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E10CD9D2-5FBC-481D-82D1-891507AC1283}" xr6:coauthVersionLast="47" xr6:coauthVersionMax="47" xr10:uidLastSave="{00000000-0000-0000-0000-000000000000}"/>
  <bookViews>
    <workbookView xWindow="-120" yWindow="-120" windowWidth="29040" windowHeight="15720" firstSheet="10" activeTab="17" xr2:uid="{00000000-000D-0000-FFFF-FFFF00000000}"/>
  </bookViews>
  <sheets>
    <sheet name="DashBoard" sheetId="30" r:id="rId1"/>
    <sheet name="Controle de Vendas" sheetId="29" r:id="rId2"/>
    <sheet name="2. Validação de Margem" sheetId="28" r:id="rId3"/>
    <sheet name="0.DRE" sheetId="26" r:id="rId4"/>
    <sheet name="1. DRE " sheetId="27" r:id="rId5"/>
    <sheet name="Resumo" sheetId="25" r:id="rId6"/>
    <sheet name="conta" sheetId="1" r:id="rId7"/>
    <sheet name="DATA" sheetId="2" r:id="rId8"/>
    <sheet name="RESULTADO" sheetId="3" r:id="rId9"/>
    <sheet name="RESULTADO 0" sheetId="4" r:id="rId10"/>
    <sheet name="RESULTADO 1" sheetId="5" r:id="rId11"/>
    <sheet name="RESULTADO 2" sheetId="6" r:id="rId12"/>
    <sheet name="RESULTADO 3" sheetId="7" r:id="rId13"/>
    <sheet name="RESULTADO 4" sheetId="8" r:id="rId14"/>
    <sheet name="RESULTADO 5" sheetId="9" r:id="rId15"/>
    <sheet name="RESULTADO 6" sheetId="10" r:id="rId16"/>
    <sheet name="RESULTADO 7" sheetId="11" r:id="rId17"/>
    <sheet name="RESULTADO 8" sheetId="12" r:id="rId18"/>
    <sheet name="RESULTADO 9" sheetId="13" r:id="rId19"/>
    <sheet name="NOV - DEZ" sheetId="14" r:id="rId20"/>
    <sheet name="JANEIRO" sheetId="15" r:id="rId21"/>
    <sheet name="FEVEREIRO" sheetId="16" r:id="rId22"/>
    <sheet name="MARÇO" sheetId="17" r:id="rId23"/>
    <sheet name="ABRIL" sheetId="18" r:id="rId24"/>
    <sheet name="MAIO" sheetId="19" r:id="rId25"/>
    <sheet name="JUNHO" sheetId="20" r:id="rId26"/>
    <sheet name="JULHO" sheetId="21" r:id="rId27"/>
    <sheet name="AGOSTO" sheetId="22" r:id="rId28"/>
    <sheet name="SETEMBRO- OUTUBRO" sheetId="23" r:id="rId29"/>
    <sheet name="PIX" sheetId="24" r:id="rId30"/>
  </sheets>
  <externalReferences>
    <externalReference r:id="rId31"/>
  </externalReferences>
  <definedNames>
    <definedName name="StartingBalance" localSheetId="5">Resumo!$L$8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8" l="1"/>
  <c r="D22" i="28"/>
  <c r="F22" i="28"/>
  <c r="G22" i="28"/>
  <c r="H22" i="28"/>
  <c r="B18" i="29"/>
  <c r="C18" i="29"/>
  <c r="D18" i="29"/>
  <c r="F18" i="29"/>
  <c r="E2" i="29"/>
  <c r="G2" i="29" s="1"/>
  <c r="E3" i="29"/>
  <c r="G3" i="29"/>
  <c r="E4" i="29"/>
  <c r="G4" i="29" s="1"/>
  <c r="E5" i="29"/>
  <c r="G5" i="29" s="1"/>
  <c r="E6" i="29"/>
  <c r="G6" i="29" s="1"/>
  <c r="E7" i="29"/>
  <c r="G7" i="29" s="1"/>
  <c r="E8" i="29"/>
  <c r="G8" i="29" s="1"/>
  <c r="E9" i="29"/>
  <c r="G9" i="29" s="1"/>
  <c r="E10" i="29"/>
  <c r="G10" i="29" s="1"/>
  <c r="E11" i="29"/>
  <c r="G11" i="29"/>
  <c r="E12" i="29"/>
  <c r="G12" i="29" s="1"/>
  <c r="E13" i="29"/>
  <c r="G13" i="29" s="1"/>
  <c r="E14" i="29"/>
  <c r="G14" i="29" s="1"/>
  <c r="E15" i="29"/>
  <c r="G15" i="29" s="1"/>
  <c r="E16" i="29"/>
  <c r="G16" i="29" s="1"/>
  <c r="E17" i="29"/>
  <c r="G17" i="29"/>
  <c r="E9" i="28"/>
  <c r="J9" i="28"/>
  <c r="E10" i="28"/>
  <c r="J10" i="28"/>
  <c r="E11" i="28"/>
  <c r="J11" i="28"/>
  <c r="E12" i="28"/>
  <c r="J12" i="28"/>
  <c r="E13" i="28"/>
  <c r="J13" i="28"/>
  <c r="E14" i="28"/>
  <c r="J14" i="28"/>
  <c r="E15" i="28"/>
  <c r="J15" i="28"/>
  <c r="E16" i="28"/>
  <c r="J16" i="28"/>
  <c r="E17" i="28"/>
  <c r="J17" i="28"/>
  <c r="E18" i="28"/>
  <c r="J18" i="28"/>
  <c r="C21" i="27"/>
  <c r="D21" i="27"/>
  <c r="E21" i="27"/>
  <c r="F21" i="27"/>
  <c r="G21" i="27"/>
  <c r="H21" i="27"/>
  <c r="I21" i="27"/>
  <c r="J21" i="27"/>
  <c r="K21" i="27"/>
  <c r="L21" i="27"/>
  <c r="M21" i="27"/>
  <c r="N21" i="27"/>
  <c r="C22" i="27"/>
  <c r="C23" i="27" s="1"/>
  <c r="D22" i="27"/>
  <c r="E22" i="27"/>
  <c r="E23" i="27" s="1"/>
  <c r="E27" i="27" s="1"/>
  <c r="F22" i="27"/>
  <c r="F23" i="27" s="1"/>
  <c r="F27" i="27" s="1"/>
  <c r="G22" i="27"/>
  <c r="H22" i="27"/>
  <c r="H23" i="27" s="1"/>
  <c r="H27" i="27" s="1"/>
  <c r="I22" i="27"/>
  <c r="J22" i="27"/>
  <c r="K22" i="27"/>
  <c r="K23" i="27" s="1"/>
  <c r="K27" i="27" s="1"/>
  <c r="L22" i="27"/>
  <c r="M22" i="27"/>
  <c r="M23" i="27" s="1"/>
  <c r="M27" i="27" s="1"/>
  <c r="N22" i="27"/>
  <c r="N23" i="27" s="1"/>
  <c r="N27" i="27" s="1"/>
  <c r="D23" i="27"/>
  <c r="G23" i="27"/>
  <c r="I23" i="27"/>
  <c r="I27" i="27" s="1"/>
  <c r="J23" i="27"/>
  <c r="L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D27" i="27"/>
  <c r="G27" i="27"/>
  <c r="J27" i="27"/>
  <c r="L27" i="27"/>
  <c r="C30" i="27"/>
  <c r="C32" i="27"/>
  <c r="C38" i="27"/>
  <c r="C39" i="27"/>
  <c r="D39" i="27"/>
  <c r="B3" i="26"/>
  <c r="C3" i="26"/>
  <c r="D3" i="26"/>
  <c r="E3" i="26"/>
  <c r="E8" i="26"/>
  <c r="E9" i="26" s="1"/>
  <c r="D8" i="26" s="1"/>
  <c r="C34" i="26"/>
  <c r="D34" i="26"/>
  <c r="E34" i="26"/>
  <c r="F34" i="26"/>
  <c r="G34" i="26"/>
  <c r="H34" i="26"/>
  <c r="I34" i="26"/>
  <c r="J34" i="26"/>
  <c r="K34" i="26"/>
  <c r="L34" i="26"/>
  <c r="M34" i="26"/>
  <c r="M36" i="26" s="1"/>
  <c r="M40" i="26" s="1"/>
  <c r="N34" i="26"/>
  <c r="C35" i="26"/>
  <c r="C36" i="26" s="1"/>
  <c r="C40" i="26" s="1"/>
  <c r="D35" i="26"/>
  <c r="E35" i="26"/>
  <c r="F35" i="26"/>
  <c r="G35" i="26"/>
  <c r="H35" i="26"/>
  <c r="I35" i="26"/>
  <c r="I36" i="26" s="1"/>
  <c r="I40" i="26" s="1"/>
  <c r="J35" i="26"/>
  <c r="J36" i="26" s="1"/>
  <c r="J40" i="26" s="1"/>
  <c r="K35" i="26"/>
  <c r="K36" i="26" s="1"/>
  <c r="K40" i="26" s="1"/>
  <c r="L35" i="26"/>
  <c r="M35" i="26"/>
  <c r="N35" i="26"/>
  <c r="D36" i="26"/>
  <c r="E36" i="26"/>
  <c r="E40" i="26" s="1"/>
  <c r="F36" i="26"/>
  <c r="G36" i="26"/>
  <c r="H36" i="26"/>
  <c r="L36" i="26"/>
  <c r="N36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D40" i="26"/>
  <c r="F40" i="26"/>
  <c r="G40" i="26"/>
  <c r="H40" i="26"/>
  <c r="L40" i="26"/>
  <c r="N40" i="26"/>
  <c r="D12" i="25"/>
  <c r="E12" i="25"/>
  <c r="I16" i="25"/>
  <c r="D17" i="25"/>
  <c r="D21" i="25"/>
  <c r="J21" i="25"/>
  <c r="D22" i="25"/>
  <c r="J22" i="25"/>
  <c r="D26" i="25"/>
  <c r="C21" i="25" s="1"/>
  <c r="J26" i="25"/>
  <c r="I21" i="25" s="1"/>
  <c r="E27" i="25"/>
  <c r="F27" i="25"/>
  <c r="K27" i="25"/>
  <c r="L27" i="25"/>
  <c r="E28" i="25"/>
  <c r="F28" i="25" s="1"/>
  <c r="K28" i="25"/>
  <c r="L28" i="25" s="1"/>
  <c r="E29" i="25"/>
  <c r="F29" i="25" s="1"/>
  <c r="K29" i="25"/>
  <c r="L29" i="25" s="1"/>
  <c r="E30" i="25"/>
  <c r="F30" i="25" s="1"/>
  <c r="K30" i="25"/>
  <c r="L30" i="25" s="1"/>
  <c r="E31" i="25"/>
  <c r="F31" i="25" s="1"/>
  <c r="K31" i="25"/>
  <c r="L31" i="25" s="1"/>
  <c r="E32" i="25"/>
  <c r="F32" i="25" s="1"/>
  <c r="K32" i="25"/>
  <c r="L32" i="25" s="1"/>
  <c r="E33" i="25"/>
  <c r="F33" i="25" s="1"/>
  <c r="K33" i="25"/>
  <c r="L33" i="25" s="1"/>
  <c r="E34" i="25"/>
  <c r="F34" i="25" s="1"/>
  <c r="K34" i="25"/>
  <c r="L34" i="25"/>
  <c r="E35" i="25"/>
  <c r="F35" i="25" s="1"/>
  <c r="K35" i="25"/>
  <c r="L35" i="25"/>
  <c r="E36" i="25"/>
  <c r="F36" i="25" s="1"/>
  <c r="K36" i="25"/>
  <c r="L36" i="25"/>
  <c r="E37" i="25"/>
  <c r="F37" i="25" s="1"/>
  <c r="K37" i="25"/>
  <c r="L37" i="25"/>
  <c r="E38" i="25"/>
  <c r="F38" i="25" s="1"/>
  <c r="K38" i="25"/>
  <c r="L38" i="25"/>
  <c r="E39" i="25"/>
  <c r="F39" i="25" s="1"/>
  <c r="K39" i="25"/>
  <c r="L39" i="25"/>
  <c r="E40" i="25"/>
  <c r="F40" i="25" s="1"/>
  <c r="K40" i="25"/>
  <c r="L40" i="25"/>
  <c r="E41" i="25"/>
  <c r="F41" i="25" s="1"/>
  <c r="K41" i="25"/>
  <c r="L41" i="25"/>
  <c r="E44" i="25"/>
  <c r="F44" i="25"/>
  <c r="K44" i="25"/>
  <c r="L44" i="25"/>
  <c r="K22" i="24"/>
  <c r="K18" i="24"/>
  <c r="M63" i="23"/>
  <c r="G37" i="23"/>
  <c r="C26" i="23"/>
  <c r="Q25" i="23"/>
  <c r="J15" i="23"/>
  <c r="C114" i="22"/>
  <c r="C161" i="21"/>
  <c r="C123" i="20"/>
  <c r="C88" i="19"/>
  <c r="C118" i="18"/>
  <c r="C134" i="17"/>
  <c r="C204" i="16"/>
  <c r="C202" i="16"/>
  <c r="C163" i="15"/>
  <c r="C67" i="15"/>
  <c r="L104" i="14"/>
  <c r="J96" i="14"/>
  <c r="J95" i="14"/>
  <c r="H94" i="14"/>
  <c r="J94" i="14" s="1"/>
  <c r="K96" i="14" s="1"/>
  <c r="J91" i="14"/>
  <c r="J90" i="14"/>
  <c r="J88" i="14"/>
  <c r="J87" i="14"/>
  <c r="J86" i="14"/>
  <c r="J85" i="14"/>
  <c r="K91" i="14" s="1"/>
  <c r="K82" i="14"/>
  <c r="J82" i="14"/>
  <c r="J81" i="14"/>
  <c r="J80" i="14"/>
  <c r="J78" i="14"/>
  <c r="J77" i="14"/>
  <c r="J74" i="14"/>
  <c r="J70" i="14"/>
  <c r="K74" i="14" s="1"/>
  <c r="J69" i="14"/>
  <c r="J68" i="14"/>
  <c r="J66" i="14"/>
  <c r="J64" i="14"/>
  <c r="J63" i="14"/>
  <c r="J61" i="14"/>
  <c r="J60" i="14"/>
  <c r="K65" i="14" s="1"/>
  <c r="J55" i="14"/>
  <c r="J53" i="14"/>
  <c r="J52" i="14"/>
  <c r="J49" i="14"/>
  <c r="J48" i="14"/>
  <c r="K55" i="14" s="1"/>
  <c r="J41" i="14"/>
  <c r="K47" i="14" s="1"/>
  <c r="J38" i="14"/>
  <c r="J36" i="14"/>
  <c r="K39" i="14" s="1"/>
  <c r="J30" i="14"/>
  <c r="J29" i="14"/>
  <c r="J27" i="14"/>
  <c r="J25" i="14"/>
  <c r="K31" i="14" s="1"/>
  <c r="J22" i="14"/>
  <c r="J20" i="14"/>
  <c r="J19" i="14"/>
  <c r="J17" i="14"/>
  <c r="J16" i="14"/>
  <c r="K22" i="14" s="1"/>
  <c r="J15" i="14"/>
  <c r="K15" i="14" s="1"/>
  <c r="J14" i="14"/>
  <c r="J12" i="14"/>
  <c r="J11" i="14"/>
  <c r="J98" i="14" s="1"/>
  <c r="K8" i="14"/>
  <c r="B20" i="13"/>
  <c r="D20" i="13" s="1"/>
  <c r="E20" i="13" s="1"/>
  <c r="G20" i="13" s="1"/>
  <c r="D19" i="13"/>
  <c r="E19" i="13" s="1"/>
  <c r="F19" i="13" s="1"/>
  <c r="G19" i="13" s="1"/>
  <c r="B19" i="13"/>
  <c r="G12" i="13"/>
  <c r="B50" i="12"/>
  <c r="B49" i="12"/>
  <c r="B48" i="12"/>
  <c r="B17" i="12"/>
  <c r="B16" i="12"/>
  <c r="B15" i="12"/>
  <c r="E203" i="11"/>
  <c r="D203" i="11"/>
  <c r="I201" i="11"/>
  <c r="H201" i="11"/>
  <c r="F201" i="11"/>
  <c r="C201" i="11"/>
  <c r="H200" i="11"/>
  <c r="I200" i="11" s="1"/>
  <c r="F200" i="11"/>
  <c r="C200" i="11"/>
  <c r="I199" i="11"/>
  <c r="H199" i="11"/>
  <c r="F199" i="11"/>
  <c r="C199" i="11"/>
  <c r="H198" i="11"/>
  <c r="I198" i="11" s="1"/>
  <c r="F198" i="11"/>
  <c r="C198" i="11"/>
  <c r="I197" i="11"/>
  <c r="H197" i="11"/>
  <c r="F197" i="11"/>
  <c r="C197" i="11"/>
  <c r="H196" i="11"/>
  <c r="I196" i="11" s="1"/>
  <c r="F196" i="11"/>
  <c r="C196" i="11"/>
  <c r="I195" i="11"/>
  <c r="H195" i="11"/>
  <c r="F195" i="11"/>
  <c r="C195" i="11"/>
  <c r="H194" i="11"/>
  <c r="I194" i="11" s="1"/>
  <c r="F194" i="11"/>
  <c r="C194" i="11"/>
  <c r="I193" i="11"/>
  <c r="H193" i="11"/>
  <c r="F193" i="11"/>
  <c r="C193" i="11"/>
  <c r="H192" i="11"/>
  <c r="I192" i="11" s="1"/>
  <c r="F192" i="11"/>
  <c r="C192" i="11"/>
  <c r="I191" i="11"/>
  <c r="H191" i="11"/>
  <c r="F191" i="11"/>
  <c r="C191" i="11"/>
  <c r="H190" i="11"/>
  <c r="I190" i="11" s="1"/>
  <c r="F190" i="11"/>
  <c r="C190" i="11"/>
  <c r="I189" i="11"/>
  <c r="H189" i="11"/>
  <c r="F189" i="11"/>
  <c r="C189" i="11"/>
  <c r="H186" i="11"/>
  <c r="I186" i="11" s="1"/>
  <c r="F186" i="11"/>
  <c r="C186" i="11"/>
  <c r="I185" i="11"/>
  <c r="H185" i="11"/>
  <c r="F185" i="11"/>
  <c r="C185" i="11"/>
  <c r="H184" i="11"/>
  <c r="I184" i="11" s="1"/>
  <c r="F184" i="11"/>
  <c r="C184" i="11"/>
  <c r="I183" i="11"/>
  <c r="H183" i="11"/>
  <c r="F183" i="11"/>
  <c r="C183" i="11"/>
  <c r="H182" i="11"/>
  <c r="I182" i="11" s="1"/>
  <c r="F182" i="11"/>
  <c r="C182" i="11"/>
  <c r="I181" i="11"/>
  <c r="H181" i="11"/>
  <c r="F181" i="11"/>
  <c r="C181" i="11"/>
  <c r="H180" i="11"/>
  <c r="I180" i="11" s="1"/>
  <c r="F180" i="11"/>
  <c r="C180" i="11"/>
  <c r="I179" i="11"/>
  <c r="H179" i="11"/>
  <c r="F179" i="11"/>
  <c r="C179" i="11"/>
  <c r="H178" i="11"/>
  <c r="I178" i="11" s="1"/>
  <c r="F178" i="11"/>
  <c r="C178" i="11"/>
  <c r="I177" i="11"/>
  <c r="H177" i="11"/>
  <c r="F177" i="11"/>
  <c r="C177" i="11"/>
  <c r="H176" i="11"/>
  <c r="I176" i="11" s="1"/>
  <c r="F176" i="11"/>
  <c r="C176" i="11"/>
  <c r="I175" i="11"/>
  <c r="H175" i="11"/>
  <c r="F175" i="11"/>
  <c r="C175" i="11"/>
  <c r="H174" i="11"/>
  <c r="I174" i="11" s="1"/>
  <c r="F174" i="11"/>
  <c r="C174" i="11"/>
  <c r="I173" i="11"/>
  <c r="H173" i="11"/>
  <c r="F173" i="11"/>
  <c r="C173" i="11"/>
  <c r="H172" i="11"/>
  <c r="I172" i="11" s="1"/>
  <c r="F172" i="11"/>
  <c r="C172" i="11"/>
  <c r="I171" i="11"/>
  <c r="H171" i="11"/>
  <c r="F171" i="11"/>
  <c r="C171" i="11"/>
  <c r="H170" i="11"/>
  <c r="I170" i="11" s="1"/>
  <c r="F170" i="11"/>
  <c r="C170" i="11"/>
  <c r="I169" i="11"/>
  <c r="H169" i="11"/>
  <c r="F169" i="11"/>
  <c r="C169" i="11"/>
  <c r="H168" i="11"/>
  <c r="I168" i="11" s="1"/>
  <c r="F168" i="11"/>
  <c r="C168" i="11"/>
  <c r="I167" i="11"/>
  <c r="H167" i="11"/>
  <c r="F167" i="11"/>
  <c r="C167" i="11"/>
  <c r="H166" i="11"/>
  <c r="I166" i="11" s="1"/>
  <c r="F166" i="11"/>
  <c r="C166" i="11"/>
  <c r="I165" i="11"/>
  <c r="H165" i="11"/>
  <c r="F165" i="11"/>
  <c r="C165" i="11"/>
  <c r="H164" i="11"/>
  <c r="I164" i="11" s="1"/>
  <c r="F164" i="11"/>
  <c r="C164" i="11"/>
  <c r="I163" i="11"/>
  <c r="H163" i="11"/>
  <c r="F163" i="11"/>
  <c r="C163" i="11"/>
  <c r="H162" i="11"/>
  <c r="I162" i="11" s="1"/>
  <c r="F162" i="11"/>
  <c r="C162" i="11"/>
  <c r="I161" i="11"/>
  <c r="H161" i="11"/>
  <c r="F161" i="11"/>
  <c r="C161" i="11"/>
  <c r="H160" i="11"/>
  <c r="I160" i="11" s="1"/>
  <c r="F160" i="11"/>
  <c r="C160" i="11"/>
  <c r="I159" i="11"/>
  <c r="H159" i="11"/>
  <c r="F159" i="11"/>
  <c r="C159" i="11"/>
  <c r="H158" i="11"/>
  <c r="I158" i="11" s="1"/>
  <c r="F158" i="11"/>
  <c r="C158" i="11"/>
  <c r="I157" i="11"/>
  <c r="H157" i="11"/>
  <c r="F157" i="11"/>
  <c r="C157" i="11"/>
  <c r="H156" i="11"/>
  <c r="I156" i="11" s="1"/>
  <c r="F156" i="11"/>
  <c r="C156" i="11"/>
  <c r="I155" i="11"/>
  <c r="H155" i="11"/>
  <c r="F155" i="11"/>
  <c r="C155" i="11"/>
  <c r="H153" i="11"/>
  <c r="I153" i="11" s="1"/>
  <c r="F153" i="11"/>
  <c r="C153" i="11"/>
  <c r="I152" i="11"/>
  <c r="H152" i="11"/>
  <c r="F152" i="11"/>
  <c r="C152" i="11"/>
  <c r="H151" i="11"/>
  <c r="I151" i="11" s="1"/>
  <c r="F151" i="11"/>
  <c r="C151" i="11"/>
  <c r="H150" i="11"/>
  <c r="I150" i="11" s="1"/>
  <c r="F150" i="11"/>
  <c r="C150" i="11"/>
  <c r="H149" i="11"/>
  <c r="I149" i="11" s="1"/>
  <c r="F149" i="11"/>
  <c r="C149" i="11"/>
  <c r="H148" i="11"/>
  <c r="I148" i="11" s="1"/>
  <c r="F148" i="11"/>
  <c r="C148" i="11"/>
  <c r="H147" i="11"/>
  <c r="I147" i="11" s="1"/>
  <c r="F147" i="11"/>
  <c r="C147" i="11"/>
  <c r="H146" i="11"/>
  <c r="I146" i="11" s="1"/>
  <c r="F146" i="11"/>
  <c r="C146" i="11"/>
  <c r="H145" i="11"/>
  <c r="I145" i="11" s="1"/>
  <c r="F145" i="11"/>
  <c r="C145" i="11"/>
  <c r="H144" i="11"/>
  <c r="I144" i="11" s="1"/>
  <c r="F144" i="11"/>
  <c r="C144" i="11"/>
  <c r="H143" i="11"/>
  <c r="I143" i="11" s="1"/>
  <c r="F143" i="11"/>
  <c r="C143" i="11"/>
  <c r="H142" i="11"/>
  <c r="I142" i="11" s="1"/>
  <c r="F142" i="11"/>
  <c r="C142" i="11"/>
  <c r="H141" i="11"/>
  <c r="I141" i="11" s="1"/>
  <c r="F141" i="11"/>
  <c r="C141" i="11"/>
  <c r="H140" i="11"/>
  <c r="I140" i="11" s="1"/>
  <c r="F140" i="11"/>
  <c r="C140" i="11"/>
  <c r="H139" i="11"/>
  <c r="I139" i="11" s="1"/>
  <c r="F139" i="11"/>
  <c r="C139" i="11"/>
  <c r="H138" i="11"/>
  <c r="I138" i="11" s="1"/>
  <c r="F138" i="11"/>
  <c r="C138" i="11"/>
  <c r="H137" i="11"/>
  <c r="I137" i="11" s="1"/>
  <c r="F137" i="11"/>
  <c r="C137" i="11"/>
  <c r="H136" i="11"/>
  <c r="I136" i="11" s="1"/>
  <c r="F136" i="11"/>
  <c r="C136" i="11"/>
  <c r="H135" i="11"/>
  <c r="I135" i="11" s="1"/>
  <c r="F135" i="11"/>
  <c r="C135" i="11"/>
  <c r="H134" i="11"/>
  <c r="I134" i="11" s="1"/>
  <c r="F134" i="11"/>
  <c r="C134" i="11"/>
  <c r="H133" i="11"/>
  <c r="I133" i="11" s="1"/>
  <c r="F133" i="11"/>
  <c r="C133" i="11"/>
  <c r="H132" i="11"/>
  <c r="I132" i="11" s="1"/>
  <c r="F132" i="11"/>
  <c r="C132" i="11"/>
  <c r="H131" i="11"/>
  <c r="I131" i="11" s="1"/>
  <c r="F131" i="11"/>
  <c r="C131" i="11"/>
  <c r="H130" i="11"/>
  <c r="I130" i="11" s="1"/>
  <c r="F130" i="11"/>
  <c r="C130" i="11"/>
  <c r="H129" i="11"/>
  <c r="I129" i="11" s="1"/>
  <c r="F129" i="11"/>
  <c r="C129" i="11"/>
  <c r="H128" i="11"/>
  <c r="I128" i="11" s="1"/>
  <c r="F128" i="11"/>
  <c r="C128" i="11"/>
  <c r="H127" i="11"/>
  <c r="I127" i="11" s="1"/>
  <c r="F127" i="11"/>
  <c r="C127" i="11"/>
  <c r="H126" i="11"/>
  <c r="I126" i="11" s="1"/>
  <c r="F126" i="11"/>
  <c r="C126" i="11"/>
  <c r="H125" i="11"/>
  <c r="I125" i="11" s="1"/>
  <c r="F125" i="11"/>
  <c r="C125" i="11"/>
  <c r="H124" i="11"/>
  <c r="I124" i="11" s="1"/>
  <c r="F124" i="11"/>
  <c r="C124" i="11"/>
  <c r="H123" i="11"/>
  <c r="I123" i="11" s="1"/>
  <c r="F123" i="11"/>
  <c r="C123" i="11"/>
  <c r="H122" i="11"/>
  <c r="I122" i="11" s="1"/>
  <c r="F122" i="11"/>
  <c r="C122" i="11"/>
  <c r="H121" i="11"/>
  <c r="I121" i="11" s="1"/>
  <c r="F121" i="11"/>
  <c r="C121" i="11"/>
  <c r="H120" i="11"/>
  <c r="I120" i="11" s="1"/>
  <c r="F120" i="11"/>
  <c r="C120" i="11"/>
  <c r="H119" i="11"/>
  <c r="I119" i="11" s="1"/>
  <c r="F119" i="11"/>
  <c r="C119" i="11"/>
  <c r="H118" i="11"/>
  <c r="I118" i="11" s="1"/>
  <c r="F118" i="11"/>
  <c r="C118" i="11"/>
  <c r="H117" i="11"/>
  <c r="I117" i="11" s="1"/>
  <c r="F117" i="11"/>
  <c r="C117" i="11"/>
  <c r="H116" i="11"/>
  <c r="I116" i="11" s="1"/>
  <c r="F116" i="11"/>
  <c r="C116" i="11"/>
  <c r="H115" i="11"/>
  <c r="I115" i="11" s="1"/>
  <c r="F115" i="11"/>
  <c r="C115" i="11"/>
  <c r="H114" i="11"/>
  <c r="I114" i="11" s="1"/>
  <c r="F114" i="11"/>
  <c r="C114" i="11"/>
  <c r="H113" i="11"/>
  <c r="I113" i="11" s="1"/>
  <c r="F113" i="11"/>
  <c r="C113" i="11"/>
  <c r="H112" i="11"/>
  <c r="I112" i="11" s="1"/>
  <c r="F112" i="11"/>
  <c r="C112" i="11"/>
  <c r="H111" i="11"/>
  <c r="I111" i="11" s="1"/>
  <c r="F111" i="11"/>
  <c r="C111" i="11"/>
  <c r="H110" i="11"/>
  <c r="I110" i="11" s="1"/>
  <c r="F110" i="11"/>
  <c r="C110" i="11"/>
  <c r="H109" i="11"/>
  <c r="I109" i="11" s="1"/>
  <c r="F109" i="11"/>
  <c r="C109" i="11"/>
  <c r="H108" i="11"/>
  <c r="I108" i="11" s="1"/>
  <c r="F108" i="11"/>
  <c r="I107" i="11"/>
  <c r="H107" i="11"/>
  <c r="F107" i="11"/>
  <c r="C107" i="11"/>
  <c r="I106" i="11"/>
  <c r="H106" i="11"/>
  <c r="F106" i="11"/>
  <c r="C106" i="11"/>
  <c r="I105" i="11"/>
  <c r="H105" i="11"/>
  <c r="F105" i="11"/>
  <c r="C105" i="11"/>
  <c r="I104" i="11"/>
  <c r="H104" i="11"/>
  <c r="F104" i="11"/>
  <c r="F203" i="11" s="1"/>
  <c r="C104" i="11"/>
  <c r="C203" i="11" s="1"/>
  <c r="F101" i="11"/>
  <c r="E101" i="11"/>
  <c r="G99" i="11"/>
  <c r="D99" i="11"/>
  <c r="G98" i="11"/>
  <c r="D98" i="11"/>
  <c r="G97" i="11"/>
  <c r="D97" i="11"/>
  <c r="G96" i="11"/>
  <c r="D96" i="11"/>
  <c r="G95" i="11"/>
  <c r="D95" i="11"/>
  <c r="G94" i="11"/>
  <c r="D94" i="11"/>
  <c r="G93" i="11"/>
  <c r="D93" i="11"/>
  <c r="G92" i="11"/>
  <c r="D92" i="11"/>
  <c r="G91" i="11"/>
  <c r="D91" i="11"/>
  <c r="G90" i="11"/>
  <c r="D90" i="11"/>
  <c r="G89" i="11"/>
  <c r="D89" i="11"/>
  <c r="G88" i="11"/>
  <c r="D88" i="11"/>
  <c r="G87" i="11"/>
  <c r="D87" i="11"/>
  <c r="G84" i="11"/>
  <c r="D84" i="11"/>
  <c r="G83" i="11"/>
  <c r="D83" i="11"/>
  <c r="G82" i="11"/>
  <c r="D82" i="11"/>
  <c r="G81" i="11"/>
  <c r="D81" i="11"/>
  <c r="G80" i="11"/>
  <c r="D80" i="11"/>
  <c r="G79" i="11"/>
  <c r="D79" i="11"/>
  <c r="G78" i="11"/>
  <c r="D78" i="11"/>
  <c r="G77" i="11"/>
  <c r="D77" i="11"/>
  <c r="G76" i="11"/>
  <c r="D76" i="11"/>
  <c r="G75" i="11"/>
  <c r="D75" i="11"/>
  <c r="G74" i="11"/>
  <c r="D74" i="11"/>
  <c r="G73" i="11"/>
  <c r="D73" i="11"/>
  <c r="G72" i="11"/>
  <c r="D72" i="11"/>
  <c r="G71" i="11"/>
  <c r="D71" i="11"/>
  <c r="G70" i="11"/>
  <c r="D70" i="11"/>
  <c r="G69" i="11"/>
  <c r="D69" i="11"/>
  <c r="G68" i="11"/>
  <c r="D68" i="11"/>
  <c r="G67" i="11"/>
  <c r="D67" i="11"/>
  <c r="G66" i="11"/>
  <c r="D66" i="11"/>
  <c r="G65" i="11"/>
  <c r="D65" i="11"/>
  <c r="G64" i="11"/>
  <c r="D64" i="11"/>
  <c r="G63" i="11"/>
  <c r="D63" i="11"/>
  <c r="G62" i="11"/>
  <c r="D62" i="11"/>
  <c r="G61" i="11"/>
  <c r="D61" i="11"/>
  <c r="G60" i="11"/>
  <c r="D60" i="11"/>
  <c r="G59" i="11"/>
  <c r="D59" i="11"/>
  <c r="G58" i="11"/>
  <c r="D58" i="11"/>
  <c r="G57" i="11"/>
  <c r="D57" i="11"/>
  <c r="G56" i="11"/>
  <c r="D56" i="11"/>
  <c r="G55" i="11"/>
  <c r="D55" i="11"/>
  <c r="G54" i="11"/>
  <c r="D54" i="11"/>
  <c r="G53" i="11"/>
  <c r="D53" i="11"/>
  <c r="G51" i="11"/>
  <c r="D51" i="11"/>
  <c r="G50" i="11"/>
  <c r="D50" i="11"/>
  <c r="G49" i="11"/>
  <c r="D49" i="11"/>
  <c r="G48" i="11"/>
  <c r="D48" i="11"/>
  <c r="G47" i="11"/>
  <c r="D47" i="11"/>
  <c r="G46" i="11"/>
  <c r="D46" i="11"/>
  <c r="G45" i="11"/>
  <c r="D45" i="11"/>
  <c r="G44" i="11"/>
  <c r="D44" i="11"/>
  <c r="G43" i="11"/>
  <c r="D43" i="11"/>
  <c r="G42" i="11"/>
  <c r="D42" i="11"/>
  <c r="G41" i="11"/>
  <c r="D41" i="11"/>
  <c r="G40" i="11"/>
  <c r="D40" i="11"/>
  <c r="G39" i="11"/>
  <c r="D39" i="11"/>
  <c r="G38" i="11"/>
  <c r="D38" i="11"/>
  <c r="G37" i="11"/>
  <c r="D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D17" i="11"/>
  <c r="G16" i="11"/>
  <c r="G15" i="11"/>
  <c r="G14" i="11"/>
  <c r="G13" i="11"/>
  <c r="G12" i="11"/>
  <c r="G11" i="11"/>
  <c r="G10" i="11"/>
  <c r="G9" i="11"/>
  <c r="D9" i="11"/>
  <c r="D101" i="11" s="1"/>
  <c r="G8" i="11"/>
  <c r="G7" i="11"/>
  <c r="G6" i="11"/>
  <c r="G5" i="11"/>
  <c r="G4" i="11"/>
  <c r="G3" i="11"/>
  <c r="G2" i="11"/>
  <c r="G101" i="11" s="1"/>
  <c r="E117" i="10"/>
  <c r="C117" i="10"/>
  <c r="D116" i="10"/>
  <c r="F116" i="10" s="1"/>
  <c r="D115" i="10"/>
  <c r="F115" i="10" s="1"/>
  <c r="D114" i="10"/>
  <c r="F114" i="10" s="1"/>
  <c r="D113" i="10"/>
  <c r="F113" i="10" s="1"/>
  <c r="D112" i="10"/>
  <c r="F112" i="10" s="1"/>
  <c r="D111" i="10"/>
  <c r="F111" i="10" s="1"/>
  <c r="D110" i="10"/>
  <c r="F110" i="10" s="1"/>
  <c r="D109" i="10"/>
  <c r="F109" i="10" s="1"/>
  <c r="D108" i="10"/>
  <c r="F108" i="10" s="1"/>
  <c r="D107" i="10"/>
  <c r="F107" i="10" s="1"/>
  <c r="D106" i="10"/>
  <c r="F106" i="10" s="1"/>
  <c r="D105" i="10"/>
  <c r="F105" i="10" s="1"/>
  <c r="D104" i="10"/>
  <c r="F104" i="10" s="1"/>
  <c r="D103" i="10"/>
  <c r="F103" i="10" s="1"/>
  <c r="D102" i="10"/>
  <c r="F102" i="10" s="1"/>
  <c r="D101" i="10"/>
  <c r="F101" i="10" s="1"/>
  <c r="D100" i="10"/>
  <c r="F100" i="10" s="1"/>
  <c r="D99" i="10"/>
  <c r="F99" i="10" s="1"/>
  <c r="D98" i="10"/>
  <c r="F98" i="10" s="1"/>
  <c r="D97" i="10"/>
  <c r="F97" i="10" s="1"/>
  <c r="D96" i="10"/>
  <c r="F96" i="10" s="1"/>
  <c r="D95" i="10"/>
  <c r="F95" i="10" s="1"/>
  <c r="D94" i="10"/>
  <c r="F94" i="10" s="1"/>
  <c r="D93" i="10"/>
  <c r="F93" i="10" s="1"/>
  <c r="D92" i="10"/>
  <c r="F92" i="10" s="1"/>
  <c r="D91" i="10"/>
  <c r="F91" i="10" s="1"/>
  <c r="D90" i="10"/>
  <c r="F90" i="10" s="1"/>
  <c r="D89" i="10"/>
  <c r="F89" i="10" s="1"/>
  <c r="D88" i="10"/>
  <c r="F88" i="10" s="1"/>
  <c r="D87" i="10"/>
  <c r="F87" i="10" s="1"/>
  <c r="D86" i="10"/>
  <c r="F86" i="10" s="1"/>
  <c r="D85" i="10"/>
  <c r="F85" i="10" s="1"/>
  <c r="D84" i="10"/>
  <c r="F84" i="10" s="1"/>
  <c r="D83" i="10"/>
  <c r="F83" i="10" s="1"/>
  <c r="D82" i="10"/>
  <c r="F82" i="10" s="1"/>
  <c r="D81" i="10"/>
  <c r="F81" i="10" s="1"/>
  <c r="D80" i="10"/>
  <c r="F80" i="10" s="1"/>
  <c r="D79" i="10"/>
  <c r="F79" i="10" s="1"/>
  <c r="D78" i="10"/>
  <c r="F78" i="10" s="1"/>
  <c r="D77" i="10"/>
  <c r="F77" i="10" s="1"/>
  <c r="D76" i="10"/>
  <c r="F76" i="10" s="1"/>
  <c r="D75" i="10"/>
  <c r="F75" i="10" s="1"/>
  <c r="D74" i="10"/>
  <c r="F74" i="10" s="1"/>
  <c r="D73" i="10"/>
  <c r="F73" i="10" s="1"/>
  <c r="D72" i="10"/>
  <c r="F72" i="10" s="1"/>
  <c r="D71" i="10"/>
  <c r="F71" i="10" s="1"/>
  <c r="D70" i="10"/>
  <c r="F70" i="10" s="1"/>
  <c r="D69" i="10"/>
  <c r="F69" i="10" s="1"/>
  <c r="D68" i="10"/>
  <c r="F68" i="10" s="1"/>
  <c r="D67" i="10"/>
  <c r="F67" i="10" s="1"/>
  <c r="D66" i="10"/>
  <c r="F66" i="10" s="1"/>
  <c r="D65" i="10"/>
  <c r="F65" i="10" s="1"/>
  <c r="D64" i="10"/>
  <c r="F64" i="10" s="1"/>
  <c r="D63" i="10"/>
  <c r="F63" i="10" s="1"/>
  <c r="D62" i="10"/>
  <c r="F62" i="10" s="1"/>
  <c r="D61" i="10"/>
  <c r="D117" i="10" s="1"/>
  <c r="E58" i="10"/>
  <c r="C58" i="10"/>
  <c r="D57" i="10"/>
  <c r="F57" i="10" s="1"/>
  <c r="D56" i="10"/>
  <c r="F56" i="10" s="1"/>
  <c r="D55" i="10"/>
  <c r="F55" i="10" s="1"/>
  <c r="D54" i="10"/>
  <c r="F54" i="10" s="1"/>
  <c r="D53" i="10"/>
  <c r="F53" i="10" s="1"/>
  <c r="D52" i="10"/>
  <c r="F52" i="10" s="1"/>
  <c r="D51" i="10"/>
  <c r="F51" i="10" s="1"/>
  <c r="D50" i="10"/>
  <c r="F50" i="10" s="1"/>
  <c r="D49" i="10"/>
  <c r="F49" i="10" s="1"/>
  <c r="D48" i="10"/>
  <c r="F48" i="10" s="1"/>
  <c r="D47" i="10"/>
  <c r="F47" i="10" s="1"/>
  <c r="D46" i="10"/>
  <c r="F46" i="10" s="1"/>
  <c r="D45" i="10"/>
  <c r="F45" i="10" s="1"/>
  <c r="D44" i="10"/>
  <c r="F44" i="10" s="1"/>
  <c r="D43" i="10"/>
  <c r="F43" i="10" s="1"/>
  <c r="D42" i="10"/>
  <c r="F42" i="10" s="1"/>
  <c r="D41" i="10"/>
  <c r="F41" i="10" s="1"/>
  <c r="D40" i="10"/>
  <c r="F40" i="10" s="1"/>
  <c r="D39" i="10"/>
  <c r="F39" i="10" s="1"/>
  <c r="D38" i="10"/>
  <c r="F38" i="10" s="1"/>
  <c r="D37" i="10"/>
  <c r="F37" i="10" s="1"/>
  <c r="D36" i="10"/>
  <c r="F36" i="10" s="1"/>
  <c r="D35" i="10"/>
  <c r="F35" i="10" s="1"/>
  <c r="D34" i="10"/>
  <c r="F34" i="10" s="1"/>
  <c r="D33" i="10"/>
  <c r="F33" i="10" s="1"/>
  <c r="D32" i="10"/>
  <c r="F32" i="10" s="1"/>
  <c r="D31" i="10"/>
  <c r="F31" i="10" s="1"/>
  <c r="D30" i="10"/>
  <c r="F30" i="10" s="1"/>
  <c r="D29" i="10"/>
  <c r="F29" i="10" s="1"/>
  <c r="D28" i="10"/>
  <c r="F28" i="10" s="1"/>
  <c r="D27" i="10"/>
  <c r="F27" i="10" s="1"/>
  <c r="D26" i="10"/>
  <c r="F26" i="10" s="1"/>
  <c r="D25" i="10"/>
  <c r="F25" i="10" s="1"/>
  <c r="D24" i="10"/>
  <c r="F24" i="10" s="1"/>
  <c r="D23" i="10"/>
  <c r="F23" i="10" s="1"/>
  <c r="D22" i="10"/>
  <c r="F22" i="10" s="1"/>
  <c r="D21" i="10"/>
  <c r="F21" i="10" s="1"/>
  <c r="D20" i="10"/>
  <c r="F20" i="10" s="1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14" i="10" s="1"/>
  <c r="D13" i="10"/>
  <c r="F13" i="10" s="1"/>
  <c r="D12" i="10"/>
  <c r="F12" i="10" s="1"/>
  <c r="D11" i="10"/>
  <c r="F11" i="10" s="1"/>
  <c r="D10" i="10"/>
  <c r="F10" i="10" s="1"/>
  <c r="D9" i="10"/>
  <c r="F9" i="10" s="1"/>
  <c r="D8" i="10"/>
  <c r="F8" i="10" s="1"/>
  <c r="D7" i="10"/>
  <c r="F7" i="10" s="1"/>
  <c r="D6" i="10"/>
  <c r="F6" i="10" s="1"/>
  <c r="D5" i="10"/>
  <c r="F5" i="10" s="1"/>
  <c r="D4" i="10"/>
  <c r="F4" i="10" s="1"/>
  <c r="D3" i="10"/>
  <c r="F3" i="10" s="1"/>
  <c r="D2" i="10"/>
  <c r="D58" i="10" s="1"/>
  <c r="J21" i="9"/>
  <c r="J3" i="9" s="1"/>
  <c r="L18" i="9"/>
  <c r="L17" i="9"/>
  <c r="J15" i="9"/>
  <c r="J10" i="9"/>
  <c r="F10" i="9"/>
  <c r="L4" i="9"/>
  <c r="K4" i="9"/>
  <c r="K3" i="9" s="1"/>
  <c r="F4" i="9"/>
  <c r="E4" i="9"/>
  <c r="L3" i="9"/>
  <c r="D3" i="9"/>
  <c r="B109" i="8"/>
  <c r="B34" i="8"/>
  <c r="H19" i="8"/>
  <c r="H18" i="8"/>
  <c r="G18" i="8"/>
  <c r="H17" i="8"/>
  <c r="H15" i="8"/>
  <c r="B12" i="8"/>
  <c r="G40" i="7"/>
  <c r="G39" i="7"/>
  <c r="N38" i="7"/>
  <c r="L38" i="7"/>
  <c r="G38" i="7"/>
  <c r="N37" i="7"/>
  <c r="L37" i="7"/>
  <c r="G37" i="7"/>
  <c r="L36" i="7"/>
  <c r="N36" i="7" s="1"/>
  <c r="G36" i="7"/>
  <c r="N35" i="7"/>
  <c r="L35" i="7"/>
  <c r="G35" i="7"/>
  <c r="L34" i="7"/>
  <c r="N34" i="7" s="1"/>
  <c r="G34" i="7"/>
  <c r="N33" i="7"/>
  <c r="L33" i="7"/>
  <c r="G33" i="7"/>
  <c r="L32" i="7"/>
  <c r="N32" i="7" s="1"/>
  <c r="G32" i="7"/>
  <c r="N31" i="7"/>
  <c r="L31" i="7"/>
  <c r="G31" i="7"/>
  <c r="N30" i="7"/>
  <c r="L30" i="7"/>
  <c r="G30" i="7"/>
  <c r="N29" i="7"/>
  <c r="L29" i="7"/>
  <c r="G29" i="7"/>
  <c r="L28" i="7"/>
  <c r="N28" i="7" s="1"/>
  <c r="G28" i="7"/>
  <c r="L27" i="7"/>
  <c r="N27" i="7" s="1"/>
  <c r="G27" i="7"/>
  <c r="L26" i="7"/>
  <c r="N26" i="7" s="1"/>
  <c r="L25" i="7"/>
  <c r="N25" i="7" s="1"/>
  <c r="N24" i="7"/>
  <c r="L24" i="7"/>
  <c r="L23" i="7"/>
  <c r="N23" i="7" s="1"/>
  <c r="L22" i="7"/>
  <c r="N22" i="7" s="1"/>
  <c r="G22" i="7"/>
  <c r="N21" i="7"/>
  <c r="L21" i="7"/>
  <c r="G21" i="7"/>
  <c r="L20" i="7"/>
  <c r="N20" i="7" s="1"/>
  <c r="G20" i="7"/>
  <c r="N19" i="7"/>
  <c r="L19" i="7"/>
  <c r="G19" i="7"/>
  <c r="N18" i="7"/>
  <c r="L18" i="7"/>
  <c r="G18" i="7"/>
  <c r="N17" i="7"/>
  <c r="L17" i="7"/>
  <c r="G17" i="7"/>
  <c r="L16" i="7"/>
  <c r="N16" i="7" s="1"/>
  <c r="G16" i="7"/>
  <c r="L15" i="7"/>
  <c r="N15" i="7" s="1"/>
  <c r="G15" i="7"/>
  <c r="L14" i="7"/>
  <c r="N14" i="7" s="1"/>
  <c r="G14" i="7"/>
  <c r="L13" i="7"/>
  <c r="N13" i="7" s="1"/>
  <c r="G13" i="7"/>
  <c r="L12" i="7"/>
  <c r="N12" i="7" s="1"/>
  <c r="G12" i="7"/>
  <c r="N11" i="7"/>
  <c r="L11" i="7"/>
  <c r="G11" i="7"/>
  <c r="G7" i="7" s="1"/>
  <c r="N10" i="7"/>
  <c r="L10" i="7"/>
  <c r="G10" i="7"/>
  <c r="O9" i="7"/>
  <c r="M8" i="7"/>
  <c r="M7" i="7" s="1"/>
  <c r="L8" i="7"/>
  <c r="L7" i="7" s="1"/>
  <c r="J3" i="7" s="1"/>
  <c r="G8" i="7"/>
  <c r="F8" i="7"/>
  <c r="K7" i="7"/>
  <c r="H7" i="7"/>
  <c r="F7" i="7"/>
  <c r="D3" i="7" s="1"/>
  <c r="E7" i="7"/>
  <c r="K3" i="7"/>
  <c r="E3" i="7"/>
  <c r="K2" i="7"/>
  <c r="J2" i="7"/>
  <c r="E2" i="7"/>
  <c r="D2" i="7"/>
  <c r="H48" i="6"/>
  <c r="J48" i="6" s="1"/>
  <c r="K48" i="6" s="1"/>
  <c r="G48" i="6"/>
  <c r="I47" i="6"/>
  <c r="H47" i="6"/>
  <c r="J47" i="6" s="1"/>
  <c r="K47" i="6" s="1"/>
  <c r="G47" i="6"/>
  <c r="J46" i="6"/>
  <c r="K46" i="6" s="1"/>
  <c r="I46" i="6"/>
  <c r="H46" i="6"/>
  <c r="G46" i="6"/>
  <c r="H45" i="6"/>
  <c r="J45" i="6" s="1"/>
  <c r="K45" i="6" s="1"/>
  <c r="G45" i="6"/>
  <c r="H44" i="6"/>
  <c r="J44" i="6" s="1"/>
  <c r="K44" i="6" s="1"/>
  <c r="G44" i="6"/>
  <c r="H43" i="6"/>
  <c r="J43" i="6" s="1"/>
  <c r="K43" i="6" s="1"/>
  <c r="G43" i="6"/>
  <c r="J42" i="6"/>
  <c r="K42" i="6" s="1"/>
  <c r="I42" i="6"/>
  <c r="H42" i="6"/>
  <c r="G42" i="6"/>
  <c r="J41" i="6"/>
  <c r="K41" i="6" s="1"/>
  <c r="I41" i="6"/>
  <c r="H41" i="6"/>
  <c r="G41" i="6"/>
  <c r="H40" i="6"/>
  <c r="J40" i="6" s="1"/>
  <c r="K40" i="6" s="1"/>
  <c r="G40" i="6"/>
  <c r="N39" i="6"/>
  <c r="O39" i="6" s="1"/>
  <c r="K39" i="6"/>
  <c r="Q39" i="6" s="1"/>
  <c r="P39" i="6" s="1"/>
  <c r="J39" i="6"/>
  <c r="I39" i="6"/>
  <c r="G39" i="6"/>
  <c r="N38" i="6"/>
  <c r="O38" i="6" s="1"/>
  <c r="K38" i="6"/>
  <c r="Q38" i="6" s="1"/>
  <c r="P38" i="6" s="1"/>
  <c r="J38" i="6"/>
  <c r="I38" i="6"/>
  <c r="G38" i="6"/>
  <c r="I37" i="6"/>
  <c r="H37" i="6"/>
  <c r="J37" i="6" s="1"/>
  <c r="K37" i="6" s="1"/>
  <c r="G37" i="6"/>
  <c r="J36" i="6"/>
  <c r="K36" i="6" s="1"/>
  <c r="I36" i="6"/>
  <c r="H36" i="6"/>
  <c r="G36" i="6"/>
  <c r="H35" i="6"/>
  <c r="J35" i="6" s="1"/>
  <c r="K35" i="6" s="1"/>
  <c r="G35" i="6"/>
  <c r="H34" i="6"/>
  <c r="J34" i="6" s="1"/>
  <c r="K34" i="6" s="1"/>
  <c r="G34" i="6"/>
  <c r="H33" i="6"/>
  <c r="J33" i="6" s="1"/>
  <c r="K33" i="6" s="1"/>
  <c r="G33" i="6"/>
  <c r="J32" i="6"/>
  <c r="K32" i="6" s="1"/>
  <c r="I32" i="6"/>
  <c r="H32" i="6"/>
  <c r="G32" i="6"/>
  <c r="J31" i="6"/>
  <c r="K31" i="6" s="1"/>
  <c r="I31" i="6"/>
  <c r="H31" i="6"/>
  <c r="G31" i="6"/>
  <c r="H30" i="6"/>
  <c r="J30" i="6" s="1"/>
  <c r="K30" i="6" s="1"/>
  <c r="G30" i="6"/>
  <c r="I29" i="6"/>
  <c r="H29" i="6"/>
  <c r="J29" i="6" s="1"/>
  <c r="K29" i="6" s="1"/>
  <c r="G29" i="6"/>
  <c r="J28" i="6"/>
  <c r="K28" i="6" s="1"/>
  <c r="I28" i="6"/>
  <c r="H28" i="6"/>
  <c r="G28" i="6"/>
  <c r="H27" i="6"/>
  <c r="J27" i="6" s="1"/>
  <c r="K27" i="6" s="1"/>
  <c r="G27" i="6"/>
  <c r="H26" i="6"/>
  <c r="J26" i="6" s="1"/>
  <c r="K26" i="6" s="1"/>
  <c r="G26" i="6"/>
  <c r="H25" i="6"/>
  <c r="J25" i="6" s="1"/>
  <c r="K25" i="6" s="1"/>
  <c r="G25" i="6"/>
  <c r="J24" i="6"/>
  <c r="K24" i="6" s="1"/>
  <c r="I24" i="6"/>
  <c r="H24" i="6"/>
  <c r="G24" i="6"/>
  <c r="J23" i="6"/>
  <c r="K23" i="6" s="1"/>
  <c r="I23" i="6"/>
  <c r="H23" i="6"/>
  <c r="G23" i="6"/>
  <c r="H22" i="6"/>
  <c r="J22" i="6" s="1"/>
  <c r="K22" i="6" s="1"/>
  <c r="G22" i="6"/>
  <c r="N21" i="6"/>
  <c r="O21" i="6" s="1"/>
  <c r="K21" i="6"/>
  <c r="Q21" i="6" s="1"/>
  <c r="P21" i="6" s="1"/>
  <c r="J21" i="6"/>
  <c r="I21" i="6"/>
  <c r="G21" i="6"/>
  <c r="I20" i="6"/>
  <c r="H20" i="6"/>
  <c r="J20" i="6" s="1"/>
  <c r="K20" i="6" s="1"/>
  <c r="G20" i="6"/>
  <c r="J19" i="6"/>
  <c r="K19" i="6" s="1"/>
  <c r="I19" i="6"/>
  <c r="H19" i="6"/>
  <c r="G19" i="6"/>
  <c r="H18" i="6"/>
  <c r="J18" i="6" s="1"/>
  <c r="K18" i="6" s="1"/>
  <c r="G18" i="6"/>
  <c r="H17" i="6"/>
  <c r="J17" i="6" s="1"/>
  <c r="K17" i="6" s="1"/>
  <c r="G17" i="6"/>
  <c r="Q16" i="6"/>
  <c r="J15" i="6"/>
  <c r="K15" i="6" s="1"/>
  <c r="I15" i="6"/>
  <c r="G15" i="6"/>
  <c r="Q14" i="6"/>
  <c r="P14" i="6" s="1"/>
  <c r="N14" i="6"/>
  <c r="K14" i="6"/>
  <c r="J14" i="6"/>
  <c r="I14" i="6"/>
  <c r="G14" i="6"/>
  <c r="Q13" i="6"/>
  <c r="P13" i="6" s="1"/>
  <c r="N13" i="6"/>
  <c r="O13" i="6" s="1"/>
  <c r="K13" i="6"/>
  <c r="J13" i="6"/>
  <c r="I13" i="6"/>
  <c r="G13" i="6"/>
  <c r="Q12" i="6"/>
  <c r="P12" i="6" s="1"/>
  <c r="N12" i="6"/>
  <c r="O12" i="6" s="1"/>
  <c r="K12" i="6"/>
  <c r="J12" i="6"/>
  <c r="I12" i="6"/>
  <c r="G12" i="6"/>
  <c r="Q11" i="6"/>
  <c r="P11" i="6" s="1"/>
  <c r="N11" i="6"/>
  <c r="O11" i="6" s="1"/>
  <c r="K11" i="6"/>
  <c r="J11" i="6"/>
  <c r="I11" i="6"/>
  <c r="G11" i="6"/>
  <c r="Q10" i="6"/>
  <c r="P10" i="6" s="1"/>
  <c r="N10" i="6"/>
  <c r="O10" i="6" s="1"/>
  <c r="K10" i="6"/>
  <c r="J10" i="6"/>
  <c r="I10" i="6"/>
  <c r="G10" i="6"/>
  <c r="Q9" i="6"/>
  <c r="P9" i="6" s="1"/>
  <c r="N9" i="6"/>
  <c r="O9" i="6" s="1"/>
  <c r="K9" i="6"/>
  <c r="J9" i="6"/>
  <c r="I9" i="6"/>
  <c r="G9" i="6"/>
  <c r="G7" i="6" s="1"/>
  <c r="P8" i="6"/>
  <c r="O8" i="6"/>
  <c r="J8" i="6"/>
  <c r="H8" i="6"/>
  <c r="D4" i="6"/>
  <c r="M3" i="6"/>
  <c r="E3" i="6"/>
  <c r="M2" i="6"/>
  <c r="E2" i="6"/>
  <c r="J241" i="5"/>
  <c r="K241" i="5" s="1"/>
  <c r="H241" i="5"/>
  <c r="I241" i="5" s="1"/>
  <c r="H240" i="5"/>
  <c r="I240" i="5" s="1"/>
  <c r="J239" i="5"/>
  <c r="K239" i="5" s="1"/>
  <c r="H239" i="5"/>
  <c r="I239" i="5" s="1"/>
  <c r="H238" i="5"/>
  <c r="I238" i="5" s="1"/>
  <c r="J237" i="5"/>
  <c r="K237" i="5" s="1"/>
  <c r="H237" i="5"/>
  <c r="I237" i="5" s="1"/>
  <c r="H236" i="5"/>
  <c r="I236" i="5" s="1"/>
  <c r="J235" i="5"/>
  <c r="K235" i="5" s="1"/>
  <c r="H235" i="5"/>
  <c r="I235" i="5" s="1"/>
  <c r="H234" i="5"/>
  <c r="I234" i="5" s="1"/>
  <c r="J233" i="5"/>
  <c r="K233" i="5" s="1"/>
  <c r="H233" i="5"/>
  <c r="I233" i="5" s="1"/>
  <c r="H232" i="5"/>
  <c r="I232" i="5" s="1"/>
  <c r="J231" i="5"/>
  <c r="K231" i="5" s="1"/>
  <c r="H231" i="5"/>
  <c r="I231" i="5" s="1"/>
  <c r="H230" i="5"/>
  <c r="I230" i="5" s="1"/>
  <c r="J229" i="5"/>
  <c r="K229" i="5" s="1"/>
  <c r="H229" i="5"/>
  <c r="I229" i="5" s="1"/>
  <c r="H228" i="5"/>
  <c r="I228" i="5" s="1"/>
  <c r="J227" i="5"/>
  <c r="K227" i="5" s="1"/>
  <c r="H227" i="5"/>
  <c r="I227" i="5" s="1"/>
  <c r="H226" i="5"/>
  <c r="I226" i="5" s="1"/>
  <c r="J225" i="5"/>
  <c r="K225" i="5" s="1"/>
  <c r="H225" i="5"/>
  <c r="I225" i="5" s="1"/>
  <c r="H224" i="5"/>
  <c r="I224" i="5" s="1"/>
  <c r="J223" i="5"/>
  <c r="K223" i="5" s="1"/>
  <c r="H223" i="5"/>
  <c r="I223" i="5" s="1"/>
  <c r="H222" i="5"/>
  <c r="I222" i="5" s="1"/>
  <c r="J221" i="5"/>
  <c r="K221" i="5" s="1"/>
  <c r="H221" i="5"/>
  <c r="I221" i="5" s="1"/>
  <c r="H220" i="5"/>
  <c r="I220" i="5" s="1"/>
  <c r="J219" i="5"/>
  <c r="K219" i="5" s="1"/>
  <c r="H219" i="5"/>
  <c r="I219" i="5" s="1"/>
  <c r="H218" i="5"/>
  <c r="I218" i="5" s="1"/>
  <c r="J217" i="5"/>
  <c r="K217" i="5" s="1"/>
  <c r="H217" i="5"/>
  <c r="I217" i="5" s="1"/>
  <c r="H216" i="5"/>
  <c r="I216" i="5" s="1"/>
  <c r="J215" i="5"/>
  <c r="K215" i="5" s="1"/>
  <c r="H215" i="5"/>
  <c r="I215" i="5" s="1"/>
  <c r="H214" i="5"/>
  <c r="I214" i="5" s="1"/>
  <c r="J213" i="5"/>
  <c r="K213" i="5" s="1"/>
  <c r="H213" i="5"/>
  <c r="I213" i="5" s="1"/>
  <c r="H212" i="5"/>
  <c r="I212" i="5" s="1"/>
  <c r="J211" i="5"/>
  <c r="K211" i="5" s="1"/>
  <c r="H211" i="5"/>
  <c r="I211" i="5" s="1"/>
  <c r="H210" i="5"/>
  <c r="I210" i="5" s="1"/>
  <c r="J209" i="5"/>
  <c r="K209" i="5" s="1"/>
  <c r="H209" i="5"/>
  <c r="I209" i="5" s="1"/>
  <c r="H208" i="5"/>
  <c r="I208" i="5" s="1"/>
  <c r="J207" i="5"/>
  <c r="K207" i="5" s="1"/>
  <c r="H207" i="5"/>
  <c r="I207" i="5" s="1"/>
  <c r="H206" i="5"/>
  <c r="I206" i="5" s="1"/>
  <c r="J205" i="5"/>
  <c r="K205" i="5" s="1"/>
  <c r="H205" i="5"/>
  <c r="I205" i="5" s="1"/>
  <c r="H204" i="5"/>
  <c r="I204" i="5" s="1"/>
  <c r="J203" i="5"/>
  <c r="K203" i="5" s="1"/>
  <c r="H203" i="5"/>
  <c r="I203" i="5" s="1"/>
  <c r="H202" i="5"/>
  <c r="I202" i="5" s="1"/>
  <c r="J201" i="5"/>
  <c r="K201" i="5" s="1"/>
  <c r="H201" i="5"/>
  <c r="I201" i="5" s="1"/>
  <c r="H200" i="5"/>
  <c r="I200" i="5" s="1"/>
  <c r="J199" i="5"/>
  <c r="K199" i="5" s="1"/>
  <c r="H199" i="5"/>
  <c r="I199" i="5" s="1"/>
  <c r="H198" i="5"/>
  <c r="I198" i="5" s="1"/>
  <c r="K197" i="5"/>
  <c r="J197" i="5"/>
  <c r="H197" i="5"/>
  <c r="I197" i="5" s="1"/>
  <c r="H196" i="5"/>
  <c r="I196" i="5" s="1"/>
  <c r="K195" i="5"/>
  <c r="J195" i="5"/>
  <c r="H195" i="5"/>
  <c r="I195" i="5" s="1"/>
  <c r="J194" i="5"/>
  <c r="K194" i="5" s="1"/>
  <c r="H194" i="5"/>
  <c r="I194" i="5" s="1"/>
  <c r="J193" i="5"/>
  <c r="K193" i="5" s="1"/>
  <c r="H193" i="5"/>
  <c r="I193" i="5" s="1"/>
  <c r="J192" i="5"/>
  <c r="K192" i="5" s="1"/>
  <c r="H192" i="5"/>
  <c r="I192" i="5" s="1"/>
  <c r="K191" i="5"/>
  <c r="J191" i="5"/>
  <c r="H191" i="5"/>
  <c r="I191" i="5" s="1"/>
  <c r="H190" i="5"/>
  <c r="I190" i="5" s="1"/>
  <c r="J189" i="5"/>
  <c r="K189" i="5" s="1"/>
  <c r="H189" i="5"/>
  <c r="I189" i="5" s="1"/>
  <c r="J188" i="5"/>
  <c r="K188" i="5" s="1"/>
  <c r="H188" i="5"/>
  <c r="I188" i="5" s="1"/>
  <c r="K187" i="5"/>
  <c r="J187" i="5"/>
  <c r="H187" i="5"/>
  <c r="I187" i="5" s="1"/>
  <c r="H186" i="5"/>
  <c r="I186" i="5" s="1"/>
  <c r="J185" i="5"/>
  <c r="K185" i="5" s="1"/>
  <c r="H185" i="5"/>
  <c r="I185" i="5" s="1"/>
  <c r="J184" i="5"/>
  <c r="K184" i="5" s="1"/>
  <c r="H184" i="5"/>
  <c r="I184" i="5" s="1"/>
  <c r="J183" i="5"/>
  <c r="K183" i="5" s="1"/>
  <c r="H183" i="5"/>
  <c r="I183" i="5" s="1"/>
  <c r="H182" i="5"/>
  <c r="I182" i="5" s="1"/>
  <c r="K181" i="5"/>
  <c r="J181" i="5"/>
  <c r="H181" i="5"/>
  <c r="I181" i="5" s="1"/>
  <c r="H180" i="5"/>
  <c r="I180" i="5" s="1"/>
  <c r="K179" i="5"/>
  <c r="J179" i="5"/>
  <c r="H179" i="5"/>
  <c r="I179" i="5" s="1"/>
  <c r="J178" i="5"/>
  <c r="K178" i="5" s="1"/>
  <c r="H178" i="5"/>
  <c r="I178" i="5" s="1"/>
  <c r="J177" i="5"/>
  <c r="K177" i="5" s="1"/>
  <c r="H177" i="5"/>
  <c r="I177" i="5" s="1"/>
  <c r="J176" i="5"/>
  <c r="K176" i="5" s="1"/>
  <c r="H176" i="5"/>
  <c r="I176" i="5" s="1"/>
  <c r="K175" i="5"/>
  <c r="J175" i="5"/>
  <c r="H175" i="5"/>
  <c r="I175" i="5" s="1"/>
  <c r="H174" i="5"/>
  <c r="I174" i="5" s="1"/>
  <c r="J173" i="5"/>
  <c r="K173" i="5" s="1"/>
  <c r="H173" i="5"/>
  <c r="I173" i="5" s="1"/>
  <c r="J172" i="5"/>
  <c r="K172" i="5" s="1"/>
  <c r="H172" i="5"/>
  <c r="I172" i="5" s="1"/>
  <c r="K171" i="5"/>
  <c r="J171" i="5"/>
  <c r="H171" i="5"/>
  <c r="I171" i="5" s="1"/>
  <c r="H170" i="5"/>
  <c r="I170" i="5" s="1"/>
  <c r="J169" i="5"/>
  <c r="K169" i="5" s="1"/>
  <c r="H169" i="5"/>
  <c r="I169" i="5" s="1"/>
  <c r="J168" i="5"/>
  <c r="K168" i="5" s="1"/>
  <c r="H168" i="5"/>
  <c r="I168" i="5" s="1"/>
  <c r="J167" i="5"/>
  <c r="K167" i="5" s="1"/>
  <c r="H167" i="5"/>
  <c r="I167" i="5" s="1"/>
  <c r="H166" i="5"/>
  <c r="I166" i="5" s="1"/>
  <c r="K165" i="5"/>
  <c r="J165" i="5"/>
  <c r="H165" i="5"/>
  <c r="I165" i="5" s="1"/>
  <c r="H164" i="5"/>
  <c r="I164" i="5" s="1"/>
  <c r="K163" i="5"/>
  <c r="J163" i="5"/>
  <c r="H163" i="5"/>
  <c r="I163" i="5" s="1"/>
  <c r="J162" i="5"/>
  <c r="K162" i="5" s="1"/>
  <c r="H162" i="5"/>
  <c r="I162" i="5" s="1"/>
  <c r="J161" i="5"/>
  <c r="K161" i="5" s="1"/>
  <c r="H161" i="5"/>
  <c r="I161" i="5" s="1"/>
  <c r="J160" i="5"/>
  <c r="K160" i="5" s="1"/>
  <c r="H160" i="5"/>
  <c r="I160" i="5" s="1"/>
  <c r="K159" i="5"/>
  <c r="J159" i="5"/>
  <c r="H159" i="5"/>
  <c r="I159" i="5" s="1"/>
  <c r="H158" i="5"/>
  <c r="I158" i="5" s="1"/>
  <c r="J157" i="5"/>
  <c r="K157" i="5" s="1"/>
  <c r="H157" i="5"/>
  <c r="I157" i="5" s="1"/>
  <c r="J156" i="5"/>
  <c r="K156" i="5" s="1"/>
  <c r="H156" i="5"/>
  <c r="I156" i="5" s="1"/>
  <c r="K155" i="5"/>
  <c r="J155" i="5"/>
  <c r="H155" i="5"/>
  <c r="I155" i="5" s="1"/>
  <c r="H154" i="5"/>
  <c r="I154" i="5" s="1"/>
  <c r="J153" i="5"/>
  <c r="K153" i="5" s="1"/>
  <c r="H153" i="5"/>
  <c r="I153" i="5" s="1"/>
  <c r="J151" i="5"/>
  <c r="K151" i="5" s="1"/>
  <c r="H151" i="5"/>
  <c r="I151" i="5" s="1"/>
  <c r="J150" i="5"/>
  <c r="K150" i="5" s="1"/>
  <c r="H150" i="5"/>
  <c r="I150" i="5" s="1"/>
  <c r="H149" i="5"/>
  <c r="I149" i="5" s="1"/>
  <c r="K148" i="5"/>
  <c r="J148" i="5"/>
  <c r="H148" i="5"/>
  <c r="I148" i="5" s="1"/>
  <c r="H147" i="5"/>
  <c r="I147" i="5" s="1"/>
  <c r="K143" i="5"/>
  <c r="J143" i="5"/>
  <c r="H143" i="5"/>
  <c r="I143" i="5" s="1"/>
  <c r="J142" i="5"/>
  <c r="K142" i="5" s="1"/>
  <c r="H142" i="5"/>
  <c r="I142" i="5" s="1"/>
  <c r="K141" i="5"/>
  <c r="J141" i="5"/>
  <c r="H141" i="5"/>
  <c r="I141" i="5" s="1"/>
  <c r="J140" i="5"/>
  <c r="K140" i="5" s="1"/>
  <c r="H140" i="5"/>
  <c r="I140" i="5" s="1"/>
  <c r="K139" i="5"/>
  <c r="J139" i="5"/>
  <c r="H139" i="5"/>
  <c r="I139" i="5" s="1"/>
  <c r="J138" i="5"/>
  <c r="K138" i="5" s="1"/>
  <c r="H138" i="5"/>
  <c r="I138" i="5" s="1"/>
  <c r="J137" i="5"/>
  <c r="K137" i="5" s="1"/>
  <c r="H137" i="5"/>
  <c r="I137" i="5" s="1"/>
  <c r="J136" i="5"/>
  <c r="K136" i="5" s="1"/>
  <c r="H136" i="5"/>
  <c r="I136" i="5" s="1"/>
  <c r="K135" i="5"/>
  <c r="J135" i="5"/>
  <c r="H135" i="5"/>
  <c r="I135" i="5" s="1"/>
  <c r="H134" i="5"/>
  <c r="I134" i="5" s="1"/>
  <c r="J133" i="5"/>
  <c r="K133" i="5" s="1"/>
  <c r="H133" i="5"/>
  <c r="I133" i="5" s="1"/>
  <c r="J132" i="5"/>
  <c r="K132" i="5" s="1"/>
  <c r="H132" i="5"/>
  <c r="I132" i="5" s="1"/>
  <c r="J131" i="5"/>
  <c r="K131" i="5" s="1"/>
  <c r="H131" i="5"/>
  <c r="I131" i="5" s="1"/>
  <c r="H130" i="5"/>
  <c r="I130" i="5" s="1"/>
  <c r="K129" i="5"/>
  <c r="J129" i="5"/>
  <c r="H129" i="5"/>
  <c r="I129" i="5" s="1"/>
  <c r="H128" i="5"/>
  <c r="I128" i="5" s="1"/>
  <c r="K127" i="5"/>
  <c r="J127" i="5"/>
  <c r="H127" i="5"/>
  <c r="I127" i="5" s="1"/>
  <c r="J126" i="5"/>
  <c r="K126" i="5" s="1"/>
  <c r="H126" i="5"/>
  <c r="I126" i="5" s="1"/>
  <c r="K125" i="5"/>
  <c r="J125" i="5"/>
  <c r="H125" i="5"/>
  <c r="I125" i="5" s="1"/>
  <c r="J124" i="5"/>
  <c r="K124" i="5" s="1"/>
  <c r="H124" i="5"/>
  <c r="I124" i="5" s="1"/>
  <c r="K123" i="5"/>
  <c r="J123" i="5"/>
  <c r="H123" i="5"/>
  <c r="I123" i="5" s="1"/>
  <c r="J122" i="5"/>
  <c r="K122" i="5" s="1"/>
  <c r="H122" i="5"/>
  <c r="I122" i="5" s="1"/>
  <c r="J121" i="5"/>
  <c r="K121" i="5" s="1"/>
  <c r="H121" i="5"/>
  <c r="I121" i="5" s="1"/>
  <c r="J120" i="5"/>
  <c r="K120" i="5" s="1"/>
  <c r="H120" i="5"/>
  <c r="I120" i="5" s="1"/>
  <c r="K119" i="5"/>
  <c r="J119" i="5"/>
  <c r="H119" i="5"/>
  <c r="I119" i="5" s="1"/>
  <c r="H118" i="5"/>
  <c r="I118" i="5" s="1"/>
  <c r="J117" i="5"/>
  <c r="K117" i="5" s="1"/>
  <c r="H117" i="5"/>
  <c r="I117" i="5" s="1"/>
  <c r="J116" i="5"/>
  <c r="K116" i="5" s="1"/>
  <c r="H116" i="5"/>
  <c r="I116" i="5" s="1"/>
  <c r="J115" i="5"/>
  <c r="K115" i="5" s="1"/>
  <c r="H115" i="5"/>
  <c r="I115" i="5" s="1"/>
  <c r="H114" i="5"/>
  <c r="I114" i="5" s="1"/>
  <c r="K113" i="5"/>
  <c r="J113" i="5"/>
  <c r="H113" i="5"/>
  <c r="I113" i="5" s="1"/>
  <c r="H112" i="5"/>
  <c r="I112" i="5" s="1"/>
  <c r="K111" i="5"/>
  <c r="J111" i="5"/>
  <c r="H111" i="5"/>
  <c r="I111" i="5" s="1"/>
  <c r="J110" i="5"/>
  <c r="K110" i="5" s="1"/>
  <c r="H110" i="5"/>
  <c r="I110" i="5" s="1"/>
  <c r="K109" i="5"/>
  <c r="J109" i="5"/>
  <c r="H109" i="5"/>
  <c r="I109" i="5" s="1"/>
  <c r="J108" i="5"/>
  <c r="K108" i="5" s="1"/>
  <c r="H108" i="5"/>
  <c r="I108" i="5" s="1"/>
  <c r="K107" i="5"/>
  <c r="J107" i="5"/>
  <c r="H107" i="5"/>
  <c r="I107" i="5" s="1"/>
  <c r="J106" i="5"/>
  <c r="K106" i="5" s="1"/>
  <c r="H106" i="5"/>
  <c r="I106" i="5" s="1"/>
  <c r="J105" i="5"/>
  <c r="K105" i="5" s="1"/>
  <c r="H105" i="5"/>
  <c r="I105" i="5" s="1"/>
  <c r="J104" i="5"/>
  <c r="K104" i="5" s="1"/>
  <c r="H104" i="5"/>
  <c r="I104" i="5" s="1"/>
  <c r="K103" i="5"/>
  <c r="J103" i="5"/>
  <c r="H103" i="5"/>
  <c r="I103" i="5" s="1"/>
  <c r="H102" i="5"/>
  <c r="I102" i="5" s="1"/>
  <c r="J101" i="5"/>
  <c r="K101" i="5" s="1"/>
  <c r="H101" i="5"/>
  <c r="I101" i="5" s="1"/>
  <c r="J100" i="5"/>
  <c r="K100" i="5" s="1"/>
  <c r="H100" i="5"/>
  <c r="I100" i="5" s="1"/>
  <c r="H99" i="5"/>
  <c r="I99" i="5" s="1"/>
  <c r="H98" i="5"/>
  <c r="I98" i="5" s="1"/>
  <c r="K97" i="5"/>
  <c r="J97" i="5"/>
  <c r="H97" i="5"/>
  <c r="I97" i="5" s="1"/>
  <c r="H96" i="5"/>
  <c r="I96" i="5" s="1"/>
  <c r="H95" i="5"/>
  <c r="I95" i="5" s="1"/>
  <c r="J94" i="5"/>
  <c r="K94" i="5" s="1"/>
  <c r="H94" i="5"/>
  <c r="I94" i="5" s="1"/>
  <c r="H93" i="5"/>
  <c r="I93" i="5" s="1"/>
  <c r="J92" i="5"/>
  <c r="K92" i="5" s="1"/>
  <c r="H92" i="5"/>
  <c r="I92" i="5" s="1"/>
  <c r="K91" i="5"/>
  <c r="J91" i="5"/>
  <c r="H91" i="5"/>
  <c r="I91" i="5" s="1"/>
  <c r="J90" i="5"/>
  <c r="K90" i="5" s="1"/>
  <c r="H90" i="5"/>
  <c r="I90" i="5" s="1"/>
  <c r="J89" i="5"/>
  <c r="K89" i="5" s="1"/>
  <c r="H89" i="5"/>
  <c r="I89" i="5" s="1"/>
  <c r="J88" i="5"/>
  <c r="K88" i="5" s="1"/>
  <c r="H88" i="5"/>
  <c r="I88" i="5" s="1"/>
  <c r="K87" i="5"/>
  <c r="J87" i="5"/>
  <c r="H87" i="5"/>
  <c r="I87" i="5" s="1"/>
  <c r="H86" i="5"/>
  <c r="I86" i="5" s="1"/>
  <c r="J85" i="5"/>
  <c r="K85" i="5" s="1"/>
  <c r="H85" i="5"/>
  <c r="I85" i="5" s="1"/>
  <c r="J84" i="5"/>
  <c r="K84" i="5" s="1"/>
  <c r="H84" i="5"/>
  <c r="I84" i="5" s="1"/>
  <c r="H83" i="5"/>
  <c r="I83" i="5" s="1"/>
  <c r="H82" i="5"/>
  <c r="I82" i="5" s="1"/>
  <c r="K81" i="5"/>
  <c r="J81" i="5"/>
  <c r="H81" i="5"/>
  <c r="I81" i="5" s="1"/>
  <c r="H80" i="5"/>
  <c r="I80" i="5" s="1"/>
  <c r="H79" i="5"/>
  <c r="I79" i="5" s="1"/>
  <c r="J78" i="5"/>
  <c r="K78" i="5" s="1"/>
  <c r="H78" i="5"/>
  <c r="I78" i="5" s="1"/>
  <c r="H77" i="5"/>
  <c r="I77" i="5" s="1"/>
  <c r="J76" i="5"/>
  <c r="K76" i="5" s="1"/>
  <c r="H76" i="5"/>
  <c r="I76" i="5" s="1"/>
  <c r="K75" i="5"/>
  <c r="J75" i="5"/>
  <c r="H75" i="5"/>
  <c r="I75" i="5" s="1"/>
  <c r="J74" i="5"/>
  <c r="K74" i="5" s="1"/>
  <c r="H74" i="5"/>
  <c r="I74" i="5" s="1"/>
  <c r="J73" i="5"/>
  <c r="K73" i="5" s="1"/>
  <c r="H73" i="5"/>
  <c r="I73" i="5" s="1"/>
  <c r="J72" i="5"/>
  <c r="K72" i="5" s="1"/>
  <c r="H72" i="5"/>
  <c r="I72" i="5" s="1"/>
  <c r="K71" i="5"/>
  <c r="J71" i="5"/>
  <c r="H71" i="5"/>
  <c r="I71" i="5" s="1"/>
  <c r="H70" i="5"/>
  <c r="I70" i="5" s="1"/>
  <c r="J69" i="5"/>
  <c r="K69" i="5" s="1"/>
  <c r="H69" i="5"/>
  <c r="I69" i="5" s="1"/>
  <c r="J68" i="5"/>
  <c r="K68" i="5" s="1"/>
  <c r="H68" i="5"/>
  <c r="I68" i="5" s="1"/>
  <c r="J67" i="5"/>
  <c r="K67" i="5" s="1"/>
  <c r="I67" i="5"/>
  <c r="H67" i="5"/>
  <c r="K66" i="5"/>
  <c r="J66" i="5"/>
  <c r="I66" i="5"/>
  <c r="H66" i="5"/>
  <c r="J65" i="5"/>
  <c r="K65" i="5" s="1"/>
  <c r="I65" i="5"/>
  <c r="H65" i="5"/>
  <c r="K64" i="5"/>
  <c r="J64" i="5"/>
  <c r="I64" i="5"/>
  <c r="H64" i="5"/>
  <c r="J63" i="5"/>
  <c r="K63" i="5" s="1"/>
  <c r="I63" i="5"/>
  <c r="H63" i="5"/>
  <c r="K62" i="5"/>
  <c r="J62" i="5"/>
  <c r="I62" i="5"/>
  <c r="H62" i="5"/>
  <c r="J61" i="5"/>
  <c r="K61" i="5" s="1"/>
  <c r="I61" i="5"/>
  <c r="H61" i="5"/>
  <c r="K60" i="5"/>
  <c r="J60" i="5"/>
  <c r="I60" i="5"/>
  <c r="H60" i="5"/>
  <c r="J59" i="5"/>
  <c r="K59" i="5" s="1"/>
  <c r="I59" i="5"/>
  <c r="H59" i="5"/>
  <c r="K58" i="5"/>
  <c r="J58" i="5"/>
  <c r="I58" i="5"/>
  <c r="H58" i="5"/>
  <c r="J57" i="5"/>
  <c r="K57" i="5" s="1"/>
  <c r="I57" i="5"/>
  <c r="H57" i="5"/>
  <c r="K56" i="5"/>
  <c r="J56" i="5"/>
  <c r="I56" i="5"/>
  <c r="H56" i="5"/>
  <c r="J55" i="5"/>
  <c r="K55" i="5" s="1"/>
  <c r="I55" i="5"/>
  <c r="H55" i="5"/>
  <c r="K54" i="5"/>
  <c r="J54" i="5"/>
  <c r="I54" i="5"/>
  <c r="H54" i="5"/>
  <c r="J53" i="5"/>
  <c r="K53" i="5" s="1"/>
  <c r="I53" i="5"/>
  <c r="H53" i="5"/>
  <c r="K52" i="5"/>
  <c r="J52" i="5"/>
  <c r="I52" i="5"/>
  <c r="H52" i="5"/>
  <c r="J51" i="5"/>
  <c r="K51" i="5" s="1"/>
  <c r="I51" i="5"/>
  <c r="H51" i="5"/>
  <c r="K50" i="5"/>
  <c r="J50" i="5"/>
  <c r="I50" i="5"/>
  <c r="H50" i="5"/>
  <c r="J49" i="5"/>
  <c r="K49" i="5" s="1"/>
  <c r="I49" i="5"/>
  <c r="H49" i="5"/>
  <c r="A46" i="5"/>
  <c r="J42" i="5"/>
  <c r="K42" i="5" s="1"/>
  <c r="I42" i="5"/>
  <c r="H42" i="5"/>
  <c r="G42" i="5"/>
  <c r="K41" i="5"/>
  <c r="J41" i="5"/>
  <c r="I41" i="5"/>
  <c r="H41" i="5"/>
  <c r="G41" i="5"/>
  <c r="I40" i="5"/>
  <c r="H40" i="5"/>
  <c r="J40" i="5" s="1"/>
  <c r="K40" i="5" s="1"/>
  <c r="G40" i="5"/>
  <c r="H39" i="5"/>
  <c r="J39" i="5" s="1"/>
  <c r="K39" i="5" s="1"/>
  <c r="G39" i="5"/>
  <c r="K38" i="5"/>
  <c r="J38" i="5"/>
  <c r="I38" i="5"/>
  <c r="H38" i="5"/>
  <c r="G38" i="5"/>
  <c r="H37" i="5"/>
  <c r="J37" i="5" s="1"/>
  <c r="K37" i="5" s="1"/>
  <c r="G37" i="5"/>
  <c r="K36" i="5"/>
  <c r="J36" i="5"/>
  <c r="H36" i="5"/>
  <c r="I36" i="5" s="1"/>
  <c r="G36" i="5"/>
  <c r="J35" i="5"/>
  <c r="K35" i="5" s="1"/>
  <c r="I35" i="5"/>
  <c r="H35" i="5"/>
  <c r="G35" i="5"/>
  <c r="J34" i="5"/>
  <c r="K34" i="5" s="1"/>
  <c r="I34" i="5"/>
  <c r="H34" i="5"/>
  <c r="G34" i="5"/>
  <c r="K33" i="5"/>
  <c r="J33" i="5"/>
  <c r="I33" i="5"/>
  <c r="G33" i="5"/>
  <c r="J32" i="5"/>
  <c r="K32" i="5" s="1"/>
  <c r="I32" i="5"/>
  <c r="G32" i="5"/>
  <c r="K31" i="5"/>
  <c r="J31" i="5"/>
  <c r="I31" i="5"/>
  <c r="H31" i="5"/>
  <c r="G31" i="5"/>
  <c r="I30" i="5"/>
  <c r="H30" i="5"/>
  <c r="J30" i="5" s="1"/>
  <c r="K30" i="5" s="1"/>
  <c r="G30" i="5"/>
  <c r="H29" i="5"/>
  <c r="J29" i="5" s="1"/>
  <c r="K29" i="5" s="1"/>
  <c r="G29" i="5"/>
  <c r="K28" i="5"/>
  <c r="J28" i="5"/>
  <c r="I28" i="5"/>
  <c r="H28" i="5"/>
  <c r="G28" i="5"/>
  <c r="H27" i="5"/>
  <c r="J27" i="5" s="1"/>
  <c r="K27" i="5" s="1"/>
  <c r="G27" i="5"/>
  <c r="K26" i="5"/>
  <c r="J26" i="5"/>
  <c r="H26" i="5"/>
  <c r="I26" i="5" s="1"/>
  <c r="G26" i="5"/>
  <c r="J25" i="5"/>
  <c r="K25" i="5" s="1"/>
  <c r="I25" i="5"/>
  <c r="H25" i="5"/>
  <c r="G25" i="5"/>
  <c r="J24" i="5"/>
  <c r="K24" i="5" s="1"/>
  <c r="I24" i="5"/>
  <c r="H24" i="5"/>
  <c r="G24" i="5"/>
  <c r="K23" i="5"/>
  <c r="J23" i="5"/>
  <c r="I23" i="5"/>
  <c r="H23" i="5"/>
  <c r="G23" i="5"/>
  <c r="I22" i="5"/>
  <c r="H22" i="5"/>
  <c r="J22" i="5" s="1"/>
  <c r="K22" i="5" s="1"/>
  <c r="G22" i="5"/>
  <c r="H21" i="5"/>
  <c r="J21" i="5" s="1"/>
  <c r="K21" i="5" s="1"/>
  <c r="G21" i="5"/>
  <c r="K20" i="5"/>
  <c r="J20" i="5"/>
  <c r="I20" i="5"/>
  <c r="H20" i="5"/>
  <c r="G20" i="5"/>
  <c r="H19" i="5"/>
  <c r="J19" i="5" s="1"/>
  <c r="K19" i="5" s="1"/>
  <c r="G19" i="5"/>
  <c r="K18" i="5"/>
  <c r="J18" i="5"/>
  <c r="H18" i="5"/>
  <c r="I18" i="5" s="1"/>
  <c r="G18" i="5"/>
  <c r="J17" i="5"/>
  <c r="K17" i="5" s="1"/>
  <c r="I17" i="5"/>
  <c r="H17" i="5"/>
  <c r="G17" i="5"/>
  <c r="J16" i="5"/>
  <c r="K16" i="5" s="1"/>
  <c r="I16" i="5"/>
  <c r="H16" i="5"/>
  <c r="G16" i="5"/>
  <c r="K15" i="5"/>
  <c r="J15" i="5"/>
  <c r="I15" i="5"/>
  <c r="G15" i="5"/>
  <c r="H14" i="5"/>
  <c r="J14" i="5" s="1"/>
  <c r="K14" i="5" s="1"/>
  <c r="G14" i="5"/>
  <c r="K13" i="5"/>
  <c r="J13" i="5"/>
  <c r="H13" i="5"/>
  <c r="I13" i="5" s="1"/>
  <c r="G13" i="5"/>
  <c r="J12" i="5"/>
  <c r="K12" i="5" s="1"/>
  <c r="I12" i="5"/>
  <c r="H12" i="5"/>
  <c r="G12" i="5"/>
  <c r="J11" i="5"/>
  <c r="K11" i="5" s="1"/>
  <c r="I11" i="5"/>
  <c r="H11" i="5"/>
  <c r="G11" i="5"/>
  <c r="K9" i="5"/>
  <c r="J9" i="5"/>
  <c r="I9" i="5"/>
  <c r="G9" i="5"/>
  <c r="J8" i="5"/>
  <c r="K8" i="5" s="1"/>
  <c r="I8" i="5"/>
  <c r="G8" i="5"/>
  <c r="K7" i="5"/>
  <c r="J7" i="5"/>
  <c r="I7" i="5"/>
  <c r="G7" i="5"/>
  <c r="J6" i="5"/>
  <c r="K6" i="5" s="1"/>
  <c r="I6" i="5"/>
  <c r="G6" i="5"/>
  <c r="K5" i="5"/>
  <c r="J5" i="5"/>
  <c r="I5" i="5"/>
  <c r="G5" i="5"/>
  <c r="J4" i="5"/>
  <c r="K4" i="5" s="1"/>
  <c r="I4" i="5"/>
  <c r="G4" i="5"/>
  <c r="G46" i="5" s="1"/>
  <c r="K3" i="5"/>
  <c r="J3" i="5"/>
  <c r="I3" i="5"/>
  <c r="G3" i="5"/>
  <c r="J2" i="5"/>
  <c r="H2" i="5"/>
  <c r="J27" i="4"/>
  <c r="I27" i="4"/>
  <c r="K27" i="4" s="1"/>
  <c r="K25" i="4"/>
  <c r="K24" i="4"/>
  <c r="K23" i="4"/>
  <c r="J23" i="4"/>
  <c r="J28" i="4" s="1"/>
  <c r="I23" i="4"/>
  <c r="I28" i="4" s="1"/>
  <c r="K22" i="4"/>
  <c r="K21" i="4"/>
  <c r="K20" i="4"/>
  <c r="J19" i="4"/>
  <c r="K19" i="4" s="1"/>
  <c r="D19" i="4"/>
  <c r="E19" i="4" s="1"/>
  <c r="J12" i="4"/>
  <c r="I12" i="4"/>
  <c r="K12" i="4" s="1"/>
  <c r="K10" i="4"/>
  <c r="K9" i="4"/>
  <c r="K8" i="4"/>
  <c r="J8" i="4"/>
  <c r="J13" i="4" s="1"/>
  <c r="I8" i="4"/>
  <c r="I13" i="4" s="1"/>
  <c r="K7" i="4"/>
  <c r="K6" i="4"/>
  <c r="K5" i="4"/>
  <c r="J4" i="4"/>
  <c r="K4" i="4" s="1"/>
  <c r="D4" i="4"/>
  <c r="E4" i="4" s="1"/>
  <c r="J11" i="3"/>
  <c r="I11" i="3"/>
  <c r="K11" i="3" s="1"/>
  <c r="K9" i="3"/>
  <c r="K8" i="3"/>
  <c r="K7" i="3"/>
  <c r="J7" i="3"/>
  <c r="I7" i="3"/>
  <c r="I12" i="3" s="1"/>
  <c r="K6" i="3"/>
  <c r="K5" i="3"/>
  <c r="K4" i="3"/>
  <c r="J3" i="3"/>
  <c r="K3" i="3" s="1"/>
  <c r="D3" i="3"/>
  <c r="E3" i="3" s="1"/>
  <c r="J161" i="2"/>
  <c r="I161" i="2"/>
  <c r="K159" i="2"/>
  <c r="K158" i="2"/>
  <c r="J157" i="2"/>
  <c r="I157" i="2"/>
  <c r="K157" i="2" s="1"/>
  <c r="K156" i="2"/>
  <c r="K155" i="2"/>
  <c r="K154" i="2"/>
  <c r="J152" i="2"/>
  <c r="I152" i="2"/>
  <c r="K151" i="2"/>
  <c r="K150" i="2"/>
  <c r="K148" i="2"/>
  <c r="K147" i="2"/>
  <c r="K146" i="2"/>
  <c r="J145" i="2"/>
  <c r="I145" i="2"/>
  <c r="K144" i="2"/>
  <c r="K143" i="2"/>
  <c r="K142" i="2"/>
  <c r="J141" i="2"/>
  <c r="I141" i="2"/>
  <c r="K141" i="2" s="1"/>
  <c r="K140" i="2"/>
  <c r="K139" i="2"/>
  <c r="J136" i="2"/>
  <c r="K136" i="2" s="1"/>
  <c r="I136" i="2"/>
  <c r="K135" i="2"/>
  <c r="K134" i="2"/>
  <c r="K133" i="2"/>
  <c r="J132" i="2"/>
  <c r="I132" i="2"/>
  <c r="K132" i="2" s="1"/>
  <c r="K131" i="2"/>
  <c r="K130" i="2"/>
  <c r="J126" i="2"/>
  <c r="I126" i="2"/>
  <c r="K125" i="2"/>
  <c r="K124" i="2"/>
  <c r="K123" i="2"/>
  <c r="J122" i="2"/>
  <c r="K122" i="2" s="1"/>
  <c r="I122" i="2"/>
  <c r="K121" i="2"/>
  <c r="K120" i="2"/>
  <c r="J116" i="2"/>
  <c r="I116" i="2"/>
  <c r="K116" i="2" s="1"/>
  <c r="K115" i="2"/>
  <c r="K114" i="2"/>
  <c r="K113" i="2"/>
  <c r="K112" i="2"/>
  <c r="J111" i="2"/>
  <c r="I111" i="2"/>
  <c r="K111" i="2" s="1"/>
  <c r="K110" i="2"/>
  <c r="K109" i="2"/>
  <c r="J106" i="2"/>
  <c r="I106" i="2"/>
  <c r="K106" i="2" s="1"/>
  <c r="K105" i="2"/>
  <c r="K104" i="2"/>
  <c r="K103" i="2"/>
  <c r="J102" i="2"/>
  <c r="K102" i="2" s="1"/>
  <c r="I102" i="2"/>
  <c r="K101" i="2"/>
  <c r="K100" i="2"/>
  <c r="K95" i="2"/>
  <c r="K94" i="2"/>
  <c r="K93" i="2"/>
  <c r="J92" i="2"/>
  <c r="K92" i="2" s="1"/>
  <c r="I92" i="2"/>
  <c r="K88" i="2"/>
  <c r="K87" i="2"/>
  <c r="K86" i="2"/>
  <c r="J85" i="2"/>
  <c r="I85" i="2"/>
  <c r="K81" i="2"/>
  <c r="K80" i="2"/>
  <c r="K79" i="2"/>
  <c r="J78" i="2"/>
  <c r="I78" i="2"/>
  <c r="K78" i="2" s="1"/>
  <c r="K77" i="2"/>
  <c r="K76" i="2"/>
  <c r="I73" i="2"/>
  <c r="J72" i="2"/>
  <c r="I72" i="2"/>
  <c r="E72" i="2"/>
  <c r="D72" i="2"/>
  <c r="K71" i="2"/>
  <c r="K70" i="2"/>
  <c r="J69" i="2"/>
  <c r="J73" i="2" s="1"/>
  <c r="I69" i="2"/>
  <c r="K69" i="2" s="1"/>
  <c r="K68" i="2"/>
  <c r="K67" i="2"/>
  <c r="K66" i="2"/>
  <c r="I63" i="2"/>
  <c r="J62" i="2"/>
  <c r="I62" i="2"/>
  <c r="K62" i="2" s="1"/>
  <c r="K61" i="2"/>
  <c r="K60" i="2"/>
  <c r="J59" i="2"/>
  <c r="I59" i="2"/>
  <c r="K58" i="2"/>
  <c r="K57" i="2"/>
  <c r="K56" i="2"/>
  <c r="J51" i="2"/>
  <c r="I51" i="2"/>
  <c r="K50" i="2"/>
  <c r="K49" i="2"/>
  <c r="K48" i="2"/>
  <c r="K47" i="2"/>
  <c r="J47" i="2"/>
  <c r="I47" i="2"/>
  <c r="K46" i="2"/>
  <c r="K45" i="2"/>
  <c r="K44" i="2"/>
  <c r="J43" i="2"/>
  <c r="I43" i="2"/>
  <c r="K43" i="2" s="1"/>
  <c r="K42" i="2"/>
  <c r="K41" i="2"/>
  <c r="K40" i="2"/>
  <c r="J39" i="2"/>
  <c r="I39" i="2"/>
  <c r="K39" i="2" s="1"/>
  <c r="K38" i="2"/>
  <c r="K37" i="2"/>
  <c r="K36" i="2"/>
  <c r="J35" i="2"/>
  <c r="I35" i="2"/>
  <c r="K34" i="2"/>
  <c r="K33" i="2"/>
  <c r="K32" i="2"/>
  <c r="J31" i="2"/>
  <c r="I31" i="2"/>
  <c r="K31" i="2" s="1"/>
  <c r="K30" i="2"/>
  <c r="K29" i="2"/>
  <c r="K28" i="2"/>
  <c r="J27" i="2"/>
  <c r="I27" i="2"/>
  <c r="K27" i="2" s="1"/>
  <c r="K26" i="2"/>
  <c r="K25" i="2"/>
  <c r="J24" i="2"/>
  <c r="K24" i="2" s="1"/>
  <c r="I24" i="2"/>
  <c r="K23" i="2"/>
  <c r="K22" i="2"/>
  <c r="K21" i="2"/>
  <c r="J21" i="2"/>
  <c r="I21" i="2"/>
  <c r="K19" i="2"/>
  <c r="J18" i="2"/>
  <c r="I18" i="2"/>
  <c r="K17" i="2"/>
  <c r="K16" i="2"/>
  <c r="K14" i="2"/>
  <c r="J14" i="2"/>
  <c r="I14" i="2"/>
  <c r="K12" i="2"/>
  <c r="J11" i="2"/>
  <c r="I11" i="2"/>
  <c r="K10" i="2"/>
  <c r="K9" i="2"/>
  <c r="K8" i="2"/>
  <c r="K6" i="2"/>
  <c r="K5" i="2"/>
  <c r="K4" i="2"/>
  <c r="K3" i="2"/>
  <c r="K2" i="2"/>
  <c r="K26" i="25" l="1"/>
  <c r="I22" i="25" s="1"/>
  <c r="J12" i="3"/>
  <c r="K72" i="2"/>
  <c r="K51" i="2"/>
  <c r="K126" i="2"/>
  <c r="K152" i="2"/>
  <c r="K11" i="2"/>
  <c r="K18" i="2"/>
  <c r="K35" i="2"/>
  <c r="K85" i="2"/>
  <c r="K145" i="2"/>
  <c r="K161" i="2"/>
  <c r="E11" i="26"/>
  <c r="E8" i="28"/>
  <c r="J8" i="28"/>
  <c r="G18" i="29"/>
  <c r="H17" i="29" s="1"/>
  <c r="I17" i="29" s="1"/>
  <c r="E18" i="29"/>
  <c r="E26" i="25"/>
  <c r="C22" i="25" s="1"/>
  <c r="E17" i="25" s="1"/>
  <c r="C4" i="27"/>
  <c r="C31" i="27" s="1"/>
  <c r="C33" i="27" s="1"/>
  <c r="C27" i="27"/>
  <c r="D9" i="26"/>
  <c r="C8" i="26" s="1"/>
  <c r="D11" i="26"/>
  <c r="L26" i="25"/>
  <c r="F26" i="25"/>
  <c r="K98" i="14"/>
  <c r="F202" i="11"/>
  <c r="F2" i="10"/>
  <c r="F58" i="10" s="1"/>
  <c r="F61" i="10"/>
  <c r="F117" i="10" s="1"/>
  <c r="Q17" i="6"/>
  <c r="N17" i="6"/>
  <c r="O17" i="6" s="1"/>
  <c r="Q20" i="6"/>
  <c r="P20" i="6" s="1"/>
  <c r="N20" i="6"/>
  <c r="O20" i="6" s="1"/>
  <c r="Q24" i="6"/>
  <c r="P24" i="6" s="1"/>
  <c r="N24" i="6"/>
  <c r="O24" i="6" s="1"/>
  <c r="Q33" i="6"/>
  <c r="P33" i="6" s="1"/>
  <c r="N33" i="6"/>
  <c r="O33" i="6" s="1"/>
  <c r="N36" i="6"/>
  <c r="O36" i="6" s="1"/>
  <c r="Q36" i="6"/>
  <c r="P36" i="6" s="1"/>
  <c r="G51" i="6"/>
  <c r="N18" i="6"/>
  <c r="O18" i="6" s="1"/>
  <c r="O7" i="6" s="1"/>
  <c r="L3" i="6" s="1"/>
  <c r="Q18" i="6"/>
  <c r="Q25" i="6"/>
  <c r="N25" i="6"/>
  <c r="O25" i="6" s="1"/>
  <c r="N28" i="6"/>
  <c r="O28" i="6" s="1"/>
  <c r="Q28" i="6"/>
  <c r="P28" i="6" s="1"/>
  <c r="Q43" i="6"/>
  <c r="N43" i="6"/>
  <c r="O43" i="6" s="1"/>
  <c r="N46" i="6"/>
  <c r="O46" i="6" s="1"/>
  <c r="Q46" i="6"/>
  <c r="P46" i="6" s="1"/>
  <c r="Q31" i="6"/>
  <c r="P31" i="6" s="1"/>
  <c r="N31" i="6"/>
  <c r="O31" i="6" s="1"/>
  <c r="Q34" i="6"/>
  <c r="N34" i="6"/>
  <c r="O34" i="6" s="1"/>
  <c r="Q37" i="6"/>
  <c r="P37" i="6" s="1"/>
  <c r="N37" i="6"/>
  <c r="O37" i="6" s="1"/>
  <c r="Q47" i="6"/>
  <c r="P47" i="6" s="1"/>
  <c r="N47" i="6"/>
  <c r="O47" i="6" s="1"/>
  <c r="Q15" i="6"/>
  <c r="P15" i="6" s="1"/>
  <c r="N15" i="6"/>
  <c r="N7" i="6" s="1"/>
  <c r="L2" i="6" s="1"/>
  <c r="K7" i="6"/>
  <c r="L5" i="6" s="1"/>
  <c r="D3" i="6" s="1"/>
  <c r="N35" i="6"/>
  <c r="O35" i="6" s="1"/>
  <c r="Q35" i="6"/>
  <c r="Q40" i="6"/>
  <c r="N40" i="6"/>
  <c r="O40" i="6" s="1"/>
  <c r="N26" i="6"/>
  <c r="O26" i="6" s="1"/>
  <c r="Q26" i="6"/>
  <c r="P26" i="6" s="1"/>
  <c r="Q41" i="6"/>
  <c r="P41" i="6" s="1"/>
  <c r="N41" i="6"/>
  <c r="O41" i="6" s="1"/>
  <c r="N19" i="6"/>
  <c r="O19" i="6" s="1"/>
  <c r="Q19" i="6"/>
  <c r="P19" i="6" s="1"/>
  <c r="N27" i="6"/>
  <c r="O27" i="6" s="1"/>
  <c r="Q27" i="6"/>
  <c r="P27" i="6" s="1"/>
  <c r="N45" i="6"/>
  <c r="O45" i="6" s="1"/>
  <c r="Q45" i="6"/>
  <c r="P45" i="6" s="1"/>
  <c r="Q22" i="6"/>
  <c r="N22" i="6"/>
  <c r="O22" i="6" s="1"/>
  <c r="Q42" i="6"/>
  <c r="P42" i="6" s="1"/>
  <c r="N42" i="6"/>
  <c r="O42" i="6" s="1"/>
  <c r="Q23" i="6"/>
  <c r="P23" i="6" s="1"/>
  <c r="N23" i="6"/>
  <c r="O23" i="6" s="1"/>
  <c r="Q29" i="6"/>
  <c r="P29" i="6" s="1"/>
  <c r="N29" i="6"/>
  <c r="O29" i="6" s="1"/>
  <c r="N44" i="6"/>
  <c r="O44" i="6" s="1"/>
  <c r="Q44" i="6"/>
  <c r="Q30" i="6"/>
  <c r="N30" i="6"/>
  <c r="O30" i="6" s="1"/>
  <c r="Q32" i="6"/>
  <c r="P32" i="6" s="1"/>
  <c r="N32" i="6"/>
  <c r="O32" i="6" s="1"/>
  <c r="Q48" i="6"/>
  <c r="N48" i="6"/>
  <c r="O48" i="6" s="1"/>
  <c r="I25" i="6"/>
  <c r="I33" i="6"/>
  <c r="I43" i="6"/>
  <c r="I17" i="6"/>
  <c r="I26" i="6"/>
  <c r="I34" i="6"/>
  <c r="I44" i="6"/>
  <c r="I18" i="6"/>
  <c r="I27" i="6"/>
  <c r="I35" i="6"/>
  <c r="I45" i="6"/>
  <c r="I22" i="6"/>
  <c r="I30" i="6"/>
  <c r="I40" i="6"/>
  <c r="I48" i="6"/>
  <c r="G45" i="5"/>
  <c r="K1" i="5"/>
  <c r="I14" i="5"/>
  <c r="G47" i="5" s="1"/>
  <c r="I19" i="5"/>
  <c r="I27" i="5"/>
  <c r="I37" i="5"/>
  <c r="J79" i="5"/>
  <c r="K79" i="5" s="1"/>
  <c r="J82" i="5"/>
  <c r="K82" i="5" s="1"/>
  <c r="J95" i="5"/>
  <c r="K95" i="5" s="1"/>
  <c r="J98" i="5"/>
  <c r="K98" i="5" s="1"/>
  <c r="J114" i="5"/>
  <c r="K114" i="5" s="1"/>
  <c r="J130" i="5"/>
  <c r="K130" i="5" s="1"/>
  <c r="J149" i="5"/>
  <c r="K149" i="5" s="1"/>
  <c r="J166" i="5"/>
  <c r="K166" i="5" s="1"/>
  <c r="J182" i="5"/>
  <c r="K182" i="5" s="1"/>
  <c r="J198" i="5"/>
  <c r="K198" i="5" s="1"/>
  <c r="J202" i="5"/>
  <c r="K202" i="5" s="1"/>
  <c r="J206" i="5"/>
  <c r="K206" i="5" s="1"/>
  <c r="J210" i="5"/>
  <c r="K210" i="5" s="1"/>
  <c r="J214" i="5"/>
  <c r="K214" i="5" s="1"/>
  <c r="J218" i="5"/>
  <c r="K218" i="5" s="1"/>
  <c r="J222" i="5"/>
  <c r="K222" i="5" s="1"/>
  <c r="J226" i="5"/>
  <c r="K226" i="5" s="1"/>
  <c r="J230" i="5"/>
  <c r="K230" i="5" s="1"/>
  <c r="J234" i="5"/>
  <c r="K234" i="5" s="1"/>
  <c r="J238" i="5"/>
  <c r="K238" i="5" s="1"/>
  <c r="I21" i="5"/>
  <c r="I29" i="5"/>
  <c r="I39" i="5"/>
  <c r="J70" i="5"/>
  <c r="K70" i="5" s="1"/>
  <c r="J83" i="5"/>
  <c r="K83" i="5" s="1"/>
  <c r="J86" i="5"/>
  <c r="K86" i="5" s="1"/>
  <c r="J99" i="5"/>
  <c r="K99" i="5" s="1"/>
  <c r="J102" i="5"/>
  <c r="K102" i="5" s="1"/>
  <c r="J118" i="5"/>
  <c r="K118" i="5" s="1"/>
  <c r="J134" i="5"/>
  <c r="K134" i="5" s="1"/>
  <c r="J154" i="5"/>
  <c r="K154" i="5" s="1"/>
  <c r="J170" i="5"/>
  <c r="K170" i="5" s="1"/>
  <c r="J186" i="5"/>
  <c r="K186" i="5" s="1"/>
  <c r="J77" i="5"/>
  <c r="K77" i="5" s="1"/>
  <c r="J80" i="5"/>
  <c r="K80" i="5" s="1"/>
  <c r="J93" i="5"/>
  <c r="K93" i="5" s="1"/>
  <c r="J96" i="5"/>
  <c r="K96" i="5" s="1"/>
  <c r="J112" i="5"/>
  <c r="K112" i="5" s="1"/>
  <c r="J128" i="5"/>
  <c r="K128" i="5" s="1"/>
  <c r="J147" i="5"/>
  <c r="K147" i="5" s="1"/>
  <c r="J164" i="5"/>
  <c r="K164" i="5" s="1"/>
  <c r="J180" i="5"/>
  <c r="K180" i="5" s="1"/>
  <c r="J196" i="5"/>
  <c r="K196" i="5" s="1"/>
  <c r="J158" i="5"/>
  <c r="K158" i="5" s="1"/>
  <c r="J174" i="5"/>
  <c r="K174" i="5" s="1"/>
  <c r="J190" i="5"/>
  <c r="K190" i="5" s="1"/>
  <c r="J200" i="5"/>
  <c r="K200" i="5" s="1"/>
  <c r="J204" i="5"/>
  <c r="K204" i="5" s="1"/>
  <c r="J208" i="5"/>
  <c r="K208" i="5" s="1"/>
  <c r="J212" i="5"/>
  <c r="K212" i="5" s="1"/>
  <c r="J216" i="5"/>
  <c r="K216" i="5" s="1"/>
  <c r="J220" i="5"/>
  <c r="K220" i="5" s="1"/>
  <c r="J224" i="5"/>
  <c r="K224" i="5" s="1"/>
  <c r="J228" i="5"/>
  <c r="K228" i="5" s="1"/>
  <c r="J232" i="5"/>
  <c r="K232" i="5" s="1"/>
  <c r="J236" i="5"/>
  <c r="K236" i="5" s="1"/>
  <c r="J240" i="5"/>
  <c r="K240" i="5" s="1"/>
  <c r="G1" i="5"/>
  <c r="H13" i="29" l="1"/>
  <c r="I13" i="29" s="1"/>
  <c r="H16" i="29"/>
  <c r="I16" i="29" s="1"/>
  <c r="H15" i="29"/>
  <c r="I15" i="29" s="1"/>
  <c r="H12" i="29"/>
  <c r="I12" i="29" s="1"/>
  <c r="H14" i="29"/>
  <c r="I14" i="29" s="1"/>
  <c r="H6" i="29"/>
  <c r="I6" i="29" s="1"/>
  <c r="H7" i="29"/>
  <c r="I7" i="29" s="1"/>
  <c r="H5" i="29"/>
  <c r="I5" i="29" s="1"/>
  <c r="H3" i="29"/>
  <c r="I3" i="29" s="1"/>
  <c r="H4" i="29"/>
  <c r="I4" i="29" s="1"/>
  <c r="H11" i="29"/>
  <c r="I11" i="29" s="1"/>
  <c r="H8" i="29"/>
  <c r="I8" i="29" s="1"/>
  <c r="H9" i="29"/>
  <c r="I9" i="29" s="1"/>
  <c r="H2" i="29"/>
  <c r="I2" i="29" s="1"/>
  <c r="I18" i="29" s="1"/>
  <c r="H10" i="29"/>
  <c r="I10" i="29" s="1"/>
  <c r="B8" i="26"/>
  <c r="E12" i="26"/>
  <c r="E17" i="26" s="1"/>
  <c r="E15" i="26"/>
  <c r="E16" i="26" s="1"/>
  <c r="J20" i="28"/>
  <c r="I20" i="28" s="1"/>
  <c r="E22" i="28"/>
  <c r="I15" i="25"/>
  <c r="I13" i="25"/>
  <c r="I14" i="25" s="1"/>
  <c r="C34" i="27"/>
  <c r="B9" i="26"/>
  <c r="B11" i="26"/>
  <c r="D12" i="26"/>
  <c r="D17" i="26" s="1"/>
  <c r="D15" i="26"/>
  <c r="D16" i="26" s="1"/>
  <c r="C9" i="26"/>
  <c r="C11" i="26"/>
  <c r="P48" i="6"/>
  <c r="P25" i="6"/>
  <c r="I7" i="6"/>
  <c r="P18" i="6"/>
  <c r="P30" i="6"/>
  <c r="P35" i="6"/>
  <c r="P44" i="6"/>
  <c r="P43" i="6"/>
  <c r="P40" i="6"/>
  <c r="Q49" i="6"/>
  <c r="P49" i="6" s="1"/>
  <c r="P22" i="6"/>
  <c r="P7" i="6" s="1"/>
  <c r="P34" i="6"/>
  <c r="P17" i="6"/>
  <c r="I1" i="5"/>
  <c r="H18" i="29" l="1"/>
  <c r="J21" i="28"/>
  <c r="J22" i="28" s="1"/>
  <c r="I22" i="28"/>
  <c r="C12" i="26"/>
  <c r="C17" i="26" s="1"/>
  <c r="C15" i="26"/>
  <c r="C16" i="26" s="1"/>
  <c r="B12" i="26"/>
  <c r="B15" i="26"/>
  <c r="B17" i="26" l="1"/>
</calcChain>
</file>

<file path=xl/sharedStrings.xml><?xml version="1.0" encoding="utf-8"?>
<sst xmlns="http://schemas.openxmlformats.org/spreadsheetml/2006/main" count="5885" uniqueCount="1665">
  <si>
    <t>Nome do Titular : WALTER FELIX DE ARAUJO JUNIOR</t>
  </si>
  <si>
    <t>Banco : 290 - PagSeguro Internet S/A</t>
  </si>
  <si>
    <t>Agência 0001</t>
  </si>
  <si>
    <t>Conta : 20154029-1</t>
  </si>
  <si>
    <t>Período 01/10/2022 a 31/10/2022</t>
  </si>
  <si>
    <t>Não há lançamentos no período definido.</t>
  </si>
  <si>
    <t>MQN</t>
  </si>
  <si>
    <t>Data</t>
  </si>
  <si>
    <t>Planejado</t>
  </si>
  <si>
    <t>Vendas qtd</t>
  </si>
  <si>
    <t>Diferença</t>
  </si>
  <si>
    <t>Totais</t>
  </si>
  <si>
    <t>Retiradas sócios</t>
  </si>
  <si>
    <t>7279</t>
  </si>
  <si>
    <t>STONE - 7279</t>
  </si>
  <si>
    <t>Previsão de recebimento vendas</t>
  </si>
  <si>
    <t>2564</t>
  </si>
  <si>
    <t>STONE - 2564</t>
  </si>
  <si>
    <t>8254</t>
  </si>
  <si>
    <t>STONE - 8254</t>
  </si>
  <si>
    <t>TOTAL</t>
  </si>
  <si>
    <t>Retiradas Semanais</t>
  </si>
  <si>
    <t>4455</t>
  </si>
  <si>
    <t>PAG BANK WLT</t>
  </si>
  <si>
    <t>7062</t>
  </si>
  <si>
    <t>PAG BANK WLL</t>
  </si>
  <si>
    <t xml:space="preserve">Maquininha </t>
  </si>
  <si>
    <t>STONE - NOVEMBRO</t>
  </si>
  <si>
    <t>SUB TOTAL</t>
  </si>
  <si>
    <t xml:space="preserve">Segunda </t>
  </si>
  <si>
    <t>Domingo</t>
  </si>
  <si>
    <t xml:space="preserve">Total da semana </t>
  </si>
  <si>
    <t>STONE - OUTUBRO</t>
  </si>
  <si>
    <t>STONE - DEZEMBRO</t>
  </si>
  <si>
    <t>TOTAL GERAL</t>
  </si>
  <si>
    <t>Despesas</t>
  </si>
  <si>
    <t>Rendimentos 2023</t>
  </si>
  <si>
    <t>TOTAL STONE</t>
  </si>
  <si>
    <t>TOTAL PAGBANK</t>
  </si>
  <si>
    <t>Quant</t>
  </si>
  <si>
    <t>QUAT (CX)</t>
  </si>
  <si>
    <t>QUAT UNID</t>
  </si>
  <si>
    <t>venda</t>
  </si>
  <si>
    <t>Compra</t>
  </si>
  <si>
    <t>Itaipava 269ml c/12</t>
  </si>
  <si>
    <t>Fornecedores</t>
  </si>
  <si>
    <t>Itaipava 269ml c/15</t>
  </si>
  <si>
    <t>Original 350 c/12</t>
  </si>
  <si>
    <t>Original 269 c/8</t>
  </si>
  <si>
    <t>Sparten 350 c/12</t>
  </si>
  <si>
    <t>Skol basts 269</t>
  </si>
  <si>
    <t>Guarana Antartica 2L</t>
  </si>
  <si>
    <t>DUPLO MALTE 350 C/12</t>
  </si>
  <si>
    <t>DUPLO MALTE 269 C/15</t>
  </si>
  <si>
    <t>DUPLO MALTE 310 C/6</t>
  </si>
  <si>
    <t>BURGUESA 269 C/12</t>
  </si>
  <si>
    <t>Skol 350 UNID</t>
  </si>
  <si>
    <t>Skol 350 c/12</t>
  </si>
  <si>
    <t>IMPERIO 350 C/12</t>
  </si>
  <si>
    <t>IMPERIO 269 C/12</t>
  </si>
  <si>
    <t>BRAHMA CHOPP 350 C/12</t>
  </si>
  <si>
    <t>BRAHMA CHOPP 269 C/15</t>
  </si>
  <si>
    <t>BRAHMA CHOPP ZERO 350 C/12</t>
  </si>
  <si>
    <t>PETRA 350 C/12</t>
  </si>
  <si>
    <t>PETRA 269 C/12</t>
  </si>
  <si>
    <t>AMSTEL 350 C/12</t>
  </si>
  <si>
    <t>AMSTEL 269 C/12</t>
  </si>
  <si>
    <t>ORIGINAL 350 C/12</t>
  </si>
  <si>
    <t>ORIGINAL 269 C/8</t>
  </si>
  <si>
    <t>STELLA 269 C/8</t>
  </si>
  <si>
    <t>ITAIPAVA 350 C/12</t>
  </si>
  <si>
    <t>ITAIPAVA 269 C/15</t>
  </si>
  <si>
    <t>BUDWISER 269 C/8</t>
  </si>
  <si>
    <t>COCA COLA 350 UNID</t>
  </si>
  <si>
    <t>GUARANA ANTARTICA 350 UNID</t>
  </si>
  <si>
    <t>CORONA LONG NECK 330 UNID</t>
  </si>
  <si>
    <t>ESTRELA GALIXIA 269 C/12</t>
  </si>
  <si>
    <t>ITAIPÁVA PURO MALTE C/12</t>
  </si>
  <si>
    <t>EINSENBAH LONG NECK 330 UNID</t>
  </si>
  <si>
    <t xml:space="preserve">BECKS 269 C/8 </t>
  </si>
  <si>
    <t>HEINEKEN 269 C/8</t>
  </si>
  <si>
    <t>GT BEATS 269 UNID</t>
  </si>
  <si>
    <t>SKOL BEATS 269 UNID</t>
  </si>
  <si>
    <t xml:space="preserve">DRAFT VINHO </t>
  </si>
  <si>
    <t>TAXA LUCRO</t>
  </si>
  <si>
    <t>Quantidades Total</t>
  </si>
  <si>
    <t>N</t>
  </si>
  <si>
    <t>VELHO BARREIRO</t>
  </si>
  <si>
    <t>R$ 11,50</t>
  </si>
  <si>
    <t>R$ 630,00</t>
  </si>
  <si>
    <t>OLD 88</t>
  </si>
  <si>
    <t>R$ 16,90</t>
  </si>
  <si>
    <t>R$ 202,80</t>
  </si>
  <si>
    <t>PITU 350</t>
  </si>
  <si>
    <t>R$ 5,50</t>
  </si>
  <si>
    <t>R$ 66,00</t>
  </si>
  <si>
    <t>PITU 473</t>
  </si>
  <si>
    <t>R$ 10,50</t>
  </si>
  <si>
    <t>R$ 90,00</t>
  </si>
  <si>
    <t>CANTINHO DO VALE</t>
  </si>
  <si>
    <t>R$ 5,00</t>
  </si>
  <si>
    <t>R$ 60,00</t>
  </si>
  <si>
    <t>SELVAGEM</t>
  </si>
  <si>
    <t>R$ 15,00</t>
  </si>
  <si>
    <t>R$ 180,00</t>
  </si>
  <si>
    <t>GROSELHA</t>
  </si>
  <si>
    <t>R$ 9,90</t>
  </si>
  <si>
    <t>R$ 106,80</t>
  </si>
  <si>
    <t>GUELY GROSELHA</t>
  </si>
  <si>
    <t>CABARE</t>
  </si>
  <si>
    <t>R$ 32,00</t>
  </si>
  <si>
    <t>R$ 384,00</t>
  </si>
  <si>
    <t>GOLF</t>
  </si>
  <si>
    <t>R$ 26,90</t>
  </si>
  <si>
    <t>R$ 286,80</t>
  </si>
  <si>
    <t>DIMEL</t>
  </si>
  <si>
    <t>R$ 300,00</t>
  </si>
  <si>
    <t>CACHAÇA ALEMAO</t>
  </si>
  <si>
    <t>R$ 29,90</t>
  </si>
  <si>
    <t>R$ 334,80</t>
  </si>
  <si>
    <t>DREHER</t>
  </si>
  <si>
    <t>R$ 15,90</t>
  </si>
  <si>
    <t>R$ 190,80</t>
  </si>
  <si>
    <t>DOM BOSCO</t>
  </si>
  <si>
    <t>SANTOME</t>
  </si>
  <si>
    <t>R$ 19,90</t>
  </si>
  <si>
    <t>R$ 214,80</t>
  </si>
  <si>
    <t>PERGOLA</t>
  </si>
  <si>
    <t>R$ 24,90</t>
  </si>
  <si>
    <t>R$ 298,80</t>
  </si>
  <si>
    <t>CLOS DES NUBLES</t>
  </si>
  <si>
    <t>CHAPINHA</t>
  </si>
  <si>
    <t>R$ 14,90</t>
  </si>
  <si>
    <t>R$ 178,80</t>
  </si>
  <si>
    <t>VILLA DOS VINHEDOS</t>
  </si>
  <si>
    <t>R$ 12,50</t>
  </si>
  <si>
    <t>R$ 150,00</t>
  </si>
  <si>
    <t>CANGUEIRA</t>
  </si>
  <si>
    <t>R$ 12,90</t>
  </si>
  <si>
    <t>R$ 154,80</t>
  </si>
  <si>
    <t>SANMARTINS 1,5L</t>
  </si>
  <si>
    <t>R$ 33,00</t>
  </si>
  <si>
    <t>R$ 396,00</t>
  </si>
  <si>
    <t>SANMARTINS 660MLL</t>
  </si>
  <si>
    <t>R$ 24,80</t>
  </si>
  <si>
    <t>R$ 297,60</t>
  </si>
  <si>
    <t>DA ROCHA</t>
  </si>
  <si>
    <t>R$ 238,80</t>
  </si>
  <si>
    <t>MANTILA</t>
  </si>
  <si>
    <t>R$ 29,99</t>
  </si>
  <si>
    <t>R$ 359,88</t>
  </si>
  <si>
    <t>MOSCATEL</t>
  </si>
  <si>
    <t>BANANAZINHA</t>
  </si>
  <si>
    <t>STROKE MARACUJA</t>
  </si>
  <si>
    <t>STROKEAMENDOIN</t>
  </si>
  <si>
    <t>STROKE NARULA</t>
  </si>
  <si>
    <t>STROKE PEDACINHO DO CEU</t>
  </si>
  <si>
    <t>JANTAI</t>
  </si>
  <si>
    <t>CONTINI</t>
  </si>
  <si>
    <t>R$ 24,50</t>
  </si>
  <si>
    <t>R$ 294,00</t>
  </si>
  <si>
    <t>CACHAÇA CABARE PRATA</t>
  </si>
  <si>
    <t>R$ 29,00</t>
  </si>
  <si>
    <t>R$ 348,00</t>
  </si>
  <si>
    <t>CACHAÇA CABARE OURO</t>
  </si>
  <si>
    <t>CINAR</t>
  </si>
  <si>
    <t>BOAZINHA</t>
  </si>
  <si>
    <t>BACARDI</t>
  </si>
  <si>
    <t>R$ 35,00</t>
  </si>
  <si>
    <t>R$ 420,00</t>
  </si>
  <si>
    <t>SAGATIBA</t>
  </si>
  <si>
    <t>R$ 30,80</t>
  </si>
  <si>
    <t>R$ 369,60</t>
  </si>
  <si>
    <t>PRAINHA</t>
  </si>
  <si>
    <t>R$ 118,80</t>
  </si>
  <si>
    <t>SÃO FRANCISCO</t>
  </si>
  <si>
    <t>R$ 32,90</t>
  </si>
  <si>
    <t>R$ 394,80</t>
  </si>
  <si>
    <t>SANTO ANTONIO SALINA</t>
  </si>
  <si>
    <t>R$ 28,90</t>
  </si>
  <si>
    <t>R$ 346,80</t>
  </si>
  <si>
    <t>PARATUDO</t>
  </si>
  <si>
    <t>YPIOCA</t>
  </si>
  <si>
    <t>R$ 42,00</t>
  </si>
  <si>
    <t>R$ 504,00</t>
  </si>
  <si>
    <t>TEQPAR</t>
  </si>
  <si>
    <t>R$ 358,80</t>
  </si>
  <si>
    <t>JOSE CUERVO</t>
  </si>
  <si>
    <t>R$ 129,90</t>
  </si>
  <si>
    <t>R$ 1.558,80</t>
  </si>
  <si>
    <t>TEQUI LOKA</t>
  </si>
  <si>
    <t>LEÃO DO NORTE</t>
  </si>
  <si>
    <t>R$ 13,90</t>
  </si>
  <si>
    <t>R$ 166,80</t>
  </si>
  <si>
    <t>DOMECQ</t>
  </si>
  <si>
    <t>MONTILA</t>
  </si>
  <si>
    <t>RAINBOUN</t>
  </si>
  <si>
    <t>R$ 45,90</t>
  </si>
  <si>
    <t>R$ 550,80</t>
  </si>
  <si>
    <t>GORDON</t>
  </si>
  <si>
    <t>R$ 82,90</t>
  </si>
  <si>
    <t>R$ 994,80</t>
  </si>
  <si>
    <t>TANQUERAY</t>
  </si>
  <si>
    <t>R$ 119,90</t>
  </si>
  <si>
    <t>R$ 1.438,80</t>
  </si>
  <si>
    <t>BUFEATER</t>
  </si>
  <si>
    <t>R$ 139,90</t>
  </si>
  <si>
    <t>R$ 1.678,80</t>
  </si>
  <si>
    <t>SEAGER GIN</t>
  </si>
  <si>
    <t>R$ 39,90</t>
  </si>
  <si>
    <t>R$ 478,80</t>
  </si>
  <si>
    <t>INTENCION STRAM BERRY</t>
  </si>
  <si>
    <t>INTENCION LONDON DRY GIN</t>
  </si>
  <si>
    <t>ABSOLUT MADRIN</t>
  </si>
  <si>
    <t>R$ 79,00</t>
  </si>
  <si>
    <t>R$ 948,00</t>
  </si>
  <si>
    <t>ABSOLUT CITRON</t>
  </si>
  <si>
    <t>ABSOLUT RASP BERRY</t>
  </si>
  <si>
    <t>ABSOLUT VANILHA</t>
  </si>
  <si>
    <t>ABSOLUT VODKA</t>
  </si>
  <si>
    <t>R$ 149,90</t>
  </si>
  <si>
    <t>R$ 1.798,80</t>
  </si>
  <si>
    <t>CIROC VODKA</t>
  </si>
  <si>
    <t>CIROC COCONUT</t>
  </si>
  <si>
    <t>CIROC RED BERRY</t>
  </si>
  <si>
    <t>CIROC AMARETTO</t>
  </si>
  <si>
    <t>GREY GOSSE VODKA</t>
  </si>
  <si>
    <t>R$ 139,00</t>
  </si>
  <si>
    <t>R$ 1.668,00</t>
  </si>
  <si>
    <t>GREY GOSSE ORANGE</t>
  </si>
  <si>
    <t>ASKOV MARACUJA</t>
  </si>
  <si>
    <t>ASKOV BLUE BERRY</t>
  </si>
  <si>
    <t>ASKOV LIMAO</t>
  </si>
  <si>
    <t>ASKOV FRUTAS ROXAS</t>
  </si>
  <si>
    <t>ASKOV KIWI</t>
  </si>
  <si>
    <t>ASKOV FRUTAS VERMELHAS</t>
  </si>
  <si>
    <t>ASKOV VODKA</t>
  </si>
  <si>
    <t>DUBAYR</t>
  </si>
  <si>
    <t>SKDI</t>
  </si>
  <si>
    <t>R$ 11,90</t>
  </si>
  <si>
    <t>R$ 142,80</t>
  </si>
  <si>
    <t>STROKE VODKA</t>
  </si>
  <si>
    <t>MOSCOVITA</t>
  </si>
  <si>
    <t>R$ 126,00</t>
  </si>
  <si>
    <t>BALALAIKA</t>
  </si>
  <si>
    <t>SMINORFF</t>
  </si>
  <si>
    <t>R$ 38,00</t>
  </si>
  <si>
    <t>R$ 456,00</t>
  </si>
  <si>
    <t>WHITE HORSE</t>
  </si>
  <si>
    <t>R$ 79,90</t>
  </si>
  <si>
    <t>R$ 1.917,60</t>
  </si>
  <si>
    <t>CUTTY SARK</t>
  </si>
  <si>
    <t>R$ 69,90</t>
  </si>
  <si>
    <t>R$ 838,80</t>
  </si>
  <si>
    <t>NEGRONI BITTER</t>
  </si>
  <si>
    <t>R$ 1.800,00</t>
  </si>
  <si>
    <t>CHANCELER</t>
  </si>
  <si>
    <t>MASTER GOLD</t>
  </si>
  <si>
    <t>OLD EIGHT</t>
  </si>
  <si>
    <t>BLACK STREET</t>
  </si>
  <si>
    <t>RED LABEL</t>
  </si>
  <si>
    <t>R$ 99,00</t>
  </si>
  <si>
    <t>R$ 1.188,00</t>
  </si>
  <si>
    <t>BLACK LABEL</t>
  </si>
  <si>
    <t>BLUE LABEL</t>
  </si>
  <si>
    <t>R$ 999,00</t>
  </si>
  <si>
    <t>R$ 11.988,00</t>
  </si>
  <si>
    <t>BUCHANANS</t>
  </si>
  <si>
    <t>R$ 189,00</t>
  </si>
  <si>
    <t>R$ 2.268,00</t>
  </si>
  <si>
    <t>PASSPORT</t>
  </si>
  <si>
    <t>R$ 59,90</t>
  </si>
  <si>
    <t>R$ 718,80</t>
  </si>
  <si>
    <t>MINI PASSPORT</t>
  </si>
  <si>
    <t>R$ 22,00</t>
  </si>
  <si>
    <t>R$ 264,00</t>
  </si>
  <si>
    <t>MINI WHITE HORSE</t>
  </si>
  <si>
    <t>R$ 49,90</t>
  </si>
  <si>
    <t>R$ 598,80</t>
  </si>
  <si>
    <t>R$ 5.167,39</t>
  </si>
  <si>
    <t>R$ 63.975,48</t>
  </si>
  <si>
    <t>VALOR</t>
  </si>
  <si>
    <t>COMPRADO</t>
  </si>
  <si>
    <t>R$ 287,50</t>
  </si>
  <si>
    <t>R$ 33,80</t>
  </si>
  <si>
    <t>R$ 138,00</t>
  </si>
  <si>
    <t>R$ 137,50</t>
  </si>
  <si>
    <t>PITU 710</t>
  </si>
  <si>
    <t>R$ 20,00</t>
  </si>
  <si>
    <t>R$ 450,00</t>
  </si>
  <si>
    <t>R$ 297,00</t>
  </si>
  <si>
    <t>R$ 29,70</t>
  </si>
  <si>
    <t>CABARE 700ml</t>
  </si>
  <si>
    <t>R$ 96,00</t>
  </si>
  <si>
    <t>R$ 134,50</t>
  </si>
  <si>
    <t>R$ 53,80</t>
  </si>
  <si>
    <t>R$ 222,60</t>
  </si>
  <si>
    <t>R$ 0,00</t>
  </si>
  <si>
    <t>R$ 423,30</t>
  </si>
  <si>
    <t>R$ 3.047,30</t>
  </si>
  <si>
    <t>Rendimento Estoque</t>
  </si>
  <si>
    <t>Rendimentos</t>
  </si>
  <si>
    <t>Compras</t>
  </si>
  <si>
    <t>LUCRO ESTOQUE</t>
  </si>
  <si>
    <t>Estoque (Lucro)</t>
  </si>
  <si>
    <t>AUMENTO ESTOQUE</t>
  </si>
  <si>
    <t>Dif.%</t>
  </si>
  <si>
    <t>Valor venda</t>
  </si>
  <si>
    <t>LUCRO UNID</t>
  </si>
  <si>
    <t>Lucro Estoque</t>
  </si>
  <si>
    <t>Fluxo caixa</t>
  </si>
  <si>
    <t>Reposiçao %</t>
  </si>
  <si>
    <t>Real</t>
  </si>
  <si>
    <t>Lucro</t>
  </si>
  <si>
    <t>LUCRO REAL</t>
  </si>
  <si>
    <t>Nº</t>
  </si>
  <si>
    <t>DATA</t>
  </si>
  <si>
    <t>GELO ZERO GRAU</t>
  </si>
  <si>
    <t>Almoço Japas</t>
  </si>
  <si>
    <t>Despesas diversas</t>
  </si>
  <si>
    <t>33</t>
  </si>
  <si>
    <t>Emporio Mutinga</t>
  </si>
  <si>
    <t>Fio carreto</t>
  </si>
  <si>
    <t>34</t>
  </si>
  <si>
    <t>Vuelta</t>
  </si>
  <si>
    <t>BALDE ALUMINIO</t>
  </si>
  <si>
    <t xml:space="preserve">Manutenção </t>
  </si>
  <si>
    <t>35</t>
  </si>
  <si>
    <t>cachaça Paulistana</t>
  </si>
  <si>
    <t>INTERNET CLARO</t>
  </si>
  <si>
    <t>36</t>
  </si>
  <si>
    <t>whisky NG</t>
  </si>
  <si>
    <t>37</t>
  </si>
  <si>
    <t>BIBI BRAHMA DP 350 15CX</t>
  </si>
  <si>
    <t>LAVA RAPIDO</t>
  </si>
  <si>
    <t>38</t>
  </si>
  <si>
    <t>BIBI ASMT HNK TSNM</t>
  </si>
  <si>
    <t>GAS COZINHA</t>
  </si>
  <si>
    <t>39</t>
  </si>
  <si>
    <t>BIBI HNK 600 2CX</t>
  </si>
  <si>
    <t>Bancos tabacaria</t>
  </si>
  <si>
    <t>40</t>
  </si>
  <si>
    <t>CARVAO MACEDO</t>
  </si>
  <si>
    <t>GASOLINA GR</t>
  </si>
  <si>
    <t>41</t>
  </si>
  <si>
    <t>DIST SOARES VODKA ASKOV</t>
  </si>
  <si>
    <t xml:space="preserve">FEIJOADA </t>
  </si>
  <si>
    <t>Despesas financeiras</t>
  </si>
  <si>
    <t>42</t>
  </si>
  <si>
    <t>DIST SOARES DOLLY STELLA</t>
  </si>
  <si>
    <t>FOLHETOS WILLY</t>
  </si>
  <si>
    <t>43</t>
  </si>
  <si>
    <t>DIST SOARES CHANCELER CARV PRIME</t>
  </si>
  <si>
    <t>PIZZA DOM</t>
  </si>
  <si>
    <t>44</t>
  </si>
  <si>
    <t>DIST SOARES COCA AMST BRH GUARN</t>
  </si>
  <si>
    <t>PROENÇA</t>
  </si>
  <si>
    <t>45</t>
  </si>
  <si>
    <t>ITAIPAVA 269</t>
  </si>
  <si>
    <t>46</t>
  </si>
  <si>
    <t>AMBEV</t>
  </si>
  <si>
    <t>47</t>
  </si>
  <si>
    <t>VUELTA</t>
  </si>
  <si>
    <t>48</t>
  </si>
  <si>
    <t>49</t>
  </si>
  <si>
    <t>BIBI</t>
  </si>
  <si>
    <t>LUCAS FUNC</t>
  </si>
  <si>
    <t>Folha de pagamento</t>
  </si>
  <si>
    <t>50</t>
  </si>
  <si>
    <t xml:space="preserve">LOPES </t>
  </si>
  <si>
    <t>LUAN FUNC</t>
  </si>
  <si>
    <t>51</t>
  </si>
  <si>
    <t>PIMENTEL</t>
  </si>
  <si>
    <t>ENEL</t>
  </si>
  <si>
    <t>Energia elétrica</t>
  </si>
  <si>
    <t>52</t>
  </si>
  <si>
    <t>53</t>
  </si>
  <si>
    <t>ATACADAO</t>
  </si>
  <si>
    <t>54</t>
  </si>
  <si>
    <t>INSTADELIVERY</t>
  </si>
  <si>
    <t>55</t>
  </si>
  <si>
    <t>COCA COLA RETOR</t>
  </si>
  <si>
    <t>BRUNO MC</t>
  </si>
  <si>
    <t>56</t>
  </si>
  <si>
    <t>ADEGA HOMER</t>
  </si>
  <si>
    <t>57</t>
  </si>
  <si>
    <t>58</t>
  </si>
  <si>
    <t>NUSAKINHO</t>
  </si>
  <si>
    <t>59</t>
  </si>
  <si>
    <t>COCA COLA</t>
  </si>
  <si>
    <t>60</t>
  </si>
  <si>
    <t>VAPER SOUL</t>
  </si>
  <si>
    <t>EMPORIO MUTINGA</t>
  </si>
  <si>
    <t>SALES</t>
  </si>
  <si>
    <t>NARGSMOKE TABACO</t>
  </si>
  <si>
    <t>FARBIA BEBIDAS</t>
  </si>
  <si>
    <t xml:space="preserve">MERCADOR CAR </t>
  </si>
  <si>
    <t>GELO ZEROGRAU</t>
  </si>
  <si>
    <t>PETROPOLIS</t>
  </si>
  <si>
    <t>SUPREME DIST</t>
  </si>
  <si>
    <t>SPAL COCACOLA</t>
  </si>
  <si>
    <t>CARLOS 967071735</t>
  </si>
  <si>
    <t>GUTO ESSENCIA</t>
  </si>
  <si>
    <t>1º NOTA</t>
  </si>
  <si>
    <t>J&amp;J AÇAY</t>
  </si>
  <si>
    <t>2º NOTA</t>
  </si>
  <si>
    <t>BRASILEIRAO</t>
  </si>
  <si>
    <t>SAFRA</t>
  </si>
  <si>
    <t>NARGSMOKE</t>
  </si>
  <si>
    <t xml:space="preserve">6 X PARCELAS </t>
  </si>
  <si>
    <t>DOUBLO</t>
  </si>
  <si>
    <t>WILLY BASSO NOBRE</t>
  </si>
  <si>
    <t>MERCADORIAS</t>
  </si>
  <si>
    <t>CBS COMERCIAL ALIMENTOS</t>
  </si>
  <si>
    <t>04 de Agosto de 2022</t>
  </si>
  <si>
    <t>03 de Agosto de 2022</t>
  </si>
  <si>
    <t>THIAGO AUGUSTO DOS SANTOS</t>
  </si>
  <si>
    <t>01 de Agosto de 2022</t>
  </si>
  <si>
    <t>MARIA VITORIA DE LIMA</t>
  </si>
  <si>
    <t>SPAL COCA COLA</t>
  </si>
  <si>
    <t>L LOMBARDIA LTDA</t>
  </si>
  <si>
    <t>EVERTON OTAVIO DE OLIVEIRA</t>
  </si>
  <si>
    <t>INGRESSOS *SPFC</t>
  </si>
  <si>
    <t>SPFC ARRARAS</t>
  </si>
  <si>
    <t>Valor</t>
  </si>
  <si>
    <t>Nome</t>
  </si>
  <si>
    <t>Pago</t>
  </si>
  <si>
    <t>Categoria</t>
  </si>
  <si>
    <t>Ações</t>
  </si>
  <si>
    <t>06/05/2022 4193</t>
  </si>
  <si>
    <t>CASA SAO PEDRO</t>
  </si>
  <si>
    <t>SIM</t>
  </si>
  <si>
    <t>-</t>
  </si>
  <si>
    <t>19/05/2022 3296</t>
  </si>
  <si>
    <t>R$ 780,00</t>
  </si>
  <si>
    <t>MVR FOODS</t>
  </si>
  <si>
    <t>19/05/2022 3805</t>
  </si>
  <si>
    <t>R$ 874,51</t>
  </si>
  <si>
    <t>PHILIP MORRIS</t>
  </si>
  <si>
    <t>19/05/2022 4137</t>
  </si>
  <si>
    <t>R$ 595,00</t>
  </si>
  <si>
    <t>24/05/2022 3995</t>
  </si>
  <si>
    <t>R$ 1.342,80</t>
  </si>
  <si>
    <t>SPAL BR</t>
  </si>
  <si>
    <t>26/05/2022 3291</t>
  </si>
  <si>
    <t>R$ 629,21</t>
  </si>
  <si>
    <t>Petropolis</t>
  </si>
  <si>
    <t>26/05/2022 3734</t>
  </si>
  <si>
    <t>R$ 1.233,34</t>
  </si>
  <si>
    <t>27/05/2022 3552</t>
  </si>
  <si>
    <t>R$ 1.757,63</t>
  </si>
  <si>
    <t>27/05/2022 3799</t>
  </si>
  <si>
    <t>28/05/2022 3747</t>
  </si>
  <si>
    <t>R$ 692,20</t>
  </si>
  <si>
    <t>28/05/2022 3750</t>
  </si>
  <si>
    <t>R$ 2.008,30</t>
  </si>
  <si>
    <t>28/05/2022 3772</t>
  </si>
  <si>
    <t>R$ 3.080,64</t>
  </si>
  <si>
    <t>29/05/2022 3748</t>
  </si>
  <si>
    <t>R$ 2.839,98</t>
  </si>
  <si>
    <t>30/05/2022 3514</t>
  </si>
  <si>
    <t>R$ 7.999,80</t>
  </si>
  <si>
    <t>SUPREME</t>
  </si>
  <si>
    <t>30/05/2022 3515</t>
  </si>
  <si>
    <t>01/06/2022 3790</t>
  </si>
  <si>
    <t>01/06/2022 3705</t>
  </si>
  <si>
    <t>R$ 370,00</t>
  </si>
  <si>
    <t>Ideal Logos</t>
  </si>
  <si>
    <t>01/06/2022 3814</t>
  </si>
  <si>
    <t>R$ 4.290,00</t>
  </si>
  <si>
    <t>FBI BEBIDAS</t>
  </si>
  <si>
    <t>01/06/2022 3294</t>
  </si>
  <si>
    <t>R$ 702,00</t>
  </si>
  <si>
    <t>02/06/2022 3516</t>
  </si>
  <si>
    <t>R$ 1.860,15</t>
  </si>
  <si>
    <t>Pimentel</t>
  </si>
  <si>
    <t>03/06/2022 3292</t>
  </si>
  <si>
    <t>R$ 1.255,58</t>
  </si>
  <si>
    <t>03/06/2022 3293</t>
  </si>
  <si>
    <t>R$ 821,17</t>
  </si>
  <si>
    <t>03/06/2022 3295</t>
  </si>
  <si>
    <t>R$ 337,63</t>
  </si>
  <si>
    <t>Spal br</t>
  </si>
  <si>
    <t>03/06/2022 3297</t>
  </si>
  <si>
    <t>R$ 565,00</t>
  </si>
  <si>
    <t>Emporio mutinga</t>
  </si>
  <si>
    <t>05/06/2022 3732</t>
  </si>
  <si>
    <t>R$ 1.799,76</t>
  </si>
  <si>
    <t>07/06/2022 3298</t>
  </si>
  <si>
    <t>R$ 402,42</t>
  </si>
  <si>
    <t>07/06/2022 3513</t>
  </si>
  <si>
    <t>R$ 550,70</t>
  </si>
  <si>
    <t>08/06/2022 4140</t>
  </si>
  <si>
    <t>R$ 334,00</t>
  </si>
  <si>
    <t>08/06/2022 4135</t>
  </si>
  <si>
    <t>R$ 687,00</t>
  </si>
  <si>
    <t>09/06/2022 3286</t>
  </si>
  <si>
    <t>R$ 1.400,00</t>
  </si>
  <si>
    <t>09/06/2022 3649</t>
  </si>
  <si>
    <t>CACHAÇAS GABRIELLA</t>
  </si>
  <si>
    <t>10/06/2022 4132</t>
  </si>
  <si>
    <t>R$ 1.231,51</t>
  </si>
  <si>
    <t>10/06/2022 4131</t>
  </si>
  <si>
    <t>R$ 900,00</t>
  </si>
  <si>
    <t>10/06/2022 4130</t>
  </si>
  <si>
    <t>R$ 219,60</t>
  </si>
  <si>
    <t>10/06/2022 4129</t>
  </si>
  <si>
    <t>R$ 275,00</t>
  </si>
  <si>
    <t>11/06/2022 3285</t>
  </si>
  <si>
    <t>R$ 680,46</t>
  </si>
  <si>
    <t>13/06/2022 3549</t>
  </si>
  <si>
    <t>R$ 559,14</t>
  </si>
  <si>
    <t>15/06/2022 3771</t>
  </si>
  <si>
    <t>R$ 581,32</t>
  </si>
  <si>
    <t>15/06/2022 4205</t>
  </si>
  <si>
    <t>R$ 1.493,00</t>
  </si>
  <si>
    <t>NOSSA DISTRIB</t>
  </si>
  <si>
    <t>16/06/2022 4136</t>
  </si>
  <si>
    <t>R$ 1.470,00</t>
  </si>
  <si>
    <t>16/06/2022 3721</t>
  </si>
  <si>
    <t>R$ 2.009,70</t>
  </si>
  <si>
    <t>16/06/2022 3535</t>
  </si>
  <si>
    <t>R$ 148,50</t>
  </si>
  <si>
    <t>GELO ZERO</t>
  </si>
  <si>
    <t>16/06/2022 4247</t>
  </si>
  <si>
    <t>R$ 3.352,00</t>
  </si>
  <si>
    <t>17/06/2022 4148</t>
  </si>
  <si>
    <t>R$ 274,00</t>
  </si>
  <si>
    <t>17/06/2022 3996</t>
  </si>
  <si>
    <t>R$ 895,09</t>
  </si>
  <si>
    <t>17/06/2022 4149</t>
  </si>
  <si>
    <t>R$ 152,00</t>
  </si>
  <si>
    <t>17/06/2022 4042</t>
  </si>
  <si>
    <t>R$ 593,58</t>
  </si>
  <si>
    <t>17/06/2022 4001</t>
  </si>
  <si>
    <t>R$ 275,20</t>
  </si>
  <si>
    <t>18/06/2022 4122</t>
  </si>
  <si>
    <t>R$ 892,80</t>
  </si>
  <si>
    <t>18/06/2022 3282</t>
  </si>
  <si>
    <t>R$ 3.348,10</t>
  </si>
  <si>
    <t>18/06/2022 3283</t>
  </si>
  <si>
    <t>R$ 1.543,52</t>
  </si>
  <si>
    <t>18/06/2022 3281</t>
  </si>
  <si>
    <t>R$ 417,24</t>
  </si>
  <si>
    <t>18/06/2022 4041</t>
  </si>
  <si>
    <t>R$ 291,78</t>
  </si>
  <si>
    <t>20/06/2022 3994</t>
  </si>
  <si>
    <t>R$ 396,78</t>
  </si>
  <si>
    <t>CASA DE CONTI</t>
  </si>
  <si>
    <t>20/06/2022 4227</t>
  </si>
  <si>
    <t>R$ 635,00</t>
  </si>
  <si>
    <t>24/06/2022 4121</t>
  </si>
  <si>
    <t>R$ 1.511,43</t>
  </si>
  <si>
    <t>24/06/2022 3284</t>
  </si>
  <si>
    <t>R$ 348,49</t>
  </si>
  <si>
    <t>25/06/2022 4127</t>
  </si>
  <si>
    <t>25/06/2022 4126</t>
  </si>
  <si>
    <t>R$ 697,00</t>
  </si>
  <si>
    <t>25/06/2022 3749</t>
  </si>
  <si>
    <t>R$ 1.720,32</t>
  </si>
  <si>
    <t>26/06/2022 3736</t>
  </si>
  <si>
    <t>R$ 1.777,68</t>
  </si>
  <si>
    <t>27/06/2022 4145</t>
  </si>
  <si>
    <t>R$ 443,00</t>
  </si>
  <si>
    <t>28/06/2022 4191</t>
  </si>
  <si>
    <t>R$ 777,00</t>
  </si>
  <si>
    <t>29/06/2022 3630</t>
  </si>
  <si>
    <t>R$ 1.491,60</t>
  </si>
  <si>
    <t>29/06/2022 4150</t>
  </si>
  <si>
    <t>R$ 502,00</t>
  </si>
  <si>
    <t>29/06/2022 4151</t>
  </si>
  <si>
    <t>29/06/2022 4160</t>
  </si>
  <si>
    <t>R$ 130,00</t>
  </si>
  <si>
    <t>29/06/2022 4196</t>
  </si>
  <si>
    <t>R$ 75,00</t>
  </si>
  <si>
    <t>ARMARINHO FERNANDES</t>
  </si>
  <si>
    <t>30/06/2022 4162</t>
  </si>
  <si>
    <t>R$ 26,00</t>
  </si>
  <si>
    <t>30/06/2022 4144</t>
  </si>
  <si>
    <t>R$ 1.503,00</t>
  </si>
  <si>
    <t>01/07/2022 3992</t>
  </si>
  <si>
    <t>R$ 203,22</t>
  </si>
  <si>
    <t>01/07/2022 3993</t>
  </si>
  <si>
    <t>R$ 876,00</t>
  </si>
  <si>
    <t>01/07/2022 3711</t>
  </si>
  <si>
    <t>R$ 508,45</t>
  </si>
  <si>
    <t>BIG OSASCO</t>
  </si>
  <si>
    <t>04/07/2022 3744</t>
  </si>
  <si>
    <t>R$ 2.365,44</t>
  </si>
  <si>
    <t>05/07/2022 4198</t>
  </si>
  <si>
    <t>R$ 14,00</t>
  </si>
  <si>
    <t>SAN TOS VENEZIAN</t>
  </si>
  <si>
    <t>05/07/2022 3709</t>
  </si>
  <si>
    <t>R$ 377,07</t>
  </si>
  <si>
    <t>05/07/2022 3642</t>
  </si>
  <si>
    <t>R$ 650,00</t>
  </si>
  <si>
    <t>PARIZOTO</t>
  </si>
  <si>
    <t>06/07/2022 4233</t>
  </si>
  <si>
    <t>R$ 965,00</t>
  </si>
  <si>
    <t>07/07/2022 4138</t>
  </si>
  <si>
    <t>R$ 834,00</t>
  </si>
  <si>
    <t>07/07/2022 4139</t>
  </si>
  <si>
    <t>07/07/2022 4125</t>
  </si>
  <si>
    <t>R$ 422,78</t>
  </si>
  <si>
    <t>CASA DI CONTI</t>
  </si>
  <si>
    <t>08/07/2022 3550</t>
  </si>
  <si>
    <t>R$ 746,87</t>
  </si>
  <si>
    <t>08/07/2022 4192</t>
  </si>
  <si>
    <t>R$ 125,00</t>
  </si>
  <si>
    <t>08/07/2022 4133</t>
  </si>
  <si>
    <t>R$ 550,00</t>
  </si>
  <si>
    <t>08/07/2022 3773</t>
  </si>
  <si>
    <t>R$ 3.398,19</t>
  </si>
  <si>
    <t>09/07/2022 4202</t>
  </si>
  <si>
    <t>R$ 480,00</t>
  </si>
  <si>
    <t>09/07/2022 3733</t>
  </si>
  <si>
    <t>R$ 1.566,26</t>
  </si>
  <si>
    <t>10/07/2022 4206</t>
  </si>
  <si>
    <t>R$ 2.950,00</t>
  </si>
  <si>
    <t>11/07/2022 4232</t>
  </si>
  <si>
    <t>R$ 1.736,00</t>
  </si>
  <si>
    <t>12/07/2022 3713</t>
  </si>
  <si>
    <t>R$ 969,10</t>
  </si>
  <si>
    <t>VIEL, GAROTO</t>
  </si>
  <si>
    <t>12/07/2022 4156</t>
  </si>
  <si>
    <t>R$ 203,00</t>
  </si>
  <si>
    <t>12/07/2022 3530</t>
  </si>
  <si>
    <t>R$ 117,00</t>
  </si>
  <si>
    <t>13/07/2022 4147</t>
  </si>
  <si>
    <t>R$ 559,00</t>
  </si>
  <si>
    <t>13/07/2022 4157</t>
  </si>
  <si>
    <t>R$ 5.723,00</t>
  </si>
  <si>
    <t>14/07/2022 3784</t>
  </si>
  <si>
    <t>R$ 477,42</t>
  </si>
  <si>
    <t>14/07/2022 3785</t>
  </si>
  <si>
    <t>R$ 108,00</t>
  </si>
  <si>
    <t>14/07/2022 4154</t>
  </si>
  <si>
    <t>R$ 68,00</t>
  </si>
  <si>
    <t>14/07/2022 4153</t>
  </si>
  <si>
    <t>R$ 2.195,00</t>
  </si>
  <si>
    <t>14/07/2022 4152</t>
  </si>
  <si>
    <t>R$ 494,00</t>
  </si>
  <si>
    <t>15/07/2022 4155</t>
  </si>
  <si>
    <t>R$ 488,00</t>
  </si>
  <si>
    <t>15/07/2022 4146</t>
  </si>
  <si>
    <t>R$ 778,00</t>
  </si>
  <si>
    <t>16/07/2022 4161</t>
  </si>
  <si>
    <t>R$ 765,00</t>
  </si>
  <si>
    <t>16/07/2022 3640</t>
  </si>
  <si>
    <t>R$ 546,18</t>
  </si>
  <si>
    <t>16/07/2022 3635</t>
  </si>
  <si>
    <t>R$ 669,78</t>
  </si>
  <si>
    <t>18/07/2022 3638</t>
  </si>
  <si>
    <t>R$ 1.263,66</t>
  </si>
  <si>
    <t>19/07/2022 4123</t>
  </si>
  <si>
    <t>R$ 525,00</t>
  </si>
  <si>
    <t>19/07/2022 4124</t>
  </si>
  <si>
    <t>21/07/2022 4248</t>
  </si>
  <si>
    <t>R$ 405,00</t>
  </si>
  <si>
    <t>21/07/2022 4141</t>
  </si>
  <si>
    <t>R$ 289,00</t>
  </si>
  <si>
    <t>22/07/2022 4246</t>
  </si>
  <si>
    <t>R$ 120,00</t>
  </si>
  <si>
    <t>22/07/2022 3727</t>
  </si>
  <si>
    <t>R$ 2.894,13</t>
  </si>
  <si>
    <t>23/07/2022 3289</t>
  </si>
  <si>
    <t>R$ 83,30</t>
  </si>
  <si>
    <t>23/07/2022 3290</t>
  </si>
  <si>
    <t>R$ 3.316,54</t>
  </si>
  <si>
    <t>23/07/2022 4170</t>
  </si>
  <si>
    <t>R$ 556,00</t>
  </si>
  <si>
    <t>VIEL GAROTO</t>
  </si>
  <si>
    <t>23/07/2022 3726</t>
  </si>
  <si>
    <t>R$ 1.610,80</t>
  </si>
  <si>
    <t>26/07/2022 3753</t>
  </si>
  <si>
    <t>R$ 353,00</t>
  </si>
  <si>
    <t>26/07/2022 3752</t>
  </si>
  <si>
    <t>R$ 716,82</t>
  </si>
  <si>
    <t>26/07/2022 3751</t>
  </si>
  <si>
    <t>R$ 500,40</t>
  </si>
  <si>
    <t>27/07/2022 4225</t>
  </si>
  <si>
    <t>R$ 7.210,00</t>
  </si>
  <si>
    <t>COMPRA HELINHO</t>
  </si>
  <si>
    <t>29/07/2022 4142</t>
  </si>
  <si>
    <t>R$ 877,00</t>
  </si>
  <si>
    <t>29/07/2022 4143</t>
  </si>
  <si>
    <t>R$ 533,00</t>
  </si>
  <si>
    <t>30/07/2022 4194</t>
  </si>
  <si>
    <t>R$ 884,00</t>
  </si>
  <si>
    <t>LOPES</t>
  </si>
  <si>
    <t>30/07/2022 3720</t>
  </si>
  <si>
    <t>R$ 2.204,34</t>
  </si>
  <si>
    <t>30/07/2022 4208</t>
  </si>
  <si>
    <t>R$ 1.098,00</t>
  </si>
  <si>
    <t>30/07/2022 3646</t>
  </si>
  <si>
    <t>R$ 112,50</t>
  </si>
  <si>
    <t>30/07/2022 3776</t>
  </si>
  <si>
    <t>R$ 250,90</t>
  </si>
  <si>
    <t>30/07/2022 3778</t>
  </si>
  <si>
    <t>R$ 2.713,90</t>
  </si>
  <si>
    <t>31/07/2022 3745</t>
  </si>
  <si>
    <t>R$ 829,92</t>
  </si>
  <si>
    <t>01/08/2022 3801</t>
  </si>
  <si>
    <t>R$ 316,08</t>
  </si>
  <si>
    <t>01/08/2022 3746</t>
  </si>
  <si>
    <t>R$ 781,56</t>
  </si>
  <si>
    <t>03/08/2022 3786</t>
  </si>
  <si>
    <t>R$ 611,80</t>
  </si>
  <si>
    <t>03/08/2022 4200</t>
  </si>
  <si>
    <t>R$ 934,00</t>
  </si>
  <si>
    <t>MERCADO CAR</t>
  </si>
  <si>
    <t>03/08/2022 3974</t>
  </si>
  <si>
    <t>R$ 1.702,95</t>
  </si>
  <si>
    <t>AVANTY</t>
  </si>
  <si>
    <t>04/08/2022 3807</t>
  </si>
  <si>
    <t>R$ 150,50</t>
  </si>
  <si>
    <t>04/08/2022 3804</t>
  </si>
  <si>
    <t>04/08/2022 3808</t>
  </si>
  <si>
    <t>R$ 276,54</t>
  </si>
  <si>
    <t>05/08/2022 4159</t>
  </si>
  <si>
    <t>R$ 643,00</t>
  </si>
  <si>
    <t>05/08/2022 3716</t>
  </si>
  <si>
    <t>R$ 720,27</t>
  </si>
  <si>
    <t>05/08/2022 3735</t>
  </si>
  <si>
    <t>R$ 2.163,28</t>
  </si>
  <si>
    <t>05/08/2022 3809</t>
  </si>
  <si>
    <t>R$ 1.696,19</t>
  </si>
  <si>
    <t>05/08/2022 4214</t>
  </si>
  <si>
    <t>R$ 12,00</t>
  </si>
  <si>
    <t>05/08/2022 3810</t>
  </si>
  <si>
    <t>R$ 189,50</t>
  </si>
  <si>
    <t>06/08/2022 4199</t>
  </si>
  <si>
    <t>R$ 668,00</t>
  </si>
  <si>
    <t>06/08/2022 4204</t>
  </si>
  <si>
    <t>R$ 73,00</t>
  </si>
  <si>
    <t>06/08/2022 3743</t>
  </si>
  <si>
    <t>R$ 2.076,60</t>
  </si>
  <si>
    <t>06/08/2022 3782</t>
  </si>
  <si>
    <t>R$ 261,36</t>
  </si>
  <si>
    <t>06/08/2022 3783</t>
  </si>
  <si>
    <t>R$ 714,80</t>
  </si>
  <si>
    <t>08/08/2022 3945</t>
  </si>
  <si>
    <t>R$ 951,30</t>
  </si>
  <si>
    <t>10/08/2022 3629</t>
  </si>
  <si>
    <t>R$ 710,04</t>
  </si>
  <si>
    <t>10/08/2022 3944</t>
  </si>
  <si>
    <t>VULETA</t>
  </si>
  <si>
    <t>10/08/2022 3820</t>
  </si>
  <si>
    <t>R$ 514,58</t>
  </si>
  <si>
    <t>11/08/2022 3817</t>
  </si>
  <si>
    <t>R$ 1.239,50</t>
  </si>
  <si>
    <t>11/08/2022 3722</t>
  </si>
  <si>
    <t>R$ 1.966,16</t>
  </si>
  <si>
    <t>12/08/2022 3737</t>
  </si>
  <si>
    <t>R$ 1.678,50</t>
  </si>
  <si>
    <t>12/08/2022 3723</t>
  </si>
  <si>
    <t>R$ 933,56</t>
  </si>
  <si>
    <t>12/08/2022 4213</t>
  </si>
  <si>
    <t>R$ 632,00</t>
  </si>
  <si>
    <t>12/08/2022 4224</t>
  </si>
  <si>
    <t>12/08/2022 3815</t>
  </si>
  <si>
    <t>R$ 3.199,20</t>
  </si>
  <si>
    <t>12/08/2022 3816</t>
  </si>
  <si>
    <t>R$ 346,46</t>
  </si>
  <si>
    <t>13/08/2022 3279</t>
  </si>
  <si>
    <t>R$ 4.073,98</t>
  </si>
  <si>
    <t>13/08/2022 3818</t>
  </si>
  <si>
    <t>R$ 842,14</t>
  </si>
  <si>
    <t>13/08/2022 3278</t>
  </si>
  <si>
    <t>14/08/2022 3551</t>
  </si>
  <si>
    <t>R$ 530,00</t>
  </si>
  <si>
    <t>14/08/2022 4216</t>
  </si>
  <si>
    <t>R$ 717,00</t>
  </si>
  <si>
    <t>ASSAY</t>
  </si>
  <si>
    <t>16/08/2022 3532</t>
  </si>
  <si>
    <t>R$ 250,00</t>
  </si>
  <si>
    <t>17/08/2022 3946</t>
  </si>
  <si>
    <t>R$ 140,00</t>
  </si>
  <si>
    <t>17/08/2022 3947</t>
  </si>
  <si>
    <t>R$ 1.589,00</t>
  </si>
  <si>
    <t>22/08/2022 3976</t>
  </si>
  <si>
    <t>R$ 1.685,17</t>
  </si>
  <si>
    <t>PHILIPP MORRIS</t>
  </si>
  <si>
    <t>24/08/2022 4226</t>
  </si>
  <si>
    <t>R$ 708,00</t>
  </si>
  <si>
    <t>25/08/2022 3788</t>
  </si>
  <si>
    <t>R$ 1.679,96</t>
  </si>
  <si>
    <t>25/08/2022 3787</t>
  </si>
  <si>
    <t>R$ 168,00</t>
  </si>
  <si>
    <t>26/08/2022 4163</t>
  </si>
  <si>
    <t>R$ 1.042,00</t>
  </si>
  <si>
    <t>26/08/2022 4164</t>
  </si>
  <si>
    <t>R$ 1.295,00</t>
  </si>
  <si>
    <t>27/08/2022 3534</t>
  </si>
  <si>
    <t>R$ 175,00</t>
  </si>
  <si>
    <t>27/08/2022 4189</t>
  </si>
  <si>
    <t>R$ 2.972,00</t>
  </si>
  <si>
    <t>27/08/2022 3288</t>
  </si>
  <si>
    <t>R$ 662,79</t>
  </si>
  <si>
    <t>28/08/2022 4229</t>
  </si>
  <si>
    <t>R$ 548,00</t>
  </si>
  <si>
    <t>COBAL</t>
  </si>
  <si>
    <t>28/08/2022 3280</t>
  </si>
  <si>
    <t>R$ 716,92</t>
  </si>
  <si>
    <t>28/08/2022 4207</t>
  </si>
  <si>
    <t>R$ 329,00</t>
  </si>
  <si>
    <t>28/08/2022 3789</t>
  </si>
  <si>
    <t>R$ 1.377,62</t>
  </si>
  <si>
    <t>29/08/2022 4219</t>
  </si>
  <si>
    <t>R$ 1.100,00</t>
  </si>
  <si>
    <t>NEON</t>
  </si>
  <si>
    <t>29/08/2022 4222</t>
  </si>
  <si>
    <t>R$ 603,00</t>
  </si>
  <si>
    <t>ANDRA</t>
  </si>
  <si>
    <t>29/08/2022 3639</t>
  </si>
  <si>
    <t>R$ 609,01</t>
  </si>
  <si>
    <t>31/08/2022 4209</t>
  </si>
  <si>
    <t>R$ 1.677,00</t>
  </si>
  <si>
    <t>31/08/2022 4220</t>
  </si>
  <si>
    <t>31/08/2022 3531</t>
  </si>
  <si>
    <t>01/09/2022 3731</t>
  </si>
  <si>
    <t>R$ 1.467,00</t>
  </si>
  <si>
    <t>01/09/2022 4188</t>
  </si>
  <si>
    <t>R$ 1.150,00</t>
  </si>
  <si>
    <t>GAME STATION</t>
  </si>
  <si>
    <t>01/09/2022 3644</t>
  </si>
  <si>
    <t>R$ 850,00</t>
  </si>
  <si>
    <t>SUPER GAMES</t>
  </si>
  <si>
    <t>01/09/2022 3637</t>
  </si>
  <si>
    <t>R$ 76,00</t>
  </si>
  <si>
    <t>LIMITES CABOS</t>
  </si>
  <si>
    <t>01/09/2022 4231</t>
  </si>
  <si>
    <t>R$ 980,00</t>
  </si>
  <si>
    <t>SUCESSO INFO</t>
  </si>
  <si>
    <t>02/09/2022 4128</t>
  </si>
  <si>
    <t>R$ 444,00</t>
  </si>
  <si>
    <t>02/09/2022 3796</t>
  </si>
  <si>
    <t>R$ 1.151,00</t>
  </si>
  <si>
    <t>02/09/2022 4197</t>
  </si>
  <si>
    <t>R$ 313,00</t>
  </si>
  <si>
    <t>02/09/2022 3948</t>
  </si>
  <si>
    <t>R$ 125,09</t>
  </si>
  <si>
    <t>BARATO BRAS</t>
  </si>
  <si>
    <t>02/09/2022 4190</t>
  </si>
  <si>
    <t>R$ 500,00</t>
  </si>
  <si>
    <t>CENTRAL COIFAS</t>
  </si>
  <si>
    <t>02/09/2022 4210</t>
  </si>
  <si>
    <t>R$ 685,00</t>
  </si>
  <si>
    <t>02/09/2022 3636</t>
  </si>
  <si>
    <t>R$ 1.150,86</t>
  </si>
  <si>
    <t>03/09/2022 3277</t>
  </si>
  <si>
    <t>R$ 3.289,17</t>
  </si>
  <si>
    <t>04/09/2022 3802</t>
  </si>
  <si>
    <t>R$ 2.412,68</t>
  </si>
  <si>
    <t>05/09/2022 3738</t>
  </si>
  <si>
    <t>R$ 1.559,60</t>
  </si>
  <si>
    <t>06/09/2022 3643</t>
  </si>
  <si>
    <t>R$ 643,67</t>
  </si>
  <si>
    <t>07/09/2022 3719</t>
  </si>
  <si>
    <t>R$ 813,48</t>
  </si>
  <si>
    <t>08/09/2022 4203</t>
  </si>
  <si>
    <t>R$ 266,00</t>
  </si>
  <si>
    <t>08/09/2022 4134</t>
  </si>
  <si>
    <t>R$ 690,00</t>
  </si>
  <si>
    <t>IMPRESSORA EPSON</t>
  </si>
  <si>
    <t>08/09/2022 4217</t>
  </si>
  <si>
    <t>BONECO GAMES</t>
  </si>
  <si>
    <t>08/09/2022 4230</t>
  </si>
  <si>
    <t>R$ 410,00</t>
  </si>
  <si>
    <t>ILUMINACAO</t>
  </si>
  <si>
    <t>09/09/2022 3728</t>
  </si>
  <si>
    <t>R$ 2.062,60</t>
  </si>
  <si>
    <t>10/09/2022 3803</t>
  </si>
  <si>
    <t>R$ 1.749,66</t>
  </si>
  <si>
    <t>11/09/2022 4166</t>
  </si>
  <si>
    <t>R$ 276,00</t>
  </si>
  <si>
    <t>11/09/2022 4168</t>
  </si>
  <si>
    <t>R$ 1.097,00</t>
  </si>
  <si>
    <t>11/09/2022 4169</t>
  </si>
  <si>
    <t>R$ 109,00</t>
  </si>
  <si>
    <t>11/09/2022 4167</t>
  </si>
  <si>
    <t>12/09/2022 3548</t>
  </si>
  <si>
    <t>R$ 62,08</t>
  </si>
  <si>
    <t>12/09/2022 4195</t>
  </si>
  <si>
    <t>R$ 832,00</t>
  </si>
  <si>
    <t>13/09/2022 4165</t>
  </si>
  <si>
    <t>R$ 1.168,00</t>
  </si>
  <si>
    <t>14/09/2022 3756</t>
  </si>
  <si>
    <t>R$ 1.521,58</t>
  </si>
  <si>
    <t>14/09/2022 3793</t>
  </si>
  <si>
    <t>R$ 352,00</t>
  </si>
  <si>
    <t>14/09/2022 3757</t>
  </si>
  <si>
    <t>R$ 113,82</t>
  </si>
  <si>
    <t>14/09/2022 4235</t>
  </si>
  <si>
    <t>R$ 1.316,00</t>
  </si>
  <si>
    <t>15/09/2022 3633</t>
  </si>
  <si>
    <t>R$ 558,00</t>
  </si>
  <si>
    <t>16/09/2022 3792</t>
  </si>
  <si>
    <t>R$ 1.592,24</t>
  </si>
  <si>
    <t>16/09/2022 3648</t>
  </si>
  <si>
    <t>R$ 100,00</t>
  </si>
  <si>
    <t>16/09/2022 4221</t>
  </si>
  <si>
    <t>R$ 1.090,00</t>
  </si>
  <si>
    <t>17/09/2022 3276</t>
  </si>
  <si>
    <t>R$ 160,56</t>
  </si>
  <si>
    <t>17/09/2022 3520</t>
  </si>
  <si>
    <t>17/09/2022 3517</t>
  </si>
  <si>
    <t>R$ 311,40</t>
  </si>
  <si>
    <t>17/09/2022 3518</t>
  </si>
  <si>
    <t>R$ 3.475,22</t>
  </si>
  <si>
    <t>17/09/2022 3519</t>
  </si>
  <si>
    <t>R$ 2.029,00</t>
  </si>
  <si>
    <t>19/09/2022 3730</t>
  </si>
  <si>
    <t>R$ 2.536,60</t>
  </si>
  <si>
    <t>19/09/2022 4234</t>
  </si>
  <si>
    <t>21/09/2022 3795</t>
  </si>
  <si>
    <t>R$ 112,00</t>
  </si>
  <si>
    <t>21/09/2022 3794</t>
  </si>
  <si>
    <t>R$ 2.392,52</t>
  </si>
  <si>
    <t>22/09/2022 3527</t>
  </si>
  <si>
    <t>R$ 3.490,00</t>
  </si>
  <si>
    <t>MARIAN VAPE SHOP</t>
  </si>
  <si>
    <t>23/09/2022 3991</t>
  </si>
  <si>
    <t>R$ 224,70</t>
  </si>
  <si>
    <t>23/09/2022 3949</t>
  </si>
  <si>
    <t>R$ 759,00</t>
  </si>
  <si>
    <t>23/09/2022 4215</t>
  </si>
  <si>
    <t>R$ 346,00</t>
  </si>
  <si>
    <t>23/09/2022 3628</t>
  </si>
  <si>
    <t>R$ 1.701,80</t>
  </si>
  <si>
    <t>24/09/2022 4253</t>
  </si>
  <si>
    <t>R$ 285,00</t>
  </si>
  <si>
    <t>25/09/2022 3631</t>
  </si>
  <si>
    <t>R$ 2.585,78</t>
  </si>
  <si>
    <t>29/09/2022 3797</t>
  </si>
  <si>
    <t>R$ 384,38</t>
  </si>
  <si>
    <t>29/09/2022 4228</t>
  </si>
  <si>
    <t>29/09/2022 3526</t>
  </si>
  <si>
    <t>29/09/2022 3525</t>
  </si>
  <si>
    <t>30/09/2022 4171</t>
  </si>
  <si>
    <t>R$ 2.116,00</t>
  </si>
  <si>
    <t>30/09/2022 3725</t>
  </si>
  <si>
    <t>R$ 2.360,80</t>
  </si>
  <si>
    <t>30/09/2022 3647</t>
  </si>
  <si>
    <t>01/10/2022 3970</t>
  </si>
  <si>
    <t>R$ 2.705,60</t>
  </si>
  <si>
    <t>02/10/2022 3729</t>
  </si>
  <si>
    <t>R$ 2.732,96</t>
  </si>
  <si>
    <t>02/10/2022 3977</t>
  </si>
  <si>
    <t>R$ 2.147,82</t>
  </si>
  <si>
    <t>02/10/2022 3979</t>
  </si>
  <si>
    <t>04/10/2022 4211</t>
  </si>
  <si>
    <t>R$ 1.762,00</t>
  </si>
  <si>
    <t>TOP BLUE DISTB</t>
  </si>
  <si>
    <t>04/10/2022 3634</t>
  </si>
  <si>
    <t>R$ 1.401,22</t>
  </si>
  <si>
    <t>04/10/2022 3975</t>
  </si>
  <si>
    <t>R$ 551,71</t>
  </si>
  <si>
    <t>05/10/2022 3528</t>
  </si>
  <si>
    <t>R$ 160,00</t>
  </si>
  <si>
    <t>MARIAN VAPE</t>
  </si>
  <si>
    <t>05/10/2022 3533</t>
  </si>
  <si>
    <t>05/10/2022 3724</t>
  </si>
  <si>
    <t>R$ 537,00</t>
  </si>
  <si>
    <t>06/10/2022 3973</t>
  </si>
  <si>
    <t>R$ 10,19</t>
  </si>
  <si>
    <t>06/10/2022 3971</t>
  </si>
  <si>
    <t>R$ 70,56</t>
  </si>
  <si>
    <t>06/10/2022 3969</t>
  </si>
  <si>
    <t>R$ 1.058,35</t>
  </si>
  <si>
    <t>SEARA</t>
  </si>
  <si>
    <t>06/10/2022 3707</t>
  </si>
  <si>
    <t>R$ 1.830,00</t>
  </si>
  <si>
    <t>07/10/2022 3950</t>
  </si>
  <si>
    <t>07/10/2022 3957</t>
  </si>
  <si>
    <t>R$ 567,50</t>
  </si>
  <si>
    <t>07/10/2022 3683</t>
  </si>
  <si>
    <t>R$ 2.258,20</t>
  </si>
  <si>
    <t>08/10/2022 3761</t>
  </si>
  <si>
    <t>R$ 4.301,68</t>
  </si>
  <si>
    <t>08/10/2022 3951</t>
  </si>
  <si>
    <t>R$ 1.912,20</t>
  </si>
  <si>
    <t>08/10/2022 3952</t>
  </si>
  <si>
    <t>R$ 570,00</t>
  </si>
  <si>
    <t>EMPORIO MUTINGA (TROCA MERCADORIA)</t>
  </si>
  <si>
    <t>08/10/2022 3953</t>
  </si>
  <si>
    <t>R$ 534,00</t>
  </si>
  <si>
    <t>08/10/2022 3954</t>
  </si>
  <si>
    <t>R$ 984,40</t>
  </si>
  <si>
    <t>08/10/2022 3955</t>
  </si>
  <si>
    <t>R$ 525,60</t>
  </si>
  <si>
    <t>08/10/2022 3759</t>
  </si>
  <si>
    <t>R$ 370,80</t>
  </si>
  <si>
    <t>08/10/2022 3758</t>
  </si>
  <si>
    <t>R$ 311,52</t>
  </si>
  <si>
    <t>09/10/2022 3956</t>
  </si>
  <si>
    <t>R$ 3.289,20</t>
  </si>
  <si>
    <t>09/10/2022 3641</t>
  </si>
  <si>
    <t>R$ 682,86</t>
  </si>
  <si>
    <t>10/10/2022 4239</t>
  </si>
  <si>
    <t>R$ 953,00</t>
  </si>
  <si>
    <t>11/10/2022 3742</t>
  </si>
  <si>
    <t>R$ 1.334,58</t>
  </si>
  <si>
    <t>12/10/2022 3968</t>
  </si>
  <si>
    <t>R$ 1.509,90</t>
  </si>
  <si>
    <t>12/10/2022 3967</t>
  </si>
  <si>
    <t>12/10/2022 3632</t>
  </si>
  <si>
    <t>R$ 3.784,66</t>
  </si>
  <si>
    <t>12/10/2022 3966</t>
  </si>
  <si>
    <t>R$ 2.033,60</t>
  </si>
  <si>
    <t>19/10/2022 4236</t>
  </si>
  <si>
    <t>19/10/2022 4238</t>
  </si>
  <si>
    <t>R$ 531,00</t>
  </si>
  <si>
    <t>PET ROPOLIS</t>
  </si>
  <si>
    <t>20/10/2022 4181</t>
  </si>
  <si>
    <t>R$ 1.950,00</t>
  </si>
  <si>
    <t>TV 55 999824713</t>
  </si>
  <si>
    <t>20/10/2022 4185</t>
  </si>
  <si>
    <t>R$ 481,00</t>
  </si>
  <si>
    <t>TALLIS SOLUCOES</t>
  </si>
  <si>
    <t>20/10/2022 4187</t>
  </si>
  <si>
    <t>R$ 970,00</t>
  </si>
  <si>
    <t>FOX MAX</t>
  </si>
  <si>
    <t>20/10/2022 4237</t>
  </si>
  <si>
    <t>R$ 71,00</t>
  </si>
  <si>
    <t>21/10/2022 4182</t>
  </si>
  <si>
    <t>R$ 225,00</t>
  </si>
  <si>
    <t>21/10/2022 4243</t>
  </si>
  <si>
    <t>R$ 1.312,00</t>
  </si>
  <si>
    <t>21/10/2022 4242</t>
  </si>
  <si>
    <t>R$ 2.470,00</t>
  </si>
  <si>
    <t>21/10/2022 3529</t>
  </si>
  <si>
    <t>21/10/2022 4240</t>
  </si>
  <si>
    <t>21/10/2022 4241</t>
  </si>
  <si>
    <t>22/10/2022 4245</t>
  </si>
  <si>
    <t>R$ 742,00</t>
  </si>
  <si>
    <t>22/10/2022 4244</t>
  </si>
  <si>
    <t>R$ 1.355,00</t>
  </si>
  <si>
    <t>22/10/2022 4186</t>
  </si>
  <si>
    <t>R$ 920,00</t>
  </si>
  <si>
    <t>23/10/2022 4184</t>
  </si>
  <si>
    <t>R$ 169,00</t>
  </si>
  <si>
    <t>SILVA BARBOSA</t>
  </si>
  <si>
    <t>25/10/2022 3233</t>
  </si>
  <si>
    <t>R$ 861,88</t>
  </si>
  <si>
    <t>25/10/2022 4178</t>
  </si>
  <si>
    <t>R$ 862,00</t>
  </si>
  <si>
    <t>06/11/2022 4212</t>
  </si>
  <si>
    <t>R$ 299,00</t>
  </si>
  <si>
    <t>10/11/2022 4180</t>
  </si>
  <si>
    <t>R$ 1.999,00</t>
  </si>
  <si>
    <t>16/11/2022 3224</t>
  </si>
  <si>
    <t>R$ 2.184,40</t>
  </si>
  <si>
    <t>Tabacaria Quitauna - Vuelta</t>
  </si>
  <si>
    <t>16/11/2022 3522</t>
  </si>
  <si>
    <t>R$ 2.940,30</t>
  </si>
  <si>
    <t>16/11/2022 4176</t>
  </si>
  <si>
    <t>R$ 2.368,00</t>
  </si>
  <si>
    <t>16/11/2022 4177</t>
  </si>
  <si>
    <t>R$ 1.031,00</t>
  </si>
  <si>
    <t>16/11/2022 3234</t>
  </si>
  <si>
    <t>R$ 1.030,88</t>
  </si>
  <si>
    <t>16/11/2022 3231</t>
  </si>
  <si>
    <t>R$ 2.367,60</t>
  </si>
  <si>
    <t>16/11/2022 3227</t>
  </si>
  <si>
    <t>16/11/2022 3230</t>
  </si>
  <si>
    <t>R$ 77,40</t>
  </si>
  <si>
    <t>Casa Sao Pedro</t>
  </si>
  <si>
    <t>18/11/2022 3228</t>
  </si>
  <si>
    <t>R$ 802,44</t>
  </si>
  <si>
    <t>18/11/2022 3524</t>
  </si>
  <si>
    <t>18/11/2022 3232</t>
  </si>
  <si>
    <t>R$ 1.681,40</t>
  </si>
  <si>
    <t>18/11/2022 4183</t>
  </si>
  <si>
    <t>R$ 1.454,00</t>
  </si>
  <si>
    <t>19/11/2022 3229</t>
  </si>
  <si>
    <t>R$ 2.638,00</t>
  </si>
  <si>
    <t>19/11/2022 3523</t>
  </si>
  <si>
    <t>19/11/2022 4174</t>
  </si>
  <si>
    <t>R$ 1.037,00</t>
  </si>
  <si>
    <t>20/11/2022 3236</t>
  </si>
  <si>
    <t>R$ 864,96</t>
  </si>
  <si>
    <t>20/11/2022 4175</t>
  </si>
  <si>
    <t>R$ 2.218,00</t>
  </si>
  <si>
    <t>20/11/2022 3235</t>
  </si>
  <si>
    <t>R$ 2.217,00</t>
  </si>
  <si>
    <t>20/11/2022 4173</t>
  </si>
  <si>
    <t>R$ 1.404,00</t>
  </si>
  <si>
    <t>20/11/2022 4172</t>
  </si>
  <si>
    <t>22/11/2022 4254</t>
  </si>
  <si>
    <t>R$ 200,00</t>
  </si>
  <si>
    <t>23/11/2022 3226</t>
  </si>
  <si>
    <t>23/11/2022 3521</t>
  </si>
  <si>
    <t>25/11/2022 3241</t>
  </si>
  <si>
    <t>R$ 2.854,19</t>
  </si>
  <si>
    <t>25/11/2022 4179</t>
  </si>
  <si>
    <t>R$ 2.855,00</t>
  </si>
  <si>
    <t>25/11/2022 3240</t>
  </si>
  <si>
    <t>R$ 886,48</t>
  </si>
  <si>
    <t>Phillip morris - cigarro</t>
  </si>
  <si>
    <t>25/11/2022 3239</t>
  </si>
  <si>
    <t>R$ 1.262,00</t>
  </si>
  <si>
    <t>25/11/2022 3238</t>
  </si>
  <si>
    <t>R$ 6.941,60</t>
  </si>
  <si>
    <t>25/11/2022 3237</t>
  </si>
  <si>
    <t>R$ 1.303,10</t>
  </si>
  <si>
    <t>27/11/2022 3287</t>
  </si>
  <si>
    <t>29/11/2022 4223</t>
  </si>
  <si>
    <t>R$ 1.269,00</t>
  </si>
  <si>
    <t>30/11/2022 4259</t>
  </si>
  <si>
    <t>R$ 644,00</t>
  </si>
  <si>
    <t>30/11/2022 3686</t>
  </si>
  <si>
    <t>R$ 2.048,30</t>
  </si>
  <si>
    <t>30/11/2022 4258</t>
  </si>
  <si>
    <t>R$ 2.630,00</t>
  </si>
  <si>
    <t>30/11/2022 4257</t>
  </si>
  <si>
    <t>R$ 164,00</t>
  </si>
  <si>
    <t>30/11/2022 4256</t>
  </si>
  <si>
    <t>R$ 2.049,00</t>
  </si>
  <si>
    <t>30/11/2022 3660</t>
  </si>
  <si>
    <t>30/11/2022 3684</t>
  </si>
  <si>
    <t>R$ 2.630,80</t>
  </si>
  <si>
    <t>VULTO ELTON</t>
  </si>
  <si>
    <t>30/11/2022 3685</t>
  </si>
  <si>
    <t>R$ 643,17</t>
  </si>
  <si>
    <t>01/12/2022 3755</t>
  </si>
  <si>
    <t>R$ 3.162,62</t>
  </si>
  <si>
    <t>02/12/2022 4255</t>
  </si>
  <si>
    <t>R$ 622,00</t>
  </si>
  <si>
    <t>03/12/2022 3958</t>
  </si>
  <si>
    <t>03/12/2022 3990</t>
  </si>
  <si>
    <t>R$ 1.472,00</t>
  </si>
  <si>
    <t>03/12/2022 4250</t>
  </si>
  <si>
    <t>R$ 4.703,00</t>
  </si>
  <si>
    <t>03/12/2022 4251</t>
  </si>
  <si>
    <t>R$ 239,00</t>
  </si>
  <si>
    <t>03/12/2022 4252</t>
  </si>
  <si>
    <t>06/12/2022 3972</t>
  </si>
  <si>
    <t>R$ 352,80</t>
  </si>
  <si>
    <t>12/12/2022 4368</t>
  </si>
  <si>
    <t>R$ 3.064,00</t>
  </si>
  <si>
    <t>12/12/2022 4374</t>
  </si>
  <si>
    <t>R$ 350,00</t>
  </si>
  <si>
    <t>KFC</t>
  </si>
  <si>
    <t>12/12/2022 4373</t>
  </si>
  <si>
    <t>Carol do sitio</t>
  </si>
  <si>
    <t>12/12/2022 4372</t>
  </si>
  <si>
    <t>Helinho Red Bull</t>
  </si>
  <si>
    <t>12/12/2022 4371</t>
  </si>
  <si>
    <t>Drink Nusakinho</t>
  </si>
  <si>
    <t>12/12/2022 4370</t>
  </si>
  <si>
    <t>R$ 710,00</t>
  </si>
  <si>
    <t>Gelo Zero</t>
  </si>
  <si>
    <t>12/12/2022 4369</t>
  </si>
  <si>
    <t>R$ 3.500,00</t>
  </si>
  <si>
    <t>Bruno</t>
  </si>
  <si>
    <t>13/12/2022 4431</t>
  </si>
  <si>
    <t>R$ 598,72</t>
  </si>
  <si>
    <t>13/12/2022 4432</t>
  </si>
  <si>
    <t>R$ 2.615,50</t>
  </si>
  <si>
    <t>13/12/2022 4433</t>
  </si>
  <si>
    <t>R$ 389,99</t>
  </si>
  <si>
    <t>28/12/2022 3754</t>
  </si>
  <si>
    <t>R$ 3.901,00</t>
  </si>
  <si>
    <t>Contas a receber</t>
  </si>
  <si>
    <t>CAMILA PENSAO</t>
  </si>
  <si>
    <t>OK</t>
  </si>
  <si>
    <t>STONE</t>
  </si>
  <si>
    <t>PAG SEGURO</t>
  </si>
  <si>
    <t>VALDIR</t>
  </si>
  <si>
    <t>PC NUSAKINHO</t>
  </si>
  <si>
    <t>BRADESCO</t>
  </si>
  <si>
    <t>DINHEIRO</t>
  </si>
  <si>
    <t>Contas a receber-vendas realizadas</t>
  </si>
  <si>
    <t>PAG SEGURO W</t>
  </si>
  <si>
    <t>PAG SEGURO AD</t>
  </si>
  <si>
    <t>NUBANK</t>
  </si>
  <si>
    <t>PRODUTO</t>
  </si>
  <si>
    <t>QUAT</t>
  </si>
  <si>
    <t>VALOR (CX)</t>
  </si>
  <si>
    <t>VALOR TOTAL</t>
  </si>
  <si>
    <t>ITAIPAVA 350</t>
  </si>
  <si>
    <t>IMPERIO269</t>
  </si>
  <si>
    <t>IMPERIO 350</t>
  </si>
  <si>
    <t>IMPERIO D P 269</t>
  </si>
  <si>
    <t>SKOL 269</t>
  </si>
  <si>
    <t>SKOL 350</t>
  </si>
  <si>
    <t>SKOL BEATS 269</t>
  </si>
  <si>
    <t>SKOL BEATS LONG</t>
  </si>
  <si>
    <t>SKOL BEATS ZOODIAC</t>
  </si>
  <si>
    <t>AMSTEL 269</t>
  </si>
  <si>
    <t>AMSTEL 350</t>
  </si>
  <si>
    <t>PETRA 269</t>
  </si>
  <si>
    <t>PETRA 350</t>
  </si>
  <si>
    <t>BUDWISER 269</t>
  </si>
  <si>
    <t>BUDWISER LONG</t>
  </si>
  <si>
    <t>HEINEKEN 269</t>
  </si>
  <si>
    <t>HEINEKEN 350</t>
  </si>
  <si>
    <t>HEINEKEN ZERO 269</t>
  </si>
  <si>
    <t>HEINEKEN LONG</t>
  </si>
  <si>
    <t>BRAHMA D P 350</t>
  </si>
  <si>
    <t>BRAHMA D P 269</t>
  </si>
  <si>
    <t>BURGUESA 269</t>
  </si>
  <si>
    <t>PROIBIDA 269</t>
  </si>
  <si>
    <t>PROIBIDA PURO MALTE</t>
  </si>
  <si>
    <t>PROIBIDA 350 VRM</t>
  </si>
  <si>
    <t>BOHEMIA 350</t>
  </si>
  <si>
    <t>BECKS 350</t>
  </si>
  <si>
    <t>ESTRELLA GALACIA 350</t>
  </si>
  <si>
    <t>ESTRELLA GALACIA 269</t>
  </si>
  <si>
    <t>AGUA BONAFONTE</t>
  </si>
  <si>
    <t>AGUA CRISTAL</t>
  </si>
  <si>
    <t>STELLA LONG</t>
  </si>
  <si>
    <t>COCA COLA 2,5</t>
  </si>
  <si>
    <t>COCA COLA 2</t>
  </si>
  <si>
    <t>COCA COLA S GAS</t>
  </si>
  <si>
    <t>REDBULL</t>
  </si>
  <si>
    <t>VIBE</t>
  </si>
  <si>
    <t>TSUNAMI</t>
  </si>
  <si>
    <t>MONSTER</t>
  </si>
  <si>
    <t>GUARANA 1,5</t>
  </si>
  <si>
    <t>GUARANA S GAS</t>
  </si>
  <si>
    <t>SUKITA FANTA</t>
  </si>
  <si>
    <t>DRAFT</t>
  </si>
  <si>
    <t>GARRAFAS DUPLO MALTE</t>
  </si>
  <si>
    <t>CORONA</t>
  </si>
  <si>
    <t>SMINORF ICE</t>
  </si>
  <si>
    <t>TONICA ANTARTICA</t>
  </si>
  <si>
    <t>ORIGINAL 350</t>
  </si>
  <si>
    <t>ORIGINAL 269</t>
  </si>
  <si>
    <t>LEITE NINHO</t>
  </si>
  <si>
    <t>LEITE ITALAC</t>
  </si>
  <si>
    <t>LEITE PIRACANJUBA</t>
  </si>
  <si>
    <t>LEITE PARMALATE</t>
  </si>
  <si>
    <t>DESC</t>
  </si>
  <si>
    <t xml:space="preserve">ASKOV LIMAO </t>
  </si>
  <si>
    <t>DIFERENCIAL</t>
  </si>
  <si>
    <t>VENDIDO</t>
  </si>
  <si>
    <t>RELATORIO</t>
  </si>
  <si>
    <t>RELATORIO DIARIO</t>
  </si>
  <si>
    <t>MAQUINA</t>
  </si>
  <si>
    <t>DE</t>
  </si>
  <si>
    <t>ATE</t>
  </si>
  <si>
    <t>PAGBANK CNPJ</t>
  </si>
  <si>
    <t>0HRS</t>
  </si>
  <si>
    <t>STONE1</t>
  </si>
  <si>
    <t>STONE2</t>
  </si>
  <si>
    <t>STONE3</t>
  </si>
  <si>
    <t>PAGBANK CPF</t>
  </si>
  <si>
    <t xml:space="preserve"> 1 TOTAL</t>
  </si>
  <si>
    <t xml:space="preserve"> 2 TOTAL</t>
  </si>
  <si>
    <t xml:space="preserve"> 3 TOTAL</t>
  </si>
  <si>
    <t>18HRS</t>
  </si>
  <si>
    <t>17HR</t>
  </si>
  <si>
    <t>19-23</t>
  </si>
  <si>
    <t>14-23</t>
  </si>
  <si>
    <t>KM</t>
  </si>
  <si>
    <t>KM/L</t>
  </si>
  <si>
    <t>HRS</t>
  </si>
  <si>
    <t>gasto</t>
  </si>
  <si>
    <t>TORO</t>
  </si>
  <si>
    <t>gran siena</t>
  </si>
  <si>
    <t>130.606</t>
  </si>
  <si>
    <t>141.336</t>
  </si>
  <si>
    <t>132.168</t>
  </si>
  <si>
    <t>pegout</t>
  </si>
  <si>
    <t>212.232</t>
  </si>
  <si>
    <t xml:space="preserve">TOTAL RODADO </t>
  </si>
  <si>
    <t>LITROS</t>
  </si>
  <si>
    <t>R$</t>
  </si>
  <si>
    <t>POR MES</t>
  </si>
  <si>
    <t>POR DIA</t>
  </si>
  <si>
    <t>1ANO</t>
  </si>
  <si>
    <t>1MES</t>
  </si>
  <si>
    <t>data</t>
  </si>
  <si>
    <t>Empresa</t>
  </si>
  <si>
    <t>por semana</t>
  </si>
  <si>
    <t>10/28/20</t>
  </si>
  <si>
    <t>ROLDAO</t>
  </si>
  <si>
    <t>ASSAI</t>
  </si>
  <si>
    <t>CARREFOUR</t>
  </si>
  <si>
    <t>TENDA</t>
  </si>
  <si>
    <t>VIEL.VIEL</t>
  </si>
  <si>
    <t>IRMAOS LOPES</t>
  </si>
  <si>
    <t>ADEGA BIBI</t>
  </si>
  <si>
    <t>LEONARDO RIBEIRO</t>
  </si>
  <si>
    <t>PITZ BURGER</t>
  </si>
  <si>
    <t>TIJOLO CERAMICI</t>
  </si>
  <si>
    <t>DESOSITO MOURO</t>
  </si>
  <si>
    <t>EXTRA</t>
  </si>
  <si>
    <t>SAO PÉDRO</t>
  </si>
  <si>
    <t>EDUARDO MESQUITA 631</t>
  </si>
  <si>
    <t>IMPERIO DUOMO</t>
  </si>
  <si>
    <t xml:space="preserve"> </t>
  </si>
  <si>
    <t>PARCEIRO AMBEV</t>
  </si>
  <si>
    <t>AMSTEL 70 CX</t>
  </si>
  <si>
    <t xml:space="preserve">                 </t>
  </si>
  <si>
    <t>LUCRO</t>
  </si>
  <si>
    <t>DUOMO</t>
  </si>
  <si>
    <t>ESSENCIAS</t>
  </si>
  <si>
    <t>MENUPONTOCOM</t>
  </si>
  <si>
    <t>SANTOS E VENEZIAN</t>
  </si>
  <si>
    <t xml:space="preserve">J&amp;J RUA GENERAL FLORENÇO </t>
  </si>
  <si>
    <t>MOURA</t>
  </si>
  <si>
    <t>BARKEV MATERIAIS</t>
  </si>
  <si>
    <t>NEGAO</t>
  </si>
  <si>
    <t>petropolis</t>
  </si>
  <si>
    <t>SMOKE TABACARIA EIRELI</t>
  </si>
  <si>
    <t>ALOFORM IMPORT NARGILLE</t>
  </si>
  <si>
    <t>dani tabaca</t>
  </si>
  <si>
    <t>VIEL CIA</t>
  </si>
  <si>
    <t>KADDA</t>
  </si>
  <si>
    <t>atacadao</t>
  </si>
  <si>
    <t>ALMOÇO JOSA</t>
  </si>
  <si>
    <t>PARCELA JOSA</t>
  </si>
  <si>
    <t>NARG SMOKE</t>
  </si>
  <si>
    <t>GELO</t>
  </si>
  <si>
    <t>SUPERMERCADO</t>
  </si>
  <si>
    <t>PEDREIRO</t>
  </si>
  <si>
    <t>CIMEN ALPHA</t>
  </si>
  <si>
    <t xml:space="preserve">IMPERIO </t>
  </si>
  <si>
    <t>CONSTRUFER</t>
  </si>
  <si>
    <t>DEPOSITO DO CHEFE</t>
  </si>
  <si>
    <t>BRUNO AUTO CENTER</t>
  </si>
  <si>
    <t>SAO PEDRO</t>
  </si>
  <si>
    <t>SETE TELECOM</t>
  </si>
  <si>
    <t>CARVAO MKS</t>
  </si>
  <si>
    <t>BARKEV</t>
  </si>
  <si>
    <t>FONTE COLINA</t>
  </si>
  <si>
    <t>ACAY J&amp;J</t>
  </si>
  <si>
    <t>VILLAGE</t>
  </si>
  <si>
    <t xml:space="preserve">ITAIPAVA </t>
  </si>
  <si>
    <t>GIGA BR STRIBUIDORA</t>
  </si>
  <si>
    <t>BIG</t>
  </si>
  <si>
    <t>DUPMO</t>
  </si>
  <si>
    <t>GIGA DISTRIBUIDORA</t>
  </si>
  <si>
    <t>ADEGA FONTES COLINA</t>
  </si>
  <si>
    <t>RENART LOCACOES</t>
  </si>
  <si>
    <t>30/02</t>
  </si>
  <si>
    <t>VOLTO WELTON</t>
  </si>
  <si>
    <t>CIFAL TABACO</t>
  </si>
  <si>
    <t xml:space="preserve">HEINEKEN FLAVIO </t>
  </si>
  <si>
    <t>ALEXANDRE LAZARINI</t>
  </si>
  <si>
    <t>BRASIELRAO</t>
  </si>
  <si>
    <t>MRV FOODS</t>
  </si>
  <si>
    <t>SENDAS</t>
  </si>
  <si>
    <t>DANI PIPAS TABACARIA</t>
  </si>
  <si>
    <t>MAURICIO AUTO PEÇAS</t>
  </si>
  <si>
    <t>PIERONI BARROS</t>
  </si>
  <si>
    <t>CIDA SUPERMERCADO</t>
  </si>
  <si>
    <t>FERNANDO ARAUJO DE PINHO</t>
  </si>
  <si>
    <t>ALEXANDREDOS SANTOS LAZARINI</t>
  </si>
  <si>
    <t>MINI MERCADO ANA JULIA</t>
  </si>
  <si>
    <t>JOSE LEONARDO DE PINHO</t>
  </si>
  <si>
    <t>LEANDRO ARTHUR DA SILVA</t>
  </si>
  <si>
    <t>LUCAS BENTO DOS SANTOS</t>
  </si>
  <si>
    <t>ALEXANDRE DOS SANTOS LAZARINI</t>
  </si>
  <si>
    <t>EDER THIAGO FERREIRA</t>
  </si>
  <si>
    <t>IMPERIO</t>
  </si>
  <si>
    <t>DIEGO FERREIRA</t>
  </si>
  <si>
    <t>COD BARRA</t>
  </si>
  <si>
    <t>GUSTAVO GUIMAROES</t>
  </si>
  <si>
    <t>DIA</t>
  </si>
  <si>
    <t>NORYLNETY</t>
  </si>
  <si>
    <t>CARTAO PAGBANK</t>
  </si>
  <si>
    <t>PEDRO HENRIQUE SILVA</t>
  </si>
  <si>
    <t>SABRINA FELIX PEREIRA</t>
  </si>
  <si>
    <t xml:space="preserve">MARINA PEGO DOS SANTOS </t>
  </si>
  <si>
    <t>DEVIDWILLIAN</t>
  </si>
  <si>
    <t xml:space="preserve">OTC </t>
  </si>
  <si>
    <t xml:space="preserve">SENDAS </t>
  </si>
  <si>
    <t>FABRICIO MORAES</t>
  </si>
  <si>
    <t>EDUARDO CAMARGO DOS SANTOS</t>
  </si>
  <si>
    <t xml:space="preserve">FERNANDINHO </t>
  </si>
  <si>
    <t>NARG SMOKE VUELTON</t>
  </si>
  <si>
    <t>Atacadão</t>
  </si>
  <si>
    <r>
      <rPr>
        <i/>
        <sz val="12"/>
        <color rgb="FF000000"/>
        <rFont val="Arial"/>
      </rPr>
      <t xml:space="preserve">GIGA BR </t>
    </r>
    <r>
      <rPr>
        <sz val="12"/>
        <color rgb="FF000000"/>
        <rFont val="Arial"/>
      </rPr>
      <t>STRIBUIDORA</t>
    </r>
  </si>
  <si>
    <t>Adega bibi</t>
  </si>
  <si>
    <t>GIGA BR DIST</t>
  </si>
  <si>
    <t>SUPERMERCADO LOPES</t>
  </si>
  <si>
    <t>SIAV</t>
  </si>
  <si>
    <t>OUTLET MAIS ECONOMIA</t>
  </si>
  <si>
    <t>PONTO CERTO</t>
  </si>
  <si>
    <t>PONTO ZERO</t>
  </si>
  <si>
    <t>KALUNGA</t>
  </si>
  <si>
    <t>ELETRICA COML ANDRA</t>
  </si>
  <si>
    <t>VIEL VIEL</t>
  </si>
  <si>
    <t>SANTOS EVENEZIAN</t>
  </si>
  <si>
    <t>ROYAL</t>
  </si>
  <si>
    <t>TOP BLUE DISTRIBUIDORA</t>
  </si>
  <si>
    <t>COMERCIAL GG</t>
  </si>
  <si>
    <t>SARRAFO</t>
  </si>
  <si>
    <t xml:space="preserve">COLINAS VIGAS </t>
  </si>
  <si>
    <t>AUTO PEÇAS</t>
  </si>
  <si>
    <t>SUPMMARIO PRMARANO</t>
  </si>
  <si>
    <t>MERCD EIRELLI</t>
  </si>
  <si>
    <t>nargile</t>
  </si>
  <si>
    <t>siav</t>
  </si>
  <si>
    <t>PAULINHO</t>
  </si>
  <si>
    <t>MRFOOD</t>
  </si>
  <si>
    <t>MINI MERC ANA JULIA EIRELLI</t>
  </si>
  <si>
    <t>CG COMERCIO DE CARVAO</t>
  </si>
  <si>
    <t>MERCADO PRIMARANO</t>
  </si>
  <si>
    <t>PCX</t>
  </si>
  <si>
    <t xml:space="preserve">GIGA BR </t>
  </si>
  <si>
    <t>SANTA CATARINA</t>
  </si>
  <si>
    <t>leitor q60 nac atv</t>
  </si>
  <si>
    <t>LEONARDO RIBEIRO DA SILVA</t>
  </si>
  <si>
    <t>SAQUE</t>
  </si>
  <si>
    <t>DROGARIA RENAVAN</t>
  </si>
  <si>
    <t>JOSE MAGNO FERREIRA</t>
  </si>
  <si>
    <t>ATACADAO CARAP</t>
  </si>
  <si>
    <t>ANDRE URBANODA SILVA</t>
  </si>
  <si>
    <t>IFOOD</t>
  </si>
  <si>
    <t>CLAUDIO GOMES CORREA</t>
  </si>
  <si>
    <t>MARIA EDUARDA NATALE PESTANA</t>
  </si>
  <si>
    <t>LETICIA TORRES DINIZ TEIXEIRA</t>
  </si>
  <si>
    <t>WILLIANS BARBOSA 21487491883</t>
  </si>
  <si>
    <t>ENERGIA ELETRICA COD BARRA</t>
  </si>
  <si>
    <t>OTC COMERCIO E FABRICACAO</t>
  </si>
  <si>
    <t xml:space="preserve">SUPERMERC NOVA MENDONÇA </t>
  </si>
  <si>
    <t>SUPERM NOVA MENDONÇA</t>
  </si>
  <si>
    <t>EDINEI FERREIRA SILVA</t>
  </si>
  <si>
    <t xml:space="preserve">  </t>
  </si>
  <si>
    <t>EDIVALDO CAMPOS DOS SANTOS</t>
  </si>
  <si>
    <t xml:space="preserve"> DARA LUCIA PEREIRA DA SILVA</t>
  </si>
  <si>
    <t>RECARGA 8072</t>
  </si>
  <si>
    <t>CRISTIANO BATISTA DE MIRANDA</t>
  </si>
  <si>
    <t>DIEGO FERREIRA SANTANA</t>
  </si>
  <si>
    <t>EDVALDO CAMPOS DOS SANTOS</t>
  </si>
  <si>
    <t>LOJAS FRAOLI</t>
  </si>
  <si>
    <t>LOJA FRAOLI</t>
  </si>
  <si>
    <t>FRAOLI</t>
  </si>
  <si>
    <t>RECARGA 3111</t>
  </si>
  <si>
    <t>GUSTAVO GUIMARAES S PEREIRA</t>
  </si>
  <si>
    <t>FELIPE SANTOS FUIZA DA COSTA</t>
  </si>
  <si>
    <t>MARCOS DE SOUZA SILVA</t>
  </si>
  <si>
    <t>SILVIO JOSE AMORIN</t>
  </si>
  <si>
    <t>LUIZ JUNIOR LEITE</t>
  </si>
  <si>
    <t>LARISSA JAQUES DE ANDRADE</t>
  </si>
  <si>
    <t>GIOVANNA RODRIGUES ESPERANÇA</t>
  </si>
  <si>
    <t>RECARGA 1156</t>
  </si>
  <si>
    <t>TICKET</t>
  </si>
  <si>
    <t>B.K TIETE PLAZA</t>
  </si>
  <si>
    <t>CINEMARK</t>
  </si>
  <si>
    <t>PC DRINKS</t>
  </si>
  <si>
    <t>ALEMAO</t>
  </si>
  <si>
    <t>THAYNA VITORIA</t>
  </si>
  <si>
    <t>JOSE VALDIFLAN GALSINO DE OLIVEIRA</t>
  </si>
  <si>
    <t>GELO MIL GRAUS</t>
  </si>
  <si>
    <t xml:space="preserve"> PIMENTEL</t>
  </si>
  <si>
    <t>GAS</t>
  </si>
  <si>
    <t>KATIA CANDIDO DE ANDRADE</t>
  </si>
  <si>
    <t>CARLOS ROBERTO PESSOA DOS SANTOS</t>
  </si>
  <si>
    <t>SUPREME BEBIDAS IMPERIO</t>
  </si>
  <si>
    <t>GIGA</t>
  </si>
  <si>
    <t>PREÇO LEVE</t>
  </si>
  <si>
    <t>PAGSEGURO</t>
  </si>
  <si>
    <t>DEPOSITO MOURA</t>
  </si>
  <si>
    <t>MARCOS</t>
  </si>
  <si>
    <t>POSTO RECANTO</t>
  </si>
  <si>
    <t>CARNE ALCATRA</t>
  </si>
  <si>
    <t>PITZ BURGUER</t>
  </si>
  <si>
    <t>RIO PETRO</t>
  </si>
  <si>
    <t>FARIAS MATERIAIS</t>
  </si>
  <si>
    <t>DEPS MOURA</t>
  </si>
  <si>
    <t>MOTO PEÇAS SKINA</t>
  </si>
  <si>
    <t>LINGUIÇA TOSC</t>
  </si>
  <si>
    <t>VIDROAC</t>
  </si>
  <si>
    <t>NARG SMOKER</t>
  </si>
  <si>
    <t>TAPETES</t>
  </si>
  <si>
    <t>DRINK NUSAKINHO</t>
  </si>
  <si>
    <t>EIGT</t>
  </si>
  <si>
    <t>DIEGO</t>
  </si>
  <si>
    <t>GASTO</t>
  </si>
  <si>
    <t>CLAUDIO</t>
  </si>
  <si>
    <t xml:space="preserve">MARCOS </t>
  </si>
  <si>
    <t>COMP-RAS MINI MERC</t>
  </si>
  <si>
    <t>BESNI</t>
  </si>
  <si>
    <t>CIDA SUPER</t>
  </si>
  <si>
    <t>GAROTO</t>
  </si>
  <si>
    <t>ADEGA PONTO CERTO</t>
  </si>
  <si>
    <t>BRASIL EXCELLENCE</t>
  </si>
  <si>
    <t>NOTAS</t>
  </si>
  <si>
    <t xml:space="preserve">SUPREME </t>
  </si>
  <si>
    <t>NT TELECOM</t>
  </si>
  <si>
    <t>SPAL  BEBIDAS</t>
  </si>
  <si>
    <t>CASA DO GESSO</t>
  </si>
  <si>
    <t>ELETRICA COMERCIAL</t>
  </si>
  <si>
    <t>NARGSMOKER</t>
  </si>
  <si>
    <t>SPAL INDUSTRIA</t>
  </si>
  <si>
    <t>VIEL &amp; VIEL</t>
  </si>
  <si>
    <t>RIO PRETO</t>
  </si>
  <si>
    <t xml:space="preserve">POSTO </t>
  </si>
  <si>
    <t xml:space="preserve">SALES </t>
  </si>
  <si>
    <t>ELETRICA ANDRA</t>
  </si>
  <si>
    <t>GN MOTORES</t>
  </si>
  <si>
    <t>ALLEGRAR</t>
  </si>
  <si>
    <t>RIO PRETO COMERCIAL</t>
  </si>
  <si>
    <t>MECADO CAR</t>
  </si>
  <si>
    <t>SUPERMERCADO ROSSI</t>
  </si>
  <si>
    <t>DROGASIL</t>
  </si>
  <si>
    <t>JOAO PAULO DORVALES</t>
  </si>
  <si>
    <t>WALTER FELIX</t>
  </si>
  <si>
    <t xml:space="preserve">ANGELA PAULA OLIVEIRA SANTOS </t>
  </si>
  <si>
    <t xml:space="preserve">ATM SAQUE </t>
  </si>
  <si>
    <t>TALITA FAVIL MOREIRA DOS SANTOS</t>
  </si>
  <si>
    <t>RICHARD WESLEY MARQUES</t>
  </si>
  <si>
    <t>DESTINO</t>
  </si>
  <si>
    <t>CAMERA FRIA</t>
  </si>
  <si>
    <t>PAG BANK</t>
  </si>
  <si>
    <t>WILLIAN RODRIGUES</t>
  </si>
  <si>
    <t>AKRITEK</t>
  </si>
  <si>
    <t>LEANDROELLER</t>
  </si>
  <si>
    <t>VANTOUILTON</t>
  </si>
  <si>
    <t>SILVIO JOSE AMORIM</t>
  </si>
  <si>
    <t>MATERIAL CONST</t>
  </si>
  <si>
    <t>ROMILDO JOSE DO REGO</t>
  </si>
  <si>
    <t>NU BANK</t>
  </si>
  <si>
    <t xml:space="preserve">CELULAR </t>
  </si>
  <si>
    <t>ANDRE</t>
  </si>
  <si>
    <t>CARTAO CONTA PAGBANK</t>
  </si>
  <si>
    <t>RECARGA 97731261</t>
  </si>
  <si>
    <t xml:space="preserve">CLARO </t>
  </si>
  <si>
    <t>Categoria personalizada 3</t>
  </si>
  <si>
    <t>Categoria personalizada 2</t>
  </si>
  <si>
    <t>Categoria personalizada 1</t>
  </si>
  <si>
    <t>Outros</t>
  </si>
  <si>
    <t>Débito</t>
  </si>
  <si>
    <t>Viagens</t>
  </si>
  <si>
    <t>Serviços de utilidade pública</t>
  </si>
  <si>
    <t>Animais de estimação</t>
  </si>
  <si>
    <t xml:space="preserve">Categoria personalizada </t>
  </si>
  <si>
    <t>Pessoal</t>
  </si>
  <si>
    <t>Transporte</t>
  </si>
  <si>
    <t>Juros</t>
  </si>
  <si>
    <t>Moradia</t>
  </si>
  <si>
    <t>Bônus</t>
  </si>
  <si>
    <t>Saúde</t>
  </si>
  <si>
    <t>Pagamento</t>
  </si>
  <si>
    <t>Presentes</t>
  </si>
  <si>
    <t>Poupança</t>
  </si>
  <si>
    <t>Alimentação</t>
  </si>
  <si>
    <t>Renda</t>
  </si>
  <si>
    <t xml:space="preserve"> SALDO FINAL</t>
  </si>
  <si>
    <t xml:space="preserve">SALDO INICIAL </t>
  </si>
  <si>
    <t xml:space="preserve">Saldo inicial: </t>
  </si>
  <si>
    <t>Orçamento mensal</t>
  </si>
  <si>
    <t>Quando você digitar dados na guia "Transações", esta página será atualizada automaticamente para mostrar um resumo das suas despesas no mês.</t>
  </si>
  <si>
    <t xml:space="preserve">Tente não alterar as células que contêm uma fórmula. </t>
  </si>
  <si>
    <t>Só edite as células destacadas.</t>
  </si>
  <si>
    <t>Defina seu saldo inicial na célula L8 e personalize as categorias e os valores das despesas planejadas nas tabelas "Renda" e "Despesas" abaixo.</t>
  </si>
  <si>
    <t>OBSERVAÇÃO</t>
  </si>
  <si>
    <t>PRIMEIROS PASSOS</t>
  </si>
  <si>
    <t xml:space="preserve">TOTAL </t>
  </si>
  <si>
    <t>FGTS</t>
  </si>
  <si>
    <t>INSS</t>
  </si>
  <si>
    <t>TOTAL FUNC</t>
  </si>
  <si>
    <t>TOTAL OPERACIONAL</t>
  </si>
  <si>
    <t>FUNCIONARIO 4</t>
  </si>
  <si>
    <t>FUNCIONARIO 3</t>
  </si>
  <si>
    <t>FUNCIONARIO 2</t>
  </si>
  <si>
    <t>FUNCIONARIO 1</t>
  </si>
  <si>
    <t>LOJA DIGITAL</t>
  </si>
  <si>
    <t>LOJA FISICA</t>
  </si>
  <si>
    <t>INTERNET/ TELEFONE</t>
  </si>
  <si>
    <t>COMBUSTIVEL</t>
  </si>
  <si>
    <t>PRO LABORE</t>
  </si>
  <si>
    <t xml:space="preserve">SISTEMA </t>
  </si>
  <si>
    <t>DAS</t>
  </si>
  <si>
    <t>IPTU</t>
  </si>
  <si>
    <t>CONTADOR</t>
  </si>
  <si>
    <t>LUZ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</si>
  <si>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</si>
  <si>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</si>
  <si>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</si>
  <si>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</si>
  <si>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</si>
  <si>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</si>
  <si>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</si>
  <si>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</si>
  <si>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</si>
  <si>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</si>
  <si>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</si>
  <si>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</si>
  <si>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VENCIMENTO</t>
  </si>
  <si>
    <t>CUSTOS/* DESPESAS</t>
  </si>
  <si>
    <t>MARGEM LUCRO LIQUIDO</t>
  </si>
  <si>
    <t xml:space="preserve">LUCRO LIQUIDO </t>
  </si>
  <si>
    <t>JUROS DE EMPRESTIMOS</t>
  </si>
  <si>
    <t>DISPESAS FINANCEIRAS</t>
  </si>
  <si>
    <t>MARGEM LUCRO OPERACIONAL</t>
  </si>
  <si>
    <t>LUCRO OPERACIONAL</t>
  </si>
  <si>
    <t>CUSTO/ DESPESAS</t>
  </si>
  <si>
    <t>MARGEM DE CONTRIBUIÇÃO</t>
  </si>
  <si>
    <t>LUCRO BRUTO</t>
  </si>
  <si>
    <t>CUSTO MERC CANCELADA</t>
  </si>
  <si>
    <t>CUSTO MERC DEVOLVIDA</t>
  </si>
  <si>
    <t>TAXAS MARKETPLAEC</t>
  </si>
  <si>
    <t>SIMPLES (DAS)</t>
  </si>
  <si>
    <t>CUSTO MERC VENDIDA</t>
  </si>
  <si>
    <t>FATURAMENTO</t>
  </si>
  <si>
    <t>X</t>
  </si>
  <si>
    <t>CUSTO MERC %</t>
  </si>
  <si>
    <t>OPERACIONAL %</t>
  </si>
  <si>
    <t>RENDIMENTO MERC %</t>
  </si>
  <si>
    <t>CONTRIBUIÇÃO %</t>
  </si>
  <si>
    <t>LUCRO LIQUIDO</t>
  </si>
  <si>
    <t>EMPRESTIMOS</t>
  </si>
  <si>
    <t>OUY</t>
  </si>
  <si>
    <t>MARGEM DE CONTRIBUIÇÃO &gt;</t>
  </si>
  <si>
    <t>20. Outros</t>
  </si>
  <si>
    <t>10. Outros</t>
  </si>
  <si>
    <t>19. Outro</t>
  </si>
  <si>
    <t>9. Outro</t>
  </si>
  <si>
    <t>18. Outro</t>
  </si>
  <si>
    <t>8. Outro</t>
  </si>
  <si>
    <t>17. Outro</t>
  </si>
  <si>
    <t>7. Outro</t>
  </si>
  <si>
    <t>16. Outro</t>
  </si>
  <si>
    <t>6. Perda/Extravio/Não Receb.</t>
  </si>
  <si>
    <t>15. Ingredientes</t>
  </si>
  <si>
    <t>5. Embalagem/Kit Venda</t>
  </si>
  <si>
    <t>14. Insumos</t>
  </si>
  <si>
    <t>4. Entrega/Frete</t>
  </si>
  <si>
    <t>13. Materiais</t>
  </si>
  <si>
    <t>3. Comissões</t>
  </si>
  <si>
    <t>12. Serviço de Terceiros (não fixo)</t>
  </si>
  <si>
    <t>2. Taxa Recebimento</t>
  </si>
  <si>
    <t>11. Valor de Compra</t>
  </si>
  <si>
    <t>1. Impostos %</t>
  </si>
  <si>
    <t>CUSTO UNITÁRIO</t>
  </si>
  <si>
    <t>IMPOSTOS E DESPESAS DE VENDA UNITÁRIO</t>
  </si>
  <si>
    <t>% do preço</t>
  </si>
  <si>
    <t>CUSTOS E DESPESAS VARIÁVEIS</t>
  </si>
  <si>
    <t>Insira o preço de 1 produto ou 1 serviço</t>
  </si>
  <si>
    <r>
      <rPr>
        <b/>
        <sz val="11"/>
        <color rgb="FF44546A"/>
        <rFont val="Open Sans"/>
      </rPr>
      <t>INSIRA SEU PREÇO UNITÁRIO</t>
    </r>
    <r>
      <rPr>
        <b/>
        <sz val="11"/>
        <color rgb="FF44546A"/>
        <rFont val="Webdings"/>
      </rPr>
      <t>8</t>
    </r>
  </si>
  <si>
    <t>Suco</t>
  </si>
  <si>
    <t>CAFÉ S.A</t>
  </si>
  <si>
    <t>Café</t>
  </si>
  <si>
    <t>Juice S.A.</t>
  </si>
  <si>
    <t>Water S.A.</t>
  </si>
  <si>
    <t>Agua</t>
  </si>
  <si>
    <t>Refri S.A.</t>
  </si>
  <si>
    <t>Refrigerante</t>
  </si>
  <si>
    <t>Lucro Liquido</t>
  </si>
  <si>
    <t>Rateio Despesas</t>
  </si>
  <si>
    <t>Lucro Bruto</t>
  </si>
  <si>
    <t>Valor Total</t>
  </si>
  <si>
    <t>Valor Unitario</t>
  </si>
  <si>
    <t>Quantidade</t>
  </si>
  <si>
    <t>Vendedor</t>
  </si>
  <si>
    <t>Produto</t>
  </si>
  <si>
    <t>Soma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</si>
  <si>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</si>
  <si>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</si>
  <si>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</si>
  <si>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</si>
  <si>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</si>
  <si>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</si>
  <si>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</si>
  <si>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</si>
  <si>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</si>
  <si>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20/01/2022</t>
  </si>
  <si>
    <t>21,86%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</si>
</sst>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164" formatCode="[$R$]#,##0"/>
    <numFmt numFmtId="165" formatCode="&quot;$&quot;#,##0"/>
    <numFmt numFmtId="166" formatCode="\+\$#,###;\-\$#,###;\$0"/>
    <numFmt numFmtId="167" formatCode="[$R$ -416]#,##0.00"/>
    <numFmt numFmtId="168" formatCode="dd/mm"/>
    <numFmt numFmtId="169" formatCode="[$R$-416]\ #,##0.00;[Red]\-[$R$-416]\ #,##0.00"/>
    <numFmt numFmtId="170" formatCode="dd/mm/yy"/>
    <numFmt numFmtId="171" formatCode="[hh]:mm:ss"/>
    <numFmt numFmtId="172" formatCode="m/d/yy"/>
    <numFmt numFmtId="173" formatCode="d/m/yyyy"/>
    <numFmt numFmtId="174" formatCode="\+#,###%;\-#,###%;0%"/>
    <numFmt numFmtId="175" formatCode="mmmm&quot; &quot;yyyy"/>
    <numFmt numFmtId="176" formatCode="[$R$ -416]#,##0"/>
    <numFmt numFmtId="177" formatCode="_-* #,##0.00_-;\-* #,##0.00_-;_-* &quot;-&quot;??_-;_-@"/>
    <numFmt numFmtId="178" formatCode="0.0%"/>
    <numFmt numFmtId="179" formatCode="_-&quot;R$&quot;* #,##0.00_-;\-&quot;R$&quot;* #,##0.00_-;_-&quot;R$&quot;* &quot;-&quot;??_-;_-@"/>
    <numFmt numFmtId="180" formatCode="_(&quot;$&quot;* #,##0.00_);_(&quot;$&quot;* \(#,##0.00\);_(&quot;$&quot;* &quot;-&quot;??_);_(@_)"/>
  </numFmts>
  <fonts count="128">
    <font>
      <sz val="11"/>
      <color rgb="FF000000"/>
      <name val="Calibri"/>
      <scheme val="minor"/>
    </font>
    <font>
      <sz val="16"/>
      <color theme="1"/>
      <name val="Arial"/>
    </font>
    <font>
      <sz val="10"/>
      <color theme="1"/>
      <name val="Arial"/>
    </font>
    <font>
      <b/>
      <sz val="11"/>
      <color rgb="FF193044"/>
      <name val="Lato"/>
    </font>
    <font>
      <i/>
      <sz val="9"/>
      <color rgb="FF687887"/>
      <name val="Lato"/>
    </font>
    <font>
      <i/>
      <sz val="9"/>
      <color rgb="FFFE3E6D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sz val="12"/>
      <color rgb="FFFFFFFF"/>
      <name val="Calibri"/>
    </font>
    <font>
      <sz val="10"/>
      <color theme="1"/>
      <name val="Calibri"/>
    </font>
    <font>
      <sz val="10"/>
      <color rgb="FFFFFFFF"/>
      <name val="Calibri"/>
    </font>
    <font>
      <sz val="10"/>
      <color rgb="FFFFFFFF"/>
      <name val="Arial"/>
    </font>
    <font>
      <sz val="10"/>
      <name val="Calibri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7"/>
      <color rgb="FFFE3E6D"/>
      <name val="Raleway"/>
    </font>
    <font>
      <b/>
      <sz val="18"/>
      <color rgb="FFFE3E6D"/>
      <name val="Raleway"/>
    </font>
    <font>
      <b/>
      <i/>
      <sz val="12"/>
      <color rgb="FF687887"/>
      <name val="Lato"/>
    </font>
    <font>
      <b/>
      <sz val="9"/>
      <color rgb="FFFFFFFF"/>
      <name val="Arial"/>
    </font>
    <font>
      <b/>
      <sz val="12"/>
      <color theme="0"/>
      <name val="Arial"/>
    </font>
    <font>
      <b/>
      <i/>
      <sz val="14"/>
      <color rgb="FF687887"/>
      <name val="Lato"/>
    </font>
    <font>
      <b/>
      <sz val="10"/>
      <color theme="0"/>
      <name val="Arial"/>
    </font>
    <font>
      <b/>
      <sz val="10"/>
      <color rgb="FF000000"/>
      <name val="Arial"/>
    </font>
    <font>
      <sz val="10"/>
      <color theme="0"/>
      <name val="Arial"/>
    </font>
    <font>
      <b/>
      <sz val="12"/>
      <color theme="0"/>
      <name val="Lato"/>
    </font>
    <font>
      <sz val="10"/>
      <color rgb="FF000000"/>
      <name val="Arial"/>
    </font>
    <font>
      <sz val="10"/>
      <color theme="0"/>
      <name val="Lato"/>
    </font>
    <font>
      <sz val="10"/>
      <color rgb="FFFFFFFF"/>
      <name val="Lato"/>
    </font>
    <font>
      <b/>
      <i/>
      <sz val="12"/>
      <color theme="0"/>
      <name val="Lato"/>
    </font>
    <font>
      <b/>
      <sz val="14"/>
      <color theme="0"/>
      <name val="Arial"/>
    </font>
    <font>
      <b/>
      <sz val="18"/>
      <color theme="0"/>
      <name val="Calibri"/>
    </font>
    <font>
      <sz val="12"/>
      <color theme="0"/>
      <name val="Arial"/>
    </font>
    <font>
      <b/>
      <sz val="10"/>
      <color rgb="FFFFFFFF"/>
      <name val="Arial"/>
    </font>
    <font>
      <b/>
      <sz val="10"/>
      <color theme="0"/>
      <name val="Lato"/>
    </font>
    <font>
      <sz val="14"/>
      <color rgb="FFFFFFFF"/>
      <name val="Arial"/>
    </font>
    <font>
      <sz val="10"/>
      <color rgb="FFE3E4E3"/>
      <name val="Lato"/>
    </font>
    <font>
      <b/>
      <sz val="12"/>
      <color rgb="FFFFFFFF"/>
      <name val="Arial"/>
    </font>
    <font>
      <b/>
      <sz val="14"/>
      <color rgb="FF193044"/>
      <name val="Lato"/>
    </font>
    <font>
      <b/>
      <sz val="14"/>
      <color rgb="FF334960"/>
      <name val="Lato"/>
    </font>
    <font>
      <b/>
      <sz val="10"/>
      <color rgb="FF193044"/>
      <name val="Lato"/>
    </font>
    <font>
      <b/>
      <sz val="14"/>
      <color rgb="FF576475"/>
      <name val="Lato"/>
    </font>
    <font>
      <sz val="10"/>
      <color rgb="FF576475"/>
      <name val="Lato"/>
    </font>
    <font>
      <sz val="10"/>
      <color rgb="FF334960"/>
      <name val="Impact"/>
    </font>
    <font>
      <b/>
      <sz val="10"/>
      <color theme="1"/>
      <name val="Arial"/>
    </font>
    <font>
      <b/>
      <sz val="17"/>
      <color theme="1"/>
      <name val="Raleway"/>
    </font>
    <font>
      <b/>
      <sz val="18"/>
      <color theme="1"/>
      <name val="Raleway"/>
    </font>
    <font>
      <i/>
      <sz val="14"/>
      <color rgb="FF687887"/>
      <name val="Lato"/>
    </font>
    <font>
      <b/>
      <i/>
      <sz val="14"/>
      <color theme="0"/>
      <name val="Lato"/>
    </font>
    <font>
      <sz val="10"/>
      <color rgb="FF334960"/>
      <name val="Lato"/>
    </font>
    <font>
      <i/>
      <sz val="12"/>
      <color theme="0"/>
      <name val="Lato"/>
    </font>
    <font>
      <b/>
      <sz val="12"/>
      <color theme="1"/>
      <name val="Calibri"/>
    </font>
    <font>
      <b/>
      <sz val="10"/>
      <color theme="1"/>
      <name val="Calibri"/>
    </font>
    <font>
      <b/>
      <sz val="12"/>
      <color theme="1"/>
      <name val="Arial"/>
    </font>
    <font>
      <b/>
      <sz val="12"/>
      <color rgb="FF000000"/>
      <name val="Arial"/>
    </font>
    <font>
      <b/>
      <sz val="10"/>
      <color theme="0"/>
      <name val="Calibri"/>
    </font>
    <font>
      <b/>
      <sz val="11"/>
      <color rgb="FF212529"/>
      <name val="Lato"/>
    </font>
    <font>
      <b/>
      <sz val="12"/>
      <color rgb="FF212529"/>
      <name val="Lato"/>
    </font>
    <font>
      <sz val="10"/>
      <color rgb="FF2C3E50"/>
      <name val="Inherit"/>
    </font>
    <font>
      <b/>
      <sz val="11"/>
      <color rgb="FF000000"/>
      <name val="Lato"/>
    </font>
    <font>
      <b/>
      <sz val="12"/>
      <color rgb="FF000000"/>
      <name val="Lato"/>
    </font>
    <font>
      <sz val="17"/>
      <color rgb="FF212529"/>
      <name val="Lato"/>
    </font>
    <font>
      <sz val="17"/>
      <color theme="1"/>
      <name val="Inherit"/>
    </font>
    <font>
      <b/>
      <sz val="17"/>
      <color rgb="FF212529"/>
      <name val="Inherit"/>
    </font>
    <font>
      <sz val="10"/>
      <color rgb="FFC53929"/>
      <name val="Lato"/>
    </font>
    <font>
      <sz val="12"/>
      <color theme="1"/>
      <name val="Arial"/>
    </font>
    <font>
      <b/>
      <sz val="14"/>
      <color rgb="FFFFFFFF"/>
      <name val="Arial"/>
    </font>
    <font>
      <b/>
      <sz val="10"/>
      <color rgb="FF800080"/>
      <name val="Arial"/>
    </font>
    <font>
      <b/>
      <sz val="12"/>
      <color rgb="FF800080"/>
      <name val="Arial"/>
    </font>
    <font>
      <b/>
      <sz val="12"/>
      <color rgb="FFC9211E"/>
      <name val="Arial"/>
    </font>
    <font>
      <sz val="10"/>
      <color rgb="FFC9211E"/>
      <name val="Arial"/>
    </font>
    <font>
      <sz val="10"/>
      <color rgb="FF000000"/>
      <name val="Calibri"/>
    </font>
    <font>
      <b/>
      <sz val="10"/>
      <color rgb="FFC9211E"/>
      <name val="Arial"/>
    </font>
    <font>
      <b/>
      <sz val="15"/>
      <color rgb="FFFFFFFF"/>
      <name val="Arial"/>
    </font>
    <font>
      <sz val="11"/>
      <color rgb="FF000000"/>
      <name val="Calibri"/>
    </font>
    <font>
      <i/>
      <sz val="10"/>
      <color rgb="FF000000"/>
      <name val="Arial"/>
    </font>
    <font>
      <i/>
      <sz val="12"/>
      <color rgb="FF000000"/>
      <name val="Arial"/>
    </font>
    <font>
      <sz val="12"/>
      <color rgb="FF000000"/>
      <name val="Arial"/>
    </font>
    <font>
      <b/>
      <sz val="10"/>
      <color rgb="FF111111"/>
      <name val="Arial"/>
    </font>
    <font>
      <b/>
      <sz val="10"/>
      <color rgb="FF000000"/>
      <name val="Calibri"/>
    </font>
    <font>
      <sz val="12"/>
      <color rgb="FFFFFFFF"/>
      <name val="Arial"/>
    </font>
    <font>
      <sz val="10"/>
      <color rgb="FF000000"/>
      <name val="Calibri"/>
      <scheme val="minor"/>
    </font>
    <font>
      <sz val="10"/>
      <color theme="1"/>
      <name val="Lato"/>
    </font>
    <font>
      <b/>
      <sz val="11"/>
      <color rgb="FF334960"/>
      <name val="Lato"/>
    </font>
    <font>
      <sz val="18"/>
      <color rgb="FF334960"/>
      <name val="Lato"/>
    </font>
    <font>
      <b/>
      <sz val="18"/>
      <color rgb="FF334960"/>
      <name val="Lato"/>
    </font>
    <font>
      <b/>
      <sz val="17"/>
      <color rgb="FF334960"/>
      <name val="Lato"/>
    </font>
    <font>
      <b/>
      <sz val="10"/>
      <color rgb="FFF46524"/>
      <name val="Lato"/>
    </font>
    <font>
      <b/>
      <sz val="10"/>
      <color theme="1"/>
      <name val="Lato"/>
    </font>
    <font>
      <b/>
      <sz val="18"/>
      <color rgb="FFF46524"/>
      <name val="Lato"/>
    </font>
    <font>
      <b/>
      <sz val="18"/>
      <color rgb="FFF46524"/>
      <name val="Raleway"/>
    </font>
    <font>
      <b/>
      <sz val="17"/>
      <color rgb="FFF46524"/>
      <name val="Raleway"/>
    </font>
    <font>
      <sz val="10"/>
      <color rgb="FF666666"/>
      <name val="Lato"/>
    </font>
    <font>
      <b/>
      <sz val="10"/>
      <color rgb="FF666666"/>
      <name val="Lato"/>
    </font>
    <font>
      <b/>
      <sz val="10"/>
      <color rgb="FF334960"/>
      <name val="Lato"/>
    </font>
    <font>
      <b/>
      <sz val="10"/>
      <color rgb="FF576475"/>
      <name val="Lato"/>
    </font>
    <font>
      <sz val="14"/>
      <color theme="1"/>
      <name val="Lato"/>
    </font>
    <font>
      <i/>
      <sz val="10"/>
      <color rgb="FFF46524"/>
      <name val="Lato"/>
    </font>
    <font>
      <i/>
      <sz val="10"/>
      <color rgb="FF576475"/>
      <name val="Lato"/>
    </font>
    <font>
      <b/>
      <sz val="14"/>
      <color rgb="FFF46524"/>
      <name val="Lato"/>
    </font>
    <font>
      <b/>
      <sz val="24"/>
      <color rgb="FF334960"/>
      <name val="Lato"/>
    </font>
    <font>
      <sz val="24"/>
      <color rgb="FF334960"/>
      <name val="Lato"/>
    </font>
    <font>
      <i/>
      <sz val="10"/>
      <color rgb="FF334960"/>
      <name val="Lato"/>
    </font>
    <font>
      <b/>
      <sz val="25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sz val="9"/>
      <color rgb="FFCCCCCC"/>
      <name val="Lato"/>
    </font>
    <font>
      <sz val="10"/>
      <color rgb="FFCCCCCC"/>
      <name val="Lato"/>
    </font>
    <font>
      <i/>
      <sz val="10"/>
      <color rgb="FFCCCCCC"/>
      <name val="Lato"/>
    </font>
    <font>
      <sz val="9"/>
      <color rgb="FFFFFFFF"/>
      <name val="Lato"/>
    </font>
    <font>
      <b/>
      <sz val="9"/>
      <color rgb="FFFFFFFF"/>
      <name val="Lato"/>
    </font>
    <font>
      <sz val="14"/>
      <color rgb="FFFFFFFF"/>
      <name val="Calibri"/>
    </font>
    <font>
      <b/>
      <sz val="14"/>
      <color theme="1"/>
      <name val="Calibri"/>
    </font>
    <font>
      <sz val="10"/>
      <color theme="0"/>
      <name val="Calibri"/>
    </font>
    <font>
      <sz val="14"/>
      <color theme="1"/>
      <name val="Open Sans"/>
    </font>
    <font>
      <sz val="11"/>
      <color theme="1"/>
      <name val="Open Sans"/>
    </font>
    <font>
      <b/>
      <sz val="11"/>
      <color theme="1"/>
      <name val="Open Sans"/>
    </font>
    <font>
      <b/>
      <sz val="11"/>
      <color rgb="FF44546A"/>
      <name val="Open Sans"/>
    </font>
    <font>
      <b/>
      <sz val="11"/>
      <color theme="0"/>
      <name val="Open Sans"/>
    </font>
    <font>
      <b/>
      <sz val="11"/>
      <color rgb="FFFFFFFF"/>
      <name val="Open Sans"/>
    </font>
    <font>
      <sz val="14"/>
      <color theme="0"/>
      <name val="Open Sans"/>
    </font>
    <font>
      <i/>
      <sz val="11"/>
      <color theme="1"/>
      <name val="Open Sans"/>
    </font>
    <font>
      <b/>
      <sz val="14"/>
      <color rgb="FF44546A"/>
      <name val="Open Sans"/>
    </font>
    <font>
      <b/>
      <sz val="11"/>
      <color rgb="FF44546A"/>
      <name val="Webdings"/>
    </font>
    <font>
      <sz val="10"/>
      <color theme="1"/>
      <name val="Calibri"/>
      <scheme val="minor"/>
    </font>
    <font>
      <sz val="11"/>
      <color theme="1"/>
      <name val="Calibri"/>
    </font>
    <font>
      <b/>
      <sz val="14"/>
      <color theme="1"/>
      <name val="Open Sans"/>
    </font>
  </fonts>
  <fills count="3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E9EA"/>
        <bgColor rgb="FFFFE9EA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E3E6D"/>
        <bgColor rgb="FFFE3E6D"/>
      </patternFill>
    </fill>
    <fill>
      <patternFill patternType="solid">
        <fgColor rgb="FF111111"/>
        <bgColor rgb="FF111111"/>
      </patternFill>
    </fill>
    <fill>
      <patternFill patternType="solid">
        <fgColor rgb="FF4285F4"/>
        <bgColor rgb="FF4285F4"/>
      </patternFill>
    </fill>
    <fill>
      <patternFill patternType="solid">
        <fgColor theme="5"/>
        <bgColor theme="5"/>
      </patternFill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1C1C1C"/>
        <bgColor rgb="FF1C1C1C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2A6099"/>
      </patternFill>
    </fill>
    <fill>
      <patternFill patternType="solid">
        <fgColor rgb="FF5983B0"/>
        <bgColor rgb="FF5983B0"/>
      </patternFill>
    </fill>
    <fill>
      <patternFill patternType="solid">
        <fgColor rgb="FF3465A4"/>
        <bgColor rgb="FF3465A4"/>
      </patternFill>
    </fill>
    <fill>
      <patternFill patternType="solid">
        <fgColor rgb="FFEBEDEF"/>
        <bgColor rgb="FFEBEDEF"/>
      </patternFill>
    </fill>
    <fill>
      <patternFill patternType="solid">
        <fgColor rgb="FFFFF2ED"/>
        <bgColor rgb="FFFFF2ED"/>
      </patternFill>
    </fill>
    <fill>
      <patternFill patternType="solid">
        <fgColor rgb="FF334960"/>
        <bgColor rgb="FF334960"/>
      </patternFill>
    </fill>
    <fill>
      <patternFill patternType="solid">
        <fgColor rgb="FFD0CECE"/>
        <bgColor rgb="FFD0CECE"/>
      </patternFill>
    </fill>
    <fill>
      <patternFill patternType="solid">
        <fgColor rgb="FF44546A"/>
        <bgColor rgb="FF44546A"/>
      </patternFill>
    </fill>
    <fill>
      <patternFill patternType="solid">
        <fgColor rgb="FF757070"/>
        <bgColor rgb="FF75707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EE2E6"/>
      </top>
      <bottom style="medium">
        <color rgb="FFDEE2E6"/>
      </bottom>
      <diagonal/>
    </border>
    <border>
      <left/>
      <right/>
      <top style="thin">
        <color rgb="FFDEE2E6"/>
      </top>
      <bottom/>
      <diagonal/>
    </border>
    <border>
      <left style="thin">
        <color rgb="FF2C3E50"/>
      </left>
      <right style="thin">
        <color rgb="FF2C3E50"/>
      </right>
      <top style="thin">
        <color rgb="FFDEE2E6"/>
      </top>
      <bottom style="thin">
        <color rgb="FF2C3E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A7B0B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dotted">
        <color rgb="FFB7B7B7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57070"/>
      </right>
      <top/>
      <bottom style="thin">
        <color rgb="FF000000"/>
      </bottom>
      <diagonal/>
    </border>
    <border>
      <left style="hair">
        <color rgb="FF757070"/>
      </left>
      <right style="hair">
        <color rgb="FF757070"/>
      </right>
      <top style="hair">
        <color rgb="FF757070"/>
      </top>
      <bottom style="thin">
        <color rgb="FF000000"/>
      </bottom>
      <diagonal/>
    </border>
    <border>
      <left/>
      <right style="thin">
        <color rgb="FF757070"/>
      </right>
      <top/>
      <bottom/>
      <diagonal/>
    </border>
    <border>
      <left style="hair">
        <color rgb="FF757070"/>
      </left>
      <right style="hair">
        <color rgb="FF757070"/>
      </right>
      <top style="hair">
        <color rgb="FF757070"/>
      </top>
      <bottom style="hair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/>
      <diagonal/>
    </border>
    <border>
      <left style="thin">
        <color rgb="FF3A3838"/>
      </left>
      <right style="thin">
        <color rgb="FF3A3838"/>
      </right>
      <top style="thin">
        <color rgb="FF3A3838"/>
      </top>
      <bottom style="thin">
        <color rgb="FF3A3838"/>
      </bottom>
      <diagonal/>
    </border>
    <border>
      <left/>
      <right/>
      <top/>
      <bottom style="thin">
        <color rgb="FF75707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2" fillId="0" borderId="1"/>
  </cellStyleXfs>
  <cellXfs count="56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2" fillId="0" borderId="0" xfId="0" applyNumberFormat="1" applyFont="1"/>
    <xf numFmtId="4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right" vertical="top"/>
    </xf>
    <xf numFmtId="49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6" fillId="3" borderId="0" xfId="0" applyNumberFormat="1" applyFont="1" applyFill="1"/>
    <xf numFmtId="49" fontId="7" fillId="3" borderId="0" xfId="0" applyNumberFormat="1" applyFont="1" applyFill="1" applyAlignment="1">
      <alignment horizontal="right"/>
    </xf>
    <xf numFmtId="14" fontId="7" fillId="3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64" fontId="7" fillId="3" borderId="0" xfId="0" applyNumberFormat="1" applyFont="1" applyFill="1" applyAlignment="1">
      <alignment horizontal="right"/>
    </xf>
    <xf numFmtId="1" fontId="7" fillId="3" borderId="0" xfId="0" applyNumberFormat="1" applyFont="1" applyFill="1" applyAlignment="1">
      <alignment horizontal="right"/>
    </xf>
    <xf numFmtId="2" fontId="9" fillId="4" borderId="2" xfId="0" applyNumberFormat="1" applyFont="1" applyFill="1" applyBorder="1"/>
    <xf numFmtId="164" fontId="7" fillId="5" borderId="0" xfId="0" applyNumberFormat="1" applyFont="1" applyFill="1" applyAlignment="1">
      <alignment horizontal="right"/>
    </xf>
    <xf numFmtId="1" fontId="7" fillId="5" borderId="0" xfId="0" applyNumberFormat="1" applyFont="1" applyFill="1" applyAlignment="1">
      <alignment horizontal="right"/>
    </xf>
    <xf numFmtId="49" fontId="7" fillId="6" borderId="0" xfId="0" applyNumberFormat="1" applyFont="1" applyFill="1" applyAlignment="1">
      <alignment horizontal="right"/>
    </xf>
    <xf numFmtId="164" fontId="7" fillId="6" borderId="0" xfId="0" applyNumberFormat="1" applyFont="1" applyFill="1" applyAlignment="1">
      <alignment horizontal="right"/>
    </xf>
    <xf numFmtId="14" fontId="8" fillId="6" borderId="0" xfId="0" applyNumberFormat="1" applyFont="1" applyFill="1" applyAlignment="1">
      <alignment horizontal="right"/>
    </xf>
    <xf numFmtId="164" fontId="2" fillId="6" borderId="0" xfId="0" applyNumberFormat="1" applyFont="1" applyFill="1"/>
    <xf numFmtId="0" fontId="10" fillId="6" borderId="0" xfId="0" applyFont="1" applyFill="1"/>
    <xf numFmtId="0" fontId="10" fillId="0" borderId="0" xfId="0" applyFont="1"/>
    <xf numFmtId="164" fontId="11" fillId="7" borderId="0" xfId="0" applyNumberFormat="1" applyFont="1" applyFill="1"/>
    <xf numFmtId="1" fontId="11" fillId="8" borderId="0" xfId="0" applyNumberFormat="1" applyFont="1" applyFill="1"/>
    <xf numFmtId="49" fontId="10" fillId="0" borderId="0" xfId="0" applyNumberFormat="1" applyFont="1"/>
    <xf numFmtId="2" fontId="10" fillId="0" borderId="0" xfId="0" applyNumberFormat="1" applyFont="1"/>
    <xf numFmtId="0" fontId="12" fillId="8" borderId="2" xfId="0" applyFont="1" applyFill="1" applyBorder="1" applyAlignment="1">
      <alignment vertical="top"/>
    </xf>
    <xf numFmtId="0" fontId="11" fillId="8" borderId="2" xfId="0" applyFont="1" applyFill="1" applyBorder="1"/>
    <xf numFmtId="0" fontId="2" fillId="0" borderId="2" xfId="0" applyFont="1" applyBorder="1"/>
    <xf numFmtId="0" fontId="10" fillId="0" borderId="2" xfId="0" applyFont="1" applyBorder="1"/>
    <xf numFmtId="49" fontId="7" fillId="3" borderId="2" xfId="0" applyNumberFormat="1" applyFont="1" applyFill="1" applyBorder="1" applyAlignment="1">
      <alignment horizontal="right"/>
    </xf>
    <xf numFmtId="14" fontId="7" fillId="3" borderId="2" xfId="0" applyNumberFormat="1" applyFont="1" applyFill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164" fontId="2" fillId="0" borderId="2" xfId="0" applyNumberFormat="1" applyFont="1" applyBorder="1"/>
    <xf numFmtId="164" fontId="7" fillId="3" borderId="2" xfId="0" applyNumberFormat="1" applyFont="1" applyFill="1" applyBorder="1" applyAlignment="1">
      <alignment horizontal="right"/>
    </xf>
    <xf numFmtId="1" fontId="7" fillId="3" borderId="2" xfId="0" applyNumberFormat="1" applyFont="1" applyFill="1" applyBorder="1" applyAlignment="1">
      <alignment horizontal="right"/>
    </xf>
    <xf numFmtId="2" fontId="11" fillId="8" borderId="2" xfId="0" applyNumberFormat="1" applyFont="1" applyFill="1" applyBorder="1"/>
    <xf numFmtId="164" fontId="11" fillId="7" borderId="2" xfId="0" applyNumberFormat="1" applyFont="1" applyFill="1" applyBorder="1"/>
    <xf numFmtId="1" fontId="11" fillId="8" borderId="2" xfId="0" applyNumberFormat="1" applyFont="1" applyFill="1" applyBorder="1"/>
    <xf numFmtId="49" fontId="11" fillId="8" borderId="2" xfId="0" applyNumberFormat="1" applyFont="1" applyFill="1" applyBorder="1"/>
    <xf numFmtId="0" fontId="11" fillId="8" borderId="0" xfId="0" applyFont="1" applyFill="1"/>
    <xf numFmtId="0" fontId="10" fillId="8" borderId="2" xfId="0" applyFont="1" applyFill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0" fontId="14" fillId="8" borderId="0" xfId="0" applyFont="1" applyFill="1" applyAlignment="1">
      <alignment horizontal="left"/>
    </xf>
    <xf numFmtId="0" fontId="14" fillId="8" borderId="0" xfId="0" applyFont="1" applyFill="1" applyAlignment="1">
      <alignment horizontal="center"/>
    </xf>
    <xf numFmtId="164" fontId="14" fillId="8" borderId="0" xfId="0" applyNumberFormat="1" applyFont="1" applyFill="1" applyAlignment="1">
      <alignment horizontal="center"/>
    </xf>
    <xf numFmtId="1" fontId="15" fillId="9" borderId="0" xfId="0" applyNumberFormat="1" applyFont="1" applyFill="1"/>
    <xf numFmtId="2" fontId="10" fillId="8" borderId="2" xfId="0" applyNumberFormat="1" applyFont="1" applyFill="1" applyBorder="1"/>
    <xf numFmtId="0" fontId="10" fillId="8" borderId="0" xfId="0" applyFont="1" applyFill="1"/>
    <xf numFmtId="49" fontId="10" fillId="8" borderId="0" xfId="0" applyNumberFormat="1" applyFont="1" applyFill="1"/>
    <xf numFmtId="0" fontId="11" fillId="7" borderId="0" xfId="0" applyFont="1" applyFill="1"/>
    <xf numFmtId="49" fontId="11" fillId="8" borderId="0" xfId="0" applyNumberFormat="1" applyFont="1" applyFill="1"/>
    <xf numFmtId="2" fontId="10" fillId="8" borderId="0" xfId="0" applyNumberFormat="1" applyFont="1" applyFill="1"/>
    <xf numFmtId="0" fontId="2" fillId="0" borderId="0" xfId="0" applyFont="1"/>
    <xf numFmtId="0" fontId="15" fillId="4" borderId="0" xfId="0" applyFont="1" applyFill="1"/>
    <xf numFmtId="164" fontId="16" fillId="10" borderId="0" xfId="0" applyNumberFormat="1" applyFont="1" applyFill="1"/>
    <xf numFmtId="1" fontId="16" fillId="7" borderId="0" xfId="0" applyNumberFormat="1" applyFont="1" applyFill="1"/>
    <xf numFmtId="164" fontId="17" fillId="0" borderId="0" xfId="0" applyNumberFormat="1" applyFont="1" applyAlignment="1">
      <alignment vertical="top"/>
    </xf>
    <xf numFmtId="164" fontId="18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164" fontId="6" fillId="6" borderId="0" xfId="0" applyNumberFormat="1" applyFont="1" applyFill="1"/>
    <xf numFmtId="164" fontId="6" fillId="3" borderId="3" xfId="0" applyNumberFormat="1" applyFont="1" applyFill="1" applyBorder="1"/>
    <xf numFmtId="0" fontId="13" fillId="0" borderId="4" xfId="0" applyFont="1" applyBorder="1"/>
    <xf numFmtId="0" fontId="10" fillId="0" borderId="3" xfId="0" applyFont="1" applyBorder="1"/>
    <xf numFmtId="0" fontId="2" fillId="0" borderId="0" xfId="0" applyFont="1" applyAlignment="1">
      <alignment vertical="top"/>
    </xf>
    <xf numFmtId="164" fontId="19" fillId="0" borderId="0" xfId="0" applyNumberFormat="1" applyFont="1" applyAlignment="1">
      <alignment vertical="top"/>
    </xf>
    <xf numFmtId="164" fontId="20" fillId="11" borderId="0" xfId="0" applyNumberFormat="1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164" fontId="22" fillId="0" borderId="0" xfId="0" applyNumberFormat="1" applyFont="1" applyAlignment="1">
      <alignment horizontal="center" vertical="top"/>
    </xf>
    <xf numFmtId="164" fontId="19" fillId="0" borderId="0" xfId="0" applyNumberFormat="1" applyFont="1" applyAlignment="1">
      <alignment horizontal="right" vertical="top"/>
    </xf>
    <xf numFmtId="164" fontId="23" fillId="12" borderId="0" xfId="0" applyNumberFormat="1" applyFont="1" applyFill="1" applyAlignment="1">
      <alignment vertical="top"/>
    </xf>
    <xf numFmtId="0" fontId="24" fillId="0" borderId="0" xfId="0" applyFont="1" applyAlignment="1">
      <alignment horizontal="left"/>
    </xf>
    <xf numFmtId="0" fontId="25" fillId="11" borderId="0" xfId="0" applyFont="1" applyFill="1"/>
    <xf numFmtId="3" fontId="6" fillId="3" borderId="0" xfId="0" applyNumberFormat="1" applyFont="1" applyFill="1"/>
    <xf numFmtId="167" fontId="26" fillId="12" borderId="0" xfId="0" applyNumberFormat="1" applyFont="1" applyFill="1" applyAlignment="1">
      <alignment horizontal="right"/>
    </xf>
    <xf numFmtId="167" fontId="7" fillId="3" borderId="0" xfId="0" applyNumberFormat="1" applyFont="1" applyFill="1" applyAlignment="1">
      <alignment horizontal="right"/>
    </xf>
    <xf numFmtId="167" fontId="8" fillId="13" borderId="0" xfId="0" applyNumberFormat="1" applyFont="1" applyFill="1" applyAlignment="1">
      <alignment horizontal="right"/>
    </xf>
    <xf numFmtId="167" fontId="8" fillId="0" borderId="0" xfId="0" applyNumberFormat="1" applyFont="1" applyAlignment="1">
      <alignment horizontal="right"/>
    </xf>
    <xf numFmtId="167" fontId="21" fillId="10" borderId="0" xfId="0" applyNumberFormat="1" applyFont="1" applyFill="1"/>
    <xf numFmtId="0" fontId="27" fillId="0" borderId="0" xfId="0" applyFont="1" applyAlignment="1">
      <alignment horizontal="left"/>
    </xf>
    <xf numFmtId="167" fontId="28" fillId="14" borderId="0" xfId="0" applyNumberFormat="1" applyFont="1" applyFill="1" applyAlignment="1">
      <alignment horizontal="right"/>
    </xf>
    <xf numFmtId="167" fontId="7" fillId="11" borderId="0" xfId="0" applyNumberFormat="1" applyFont="1" applyFill="1" applyAlignment="1">
      <alignment horizontal="right"/>
    </xf>
    <xf numFmtId="167" fontId="28" fillId="11" borderId="0" xfId="0" applyNumberFormat="1" applyFont="1" applyFill="1" applyAlignment="1">
      <alignment horizontal="right"/>
    </xf>
    <xf numFmtId="0" fontId="21" fillId="10" borderId="0" xfId="0" applyFont="1" applyFill="1"/>
    <xf numFmtId="167" fontId="29" fillId="14" borderId="0" xfId="0" applyNumberFormat="1" applyFont="1" applyFill="1" applyAlignment="1">
      <alignment horizontal="right"/>
    </xf>
    <xf numFmtId="0" fontId="24" fillId="6" borderId="0" xfId="0" applyFont="1" applyFill="1" applyAlignment="1">
      <alignment horizontal="left"/>
    </xf>
    <xf numFmtId="0" fontId="21" fillId="11" borderId="0" xfId="0" applyFont="1" applyFill="1"/>
    <xf numFmtId="0" fontId="21" fillId="12" borderId="0" xfId="0" applyFont="1" applyFill="1"/>
    <xf numFmtId="164" fontId="30" fillId="12" borderId="0" xfId="0" applyNumberFormat="1" applyFont="1" applyFill="1" applyAlignment="1">
      <alignment horizontal="right" vertical="top"/>
    </xf>
    <xf numFmtId="164" fontId="21" fillId="12" borderId="0" xfId="0" applyNumberFormat="1" applyFont="1" applyFill="1" applyAlignment="1">
      <alignment horizontal="right" vertical="top"/>
    </xf>
    <xf numFmtId="0" fontId="31" fillId="11" borderId="0" xfId="0" applyFont="1" applyFill="1"/>
    <xf numFmtId="164" fontId="30" fillId="12" borderId="0" xfId="0" applyNumberFormat="1" applyFont="1" applyFill="1" applyAlignment="1">
      <alignment horizontal="center" vertical="top"/>
    </xf>
    <xf numFmtId="168" fontId="32" fillId="11" borderId="0" xfId="0" applyNumberFormat="1" applyFont="1" applyFill="1"/>
    <xf numFmtId="0" fontId="2" fillId="13" borderId="0" xfId="0" applyFont="1" applyFill="1"/>
    <xf numFmtId="164" fontId="21" fillId="11" borderId="0" xfId="0" applyNumberFormat="1" applyFont="1" applyFill="1" applyAlignment="1">
      <alignment horizontal="center"/>
    </xf>
    <xf numFmtId="0" fontId="33" fillId="11" borderId="0" xfId="0" applyFont="1" applyFill="1" applyAlignment="1">
      <alignment horizontal="center"/>
    </xf>
    <xf numFmtId="167" fontId="21" fillId="12" borderId="0" xfId="0" applyNumberFormat="1" applyFont="1" applyFill="1" applyAlignment="1">
      <alignment horizontal="left"/>
    </xf>
    <xf numFmtId="0" fontId="23" fillId="11" borderId="0" xfId="0" applyFont="1" applyFill="1" applyAlignment="1">
      <alignment horizontal="left"/>
    </xf>
    <xf numFmtId="0" fontId="34" fillId="10" borderId="0" xfId="0" applyFont="1" applyFill="1" applyAlignment="1">
      <alignment horizontal="left"/>
    </xf>
    <xf numFmtId="164" fontId="35" fillId="11" borderId="0" xfId="0" applyNumberFormat="1" applyFont="1" applyFill="1"/>
    <xf numFmtId="3" fontId="35" fillId="11" borderId="0" xfId="0" applyNumberFormat="1" applyFont="1" applyFill="1"/>
    <xf numFmtId="0" fontId="21" fillId="12" borderId="0" xfId="0" applyFont="1" applyFill="1" applyAlignment="1">
      <alignment horizontal="left"/>
    </xf>
    <xf numFmtId="0" fontId="25" fillId="11" borderId="0" xfId="0" applyFont="1" applyFill="1" applyAlignment="1">
      <alignment horizontal="left"/>
    </xf>
    <xf numFmtId="0" fontId="36" fillId="15" borderId="0" xfId="0" applyFont="1" applyFill="1" applyAlignment="1">
      <alignment horizontal="left"/>
    </xf>
    <xf numFmtId="0" fontId="27" fillId="8" borderId="0" xfId="0" applyFont="1" applyFill="1" applyAlignment="1">
      <alignment horizontal="right"/>
    </xf>
    <xf numFmtId="0" fontId="24" fillId="8" borderId="0" xfId="0" applyFont="1" applyFill="1" applyAlignment="1">
      <alignment horizontal="left"/>
    </xf>
    <xf numFmtId="0" fontId="37" fillId="0" borderId="0" xfId="0" applyFont="1" applyAlignment="1">
      <alignment horizontal="right" vertical="top"/>
    </xf>
    <xf numFmtId="0" fontId="38" fillId="8" borderId="0" xfId="0" applyFont="1" applyFill="1"/>
    <xf numFmtId="0" fontId="38" fillId="8" borderId="0" xfId="0" applyFont="1" applyFill="1" applyAlignment="1">
      <alignment horizontal="center"/>
    </xf>
    <xf numFmtId="3" fontId="38" fillId="8" borderId="0" xfId="0" applyNumberFormat="1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168" fontId="27" fillId="0" borderId="0" xfId="0" applyNumberFormat="1" applyFont="1" applyAlignment="1">
      <alignment horizontal="left"/>
    </xf>
    <xf numFmtId="164" fontId="21" fillId="12" borderId="0" xfId="0" applyNumberFormat="1" applyFont="1" applyFill="1" applyAlignment="1">
      <alignment horizontal="left"/>
    </xf>
    <xf numFmtId="9" fontId="28" fillId="11" borderId="0" xfId="0" applyNumberFormat="1" applyFont="1" applyFill="1" applyAlignment="1">
      <alignment horizontal="right"/>
    </xf>
    <xf numFmtId="0" fontId="34" fillId="11" borderId="0" xfId="0" applyFont="1" applyFill="1" applyAlignment="1">
      <alignment horizontal="left"/>
    </xf>
    <xf numFmtId="167" fontId="34" fillId="10" borderId="0" xfId="0" applyNumberFormat="1" applyFont="1" applyFill="1" applyAlignment="1">
      <alignment horizontal="left"/>
    </xf>
    <xf numFmtId="164" fontId="26" fillId="11" borderId="0" xfId="0" applyNumberFormat="1" applyFont="1" applyFill="1"/>
    <xf numFmtId="3" fontId="26" fillId="11" borderId="0" xfId="0" applyNumberFormat="1" applyFont="1" applyFill="1"/>
    <xf numFmtId="0" fontId="21" fillId="11" borderId="0" xfId="0" applyFont="1" applyFill="1" applyAlignment="1">
      <alignment horizontal="left"/>
    </xf>
    <xf numFmtId="167" fontId="21" fillId="12" borderId="0" xfId="0" applyNumberFormat="1" applyFont="1" applyFill="1" applyAlignment="1">
      <alignment horizontal="center"/>
    </xf>
    <xf numFmtId="49" fontId="28" fillId="11" borderId="0" xfId="0" applyNumberFormat="1" applyFont="1" applyFill="1" applyAlignment="1">
      <alignment horizontal="right"/>
    </xf>
    <xf numFmtId="0" fontId="23" fillId="10" borderId="0" xfId="0" applyFont="1" applyFill="1" applyAlignment="1">
      <alignment horizontal="left"/>
    </xf>
    <xf numFmtId="9" fontId="24" fillId="0" borderId="0" xfId="0" applyNumberFormat="1" applyFont="1" applyAlignment="1">
      <alignment horizontal="left"/>
    </xf>
    <xf numFmtId="0" fontId="38" fillId="16" borderId="0" xfId="0" applyFont="1" applyFill="1" applyAlignment="1">
      <alignment horizontal="center"/>
    </xf>
    <xf numFmtId="0" fontId="39" fillId="0" borderId="0" xfId="0" applyFont="1"/>
    <xf numFmtId="0" fontId="40" fillId="0" borderId="0" xfId="0" applyFont="1"/>
    <xf numFmtId="9" fontId="2" fillId="0" borderId="0" xfId="0" applyNumberFormat="1" applyFont="1"/>
    <xf numFmtId="164" fontId="41" fillId="0" borderId="0" xfId="0" applyNumberFormat="1" applyFont="1"/>
    <xf numFmtId="164" fontId="42" fillId="0" borderId="0" xfId="0" applyNumberFormat="1" applyFont="1" applyAlignment="1">
      <alignment horizontal="right"/>
    </xf>
    <xf numFmtId="164" fontId="43" fillId="0" borderId="0" xfId="0" applyNumberFormat="1" applyFont="1" applyAlignment="1">
      <alignment horizontal="right"/>
    </xf>
    <xf numFmtId="164" fontId="40" fillId="0" borderId="0" xfId="0" applyNumberFormat="1" applyFont="1" applyAlignment="1">
      <alignment horizontal="right"/>
    </xf>
    <xf numFmtId="10" fontId="44" fillId="0" borderId="0" xfId="0" applyNumberFormat="1" applyFont="1" applyAlignment="1">
      <alignment horizontal="right"/>
    </xf>
    <xf numFmtId="9" fontId="45" fillId="0" borderId="0" xfId="0" applyNumberFormat="1" applyFont="1"/>
    <xf numFmtId="164" fontId="23" fillId="17" borderId="0" xfId="0" applyNumberFormat="1" applyFont="1" applyFill="1" applyAlignment="1">
      <alignment vertical="top"/>
    </xf>
    <xf numFmtId="164" fontId="47" fillId="0" borderId="0" xfId="0" applyNumberFormat="1" applyFont="1" applyAlignment="1">
      <alignment vertical="top"/>
    </xf>
    <xf numFmtId="164" fontId="21" fillId="18" borderId="0" xfId="0" applyNumberFormat="1" applyFont="1" applyFill="1" applyAlignment="1">
      <alignment vertical="top"/>
    </xf>
    <xf numFmtId="9" fontId="2" fillId="0" borderId="0" xfId="0" applyNumberFormat="1" applyFont="1" applyAlignment="1">
      <alignment vertical="top"/>
    </xf>
    <xf numFmtId="164" fontId="39" fillId="0" borderId="0" xfId="0" applyNumberFormat="1" applyFont="1" applyAlignment="1">
      <alignment horizontal="right"/>
    </xf>
    <xf numFmtId="9" fontId="39" fillId="0" borderId="0" xfId="0" applyNumberFormat="1" applyFont="1" applyAlignment="1">
      <alignment horizontal="right"/>
    </xf>
    <xf numFmtId="164" fontId="48" fillId="0" borderId="0" xfId="0" applyNumberFormat="1" applyFont="1" applyAlignment="1">
      <alignment horizontal="right" vertical="top"/>
    </xf>
    <xf numFmtId="10" fontId="48" fillId="0" borderId="0" xfId="0" applyNumberFormat="1" applyFont="1" applyAlignment="1">
      <alignment horizontal="right" vertical="top"/>
    </xf>
    <xf numFmtId="2" fontId="49" fillId="11" borderId="0" xfId="0" applyNumberFormat="1" applyFont="1" applyFill="1" applyAlignment="1">
      <alignment horizontal="right" vertical="top"/>
    </xf>
    <xf numFmtId="9" fontId="7" fillId="3" borderId="0" xfId="0" applyNumberFormat="1" applyFont="1" applyFill="1" applyAlignment="1">
      <alignment horizontal="right"/>
    </xf>
    <xf numFmtId="2" fontId="28" fillId="11" borderId="0" xfId="0" applyNumberFormat="1" applyFont="1" applyFill="1" applyAlignment="1">
      <alignment horizontal="right"/>
    </xf>
    <xf numFmtId="167" fontId="25" fillId="11" borderId="0" xfId="0" applyNumberFormat="1" applyFont="1" applyFill="1"/>
    <xf numFmtId="164" fontId="28" fillId="11" borderId="0" xfId="0" applyNumberFormat="1" applyFont="1" applyFill="1" applyAlignment="1">
      <alignment horizontal="right"/>
    </xf>
    <xf numFmtId="167" fontId="21" fillId="11" borderId="0" xfId="0" applyNumberFormat="1" applyFont="1" applyFill="1"/>
    <xf numFmtId="9" fontId="8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right"/>
    </xf>
    <xf numFmtId="164" fontId="26" fillId="11" borderId="0" xfId="0" applyNumberFormat="1" applyFont="1" applyFill="1" applyAlignment="1">
      <alignment horizontal="center"/>
    </xf>
    <xf numFmtId="164" fontId="25" fillId="11" borderId="0" xfId="0" applyNumberFormat="1" applyFont="1" applyFill="1"/>
    <xf numFmtId="164" fontId="51" fillId="11" borderId="0" xfId="0" applyNumberFormat="1" applyFont="1" applyFill="1" applyAlignment="1">
      <alignment horizontal="center" vertical="top"/>
    </xf>
    <xf numFmtId="164" fontId="21" fillId="11" borderId="0" xfId="0" applyNumberFormat="1" applyFont="1" applyFill="1" applyAlignment="1">
      <alignment vertical="top"/>
    </xf>
    <xf numFmtId="164" fontId="5" fillId="0" borderId="0" xfId="0" applyNumberFormat="1" applyFont="1" applyAlignment="1">
      <alignment horizontal="right" vertical="top"/>
    </xf>
    <xf numFmtId="14" fontId="2" fillId="0" borderId="0" xfId="0" applyNumberFormat="1" applyFont="1"/>
    <xf numFmtId="0" fontId="6" fillId="3" borderId="0" xfId="0" applyFont="1" applyFill="1"/>
    <xf numFmtId="164" fontId="28" fillId="10" borderId="0" xfId="0" applyNumberFormat="1" applyFont="1" applyFill="1" applyAlignment="1">
      <alignment horizontal="right"/>
    </xf>
    <xf numFmtId="164" fontId="28" fillId="17" borderId="0" xfId="0" applyNumberFormat="1" applyFont="1" applyFill="1" applyAlignment="1">
      <alignment horizontal="right"/>
    </xf>
    <xf numFmtId="164" fontId="28" fillId="12" borderId="0" xfId="0" applyNumberFormat="1" applyFont="1" applyFill="1" applyAlignment="1">
      <alignment horizontal="right"/>
    </xf>
    <xf numFmtId="164" fontId="28" fillId="19" borderId="0" xfId="0" applyNumberFormat="1" applyFont="1" applyFill="1" applyAlignment="1">
      <alignment horizontal="right"/>
    </xf>
    <xf numFmtId="164" fontId="28" fillId="20" borderId="0" xfId="0" applyNumberFormat="1" applyFont="1" applyFill="1" applyAlignment="1">
      <alignment horizontal="right"/>
    </xf>
    <xf numFmtId="14" fontId="10" fillId="0" borderId="0" xfId="0" applyNumberFormat="1" applyFont="1"/>
    <xf numFmtId="167" fontId="52" fillId="0" borderId="0" xfId="0" applyNumberFormat="1" applyFont="1" applyAlignment="1">
      <alignment horizontal="left"/>
    </xf>
    <xf numFmtId="167" fontId="2" fillId="0" borderId="0" xfId="0" applyNumberFormat="1" applyFont="1"/>
    <xf numFmtId="167" fontId="53" fillId="0" borderId="0" xfId="0" applyNumberFormat="1" applyFont="1"/>
    <xf numFmtId="167" fontId="54" fillId="0" borderId="0" xfId="0" applyNumberFormat="1" applyFont="1" applyAlignment="1">
      <alignment horizontal="left"/>
    </xf>
    <xf numFmtId="167" fontId="10" fillId="0" borderId="0" xfId="0" applyNumberFormat="1" applyFont="1"/>
    <xf numFmtId="167" fontId="14" fillId="8" borderId="0" xfId="0" applyNumberFormat="1" applyFont="1" applyFill="1" applyAlignment="1">
      <alignment horizontal="left"/>
    </xf>
    <xf numFmtId="167" fontId="55" fillId="0" borderId="0" xfId="0" applyNumberFormat="1" applyFont="1" applyAlignment="1">
      <alignment horizontal="left"/>
    </xf>
    <xf numFmtId="167" fontId="56" fillId="17" borderId="0" xfId="0" applyNumberFormat="1" applyFont="1" applyFill="1"/>
    <xf numFmtId="167" fontId="56" fillId="10" borderId="0" xfId="0" applyNumberFormat="1" applyFont="1" applyFill="1"/>
    <xf numFmtId="167" fontId="56" fillId="12" borderId="0" xfId="0" applyNumberFormat="1" applyFont="1" applyFill="1"/>
    <xf numFmtId="168" fontId="10" fillId="0" borderId="0" xfId="0" applyNumberFormat="1" applyFont="1"/>
    <xf numFmtId="20" fontId="53" fillId="0" borderId="0" xfId="0" applyNumberFormat="1" applyFont="1"/>
    <xf numFmtId="0" fontId="57" fillId="6" borderId="5" xfId="0" applyFont="1" applyFill="1" applyBorder="1"/>
    <xf numFmtId="167" fontId="58" fillId="6" borderId="5" xfId="0" applyNumberFormat="1" applyFont="1" applyFill="1" applyBorder="1" applyAlignment="1">
      <alignment horizontal="left"/>
    </xf>
    <xf numFmtId="167" fontId="57" fillId="6" borderId="5" xfId="0" applyNumberFormat="1" applyFont="1" applyFill="1" applyBorder="1"/>
    <xf numFmtId="0" fontId="57" fillId="6" borderId="6" xfId="0" applyFont="1" applyFill="1" applyBorder="1" applyAlignment="1">
      <alignment vertical="top"/>
    </xf>
    <xf numFmtId="167" fontId="58" fillId="6" borderId="6" xfId="0" applyNumberFormat="1" applyFont="1" applyFill="1" applyBorder="1" applyAlignment="1">
      <alignment horizontal="left" vertical="top"/>
    </xf>
    <xf numFmtId="167" fontId="57" fillId="6" borderId="6" xfId="0" applyNumberFormat="1" applyFont="1" applyFill="1" applyBorder="1" applyAlignment="1">
      <alignment vertical="top"/>
    </xf>
    <xf numFmtId="0" fontId="59" fillId="0" borderId="7" xfId="0" applyFont="1" applyBorder="1" applyAlignment="1">
      <alignment horizontal="center"/>
    </xf>
    <xf numFmtId="0" fontId="60" fillId="6" borderId="6" xfId="0" applyFont="1" applyFill="1" applyBorder="1" applyAlignment="1">
      <alignment vertical="top"/>
    </xf>
    <xf numFmtId="167" fontId="61" fillId="6" borderId="6" xfId="0" applyNumberFormat="1" applyFont="1" applyFill="1" applyBorder="1" applyAlignment="1">
      <alignment horizontal="left" vertical="top"/>
    </xf>
    <xf numFmtId="167" fontId="60" fillId="6" borderId="6" xfId="0" applyNumberFormat="1" applyFont="1" applyFill="1" applyBorder="1" applyAlignment="1">
      <alignment vertical="top"/>
    </xf>
    <xf numFmtId="0" fontId="62" fillId="6" borderId="0" xfId="0" applyFont="1" applyFill="1" applyAlignment="1">
      <alignment horizontal="left"/>
    </xf>
    <xf numFmtId="167" fontId="52" fillId="6" borderId="0" xfId="0" applyNumberFormat="1" applyFont="1" applyFill="1" applyAlignment="1">
      <alignment horizontal="left"/>
    </xf>
    <xf numFmtId="0" fontId="57" fillId="0" borderId="5" xfId="0" applyFont="1" applyBorder="1"/>
    <xf numFmtId="167" fontId="58" fillId="0" borderId="5" xfId="0" applyNumberFormat="1" applyFont="1" applyBorder="1" applyAlignment="1">
      <alignment horizontal="left"/>
    </xf>
    <xf numFmtId="167" fontId="57" fillId="0" borderId="5" xfId="0" applyNumberFormat="1" applyFont="1" applyBorder="1"/>
    <xf numFmtId="0" fontId="57" fillId="0" borderId="6" xfId="0" applyFont="1" applyBorder="1" applyAlignment="1">
      <alignment vertical="top"/>
    </xf>
    <xf numFmtId="167" fontId="58" fillId="0" borderId="6" xfId="0" applyNumberFormat="1" applyFont="1" applyBorder="1" applyAlignment="1">
      <alignment horizontal="left" vertical="top"/>
    </xf>
    <xf numFmtId="167" fontId="57" fillId="0" borderId="6" xfId="0" applyNumberFormat="1" applyFont="1" applyBorder="1" applyAlignment="1">
      <alignment vertical="top"/>
    </xf>
    <xf numFmtId="0" fontId="57" fillId="0" borderId="5" xfId="0" applyFont="1" applyBorder="1" applyAlignment="1">
      <alignment wrapText="1"/>
    </xf>
    <xf numFmtId="167" fontId="57" fillId="0" borderId="5" xfId="0" applyNumberFormat="1" applyFont="1" applyBorder="1" applyAlignment="1">
      <alignment wrapText="1"/>
    </xf>
    <xf numFmtId="0" fontId="57" fillId="0" borderId="6" xfId="0" applyFont="1" applyBorder="1" applyAlignment="1">
      <alignment vertical="top" wrapText="1"/>
    </xf>
    <xf numFmtId="167" fontId="57" fillId="0" borderId="6" xfId="0" applyNumberFormat="1" applyFont="1" applyBorder="1" applyAlignment="1">
      <alignment vertical="top" wrapText="1"/>
    </xf>
    <xf numFmtId="0" fontId="63" fillId="6" borderId="0" xfId="0" applyFont="1" applyFill="1" applyAlignment="1">
      <alignment horizontal="left" wrapText="1"/>
    </xf>
    <xf numFmtId="0" fontId="64" fillId="0" borderId="5" xfId="0" applyFont="1" applyBorder="1" applyAlignment="1">
      <alignment wrapText="1"/>
    </xf>
    <xf numFmtId="167" fontId="64" fillId="0" borderId="5" xfId="0" applyNumberFormat="1" applyFont="1" applyBorder="1" applyAlignment="1">
      <alignment wrapText="1"/>
    </xf>
    <xf numFmtId="164" fontId="8" fillId="0" borderId="0" xfId="0" applyNumberFormat="1" applyFont="1" applyAlignment="1">
      <alignment horizontal="right"/>
    </xf>
    <xf numFmtId="164" fontId="65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23" fillId="11" borderId="0" xfId="0" applyFont="1" applyFill="1" applyAlignment="1">
      <alignment horizontal="center"/>
    </xf>
    <xf numFmtId="14" fontId="23" fillId="19" borderId="0" xfId="0" applyNumberFormat="1" applyFont="1" applyFill="1"/>
    <xf numFmtId="0" fontId="23" fillId="10" borderId="0" xfId="0" applyFont="1" applyFill="1"/>
    <xf numFmtId="3" fontId="33" fillId="11" borderId="0" xfId="0" applyNumberFormat="1" applyFont="1" applyFill="1" applyAlignment="1">
      <alignment horizontal="center"/>
    </xf>
    <xf numFmtId="167" fontId="23" fillId="11" borderId="0" xfId="0" applyNumberFormat="1" applyFont="1" applyFill="1"/>
    <xf numFmtId="167" fontId="23" fillId="21" borderId="0" xfId="0" applyNumberFormat="1" applyFont="1" applyFill="1"/>
    <xf numFmtId="0" fontId="25" fillId="11" borderId="0" xfId="0" applyFont="1" applyFill="1" applyAlignment="1">
      <alignment horizontal="center"/>
    </xf>
    <xf numFmtId="0" fontId="38" fillId="8" borderId="1" xfId="0" applyFont="1" applyFill="1" applyBorder="1"/>
    <xf numFmtId="3" fontId="38" fillId="8" borderId="1" xfId="0" applyNumberFormat="1" applyFont="1" applyFill="1" applyBorder="1" applyAlignment="1">
      <alignment horizontal="center"/>
    </xf>
    <xf numFmtId="167" fontId="21" fillId="10" borderId="0" xfId="0" applyNumberFormat="1" applyFont="1" applyFill="1" applyAlignment="1">
      <alignment horizontal="center"/>
    </xf>
    <xf numFmtId="167" fontId="21" fillId="21" borderId="0" xfId="0" applyNumberFormat="1" applyFont="1" applyFill="1" applyAlignment="1">
      <alignment horizontal="center"/>
    </xf>
    <xf numFmtId="0" fontId="27" fillId="0" borderId="0" xfId="0" applyFont="1"/>
    <xf numFmtId="0" fontId="24" fillId="0" borderId="0" xfId="0" applyFont="1" applyAlignment="1">
      <alignment horizontal="center"/>
    </xf>
    <xf numFmtId="3" fontId="66" fillId="0" borderId="0" xfId="0" applyNumberFormat="1" applyFont="1" applyAlignment="1">
      <alignment horizontal="center"/>
    </xf>
    <xf numFmtId="14" fontId="21" fillId="19" borderId="0" xfId="0" applyNumberFormat="1" applyFont="1" applyFill="1"/>
    <xf numFmtId="0" fontId="25" fillId="10" borderId="0" xfId="0" applyFont="1" applyFill="1"/>
    <xf numFmtId="0" fontId="54" fillId="0" borderId="0" xfId="0" applyFont="1" applyAlignment="1">
      <alignment horizontal="center"/>
    </xf>
    <xf numFmtId="169" fontId="24" fillId="0" borderId="0" xfId="0" applyNumberFormat="1" applyFont="1" applyAlignment="1">
      <alignment horizontal="left"/>
    </xf>
    <xf numFmtId="10" fontId="10" fillId="0" borderId="0" xfId="0" applyNumberFormat="1" applyFont="1"/>
    <xf numFmtId="14" fontId="38" fillId="19" borderId="0" xfId="0" applyNumberFormat="1" applyFont="1" applyFill="1" applyAlignment="1">
      <alignment horizontal="left"/>
    </xf>
    <xf numFmtId="3" fontId="38" fillId="11" borderId="0" xfId="0" applyNumberFormat="1" applyFont="1" applyFill="1" applyAlignment="1">
      <alignment horizontal="center"/>
    </xf>
    <xf numFmtId="0" fontId="38" fillId="11" borderId="0" xfId="0" applyFont="1" applyFill="1" applyAlignment="1">
      <alignment horizontal="left"/>
    </xf>
    <xf numFmtId="169" fontId="21" fillId="11" borderId="0" xfId="0" applyNumberFormat="1" applyFont="1" applyFill="1" applyAlignment="1">
      <alignment horizontal="left"/>
    </xf>
    <xf numFmtId="169" fontId="23" fillId="21" borderId="0" xfId="0" applyNumberFormat="1" applyFont="1" applyFill="1" applyAlignment="1">
      <alignment horizontal="left"/>
    </xf>
    <xf numFmtId="3" fontId="21" fillId="11" borderId="0" xfId="0" applyNumberFormat="1" applyFont="1" applyFill="1" applyAlignment="1">
      <alignment horizontal="center"/>
    </xf>
    <xf numFmtId="0" fontId="21" fillId="11" borderId="1" xfId="0" applyFont="1" applyFill="1" applyBorder="1" applyAlignment="1">
      <alignment horizontal="left"/>
    </xf>
    <xf numFmtId="0" fontId="31" fillId="10" borderId="1" xfId="0" applyFont="1" applyFill="1" applyBorder="1" applyAlignment="1">
      <alignment horizontal="left"/>
    </xf>
    <xf numFmtId="169" fontId="21" fillId="11" borderId="1" xfId="0" applyNumberFormat="1" applyFont="1" applyFill="1" applyBorder="1" applyAlignment="1">
      <alignment horizontal="left"/>
    </xf>
    <xf numFmtId="169" fontId="31" fillId="21" borderId="1" xfId="0" applyNumberFormat="1" applyFont="1" applyFill="1" applyBorder="1" applyAlignment="1">
      <alignment horizontal="left"/>
    </xf>
    <xf numFmtId="0" fontId="33" fillId="11" borderId="0" xfId="0" applyFont="1" applyFill="1" applyAlignment="1">
      <alignment horizontal="left"/>
    </xf>
    <xf numFmtId="0" fontId="36" fillId="15" borderId="1" xfId="0" applyFont="1" applyFill="1" applyBorder="1" applyAlignment="1">
      <alignment horizontal="left"/>
    </xf>
    <xf numFmtId="3" fontId="2" fillId="11" borderId="0" xfId="0" applyNumberFormat="1" applyFont="1" applyFill="1"/>
    <xf numFmtId="0" fontId="24" fillId="11" borderId="0" xfId="0" applyFont="1" applyFill="1" applyAlignment="1">
      <alignment horizontal="left"/>
    </xf>
    <xf numFmtId="169" fontId="24" fillId="11" borderId="0" xfId="0" applyNumberFormat="1" applyFont="1" applyFill="1" applyAlignment="1">
      <alignment horizontal="left"/>
    </xf>
    <xf numFmtId="169" fontId="67" fillId="11" borderId="1" xfId="0" applyNumberFormat="1" applyFont="1" applyFill="1" applyBorder="1" applyAlignment="1">
      <alignment horizontal="left"/>
    </xf>
    <xf numFmtId="169" fontId="21" fillId="10" borderId="0" xfId="0" applyNumberFormat="1" applyFont="1" applyFill="1" applyAlignment="1">
      <alignment horizontal="center"/>
    </xf>
    <xf numFmtId="3" fontId="2" fillId="0" borderId="0" xfId="0" applyNumberFormat="1" applyFont="1"/>
    <xf numFmtId="10" fontId="27" fillId="0" borderId="0" xfId="0" applyNumberFormat="1" applyFont="1" applyAlignment="1">
      <alignment horizontal="left"/>
    </xf>
    <xf numFmtId="0" fontId="68" fillId="0" borderId="0" xfId="0" applyFont="1" applyAlignment="1">
      <alignment horizontal="left"/>
    </xf>
    <xf numFmtId="10" fontId="21" fillId="11" borderId="0" xfId="0" applyNumberFormat="1" applyFont="1" applyFill="1" applyAlignment="1">
      <alignment horizontal="left"/>
    </xf>
    <xf numFmtId="169" fontId="23" fillId="11" borderId="0" xfId="0" applyNumberFormat="1" applyFont="1" applyFill="1" applyAlignment="1">
      <alignment horizontal="left"/>
    </xf>
    <xf numFmtId="169" fontId="21" fillId="21" borderId="0" xfId="0" applyNumberFormat="1" applyFont="1" applyFill="1" applyAlignment="1">
      <alignment horizontal="left"/>
    </xf>
    <xf numFmtId="169" fontId="69" fillId="0" borderId="0" xfId="0" applyNumberFormat="1" applyFont="1" applyAlignment="1">
      <alignment horizontal="left"/>
    </xf>
    <xf numFmtId="0" fontId="31" fillId="11" borderId="1" xfId="0" applyFont="1" applyFill="1" applyBorder="1" applyAlignment="1">
      <alignment horizontal="left"/>
    </xf>
    <xf numFmtId="169" fontId="31" fillId="11" borderId="1" xfId="0" applyNumberFormat="1" applyFont="1" applyFill="1" applyBorder="1" applyAlignment="1">
      <alignment horizontal="left"/>
    </xf>
    <xf numFmtId="169" fontId="67" fillId="15" borderId="1" xfId="0" applyNumberFormat="1" applyFont="1" applyFill="1" applyBorder="1" applyAlignment="1">
      <alignment horizontal="left"/>
    </xf>
    <xf numFmtId="10" fontId="25" fillId="11" borderId="0" xfId="0" applyNumberFormat="1" applyFont="1" applyFill="1" applyAlignment="1">
      <alignment horizontal="left"/>
    </xf>
    <xf numFmtId="0" fontId="12" fillId="22" borderId="1" xfId="0" applyFont="1" applyFill="1" applyBorder="1"/>
    <xf numFmtId="170" fontId="27" fillId="0" borderId="0" xfId="0" applyNumberFormat="1" applyFont="1"/>
    <xf numFmtId="0" fontId="34" fillId="22" borderId="1" xfId="0" applyFont="1" applyFill="1" applyBorder="1"/>
    <xf numFmtId="169" fontId="34" fillId="22" borderId="1" xfId="0" applyNumberFormat="1" applyFont="1" applyFill="1" applyBorder="1"/>
    <xf numFmtId="0" fontId="70" fillId="0" borderId="0" xfId="0" applyFont="1" applyAlignment="1">
      <alignment horizontal="left"/>
    </xf>
    <xf numFmtId="4" fontId="70" fillId="0" borderId="0" xfId="0" applyNumberFormat="1" applyFont="1" applyAlignment="1">
      <alignment horizontal="left"/>
    </xf>
    <xf numFmtId="169" fontId="27" fillId="0" borderId="0" xfId="0" applyNumberFormat="1" applyFont="1" applyAlignment="1">
      <alignment horizontal="left"/>
    </xf>
    <xf numFmtId="4" fontId="27" fillId="0" borderId="0" xfId="0" applyNumberFormat="1" applyFont="1" applyAlignment="1">
      <alignment horizontal="left"/>
    </xf>
    <xf numFmtId="170" fontId="24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left"/>
    </xf>
    <xf numFmtId="171" fontId="24" fillId="0" borderId="0" xfId="0" applyNumberFormat="1" applyFont="1" applyAlignment="1">
      <alignment horizontal="left"/>
    </xf>
    <xf numFmtId="170" fontId="21" fillId="11" borderId="0" xfId="0" applyNumberFormat="1" applyFont="1" applyFill="1" applyAlignment="1">
      <alignment horizontal="left"/>
    </xf>
    <xf numFmtId="49" fontId="21" fillId="11" borderId="0" xfId="0" applyNumberFormat="1" applyFont="1" applyFill="1" applyAlignment="1">
      <alignment horizontal="left"/>
    </xf>
    <xf numFmtId="0" fontId="55" fillId="0" borderId="0" xfId="0" applyFont="1" applyAlignment="1">
      <alignment horizontal="left"/>
    </xf>
    <xf numFmtId="169" fontId="55" fillId="0" borderId="0" xfId="0" applyNumberFormat="1" applyFont="1" applyAlignment="1">
      <alignment horizontal="left"/>
    </xf>
    <xf numFmtId="170" fontId="27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172" fontId="27" fillId="0" borderId="0" xfId="0" applyNumberFormat="1" applyFont="1" applyAlignment="1">
      <alignment horizontal="left"/>
    </xf>
    <xf numFmtId="0" fontId="27" fillId="23" borderId="1" xfId="0" applyFont="1" applyFill="1" applyBorder="1" applyAlignment="1">
      <alignment horizontal="left"/>
    </xf>
    <xf numFmtId="169" fontId="27" fillId="23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71" fillId="8" borderId="1" xfId="0" applyFont="1" applyFill="1" applyBorder="1" applyAlignment="1">
      <alignment horizontal="left"/>
    </xf>
    <xf numFmtId="169" fontId="34" fillId="8" borderId="1" xfId="0" applyNumberFormat="1" applyFont="1" applyFill="1" applyBorder="1" applyAlignment="1">
      <alignment horizontal="left"/>
    </xf>
    <xf numFmtId="169" fontId="34" fillId="24" borderId="1" xfId="0" applyNumberFormat="1" applyFont="1" applyFill="1" applyBorder="1" applyAlignment="1">
      <alignment horizontal="left"/>
    </xf>
    <xf numFmtId="0" fontId="34" fillId="15" borderId="1" xfId="0" applyFont="1" applyFill="1" applyBorder="1" applyAlignment="1">
      <alignment horizontal="left"/>
    </xf>
    <xf numFmtId="169" fontId="34" fillId="15" borderId="1" xfId="0" applyNumberFormat="1" applyFont="1" applyFill="1" applyBorder="1" applyAlignment="1">
      <alignment horizontal="left"/>
    </xf>
    <xf numFmtId="169" fontId="34" fillId="7" borderId="1" xfId="0" applyNumberFormat="1" applyFont="1" applyFill="1" applyBorder="1" applyAlignment="1">
      <alignment horizontal="left"/>
    </xf>
    <xf numFmtId="169" fontId="34" fillId="25" borderId="1" xfId="0" applyNumberFormat="1" applyFont="1" applyFill="1" applyBorder="1" applyAlignment="1">
      <alignment horizontal="left"/>
    </xf>
    <xf numFmtId="0" fontId="72" fillId="0" borderId="0" xfId="0" applyFont="1" applyAlignment="1">
      <alignment horizontal="left"/>
    </xf>
    <xf numFmtId="170" fontId="73" fillId="8" borderId="1" xfId="0" applyNumberFormat="1" applyFont="1" applyFill="1" applyBorder="1" applyAlignment="1">
      <alignment horizontal="left"/>
    </xf>
    <xf numFmtId="169" fontId="71" fillId="8" borderId="1" xfId="0" applyNumberFormat="1" applyFont="1" applyFill="1" applyBorder="1" applyAlignment="1">
      <alignment horizontal="left"/>
    </xf>
    <xf numFmtId="0" fontId="34" fillId="25" borderId="1" xfId="0" applyFont="1" applyFill="1" applyBorder="1" applyAlignment="1">
      <alignment horizontal="left"/>
    </xf>
    <xf numFmtId="0" fontId="34" fillId="25" borderId="1" xfId="0" applyFont="1" applyFill="1" applyBorder="1"/>
    <xf numFmtId="170" fontId="12" fillId="15" borderId="1" xfId="0" applyNumberFormat="1" applyFont="1" applyFill="1" applyBorder="1" applyAlignment="1">
      <alignment horizontal="left"/>
    </xf>
    <xf numFmtId="0" fontId="12" fillId="15" borderId="1" xfId="0" applyFont="1" applyFill="1" applyBorder="1" applyAlignment="1">
      <alignment horizontal="left"/>
    </xf>
    <xf numFmtId="169" fontId="12" fillId="15" borderId="1" xfId="0" applyNumberFormat="1" applyFont="1" applyFill="1" applyBorder="1" applyAlignment="1">
      <alignment horizontal="left"/>
    </xf>
    <xf numFmtId="0" fontId="72" fillId="0" borderId="0" xfId="0" applyFont="1"/>
    <xf numFmtId="169" fontId="74" fillId="15" borderId="1" xfId="0" applyNumberFormat="1" applyFont="1" applyFill="1" applyBorder="1"/>
    <xf numFmtId="0" fontId="75" fillId="0" borderId="0" xfId="0" applyFont="1"/>
    <xf numFmtId="169" fontId="24" fillId="0" borderId="0" xfId="0" applyNumberFormat="1" applyFont="1" applyAlignment="1">
      <alignment horizontal="left" vertical="top"/>
    </xf>
    <xf numFmtId="0" fontId="76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169" fontId="24" fillId="0" borderId="0" xfId="0" applyNumberFormat="1" applyFont="1"/>
    <xf numFmtId="0" fontId="34" fillId="26" borderId="1" xfId="0" applyFont="1" applyFill="1" applyBorder="1"/>
    <xf numFmtId="169" fontId="34" fillId="26" borderId="1" xfId="0" applyNumberFormat="1" applyFont="1" applyFill="1" applyBorder="1"/>
    <xf numFmtId="0" fontId="34" fillId="15" borderId="1" xfId="0" applyFont="1" applyFill="1" applyBorder="1"/>
    <xf numFmtId="169" fontId="79" fillId="6" borderId="1" xfId="0" applyNumberFormat="1" applyFont="1" applyFill="1" applyBorder="1"/>
    <xf numFmtId="169" fontId="34" fillId="24" borderId="1" xfId="0" applyNumberFormat="1" applyFont="1" applyFill="1" applyBorder="1"/>
    <xf numFmtId="169" fontId="27" fillId="0" borderId="0" xfId="0" applyNumberFormat="1" applyFont="1"/>
    <xf numFmtId="0" fontId="38" fillId="7" borderId="1" xfId="0" applyFont="1" applyFill="1" applyBorder="1"/>
    <xf numFmtId="169" fontId="34" fillId="8" borderId="1" xfId="0" applyNumberFormat="1" applyFont="1" applyFill="1" applyBorder="1"/>
    <xf numFmtId="170" fontId="38" fillId="8" borderId="1" xfId="0" applyNumberFormat="1" applyFont="1" applyFill="1" applyBorder="1"/>
    <xf numFmtId="169" fontId="38" fillId="8" borderId="1" xfId="0" applyNumberFormat="1" applyFont="1" applyFill="1" applyBorder="1"/>
    <xf numFmtId="169" fontId="80" fillId="0" borderId="0" xfId="0" applyNumberFormat="1" applyFont="1"/>
    <xf numFmtId="170" fontId="2" fillId="0" borderId="0" xfId="0" applyNumberFormat="1" applyFont="1"/>
    <xf numFmtId="167" fontId="66" fillId="0" borderId="0" xfId="0" applyNumberFormat="1" applyFont="1" applyAlignment="1">
      <alignment horizontal="center"/>
    </xf>
    <xf numFmtId="167" fontId="55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67" fontId="38" fillId="0" borderId="0" xfId="0" applyNumberFormat="1" applyFont="1" applyAlignment="1">
      <alignment horizontal="center"/>
    </xf>
    <xf numFmtId="173" fontId="2" fillId="0" borderId="0" xfId="0" applyNumberFormat="1" applyFont="1"/>
    <xf numFmtId="167" fontId="81" fillId="0" borderId="0" xfId="0" applyNumberFormat="1" applyFont="1" applyAlignment="1">
      <alignment horizontal="center"/>
    </xf>
    <xf numFmtId="0" fontId="12" fillId="0" borderId="0" xfId="0" applyFont="1"/>
    <xf numFmtId="167" fontId="66" fillId="11" borderId="0" xfId="0" applyNumberFormat="1" applyFont="1" applyFill="1" applyAlignment="1">
      <alignment horizontal="center"/>
    </xf>
    <xf numFmtId="167" fontId="12" fillId="0" borderId="0" xfId="0" applyNumberFormat="1" applyFont="1" applyAlignment="1">
      <alignment horizontal="center"/>
    </xf>
    <xf numFmtId="0" fontId="12" fillId="8" borderId="1" xfId="0" applyFont="1" applyFill="1" applyBorder="1" applyAlignment="1">
      <alignment horizontal="center"/>
    </xf>
    <xf numFmtId="169" fontId="12" fillId="8" borderId="1" xfId="0" applyNumberFormat="1" applyFont="1" applyFill="1" applyBorder="1" applyAlignment="1">
      <alignment horizontal="center"/>
    </xf>
    <xf numFmtId="0" fontId="12" fillId="26" borderId="1" xfId="0" applyFont="1" applyFill="1" applyBorder="1"/>
    <xf numFmtId="0" fontId="38" fillId="26" borderId="1" xfId="0" applyFont="1" applyFill="1" applyBorder="1"/>
    <xf numFmtId="0" fontId="82" fillId="0" borderId="1" xfId="1"/>
    <xf numFmtId="0" fontId="83" fillId="0" borderId="1" xfId="1" applyFont="1" applyAlignment="1">
      <alignment vertical="center"/>
    </xf>
    <xf numFmtId="166" fontId="8" fillId="0" borderId="1" xfId="1" applyNumberFormat="1" applyFont="1" applyAlignment="1">
      <alignment horizontal="right" vertical="center"/>
    </xf>
    <xf numFmtId="165" fontId="7" fillId="0" borderId="1" xfId="1" applyNumberFormat="1" applyFont="1" applyAlignment="1">
      <alignment horizontal="right" vertical="center"/>
    </xf>
    <xf numFmtId="165" fontId="7" fillId="0" borderId="8" xfId="1" applyNumberFormat="1" applyFont="1" applyBorder="1"/>
    <xf numFmtId="0" fontId="83" fillId="0" borderId="1" xfId="1" applyFont="1" applyAlignment="1">
      <alignment horizontal="right" vertical="center"/>
    </xf>
    <xf numFmtId="165" fontId="7" fillId="0" borderId="8" xfId="1" applyNumberFormat="1" applyFont="1" applyBorder="1" applyAlignment="1">
      <alignment horizontal="right" vertical="center"/>
    </xf>
    <xf numFmtId="0" fontId="6" fillId="0" borderId="8" xfId="1" applyFont="1" applyBorder="1"/>
    <xf numFmtId="165" fontId="7" fillId="0" borderId="8" xfId="1" applyNumberFormat="1" applyFont="1" applyBorder="1" applyAlignment="1">
      <alignment horizontal="right"/>
    </xf>
    <xf numFmtId="165" fontId="6" fillId="0" borderId="8" xfId="1" applyNumberFormat="1" applyFont="1" applyBorder="1" applyAlignment="1">
      <alignment vertical="center"/>
    </xf>
    <xf numFmtId="164" fontId="8" fillId="0" borderId="1" xfId="1" applyNumberFormat="1" applyFont="1" applyAlignment="1">
      <alignment horizontal="right" vertical="center"/>
    </xf>
    <xf numFmtId="164" fontId="7" fillId="0" borderId="1" xfId="1" applyNumberFormat="1" applyFont="1" applyAlignment="1">
      <alignment horizontal="right" vertical="center"/>
    </xf>
    <xf numFmtId="164" fontId="7" fillId="0" borderId="8" xfId="1" applyNumberFormat="1" applyFont="1" applyBorder="1"/>
    <xf numFmtId="164" fontId="6" fillId="0" borderId="8" xfId="1" applyNumberFormat="1" applyFont="1" applyBorder="1"/>
    <xf numFmtId="164" fontId="83" fillId="0" borderId="1" xfId="1" applyNumberFormat="1" applyFont="1" applyAlignment="1">
      <alignment horizontal="right" vertical="center"/>
    </xf>
    <xf numFmtId="164" fontId="7" fillId="0" borderId="8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vertical="center"/>
    </xf>
    <xf numFmtId="164" fontId="7" fillId="0" borderId="8" xfId="1" applyNumberFormat="1" applyFont="1" applyBorder="1" applyAlignment="1">
      <alignment horizontal="right" vertical="center"/>
    </xf>
    <xf numFmtId="164" fontId="7" fillId="0" borderId="8" xfId="1" applyNumberFormat="1" applyFont="1" applyBorder="1" applyAlignment="1">
      <alignment vertical="center"/>
    </xf>
    <xf numFmtId="0" fontId="50" fillId="0" borderId="1" xfId="1" applyFont="1" applyAlignment="1">
      <alignment vertical="center"/>
    </xf>
    <xf numFmtId="164" fontId="50" fillId="0" borderId="1" xfId="1" applyNumberFormat="1" applyFont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4" xfId="1" applyNumberFormat="1" applyFont="1" applyBorder="1" applyAlignment="1">
      <alignment horizontal="right" vertical="center"/>
    </xf>
    <xf numFmtId="0" fontId="4" fillId="0" borderId="1" xfId="1" applyFont="1" applyAlignment="1">
      <alignment vertical="top"/>
    </xf>
    <xf numFmtId="164" fontId="4" fillId="0" borderId="17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left" vertical="top"/>
    </xf>
    <xf numFmtId="164" fontId="4" fillId="0" borderId="1" xfId="1" applyNumberFormat="1" applyFont="1" applyAlignment="1">
      <alignment horizontal="right" vertical="top"/>
    </xf>
    <xf numFmtId="164" fontId="4" fillId="0" borderId="17" xfId="1" applyNumberFormat="1" applyFont="1" applyBorder="1" applyAlignment="1">
      <alignment vertical="top"/>
    </xf>
    <xf numFmtId="0" fontId="50" fillId="0" borderId="18" xfId="1" applyFont="1" applyBorder="1"/>
    <xf numFmtId="164" fontId="84" fillId="0" borderId="19" xfId="1" applyNumberFormat="1" applyFont="1" applyBorder="1" applyAlignment="1">
      <alignment horizontal="right"/>
    </xf>
    <xf numFmtId="164" fontId="85" fillId="0" borderId="19" xfId="1" applyNumberFormat="1" applyFont="1" applyBorder="1" applyAlignment="1">
      <alignment horizontal="left"/>
    </xf>
    <xf numFmtId="164" fontId="86" fillId="0" borderId="19" xfId="1" applyNumberFormat="1" applyFont="1" applyBorder="1" applyAlignment="1">
      <alignment horizontal="left"/>
    </xf>
    <xf numFmtId="164" fontId="50" fillId="0" borderId="18" xfId="1" applyNumberFormat="1" applyFont="1" applyBorder="1" applyAlignment="1">
      <alignment horizontal="right"/>
    </xf>
    <xf numFmtId="164" fontId="87" fillId="0" borderId="19" xfId="1" applyNumberFormat="1" applyFont="1" applyBorder="1" applyAlignment="1">
      <alignment horizontal="left"/>
    </xf>
    <xf numFmtId="0" fontId="88" fillId="0" borderId="1" xfId="1" applyFont="1" applyAlignment="1">
      <alignment vertical="top"/>
    </xf>
    <xf numFmtId="164" fontId="89" fillId="0" borderId="1" xfId="1" applyNumberFormat="1" applyFont="1" applyAlignment="1">
      <alignment vertical="top"/>
    </xf>
    <xf numFmtId="164" fontId="90" fillId="0" borderId="1" xfId="1" applyNumberFormat="1" applyFont="1" applyAlignment="1">
      <alignment horizontal="left" vertical="top"/>
    </xf>
    <xf numFmtId="164" fontId="91" fillId="0" borderId="1" xfId="1" applyNumberFormat="1" applyFont="1" applyAlignment="1">
      <alignment horizontal="left" vertical="top"/>
    </xf>
    <xf numFmtId="164" fontId="88" fillId="0" borderId="1" xfId="1" applyNumberFormat="1" applyFont="1" applyAlignment="1">
      <alignment horizontal="right" vertical="top"/>
    </xf>
    <xf numFmtId="164" fontId="93" fillId="0" borderId="1" xfId="1" applyNumberFormat="1" applyFont="1" applyAlignment="1">
      <alignment horizontal="right"/>
    </xf>
    <xf numFmtId="164" fontId="94" fillId="0" borderId="1" xfId="1" applyNumberFormat="1" applyFont="1" applyAlignment="1">
      <alignment horizontal="left"/>
    </xf>
    <xf numFmtId="164" fontId="83" fillId="0" borderId="1" xfId="1" applyNumberFormat="1" applyFont="1"/>
    <xf numFmtId="0" fontId="83" fillId="0" borderId="1" xfId="1" applyFont="1"/>
    <xf numFmtId="164" fontId="95" fillId="0" borderId="1" xfId="1" applyNumberFormat="1" applyFont="1" applyAlignment="1">
      <alignment horizontal="left" vertical="center"/>
    </xf>
    <xf numFmtId="164" fontId="83" fillId="0" borderId="1" xfId="1" applyNumberFormat="1" applyFont="1" applyAlignment="1">
      <alignment vertical="center"/>
    </xf>
    <xf numFmtId="0" fontId="43" fillId="0" borderId="1" xfId="1" applyFont="1" applyAlignment="1">
      <alignment vertical="center"/>
    </xf>
    <xf numFmtId="164" fontId="43" fillId="0" borderId="1" xfId="1" applyNumberFormat="1" applyFont="1" applyAlignment="1">
      <alignment horizontal="right" vertical="center"/>
    </xf>
    <xf numFmtId="164" fontId="96" fillId="0" borderId="1" xfId="1" applyNumberFormat="1" applyFont="1" applyAlignment="1">
      <alignment horizontal="left" vertical="center"/>
    </xf>
    <xf numFmtId="164" fontId="43" fillId="0" borderId="1" xfId="1" applyNumberFormat="1" applyFont="1" applyAlignment="1">
      <alignment vertical="center"/>
    </xf>
    <xf numFmtId="0" fontId="97" fillId="0" borderId="1" xfId="1" applyFont="1" applyAlignment="1">
      <alignment vertical="center"/>
    </xf>
    <xf numFmtId="0" fontId="97" fillId="0" borderId="1" xfId="1" applyFont="1" applyAlignment="1">
      <alignment horizontal="right" vertical="center"/>
    </xf>
    <xf numFmtId="0" fontId="40" fillId="0" borderId="1" xfId="1" applyFont="1" applyAlignment="1">
      <alignment horizontal="left" vertical="center"/>
    </xf>
    <xf numFmtId="0" fontId="83" fillId="0" borderId="1" xfId="1" applyFont="1" applyAlignment="1">
      <alignment vertical="top"/>
    </xf>
    <xf numFmtId="0" fontId="83" fillId="27" borderId="20" xfId="1" applyFont="1" applyFill="1" applyBorder="1"/>
    <xf numFmtId="0" fontId="83" fillId="27" borderId="21" xfId="1" applyFont="1" applyFill="1" applyBorder="1"/>
    <xf numFmtId="0" fontId="83" fillId="27" borderId="21" xfId="1" applyFont="1" applyFill="1" applyBorder="1" applyAlignment="1">
      <alignment vertical="top"/>
    </xf>
    <xf numFmtId="0" fontId="83" fillId="27" borderId="22" xfId="1" applyFont="1" applyFill="1" applyBorder="1"/>
    <xf numFmtId="0" fontId="83" fillId="27" borderId="23" xfId="1" applyFont="1" applyFill="1" applyBorder="1"/>
    <xf numFmtId="0" fontId="83" fillId="27" borderId="1" xfId="1" applyFont="1" applyFill="1"/>
    <xf numFmtId="0" fontId="83" fillId="27" borderId="24" xfId="1" applyFont="1" applyFill="1" applyBorder="1"/>
    <xf numFmtId="165" fontId="83" fillId="0" borderId="1" xfId="1" applyNumberFormat="1" applyFont="1"/>
    <xf numFmtId="164" fontId="98" fillId="0" borderId="1" xfId="1" applyNumberFormat="1" applyFont="1" applyAlignment="1">
      <alignment horizontal="center" vertical="top"/>
    </xf>
    <xf numFmtId="164" fontId="99" fillId="0" borderId="25" xfId="1" applyNumberFormat="1" applyFont="1" applyBorder="1" applyAlignment="1">
      <alignment horizontal="center" vertical="top"/>
    </xf>
    <xf numFmtId="0" fontId="99" fillId="0" borderId="1" xfId="1" applyFont="1" applyAlignment="1">
      <alignment horizontal="left" vertical="top"/>
    </xf>
    <xf numFmtId="165" fontId="89" fillId="0" borderId="1" xfId="1" applyNumberFormat="1" applyFont="1"/>
    <xf numFmtId="0" fontId="89" fillId="0" borderId="1" xfId="1" applyFont="1"/>
    <xf numFmtId="165" fontId="100" fillId="0" borderId="1" xfId="1" applyNumberFormat="1" applyFont="1" applyAlignment="1">
      <alignment horizontal="left"/>
    </xf>
    <xf numFmtId="0" fontId="40" fillId="0" borderId="25" xfId="1" applyFont="1" applyBorder="1" applyAlignment="1">
      <alignment horizontal="right"/>
    </xf>
    <xf numFmtId="9" fontId="101" fillId="0" borderId="1" xfId="1" applyNumberFormat="1" applyFont="1" applyAlignment="1">
      <alignment horizontal="left"/>
    </xf>
    <xf numFmtId="0" fontId="101" fillId="0" borderId="1" xfId="1" applyFont="1" applyAlignment="1">
      <alignment horizontal="left"/>
    </xf>
    <xf numFmtId="0" fontId="83" fillId="27" borderId="27" xfId="1" applyFont="1" applyFill="1" applyBorder="1"/>
    <xf numFmtId="0" fontId="83" fillId="27" borderId="28" xfId="1" applyFont="1" applyFill="1" applyBorder="1"/>
    <xf numFmtId="0" fontId="83" fillId="27" borderId="29" xfId="1" applyFont="1" applyFill="1" applyBorder="1"/>
    <xf numFmtId="0" fontId="83" fillId="0" borderId="1" xfId="1" applyFont="1" applyAlignment="1">
      <alignment horizontal="left"/>
    </xf>
    <xf numFmtId="0" fontId="50" fillId="0" borderId="1" xfId="1" applyFont="1" applyAlignment="1">
      <alignment vertical="top"/>
    </xf>
    <xf numFmtId="0" fontId="103" fillId="0" borderId="1" xfId="1" applyFont="1" applyAlignment="1">
      <alignment vertical="top"/>
    </xf>
    <xf numFmtId="175" fontId="104" fillId="6" borderId="1" xfId="1" applyNumberFormat="1" applyFont="1" applyFill="1" applyAlignment="1">
      <alignment horizontal="left" vertical="top"/>
    </xf>
    <xf numFmtId="0" fontId="105" fillId="0" borderId="1" xfId="1" applyFont="1" applyAlignment="1">
      <alignment vertical="top"/>
    </xf>
    <xf numFmtId="164" fontId="50" fillId="28" borderId="1" xfId="1" applyNumberFormat="1" applyFont="1" applyFill="1" applyAlignment="1">
      <alignment vertical="center"/>
    </xf>
    <xf numFmtId="0" fontId="50" fillId="0" borderId="1" xfId="1" applyFont="1" applyAlignment="1">
      <alignment horizontal="right" vertical="top"/>
    </xf>
    <xf numFmtId="0" fontId="83" fillId="29" borderId="1" xfId="1" applyFont="1" applyFill="1"/>
    <xf numFmtId="0" fontId="107" fillId="29" borderId="1" xfId="1" applyFont="1" applyFill="1" applyAlignment="1">
      <alignment horizontal="left" wrapText="1"/>
    </xf>
    <xf numFmtId="0" fontId="107" fillId="29" borderId="1" xfId="1" applyFont="1" applyFill="1" applyAlignment="1">
      <alignment wrapText="1"/>
    </xf>
    <xf numFmtId="0" fontId="107" fillId="29" borderId="1" xfId="1" applyFont="1" applyFill="1" applyAlignment="1">
      <alignment horizontal="left" vertical="top" wrapText="1"/>
    </xf>
    <xf numFmtId="0" fontId="107" fillId="29" borderId="1" xfId="1" applyFont="1" applyFill="1" applyAlignment="1">
      <alignment vertical="top" wrapText="1"/>
    </xf>
    <xf numFmtId="0" fontId="108" fillId="29" borderId="1" xfId="1" applyFont="1" applyFill="1" applyAlignment="1">
      <alignment vertical="top" wrapText="1"/>
    </xf>
    <xf numFmtId="0" fontId="110" fillId="29" borderId="1" xfId="1" applyFont="1" applyFill="1" applyAlignment="1">
      <alignment vertical="center" wrapText="1"/>
    </xf>
    <xf numFmtId="0" fontId="83" fillId="29" borderId="1" xfId="1" applyFont="1" applyFill="1" applyAlignment="1">
      <alignment horizontal="right"/>
    </xf>
    <xf numFmtId="167" fontId="16" fillId="7" borderId="30" xfId="1" applyNumberFormat="1" applyFont="1" applyFill="1" applyBorder="1" applyAlignment="1">
      <alignment horizontal="right"/>
    </xf>
    <xf numFmtId="167" fontId="10" fillId="7" borderId="30" xfId="1" applyNumberFormat="1" applyFont="1" applyFill="1" applyBorder="1"/>
    <xf numFmtId="0" fontId="112" fillId="7" borderId="31" xfId="1" applyFont="1" applyFill="1" applyBorder="1"/>
    <xf numFmtId="167" fontId="53" fillId="0" borderId="32" xfId="1" applyNumberFormat="1" applyFont="1" applyBorder="1" applyAlignment="1">
      <alignment horizontal="right"/>
    </xf>
    <xf numFmtId="167" fontId="10" fillId="0" borderId="32" xfId="1" applyNumberFormat="1" applyFont="1" applyBorder="1"/>
    <xf numFmtId="0" fontId="10" fillId="0" borderId="32" xfId="1" applyFont="1" applyBorder="1"/>
    <xf numFmtId="167" fontId="53" fillId="0" borderId="1" xfId="1" applyNumberFormat="1" applyFont="1" applyAlignment="1">
      <alignment horizontal="right"/>
    </xf>
    <xf numFmtId="14" fontId="53" fillId="0" borderId="30" xfId="1" applyNumberFormat="1" applyFont="1" applyBorder="1" applyAlignment="1">
      <alignment horizontal="right"/>
    </xf>
    <xf numFmtId="0" fontId="10" fillId="0" borderId="33" xfId="1" applyFont="1" applyBorder="1"/>
    <xf numFmtId="167" fontId="53" fillId="0" borderId="30" xfId="1" applyNumberFormat="1" applyFont="1" applyBorder="1" applyAlignment="1">
      <alignment horizontal="right"/>
    </xf>
    <xf numFmtId="0" fontId="10" fillId="0" borderId="31" xfId="1" applyFont="1" applyBorder="1"/>
    <xf numFmtId="167" fontId="53" fillId="0" borderId="30" xfId="1" applyNumberFormat="1" applyFont="1" applyBorder="1"/>
    <xf numFmtId="0" fontId="10" fillId="0" borderId="1" xfId="1" applyFont="1"/>
    <xf numFmtId="10" fontId="10" fillId="0" borderId="1" xfId="1" applyNumberFormat="1" applyFont="1" applyAlignment="1">
      <alignment horizontal="right"/>
    </xf>
    <xf numFmtId="167" fontId="10" fillId="0" borderId="1" xfId="1" applyNumberFormat="1" applyFont="1" applyAlignment="1">
      <alignment horizontal="right"/>
    </xf>
    <xf numFmtId="176" fontId="10" fillId="0" borderId="1" xfId="1" applyNumberFormat="1" applyFont="1" applyAlignment="1">
      <alignment horizontal="right"/>
    </xf>
    <xf numFmtId="0" fontId="53" fillId="0" borderId="1" xfId="1" applyFont="1"/>
    <xf numFmtId="167" fontId="113" fillId="6" borderId="30" xfId="1" applyNumberFormat="1" applyFont="1" applyFill="1" applyBorder="1" applyAlignment="1">
      <alignment horizontal="right"/>
    </xf>
    <xf numFmtId="10" fontId="53" fillId="0" borderId="32" xfId="1" applyNumberFormat="1" applyFont="1" applyBorder="1" applyAlignment="1">
      <alignment horizontal="right"/>
    </xf>
    <xf numFmtId="167" fontId="53" fillId="0" borderId="1" xfId="1" applyNumberFormat="1" applyFont="1"/>
    <xf numFmtId="10" fontId="10" fillId="0" borderId="1" xfId="1" applyNumberFormat="1" applyFont="1"/>
    <xf numFmtId="167" fontId="10" fillId="0" borderId="1" xfId="1" applyNumberFormat="1" applyFont="1"/>
    <xf numFmtId="167" fontId="114" fillId="11" borderId="1" xfId="1" applyNumberFormat="1" applyFont="1" applyFill="1"/>
    <xf numFmtId="10" fontId="114" fillId="11" borderId="1" xfId="1" applyNumberFormat="1" applyFont="1" applyFill="1"/>
    <xf numFmtId="14" fontId="11" fillId="11" borderId="1" xfId="1" applyNumberFormat="1" applyFont="1" applyFill="1"/>
    <xf numFmtId="0" fontId="11" fillId="11" borderId="1" xfId="1" applyFont="1" applyFill="1"/>
    <xf numFmtId="167" fontId="114" fillId="12" borderId="1" xfId="1" applyNumberFormat="1" applyFont="1" applyFill="1"/>
    <xf numFmtId="10" fontId="114" fillId="12" borderId="1" xfId="1" applyNumberFormat="1" applyFont="1" applyFill="1"/>
    <xf numFmtId="14" fontId="11" fillId="12" borderId="1" xfId="1" applyNumberFormat="1" applyFont="1" applyFill="1"/>
    <xf numFmtId="0" fontId="11" fillId="12" borderId="1" xfId="1" applyFont="1" applyFill="1"/>
    <xf numFmtId="167" fontId="114" fillId="10" borderId="1" xfId="1" applyNumberFormat="1" applyFont="1" applyFill="1"/>
    <xf numFmtId="10" fontId="114" fillId="10" borderId="1" xfId="1" applyNumberFormat="1" applyFont="1" applyFill="1"/>
    <xf numFmtId="14" fontId="56" fillId="10" borderId="30" xfId="1" applyNumberFormat="1" applyFont="1" applyFill="1" applyBorder="1" applyAlignment="1">
      <alignment horizontal="right"/>
    </xf>
    <xf numFmtId="0" fontId="114" fillId="10" borderId="1" xfId="1" applyFont="1" applyFill="1"/>
    <xf numFmtId="167" fontId="114" fillId="17" borderId="1" xfId="1" applyNumberFormat="1" applyFont="1" applyFill="1"/>
    <xf numFmtId="10" fontId="114" fillId="17" borderId="1" xfId="1" applyNumberFormat="1" applyFont="1" applyFill="1"/>
    <xf numFmtId="14" fontId="56" fillId="17" borderId="30" xfId="1" applyNumberFormat="1" applyFont="1" applyFill="1" applyBorder="1" applyAlignment="1">
      <alignment horizontal="right"/>
    </xf>
    <xf numFmtId="0" fontId="11" fillId="17" borderId="1" xfId="1" applyFont="1" applyFill="1"/>
    <xf numFmtId="0" fontId="11" fillId="10" borderId="1" xfId="1" applyFont="1" applyFill="1"/>
    <xf numFmtId="14" fontId="56" fillId="11" borderId="30" xfId="1" applyNumberFormat="1" applyFont="1" applyFill="1" applyBorder="1" applyAlignment="1">
      <alignment horizontal="right"/>
    </xf>
    <xf numFmtId="0" fontId="114" fillId="11" borderId="1" xfId="1" applyFont="1" applyFill="1"/>
    <xf numFmtId="167" fontId="15" fillId="12" borderId="30" xfId="1" applyNumberFormat="1" applyFont="1" applyFill="1" applyBorder="1" applyAlignment="1">
      <alignment horizontal="right"/>
    </xf>
    <xf numFmtId="14" fontId="56" fillId="12" borderId="30" xfId="1" applyNumberFormat="1" applyFont="1" applyFill="1" applyBorder="1" applyAlignment="1">
      <alignment horizontal="right"/>
    </xf>
    <xf numFmtId="0" fontId="114" fillId="12" borderId="31" xfId="1" applyFont="1" applyFill="1" applyBorder="1"/>
    <xf numFmtId="167" fontId="56" fillId="12" borderId="30" xfId="1" applyNumberFormat="1" applyFont="1" applyFill="1" applyBorder="1" applyAlignment="1">
      <alignment horizontal="right"/>
    </xf>
    <xf numFmtId="167" fontId="11" fillId="21" borderId="1" xfId="1" applyNumberFormat="1" applyFont="1" applyFill="1" applyAlignment="1">
      <alignment horizontal="right"/>
    </xf>
    <xf numFmtId="0" fontId="114" fillId="21" borderId="1" xfId="1" applyFont="1" applyFill="1"/>
    <xf numFmtId="167" fontId="56" fillId="10" borderId="1" xfId="1" applyNumberFormat="1" applyFont="1" applyFill="1" applyAlignment="1">
      <alignment horizontal="right"/>
    </xf>
    <xf numFmtId="167" fontId="56" fillId="11" borderId="1" xfId="1" applyNumberFormat="1" applyFont="1" applyFill="1"/>
    <xf numFmtId="0" fontId="115" fillId="0" borderId="1" xfId="1" applyFont="1"/>
    <xf numFmtId="0" fontId="115" fillId="0" borderId="1" xfId="1" applyFont="1" applyAlignment="1">
      <alignment horizontal="center" vertical="center"/>
    </xf>
    <xf numFmtId="0" fontId="116" fillId="0" borderId="1" xfId="1" applyFont="1"/>
    <xf numFmtId="0" fontId="116" fillId="0" borderId="1" xfId="1" applyFont="1" applyAlignment="1">
      <alignment horizontal="center" vertical="center"/>
    </xf>
    <xf numFmtId="0" fontId="117" fillId="0" borderId="1" xfId="1" applyFont="1" applyAlignment="1">
      <alignment horizontal="center" vertical="center" wrapText="1"/>
    </xf>
    <xf numFmtId="177" fontId="116" fillId="0" borderId="1" xfId="1" applyNumberFormat="1" applyFont="1" applyAlignment="1">
      <alignment horizontal="center" vertical="center"/>
    </xf>
    <xf numFmtId="0" fontId="116" fillId="0" borderId="1" xfId="1" applyFont="1" applyAlignment="1">
      <alignment horizontal="center"/>
    </xf>
    <xf numFmtId="0" fontId="116" fillId="0" borderId="1" xfId="1" applyFont="1" applyAlignment="1">
      <alignment horizontal="left"/>
    </xf>
    <xf numFmtId="177" fontId="116" fillId="30" borderId="34" xfId="1" applyNumberFormat="1" applyFont="1" applyFill="1" applyBorder="1"/>
    <xf numFmtId="178" fontId="117" fillId="30" borderId="34" xfId="1" applyNumberFormat="1" applyFont="1" applyFill="1" applyBorder="1" applyAlignment="1">
      <alignment horizontal="center"/>
    </xf>
    <xf numFmtId="0" fontId="118" fillId="0" borderId="34" xfId="1" applyFont="1" applyBorder="1" applyAlignment="1">
      <alignment horizontal="left"/>
    </xf>
    <xf numFmtId="0" fontId="117" fillId="0" borderId="34" xfId="1" applyFont="1" applyBorder="1" applyAlignment="1">
      <alignment horizontal="left"/>
    </xf>
    <xf numFmtId="177" fontId="116" fillId="0" borderId="1" xfId="1" applyNumberFormat="1" applyFont="1"/>
    <xf numFmtId="0" fontId="116" fillId="0" borderId="1" xfId="1" applyFont="1" applyAlignment="1">
      <alignment horizontal="right"/>
    </xf>
    <xf numFmtId="177" fontId="116" fillId="30" borderId="35" xfId="1" applyNumberFormat="1" applyFont="1" applyFill="1" applyBorder="1"/>
    <xf numFmtId="177" fontId="116" fillId="0" borderId="36" xfId="1" applyNumberFormat="1" applyFont="1" applyBorder="1" applyAlignment="1">
      <alignment horizontal="center" vertical="center"/>
    </xf>
    <xf numFmtId="0" fontId="116" fillId="0" borderId="36" xfId="1" applyFont="1" applyBorder="1" applyAlignment="1">
      <alignment horizontal="center"/>
    </xf>
    <xf numFmtId="0" fontId="116" fillId="0" borderId="32" xfId="1" applyFont="1" applyBorder="1" applyAlignment="1">
      <alignment horizontal="left"/>
    </xf>
    <xf numFmtId="177" fontId="116" fillId="30" borderId="37" xfId="1" applyNumberFormat="1" applyFont="1" applyFill="1" applyBorder="1"/>
    <xf numFmtId="177" fontId="116" fillId="0" borderId="38" xfId="1" applyNumberFormat="1" applyFont="1" applyBorder="1" applyAlignment="1">
      <alignment horizontal="center" vertical="center"/>
    </xf>
    <xf numFmtId="0" fontId="116" fillId="0" borderId="38" xfId="1" applyFont="1" applyBorder="1" applyAlignment="1">
      <alignment horizontal="center"/>
    </xf>
    <xf numFmtId="177" fontId="117" fillId="30" borderId="39" xfId="1" applyNumberFormat="1" applyFont="1" applyFill="1" applyBorder="1"/>
    <xf numFmtId="177" fontId="117" fillId="0" borderId="1" xfId="1" applyNumberFormat="1" applyFont="1" applyAlignment="1">
      <alignment horizontal="center" vertical="center"/>
    </xf>
    <xf numFmtId="178" fontId="117" fillId="0" borderId="1" xfId="1" applyNumberFormat="1" applyFont="1" applyAlignment="1">
      <alignment horizontal="center"/>
    </xf>
    <xf numFmtId="0" fontId="117" fillId="0" borderId="40" xfId="1" applyFont="1" applyBorder="1"/>
    <xf numFmtId="177" fontId="119" fillId="30" borderId="39" xfId="1" applyNumberFormat="1" applyFont="1" applyFill="1" applyBorder="1"/>
    <xf numFmtId="177" fontId="120" fillId="31" borderId="41" xfId="1" applyNumberFormat="1" applyFont="1" applyFill="1" applyBorder="1" applyAlignment="1">
      <alignment horizontal="center" vertical="center"/>
    </xf>
    <xf numFmtId="0" fontId="120" fillId="31" borderId="41" xfId="1" applyFont="1" applyFill="1" applyBorder="1" applyAlignment="1">
      <alignment horizontal="center"/>
    </xf>
    <xf numFmtId="0" fontId="119" fillId="31" borderId="40" xfId="1" applyFont="1" applyFill="1" applyBorder="1"/>
    <xf numFmtId="0" fontId="121" fillId="0" borderId="1" xfId="1" applyFont="1"/>
    <xf numFmtId="0" fontId="117" fillId="0" borderId="1" xfId="1" applyFont="1" applyAlignment="1">
      <alignment horizontal="center"/>
    </xf>
    <xf numFmtId="0" fontId="117" fillId="0" borderId="1" xfId="1" applyFont="1"/>
    <xf numFmtId="0" fontId="122" fillId="0" borderId="1" xfId="1" applyFont="1"/>
    <xf numFmtId="179" fontId="123" fillId="0" borderId="42" xfId="1" applyNumberFormat="1" applyFont="1" applyBorder="1"/>
    <xf numFmtId="0" fontId="118" fillId="0" borderId="43" xfId="1" applyFont="1" applyBorder="1" applyAlignment="1">
      <alignment horizontal="right"/>
    </xf>
    <xf numFmtId="0" fontId="125" fillId="0" borderId="1" xfId="1" applyFont="1"/>
    <xf numFmtId="170" fontId="126" fillId="0" borderId="1" xfId="1" applyNumberFormat="1" applyFont="1"/>
    <xf numFmtId="180" fontId="126" fillId="0" borderId="1" xfId="1" applyNumberFormat="1" applyFont="1"/>
    <xf numFmtId="0" fontId="126" fillId="0" borderId="44" xfId="1" applyFont="1" applyBorder="1"/>
    <xf numFmtId="2" fontId="126" fillId="0" borderId="1" xfId="1" applyNumberFormat="1" applyFont="1"/>
    <xf numFmtId="0" fontId="126" fillId="32" borderId="1" xfId="1" applyFont="1" applyFill="1"/>
    <xf numFmtId="180" fontId="0" fillId="0" borderId="0" xfId="0" applyNumberFormat="1"/>
    <xf numFmtId="170" fontId="0" fillId="0" borderId="0" xfId="0" applyNumberFormat="1"/>
    <xf numFmtId="2" fontId="0" fillId="0" borderId="0" xfId="0" applyNumberFormat="1"/>
    <xf numFmtId="0" fontId="127" fillId="0" borderId="1" xfId="1" applyFont="1"/>
    <xf numFmtId="0" fontId="127" fillId="0" borderId="1" xfId="1" applyFont="1" applyAlignment="1">
      <alignment horizontal="center" vertical="center"/>
    </xf>
    <xf numFmtId="167" fontId="53" fillId="0" borderId="32" xfId="1" applyNumberFormat="1" applyFont="1" applyBorder="1"/>
    <xf numFmtId="0" fontId="53" fillId="0" borderId="32" xfId="1" applyFont="1" applyBorder="1"/>
    <xf numFmtId="0" fontId="112" fillId="7" borderId="45" xfId="1" applyFont="1" applyFill="1" applyBorder="1"/>
    <xf numFmtId="167" fontId="10" fillId="7" borderId="33" xfId="1" applyNumberFormat="1" applyFont="1" applyFill="1" applyBorder="1"/>
    <xf numFmtId="167" fontId="16" fillId="7" borderId="33" xfId="1" applyNumberFormat="1" applyFont="1" applyFill="1" applyBorder="1" applyAlignment="1">
      <alignment horizontal="right"/>
    </xf>
    <xf numFmtId="0" fontId="111" fillId="29" borderId="1" xfId="1" applyFont="1" applyFill="1" applyAlignment="1">
      <alignment vertical="center" wrapText="1"/>
    </xf>
    <xf numFmtId="0" fontId="82" fillId="0" borderId="1" xfId="1"/>
    <xf numFmtId="0" fontId="111" fillId="29" borderId="1" xfId="1" applyFont="1" applyFill="1" applyAlignment="1">
      <alignment horizontal="left" vertical="center" wrapText="1"/>
    </xf>
    <xf numFmtId="0" fontId="108" fillId="29" borderId="1" xfId="1" applyFont="1" applyFill="1" applyAlignment="1">
      <alignment horizontal="left" vertical="top" wrapText="1"/>
    </xf>
    <xf numFmtId="0" fontId="103" fillId="28" borderId="1" xfId="1" applyFont="1" applyFill="1" applyAlignment="1">
      <alignment horizontal="left" vertical="center" wrapText="1"/>
    </xf>
    <xf numFmtId="0" fontId="109" fillId="29" borderId="1" xfId="1" applyFont="1" applyFill="1" applyAlignment="1">
      <alignment horizontal="left" vertical="center" wrapText="1"/>
    </xf>
    <xf numFmtId="0" fontId="95" fillId="0" borderId="1" xfId="1" applyFont="1" applyAlignment="1">
      <alignment horizontal="right" vertical="center"/>
    </xf>
    <xf numFmtId="0" fontId="106" fillId="6" borderId="1" xfId="1" applyFont="1" applyFill="1" applyAlignment="1">
      <alignment horizontal="left" vertical="top"/>
    </xf>
    <xf numFmtId="165" fontId="83" fillId="0" borderId="25" xfId="1" applyNumberFormat="1" applyFont="1" applyBorder="1"/>
    <xf numFmtId="0" fontId="13" fillId="0" borderId="25" xfId="1" applyFont="1" applyBorder="1"/>
    <xf numFmtId="0" fontId="83" fillId="0" borderId="1" xfId="1" applyFont="1"/>
    <xf numFmtId="174" fontId="102" fillId="27" borderId="1" xfId="1" applyNumberFormat="1" applyFont="1" applyFill="1" applyAlignment="1">
      <alignment horizontal="center"/>
    </xf>
    <xf numFmtId="0" fontId="99" fillId="27" borderId="26" xfId="1" applyFont="1" applyFill="1" applyBorder="1" applyAlignment="1">
      <alignment horizontal="center" vertical="top"/>
    </xf>
    <xf numFmtId="0" fontId="13" fillId="0" borderId="26" xfId="1" applyFont="1" applyBorder="1"/>
    <xf numFmtId="164" fontId="102" fillId="27" borderId="1" xfId="1" applyNumberFormat="1" applyFont="1" applyFill="1" applyAlignment="1">
      <alignment horizontal="center"/>
    </xf>
    <xf numFmtId="164" fontId="6" fillId="0" borderId="10" xfId="1" applyNumberFormat="1" applyFont="1" applyBorder="1" applyAlignment="1">
      <alignment vertical="center"/>
    </xf>
    <xf numFmtId="0" fontId="13" fillId="0" borderId="9" xfId="1" applyFont="1" applyBorder="1"/>
    <xf numFmtId="9" fontId="99" fillId="27" borderId="1" xfId="1" applyNumberFormat="1" applyFont="1" applyFill="1" applyAlignment="1">
      <alignment horizontal="center" vertical="top"/>
    </xf>
    <xf numFmtId="0" fontId="83" fillId="27" borderId="1" xfId="1" applyFont="1" applyFill="1"/>
    <xf numFmtId="0" fontId="40" fillId="0" borderId="1" xfId="1" applyFont="1" applyAlignment="1">
      <alignment horizontal="left" vertical="center"/>
    </xf>
    <xf numFmtId="164" fontId="43" fillId="6" borderId="1" xfId="1" applyNumberFormat="1" applyFont="1" applyFill="1" applyAlignment="1">
      <alignment vertical="center"/>
    </xf>
    <xf numFmtId="164" fontId="50" fillId="0" borderId="1" xfId="1" applyNumberFormat="1" applyFont="1" applyAlignment="1">
      <alignment horizontal="left" vertical="center"/>
    </xf>
    <xf numFmtId="164" fontId="83" fillId="6" borderId="1" xfId="1" applyNumberFormat="1" applyFont="1" applyFill="1"/>
    <xf numFmtId="164" fontId="92" fillId="0" borderId="1" xfId="1" applyNumberFormat="1" applyFont="1" applyAlignment="1">
      <alignment horizontal="left" vertical="top"/>
    </xf>
    <xf numFmtId="164" fontId="6" fillId="0" borderId="16" xfId="1" applyNumberFormat="1" applyFont="1" applyBorder="1" applyAlignment="1">
      <alignment vertical="center"/>
    </xf>
    <xf numFmtId="0" fontId="13" fillId="0" borderId="15" xfId="1" applyFont="1" applyBorder="1"/>
    <xf numFmtId="164" fontId="6" fillId="0" borderId="13" xfId="1" applyNumberFormat="1" applyFont="1" applyBorder="1" applyAlignment="1">
      <alignment vertical="center"/>
    </xf>
    <xf numFmtId="0" fontId="13" fillId="0" borderId="12" xfId="1" applyFont="1" applyBorder="1"/>
    <xf numFmtId="165" fontId="6" fillId="0" borderId="10" xfId="1" applyNumberFormat="1" applyFont="1" applyBorder="1" applyAlignment="1">
      <alignment vertical="center"/>
    </xf>
    <xf numFmtId="0" fontId="6" fillId="0" borderId="10" xfId="1" applyFont="1" applyBorder="1"/>
    <xf numFmtId="164" fontId="6" fillId="0" borderId="10" xfId="1" applyNumberFormat="1" applyFont="1" applyBorder="1"/>
    <xf numFmtId="164" fontId="6" fillId="6" borderId="0" xfId="0" applyNumberFormat="1" applyFont="1" applyFill="1"/>
    <xf numFmtId="0" fontId="0" fillId="0" borderId="0" xfId="0"/>
    <xf numFmtId="164" fontId="6" fillId="3" borderId="0" xfId="0" applyNumberFormat="1" applyFont="1" applyFill="1"/>
    <xf numFmtId="164" fontId="17" fillId="0" borderId="0" xfId="0" applyNumberFormat="1" applyFont="1" applyAlignment="1">
      <alignment vertical="top"/>
    </xf>
    <xf numFmtId="1" fontId="17" fillId="0" borderId="0" xfId="0" applyNumberFormat="1" applyFont="1" applyAlignment="1">
      <alignment vertical="top"/>
    </xf>
    <xf numFmtId="164" fontId="6" fillId="11" borderId="0" xfId="0" applyNumberFormat="1" applyFont="1" applyFill="1"/>
    <xf numFmtId="0" fontId="31" fillId="11" borderId="0" xfId="0" applyFont="1" applyFill="1"/>
    <xf numFmtId="0" fontId="39" fillId="0" borderId="0" xfId="0" applyFont="1"/>
    <xf numFmtId="164" fontId="2" fillId="6" borderId="0" xfId="0" applyNumberFormat="1" applyFont="1" applyFill="1"/>
    <xf numFmtId="164" fontId="2" fillId="0" borderId="0" xfId="0" applyNumberFormat="1" applyFont="1"/>
    <xf numFmtId="164" fontId="46" fillId="0" borderId="0" xfId="0" applyNumberFormat="1" applyFont="1" applyAlignment="1">
      <alignment vertical="top"/>
    </xf>
    <xf numFmtId="164" fontId="35" fillId="11" borderId="0" xfId="0" applyNumberFormat="1" applyFont="1" applyFill="1"/>
    <xf numFmtId="0" fontId="12" fillId="15" borderId="1" xfId="0" applyFont="1" applyFill="1" applyBorder="1" applyAlignment="1">
      <alignment horizontal="center" vertical="center"/>
    </xf>
    <xf numFmtId="0" fontId="13" fillId="0" borderId="1" xfId="0" applyFont="1" applyBorder="1"/>
  </cellXfs>
  <cellStyles count="2">
    <cellStyle name="Normal" xfId="0" builtinId="0"/>
    <cellStyle name="Normal 2" xfId="1" xr:uid="{DB9B1ED0-B9FE-4C7F-B212-31F5288F105B}"/>
  </cellStyles>
  <dxfs count="71"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rgb="FFE3E4E3"/>
      </font>
      <fill>
        <patternFill patternType="solid">
          <fgColor rgb="FF111111"/>
          <bgColor rgb="FF111111"/>
        </patternFill>
      </fill>
    </dxf>
    <dxf>
      <font>
        <color rgb="FFEBEDEF"/>
      </font>
      <fill>
        <patternFill patternType="solid">
          <fgColor rgb="FF202020"/>
          <bgColor rgb="FF202020"/>
        </patternFill>
      </fill>
    </dxf>
    <dxf>
      <font>
        <b/>
        <color rgb="FFEBEDEF"/>
      </font>
      <fill>
        <patternFill patternType="solid">
          <fgColor rgb="FF434343"/>
          <bgColor rgb="FF434343"/>
        </patternFill>
      </fill>
    </dxf>
    <dxf>
      <font>
        <b/>
        <color rgb="FFE3E4E3"/>
      </font>
      <fill>
        <patternFill patternType="solid">
          <fgColor rgb="FFFF00FF"/>
          <bgColor rgb="FFFF00FF"/>
        </patternFill>
      </fill>
    </dxf>
    <dxf>
      <font>
        <b/>
        <color rgb="FFE3E4E3"/>
      </font>
      <fill>
        <patternFill patternType="solid">
          <fgColor rgb="FFFE3E6D"/>
          <bgColor rgb="FFFE3E6D"/>
        </patternFill>
      </fill>
    </dxf>
    <dxf>
      <font>
        <color rgb="FFEBEDEF"/>
      </font>
      <fill>
        <patternFill patternType="solid">
          <fgColor rgb="FF202020"/>
          <bgColor rgb="FF202020"/>
        </patternFill>
      </fill>
    </dxf>
    <dxf>
      <font>
        <b/>
        <color rgb="FFEBEDEF"/>
      </font>
      <fill>
        <patternFill patternType="solid">
          <fgColor rgb="FF434343"/>
          <bgColor rgb="FF434343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EFF9B5"/>
          <bgColor rgb="FFEFF9B5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167" formatCode="[$R$ -416]#,##0.00"/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numFmt numFmtId="180" formatCode="_(&quot;$&quot;* #,##0.00_);_(&quot;$&quot;* \(#,##0.00\);_(&quot;$&quot;* &quot;-&quot;??_);_(@_)"/>
    </dxf>
    <dxf>
      <numFmt numFmtId="2" formatCode="0.00"/>
    </dxf>
    <dxf>
      <numFmt numFmtId="180" formatCode="_(&quot;$&quot;* #,##0.00_);_(&quot;$&quot;* \(#,##0.00\);_(&quot;$&quot;* &quot;-&quot;??_);_(@_)"/>
    </dxf>
    <dxf>
      <numFmt numFmtId="170" formatCode="dd/mm/yy"/>
    </dxf>
    <dxf>
      <numFmt numFmtId="180" formatCode="_(&quot;$&quot;* #,##0.00_);_(&quot;$&quot;* \(#,##0.00\);_(&quot;$&quot;* &quot;-&quot;??_);_(@_)"/>
    </dxf>
    <dxf>
      <numFmt numFmtId="180" formatCode="_(&quot;$&quot;* #,##0.00_);_(&quot;$&quot;* \(#,##0.00\);_(&quot;$&quot;* &quot;-&quot;??_);_(@_)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ontrole de Vendas-style" pivot="0" count="3" xr9:uid="{1620490A-4083-4134-BAE2-A2E029B66AF8}">
      <tableStyleElement type="headerRow" dxfId="70"/>
      <tableStyleElement type="firstRowStripe" dxfId="69"/>
      <tableStyleElement type="secondRow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Receitas x Despesas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Soma de Valor 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[1]Planilha5!$A$2:$A$6</c:f>
              <c:strCache>
                <c:ptCount val="5"/>
                <c:pt idx="0">
                  <c:v>Agua</c:v>
                </c:pt>
                <c:pt idx="1">
                  <c:v>Café</c:v>
                </c:pt>
                <c:pt idx="2">
                  <c:v>Refrigerante</c:v>
                </c:pt>
                <c:pt idx="3">
                  <c:v>Suco</c:v>
                </c:pt>
                <c:pt idx="4">
                  <c:v>Total Geral</c:v>
                </c:pt>
              </c:strCache>
            </c:strRef>
          </c:cat>
          <c:val>
            <c:numRef>
              <c:f>[1]Planilha5!$B$2:$B$6</c:f>
              <c:numCache>
                <c:formatCode>General</c:formatCode>
                <c:ptCount val="5"/>
                <c:pt idx="0">
                  <c:v>1110</c:v>
                </c:pt>
                <c:pt idx="1">
                  <c:v>80</c:v>
                </c:pt>
                <c:pt idx="2">
                  <c:v>1920</c:v>
                </c:pt>
                <c:pt idx="3">
                  <c:v>1440</c:v>
                </c:pt>
                <c:pt idx="4">
                  <c:v>4550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E7-40CB-ABD6-8851F8460F21}"/>
            </c:ext>
          </c:extLst>
        </c:ser>
        <c:ser>
          <c:idx val="1"/>
          <c:order val="1"/>
          <c:tx>
            <c:v>Soma de Rateio Despesas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[1]Planilha5!$A$2:$A$6</c:f>
              <c:strCache>
                <c:ptCount val="5"/>
                <c:pt idx="0">
                  <c:v>Agua</c:v>
                </c:pt>
                <c:pt idx="1">
                  <c:v>Café</c:v>
                </c:pt>
                <c:pt idx="2">
                  <c:v>Refrigerante</c:v>
                </c:pt>
                <c:pt idx="3">
                  <c:v>Suco</c:v>
                </c:pt>
                <c:pt idx="4">
                  <c:v>Total Geral</c:v>
                </c:pt>
              </c:strCache>
            </c:strRef>
          </c:cat>
          <c:val>
            <c:numRef>
              <c:f>[1]Planilha5!$C$2:$C$6</c:f>
              <c:numCache>
                <c:formatCode>General</c:formatCode>
                <c:ptCount val="5"/>
                <c:pt idx="0">
                  <c:v>558.95813953488368</c:v>
                </c:pt>
                <c:pt idx="1">
                  <c:v>36.996677740863781</c:v>
                </c:pt>
                <c:pt idx="2">
                  <c:v>969.31295681063125</c:v>
                </c:pt>
                <c:pt idx="3">
                  <c:v>754.73222591362116</c:v>
                </c:pt>
                <c:pt idx="4">
                  <c:v>2320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E7-40CB-ABD6-8851F846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955213"/>
        <c:axId val="149346850"/>
      </c:barChart>
      <c:catAx>
        <c:axId val="52495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149346850"/>
        <c:crosses val="autoZero"/>
        <c:auto val="1"/>
        <c:lblAlgn val="ctr"/>
        <c:lblOffset val="100"/>
        <c:noMultiLvlLbl val="1"/>
      </c:catAx>
      <c:valAx>
        <c:axId val="1493468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2495521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Participacao no Lucro Liquido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[1]Planilha8!$B$1</c:f>
              <c:strCache>
                <c:ptCount val="1"/>
                <c:pt idx="0">
                  <c:v>Soma de Lucro Liquido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31B3-4B68-80FF-14D989A33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1B3-4B68-80FF-14D989A33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31B3-4B68-80FF-14D989A33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31B3-4B68-80FF-14D989A3319B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1B3-4B68-80FF-14D989A3319B}"/>
              </c:ext>
            </c:extLst>
          </c:dPt>
          <c:cat>
            <c:strRef>
              <c:f>[1]Planilha8!$A$2:$A$6</c:f>
              <c:strCache>
                <c:ptCount val="5"/>
                <c:pt idx="0">
                  <c:v>Café</c:v>
                </c:pt>
                <c:pt idx="1">
                  <c:v>Agua</c:v>
                </c:pt>
                <c:pt idx="2">
                  <c:v>Suco</c:v>
                </c:pt>
                <c:pt idx="3">
                  <c:v>Refrigerante</c:v>
                </c:pt>
                <c:pt idx="4">
                  <c:v>Total Geral</c:v>
                </c:pt>
              </c:strCache>
            </c:strRef>
          </c:cat>
          <c:val>
            <c:numRef>
              <c:f>[1]Planilha8!$B$2:$B$6</c:f>
              <c:numCache>
                <c:formatCode>General</c:formatCode>
                <c:ptCount val="5"/>
                <c:pt idx="0">
                  <c:v>23.003322259136219</c:v>
                </c:pt>
                <c:pt idx="1">
                  <c:v>347.5418604651162</c:v>
                </c:pt>
                <c:pt idx="2">
                  <c:v>469.26777408637878</c:v>
                </c:pt>
                <c:pt idx="3">
                  <c:v>602.68704318936875</c:v>
                </c:pt>
                <c:pt idx="4">
                  <c:v>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3-4B68-80FF-14D989A3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543425" cy="28765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314DE2D-5CDB-43E7-A7B8-748CC416D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66675</xdr:rowOff>
    </xdr:from>
    <xdr:ext cx="4543425" cy="28765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8AA0388-B31B-46F4-8984-C342464F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0" cy="342900"/>
    <xdr:sp macro="" textlink="">
      <xdr:nvSpPr>
        <xdr:cNvPr id="2" name="Shape 22">
          <a:extLst>
            <a:ext uri="{FF2B5EF4-FFF2-40B4-BE49-F238E27FC236}">
              <a16:creationId xmlns:a16="http://schemas.microsoft.com/office/drawing/2014/main" id="{BF1174C2-E807-416C-A546-03D7ADEB2A25}"/>
            </a:ext>
          </a:extLst>
        </xdr:cNvPr>
        <xdr:cNvSpPr/>
      </xdr:nvSpPr>
      <xdr:spPr>
        <a:xfrm>
          <a:off x="0" y="0"/>
          <a:ext cx="13030200" cy="342900"/>
        </a:xfrm>
        <a:prstGeom prst="rect">
          <a:avLst/>
        </a:prstGeom>
        <a:gradFill>
          <a:gsLst>
            <a:gs pos="0">
              <a:srgbClr val="04131F"/>
            </a:gs>
            <a:gs pos="24000">
              <a:srgbClr val="04131F"/>
            </a:gs>
            <a:gs pos="55000">
              <a:srgbClr val="0070C0"/>
            </a:gs>
            <a:gs pos="100000">
              <a:schemeClr val="lt1"/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</xdr:row>
      <xdr:rowOff>123825</xdr:rowOff>
    </xdr:from>
    <xdr:ext cx="13030200" cy="104775"/>
    <xdr:sp macro="" textlink="">
      <xdr:nvSpPr>
        <xdr:cNvPr id="3" name="Shape 23">
          <a:extLst>
            <a:ext uri="{FF2B5EF4-FFF2-40B4-BE49-F238E27FC236}">
              <a16:creationId xmlns:a16="http://schemas.microsoft.com/office/drawing/2014/main" id="{8EC557A1-07DB-442D-9BCB-B64B92D0F89F}"/>
            </a:ext>
          </a:extLst>
        </xdr:cNvPr>
        <xdr:cNvSpPr/>
      </xdr:nvSpPr>
      <xdr:spPr>
        <a:xfrm>
          <a:off x="0" y="285750"/>
          <a:ext cx="13030200" cy="104775"/>
        </a:xfrm>
        <a:prstGeom prst="rect">
          <a:avLst/>
        </a:prstGeom>
        <a:gradFill>
          <a:gsLst>
            <a:gs pos="0">
              <a:srgbClr val="04131F"/>
            </a:gs>
            <a:gs pos="24000">
              <a:srgbClr val="04131F"/>
            </a:gs>
            <a:gs pos="55000">
              <a:srgbClr val="0070C0"/>
            </a:gs>
            <a:gs pos="100000">
              <a:schemeClr val="lt1"/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SITIVO\OneDrive\CONTAS\31_03%20Fluxo%20Estoque%2000H%20%23Adega.Quitauna%202.xlsx" TargetMode="External"/><Relationship Id="rId1" Type="http://schemas.openxmlformats.org/officeDocument/2006/relationships/externalLinkPath" Target="file:///C:\Users\POSITIVO\OneDrive\CONTAS\31_03%20Fluxo%20Estoque%2000H%20%23Adega.Quitaun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NDIMENTO dz"/>
      <sheetName val="Relatorio Diario"/>
      <sheetName val="Fluxo Estoque"/>
      <sheetName val="Rendimento"/>
      <sheetName val="Estoque semanal"/>
      <sheetName val="Dispesas Mensal"/>
      <sheetName val="NOTAS"/>
      <sheetName val="RENDIMENTO PASSADO"/>
      <sheetName val="RENDIMENTO dez - set"/>
      <sheetName val="INVENTARIO PRODUTOS FRIOS"/>
      <sheetName val="INVENTARIO PRODUTOS QUENTES"/>
      <sheetName val="2º Orçamento"/>
      <sheetName val="RELATORIO CONSOLIDADO"/>
      <sheetName val="CARROS"/>
      <sheetName val="NOV -- DEZ"/>
      <sheetName val="JANEIRO"/>
      <sheetName val="FEVEREIRO"/>
      <sheetName val="MARÇO"/>
      <sheetName val=" ABRIL"/>
      <sheetName val=" MAIO"/>
      <sheetName val="JUNHO"/>
      <sheetName val="JULHO"/>
      <sheetName val="AGOSTO"/>
      <sheetName val="MES 10 E 11"/>
      <sheetName val="PIX"/>
      <sheetName val="Transações"/>
      <sheetName val="1.DRE"/>
      <sheetName val="3. DRE "/>
      <sheetName val="2. Validação de Margem 1"/>
      <sheetName val="Analise do Estoque"/>
      <sheetName val="Despesas"/>
      <sheetName val="Planilha5"/>
      <sheetName val="Planilha8"/>
      <sheetName val="Controle de Comp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/>
          <cell r="E1"/>
          <cell r="H1"/>
          <cell r="J1"/>
          <cell r="K1"/>
          <cell r="M1"/>
        </row>
        <row r="2">
          <cell r="C2"/>
          <cell r="E2"/>
          <cell r="H2"/>
          <cell r="J2" t="str">
            <v>Renda</v>
          </cell>
          <cell r="K2"/>
          <cell r="M2"/>
        </row>
        <row r="3">
          <cell r="C3"/>
          <cell r="E3"/>
          <cell r="H3"/>
          <cell r="J3"/>
          <cell r="K3"/>
          <cell r="M3"/>
        </row>
        <row r="4">
          <cell r="C4" t="str">
            <v>Valor</v>
          </cell>
          <cell r="E4" t="str">
            <v>Numero pedido</v>
          </cell>
          <cell r="H4" t="str">
            <v>status</v>
          </cell>
          <cell r="J4" t="str">
            <v>Data</v>
          </cell>
          <cell r="K4" t="str">
            <v>Valor</v>
          </cell>
          <cell r="M4" t="str">
            <v>Categoria</v>
          </cell>
        </row>
        <row r="5">
          <cell r="C5"/>
          <cell r="E5"/>
          <cell r="H5"/>
          <cell r="J5">
            <v>36781</v>
          </cell>
          <cell r="K5">
            <v>1500</v>
          </cell>
          <cell r="M5" t="str">
            <v>Pagamento</v>
          </cell>
        </row>
        <row r="6">
          <cell r="C6"/>
          <cell r="E6"/>
          <cell r="H6" t="str">
            <v>OK</v>
          </cell>
          <cell r="J6"/>
          <cell r="K6"/>
          <cell r="M6"/>
        </row>
        <row r="7">
          <cell r="C7"/>
          <cell r="E7"/>
          <cell r="H7" t="str">
            <v>OK</v>
          </cell>
          <cell r="J7"/>
          <cell r="K7"/>
          <cell r="M7"/>
        </row>
        <row r="8">
          <cell r="C8"/>
          <cell r="E8"/>
          <cell r="H8" t="str">
            <v>OK</v>
          </cell>
          <cell r="J8"/>
          <cell r="K8"/>
          <cell r="M8"/>
        </row>
        <row r="9">
          <cell r="C9"/>
          <cell r="E9"/>
          <cell r="H9" t="str">
            <v>OK</v>
          </cell>
          <cell r="J9"/>
          <cell r="K9"/>
          <cell r="M9"/>
        </row>
        <row r="10">
          <cell r="C10"/>
          <cell r="E10"/>
          <cell r="H10" t="str">
            <v>OK</v>
          </cell>
          <cell r="J10"/>
          <cell r="K10"/>
          <cell r="M10"/>
        </row>
        <row r="11">
          <cell r="C11"/>
          <cell r="E11"/>
          <cell r="H11" t="str">
            <v>OK</v>
          </cell>
          <cell r="J11"/>
          <cell r="K11"/>
          <cell r="M11"/>
        </row>
        <row r="12">
          <cell r="C12"/>
          <cell r="E12"/>
          <cell r="H12" t="str">
            <v>OK</v>
          </cell>
          <cell r="J12"/>
          <cell r="K12"/>
          <cell r="M12"/>
        </row>
        <row r="13">
          <cell r="C13"/>
          <cell r="E13"/>
          <cell r="H13" t="str">
            <v>OK</v>
          </cell>
          <cell r="J13"/>
          <cell r="K13"/>
          <cell r="M13"/>
        </row>
        <row r="14">
          <cell r="C14"/>
          <cell r="E14"/>
          <cell r="H14" t="str">
            <v>OK</v>
          </cell>
          <cell r="J14"/>
          <cell r="K14"/>
          <cell r="M14"/>
        </row>
        <row r="15">
          <cell r="C15"/>
          <cell r="E15"/>
          <cell r="H15" t="str">
            <v>OK</v>
          </cell>
          <cell r="J15"/>
          <cell r="K15"/>
          <cell r="M15"/>
        </row>
        <row r="16">
          <cell r="C16"/>
          <cell r="E16"/>
          <cell r="H16" t="str">
            <v>OK</v>
          </cell>
          <cell r="J16"/>
          <cell r="K16"/>
          <cell r="M16"/>
        </row>
        <row r="17">
          <cell r="C17"/>
          <cell r="E17"/>
          <cell r="H17" t="str">
            <v>OK</v>
          </cell>
          <cell r="J17"/>
          <cell r="K17"/>
          <cell r="M17"/>
        </row>
        <row r="18">
          <cell r="C18"/>
          <cell r="E18"/>
          <cell r="H18" t="str">
            <v>OK</v>
          </cell>
          <cell r="J18"/>
          <cell r="K18"/>
          <cell r="M18"/>
        </row>
        <row r="19">
          <cell r="C19"/>
          <cell r="E19"/>
          <cell r="H19" t="str">
            <v>OK</v>
          </cell>
          <cell r="J19"/>
          <cell r="K19"/>
          <cell r="M19"/>
        </row>
        <row r="20">
          <cell r="C20"/>
          <cell r="E20"/>
          <cell r="H20" t="str">
            <v>OK</v>
          </cell>
          <cell r="J20"/>
          <cell r="K20"/>
          <cell r="M20"/>
        </row>
        <row r="21">
          <cell r="C21"/>
          <cell r="E21"/>
          <cell r="H21" t="str">
            <v>OK</v>
          </cell>
          <cell r="J21"/>
          <cell r="K21"/>
          <cell r="M21"/>
        </row>
        <row r="22">
          <cell r="C22"/>
          <cell r="E22"/>
          <cell r="H22" t="str">
            <v>OK</v>
          </cell>
          <cell r="J22"/>
          <cell r="K22"/>
          <cell r="M22"/>
        </row>
        <row r="23">
          <cell r="C23"/>
          <cell r="E23"/>
          <cell r="H23" t="str">
            <v>OK</v>
          </cell>
          <cell r="J23"/>
          <cell r="K23"/>
          <cell r="M23"/>
        </row>
        <row r="24">
          <cell r="C24"/>
          <cell r="E24"/>
          <cell r="H24" t="str">
            <v>OK</v>
          </cell>
          <cell r="J24"/>
          <cell r="K24"/>
          <cell r="M24"/>
        </row>
        <row r="25">
          <cell r="C25"/>
          <cell r="E25"/>
          <cell r="H25" t="str">
            <v>OK</v>
          </cell>
          <cell r="J25"/>
          <cell r="K25"/>
          <cell r="M25"/>
        </row>
        <row r="26">
          <cell r="C26"/>
          <cell r="E26"/>
          <cell r="H26" t="str">
            <v>OK</v>
          </cell>
          <cell r="J26"/>
          <cell r="K26"/>
          <cell r="M26"/>
        </row>
        <row r="27">
          <cell r="C27"/>
          <cell r="E27"/>
          <cell r="H27" t="str">
            <v>OK</v>
          </cell>
          <cell r="J27"/>
          <cell r="K27"/>
          <cell r="M27"/>
        </row>
        <row r="28">
          <cell r="C28"/>
          <cell r="E28"/>
          <cell r="H28" t="str">
            <v>OK</v>
          </cell>
          <cell r="J28"/>
          <cell r="K28"/>
          <cell r="M28"/>
        </row>
        <row r="29">
          <cell r="C29"/>
          <cell r="E29"/>
          <cell r="H29" t="str">
            <v>OK</v>
          </cell>
          <cell r="J29"/>
          <cell r="K29"/>
          <cell r="M29"/>
        </row>
        <row r="30">
          <cell r="C30"/>
          <cell r="E30"/>
          <cell r="H30" t="str">
            <v>OK</v>
          </cell>
          <cell r="J30"/>
          <cell r="K30"/>
          <cell r="M30"/>
        </row>
        <row r="31">
          <cell r="C31"/>
          <cell r="E31"/>
          <cell r="H31" t="str">
            <v>OK</v>
          </cell>
          <cell r="J31"/>
          <cell r="K31"/>
          <cell r="M31"/>
        </row>
        <row r="32">
          <cell r="C32"/>
          <cell r="E32"/>
          <cell r="H32" t="str">
            <v>OK</v>
          </cell>
          <cell r="J32"/>
          <cell r="K32"/>
          <cell r="M32"/>
        </row>
        <row r="33">
          <cell r="C33"/>
          <cell r="E33"/>
          <cell r="H33" t="str">
            <v>OK</v>
          </cell>
          <cell r="J33"/>
          <cell r="K33"/>
          <cell r="M33"/>
        </row>
        <row r="34">
          <cell r="C34"/>
          <cell r="E34"/>
          <cell r="H34" t="str">
            <v>OK</v>
          </cell>
          <cell r="J34"/>
          <cell r="K34"/>
          <cell r="M34"/>
        </row>
        <row r="35">
          <cell r="C35"/>
          <cell r="E35"/>
          <cell r="H35" t="str">
            <v>OK</v>
          </cell>
          <cell r="J35"/>
          <cell r="K35"/>
          <cell r="M35"/>
        </row>
        <row r="36">
          <cell r="C36"/>
          <cell r="E36"/>
          <cell r="H36" t="str">
            <v>OK</v>
          </cell>
          <cell r="J36"/>
          <cell r="K36"/>
          <cell r="M36"/>
        </row>
        <row r="37">
          <cell r="C37"/>
          <cell r="E37"/>
          <cell r="H37" t="str">
            <v>OK</v>
          </cell>
          <cell r="J37"/>
          <cell r="K37"/>
          <cell r="M37"/>
        </row>
        <row r="38">
          <cell r="C38"/>
          <cell r="E38"/>
          <cell r="H38" t="str">
            <v>OK</v>
          </cell>
          <cell r="J38"/>
          <cell r="K38"/>
          <cell r="M38"/>
        </row>
        <row r="39">
          <cell r="C39"/>
          <cell r="E39"/>
          <cell r="H39" t="str">
            <v>OK</v>
          </cell>
          <cell r="J39"/>
          <cell r="K39"/>
          <cell r="M39"/>
        </row>
        <row r="40">
          <cell r="C40"/>
          <cell r="E40"/>
          <cell r="H40" t="str">
            <v>OK</v>
          </cell>
          <cell r="J40"/>
          <cell r="K40"/>
          <cell r="M40"/>
        </row>
        <row r="41">
          <cell r="C41"/>
          <cell r="E41"/>
          <cell r="H41" t="str">
            <v>OK</v>
          </cell>
          <cell r="J41"/>
          <cell r="K41"/>
          <cell r="M41"/>
        </row>
        <row r="42">
          <cell r="C42"/>
          <cell r="E42"/>
          <cell r="H42" t="str">
            <v>OK</v>
          </cell>
          <cell r="J42"/>
          <cell r="K42"/>
          <cell r="M42"/>
        </row>
        <row r="43">
          <cell r="C43"/>
          <cell r="E43"/>
          <cell r="H43" t="str">
            <v>OK</v>
          </cell>
          <cell r="J43"/>
          <cell r="K43"/>
          <cell r="M43"/>
        </row>
        <row r="44">
          <cell r="C44"/>
          <cell r="E44"/>
          <cell r="H44" t="str">
            <v>OK</v>
          </cell>
          <cell r="J44"/>
          <cell r="K44"/>
          <cell r="M44"/>
        </row>
        <row r="45">
          <cell r="C45"/>
          <cell r="E45"/>
          <cell r="H45" t="str">
            <v>OK</v>
          </cell>
          <cell r="J45"/>
          <cell r="K45"/>
          <cell r="M45"/>
        </row>
        <row r="46">
          <cell r="C46"/>
          <cell r="E46"/>
          <cell r="H46" t="str">
            <v>OK</v>
          </cell>
          <cell r="J46"/>
          <cell r="K46"/>
          <cell r="M46"/>
        </row>
        <row r="47">
          <cell r="C47"/>
          <cell r="E47"/>
          <cell r="H47" t="str">
            <v>OK</v>
          </cell>
          <cell r="J47"/>
          <cell r="K47"/>
          <cell r="M47"/>
        </row>
        <row r="48">
          <cell r="C48"/>
          <cell r="E48"/>
          <cell r="H48" t="str">
            <v>OK</v>
          </cell>
          <cell r="J48"/>
          <cell r="K48"/>
          <cell r="M48"/>
        </row>
        <row r="49">
          <cell r="C49"/>
          <cell r="E49"/>
          <cell r="H49" t="str">
            <v>OK</v>
          </cell>
          <cell r="J49"/>
          <cell r="K49"/>
          <cell r="M49"/>
        </row>
        <row r="50">
          <cell r="C50"/>
          <cell r="E50"/>
          <cell r="H50" t="str">
            <v>OK</v>
          </cell>
          <cell r="J50"/>
          <cell r="K50"/>
          <cell r="M50"/>
        </row>
        <row r="51">
          <cell r="C51"/>
          <cell r="E51"/>
          <cell r="H51" t="str">
            <v>OK</v>
          </cell>
          <cell r="J51"/>
          <cell r="K51"/>
          <cell r="M51"/>
        </row>
        <row r="52">
          <cell r="C52"/>
          <cell r="E52"/>
          <cell r="H52" t="str">
            <v>OK</v>
          </cell>
          <cell r="J52"/>
          <cell r="K52"/>
          <cell r="M52"/>
        </row>
        <row r="53">
          <cell r="C53"/>
          <cell r="E53"/>
          <cell r="H53" t="str">
            <v>OK</v>
          </cell>
          <cell r="J53"/>
          <cell r="K53"/>
          <cell r="M53"/>
        </row>
        <row r="54">
          <cell r="C54"/>
          <cell r="E54"/>
          <cell r="H54" t="str">
            <v>OK</v>
          </cell>
          <cell r="J54"/>
          <cell r="K54"/>
          <cell r="M54"/>
        </row>
        <row r="55">
          <cell r="C55"/>
          <cell r="E55"/>
          <cell r="H55" t="str">
            <v>OK</v>
          </cell>
          <cell r="J55"/>
          <cell r="K55"/>
          <cell r="M55"/>
        </row>
        <row r="56">
          <cell r="C56"/>
          <cell r="E56"/>
          <cell r="H56" t="str">
            <v>OK</v>
          </cell>
          <cell r="J56"/>
          <cell r="K56"/>
          <cell r="M56"/>
        </row>
        <row r="57">
          <cell r="C57"/>
          <cell r="E57"/>
          <cell r="H57" t="str">
            <v>OK</v>
          </cell>
          <cell r="J57"/>
          <cell r="K57"/>
          <cell r="M57"/>
        </row>
        <row r="58">
          <cell r="C58"/>
          <cell r="E58"/>
          <cell r="H58" t="str">
            <v>OK</v>
          </cell>
          <cell r="J58"/>
          <cell r="K58"/>
          <cell r="M58"/>
        </row>
        <row r="59">
          <cell r="C59"/>
          <cell r="E59"/>
          <cell r="H59" t="str">
            <v>OK</v>
          </cell>
          <cell r="J59"/>
          <cell r="K59"/>
          <cell r="M59"/>
        </row>
        <row r="60">
          <cell r="C60"/>
          <cell r="E60"/>
          <cell r="H60" t="str">
            <v>OK</v>
          </cell>
          <cell r="J60"/>
          <cell r="K60"/>
          <cell r="M60"/>
        </row>
        <row r="61">
          <cell r="C61"/>
          <cell r="E61"/>
          <cell r="H61" t="str">
            <v>OK</v>
          </cell>
          <cell r="J61"/>
          <cell r="K61"/>
          <cell r="M61"/>
        </row>
        <row r="62">
          <cell r="C62"/>
          <cell r="E62"/>
          <cell r="H62" t="str">
            <v>OK</v>
          </cell>
          <cell r="J62"/>
          <cell r="K62"/>
          <cell r="M62"/>
        </row>
        <row r="63">
          <cell r="C63"/>
          <cell r="E63"/>
          <cell r="H63" t="str">
            <v>OK</v>
          </cell>
          <cell r="J63"/>
          <cell r="K63"/>
          <cell r="M63"/>
        </row>
        <row r="64">
          <cell r="C64"/>
          <cell r="E64"/>
          <cell r="H64" t="str">
            <v>OK</v>
          </cell>
          <cell r="J64"/>
          <cell r="K64"/>
          <cell r="M64"/>
        </row>
        <row r="65">
          <cell r="C65"/>
          <cell r="E65"/>
          <cell r="H65" t="str">
            <v>OK</v>
          </cell>
          <cell r="J65"/>
          <cell r="K65"/>
          <cell r="M65"/>
        </row>
        <row r="66">
          <cell r="C66"/>
          <cell r="E66"/>
          <cell r="H66" t="str">
            <v>OK</v>
          </cell>
          <cell r="J66"/>
          <cell r="K66"/>
          <cell r="M66"/>
        </row>
        <row r="67">
          <cell r="C67"/>
          <cell r="E67"/>
          <cell r="H67" t="str">
            <v>OK</v>
          </cell>
          <cell r="J67"/>
          <cell r="K67"/>
          <cell r="M67"/>
        </row>
        <row r="68">
          <cell r="C68"/>
          <cell r="E68"/>
          <cell r="H68" t="str">
            <v>OK</v>
          </cell>
          <cell r="J68"/>
          <cell r="K68"/>
          <cell r="M68"/>
        </row>
        <row r="69">
          <cell r="C69"/>
          <cell r="E69"/>
          <cell r="H69" t="str">
            <v>OK</v>
          </cell>
          <cell r="J69"/>
          <cell r="K69"/>
          <cell r="M69"/>
        </row>
        <row r="70">
          <cell r="C70"/>
          <cell r="E70"/>
          <cell r="H70" t="str">
            <v>OK</v>
          </cell>
          <cell r="J70"/>
          <cell r="K70"/>
          <cell r="M70"/>
        </row>
        <row r="71">
          <cell r="C71"/>
          <cell r="E71"/>
          <cell r="H71" t="str">
            <v>OK</v>
          </cell>
          <cell r="J71"/>
          <cell r="K71"/>
          <cell r="M71"/>
        </row>
        <row r="72">
          <cell r="C72"/>
          <cell r="E72"/>
          <cell r="H72" t="str">
            <v>OK</v>
          </cell>
          <cell r="J72"/>
          <cell r="K72"/>
          <cell r="M72"/>
        </row>
        <row r="73">
          <cell r="C73"/>
          <cell r="E73"/>
          <cell r="H73" t="str">
            <v>OK</v>
          </cell>
          <cell r="J73"/>
          <cell r="K73"/>
          <cell r="M73"/>
        </row>
        <row r="74">
          <cell r="C74"/>
          <cell r="E74"/>
          <cell r="H74" t="str">
            <v>OK</v>
          </cell>
          <cell r="J74"/>
          <cell r="K74"/>
          <cell r="M74"/>
        </row>
        <row r="75">
          <cell r="C75"/>
          <cell r="E75"/>
          <cell r="H75" t="str">
            <v>OK</v>
          </cell>
          <cell r="J75"/>
          <cell r="K75"/>
          <cell r="M75"/>
        </row>
        <row r="76">
          <cell r="C76"/>
          <cell r="E76"/>
          <cell r="H76" t="str">
            <v>OK</v>
          </cell>
          <cell r="J76"/>
          <cell r="K76"/>
          <cell r="M76"/>
        </row>
        <row r="77">
          <cell r="C77"/>
          <cell r="E77"/>
          <cell r="H77" t="str">
            <v>OK</v>
          </cell>
          <cell r="J77"/>
          <cell r="K77"/>
          <cell r="M77"/>
        </row>
        <row r="78">
          <cell r="C78"/>
          <cell r="E78"/>
          <cell r="H78" t="str">
            <v>OK</v>
          </cell>
          <cell r="J78"/>
          <cell r="K78"/>
          <cell r="M78"/>
        </row>
        <row r="79">
          <cell r="C79"/>
          <cell r="E79"/>
          <cell r="H79" t="str">
            <v>OK</v>
          </cell>
          <cell r="J79"/>
          <cell r="K79"/>
          <cell r="M79"/>
        </row>
        <row r="80">
          <cell r="C80"/>
          <cell r="E80"/>
          <cell r="H80" t="str">
            <v>OK</v>
          </cell>
          <cell r="J80"/>
          <cell r="K80"/>
          <cell r="M80"/>
        </row>
        <row r="81">
          <cell r="C81"/>
          <cell r="E81"/>
          <cell r="H81" t="str">
            <v>OK</v>
          </cell>
          <cell r="J81"/>
          <cell r="K81"/>
          <cell r="M81"/>
        </row>
        <row r="82">
          <cell r="C82"/>
          <cell r="E82"/>
          <cell r="H82" t="str">
            <v>OK</v>
          </cell>
          <cell r="J82"/>
          <cell r="K82"/>
          <cell r="M82"/>
        </row>
        <row r="83">
          <cell r="C83"/>
          <cell r="E83"/>
          <cell r="H83" t="str">
            <v>OK</v>
          </cell>
          <cell r="J83"/>
          <cell r="K83"/>
          <cell r="M83"/>
        </row>
        <row r="84">
          <cell r="C84"/>
          <cell r="E84"/>
          <cell r="H84" t="str">
            <v>OK</v>
          </cell>
          <cell r="J84"/>
          <cell r="K84"/>
          <cell r="M84"/>
        </row>
        <row r="85">
          <cell r="C85"/>
          <cell r="E85"/>
          <cell r="H85" t="str">
            <v>OK</v>
          </cell>
          <cell r="J85"/>
          <cell r="K85"/>
          <cell r="M85"/>
        </row>
        <row r="86">
          <cell r="C86"/>
          <cell r="E86"/>
          <cell r="H86" t="str">
            <v>OK</v>
          </cell>
          <cell r="J86"/>
          <cell r="K86"/>
          <cell r="M86"/>
        </row>
        <row r="87">
          <cell r="C87"/>
          <cell r="E87"/>
          <cell r="H87" t="str">
            <v>OK</v>
          </cell>
          <cell r="J87"/>
          <cell r="K87"/>
          <cell r="M87"/>
        </row>
        <row r="88">
          <cell r="C88"/>
          <cell r="E88"/>
          <cell r="H88" t="str">
            <v>OK</v>
          </cell>
          <cell r="J88"/>
          <cell r="K88"/>
          <cell r="M88"/>
        </row>
        <row r="89">
          <cell r="C89"/>
          <cell r="E89"/>
          <cell r="H89" t="str">
            <v>OK</v>
          </cell>
          <cell r="J89"/>
          <cell r="K89"/>
          <cell r="M89"/>
        </row>
        <row r="90">
          <cell r="C90"/>
          <cell r="E90"/>
          <cell r="H90" t="str">
            <v>OK</v>
          </cell>
          <cell r="J90"/>
          <cell r="K90"/>
          <cell r="M90"/>
        </row>
        <row r="91">
          <cell r="C91"/>
          <cell r="E91"/>
          <cell r="H91" t="str">
            <v>OK</v>
          </cell>
          <cell r="J91"/>
          <cell r="K91"/>
          <cell r="M91"/>
        </row>
        <row r="92">
          <cell r="C92"/>
          <cell r="E92"/>
          <cell r="H92" t="str">
            <v>OK</v>
          </cell>
          <cell r="J92"/>
          <cell r="K92"/>
          <cell r="M92"/>
        </row>
        <row r="93">
          <cell r="C93"/>
          <cell r="E93"/>
          <cell r="H93" t="str">
            <v>OK</v>
          </cell>
          <cell r="J93"/>
          <cell r="K93"/>
          <cell r="M93"/>
        </row>
        <row r="94">
          <cell r="C94"/>
          <cell r="E94"/>
          <cell r="H94" t="str">
            <v>OK</v>
          </cell>
          <cell r="J94"/>
          <cell r="K94"/>
          <cell r="M94"/>
        </row>
        <row r="95">
          <cell r="C95"/>
          <cell r="E95"/>
          <cell r="H95" t="str">
            <v>OK</v>
          </cell>
          <cell r="J95"/>
          <cell r="K95"/>
          <cell r="M95"/>
        </row>
        <row r="96">
          <cell r="C96"/>
          <cell r="E96"/>
          <cell r="H96" t="str">
            <v>OK</v>
          </cell>
          <cell r="J96"/>
          <cell r="K96"/>
          <cell r="M96"/>
        </row>
        <row r="97">
          <cell r="C97"/>
          <cell r="E97"/>
          <cell r="H97" t="str">
            <v>OK</v>
          </cell>
          <cell r="J97"/>
          <cell r="K97"/>
          <cell r="M97"/>
        </row>
        <row r="98">
          <cell r="C98"/>
          <cell r="E98"/>
          <cell r="H98" t="str">
            <v>OK</v>
          </cell>
          <cell r="J98"/>
          <cell r="K98"/>
          <cell r="M98"/>
        </row>
        <row r="99">
          <cell r="C99"/>
          <cell r="E99"/>
          <cell r="H99" t="str">
            <v>OK</v>
          </cell>
          <cell r="J99"/>
          <cell r="K99"/>
          <cell r="M99"/>
        </row>
        <row r="100">
          <cell r="C100"/>
          <cell r="E100"/>
          <cell r="H100" t="str">
            <v>OK</v>
          </cell>
          <cell r="J100"/>
          <cell r="K100"/>
          <cell r="M100"/>
        </row>
        <row r="101">
          <cell r="C101"/>
          <cell r="E101"/>
          <cell r="H101" t="str">
            <v>OK</v>
          </cell>
          <cell r="J101"/>
          <cell r="K101"/>
          <cell r="M101"/>
        </row>
        <row r="102">
          <cell r="C102"/>
          <cell r="E102"/>
          <cell r="H102" t="str">
            <v>OK</v>
          </cell>
          <cell r="J102"/>
          <cell r="K102"/>
          <cell r="M102"/>
        </row>
        <row r="103">
          <cell r="C103"/>
          <cell r="E103"/>
          <cell r="H103" t="str">
            <v>OK</v>
          </cell>
          <cell r="J103"/>
          <cell r="K103"/>
          <cell r="M103"/>
        </row>
        <row r="104">
          <cell r="C104"/>
          <cell r="E104"/>
          <cell r="H104" t="str">
            <v>OK</v>
          </cell>
          <cell r="J104"/>
          <cell r="K104"/>
          <cell r="M104"/>
        </row>
        <row r="105">
          <cell r="C105"/>
          <cell r="E105"/>
          <cell r="H105" t="str">
            <v>OK</v>
          </cell>
          <cell r="J105"/>
          <cell r="K105"/>
          <cell r="M105"/>
        </row>
        <row r="106">
          <cell r="C106"/>
          <cell r="E106"/>
          <cell r="H106" t="str">
            <v>OK</v>
          </cell>
          <cell r="J106"/>
          <cell r="K106"/>
          <cell r="M106"/>
        </row>
        <row r="107">
          <cell r="C107"/>
          <cell r="E107"/>
          <cell r="H107" t="str">
            <v>OK</v>
          </cell>
          <cell r="J107"/>
          <cell r="K107"/>
          <cell r="M107"/>
        </row>
        <row r="108">
          <cell r="C108"/>
          <cell r="E108"/>
          <cell r="H108" t="str">
            <v>OK</v>
          </cell>
          <cell r="J108"/>
          <cell r="K108"/>
          <cell r="M108"/>
        </row>
        <row r="109">
          <cell r="C109"/>
          <cell r="E109"/>
          <cell r="H109" t="str">
            <v>OK</v>
          </cell>
          <cell r="J109"/>
          <cell r="K109"/>
          <cell r="M109"/>
        </row>
        <row r="110">
          <cell r="C110"/>
          <cell r="E110"/>
          <cell r="H110" t="str">
            <v>OK</v>
          </cell>
          <cell r="J110"/>
          <cell r="K110"/>
          <cell r="M110"/>
        </row>
        <row r="111">
          <cell r="C111"/>
          <cell r="E111"/>
          <cell r="H111" t="str">
            <v>OK</v>
          </cell>
          <cell r="J111"/>
          <cell r="K111"/>
          <cell r="M111"/>
        </row>
        <row r="112">
          <cell r="C112"/>
          <cell r="E112"/>
          <cell r="H112" t="str">
            <v>OK</v>
          </cell>
          <cell r="J112"/>
          <cell r="K112"/>
          <cell r="M112"/>
        </row>
        <row r="113">
          <cell r="C113"/>
          <cell r="E113"/>
          <cell r="H113" t="str">
            <v>OK</v>
          </cell>
          <cell r="J113"/>
          <cell r="K113"/>
          <cell r="M113"/>
        </row>
        <row r="114">
          <cell r="C114"/>
          <cell r="E114"/>
          <cell r="H114" t="str">
            <v>OK</v>
          </cell>
          <cell r="J114"/>
          <cell r="K114"/>
          <cell r="M114"/>
        </row>
        <row r="115">
          <cell r="C115"/>
          <cell r="E115"/>
          <cell r="H115" t="str">
            <v>OK</v>
          </cell>
          <cell r="J115"/>
          <cell r="K115"/>
          <cell r="M115"/>
        </row>
        <row r="116">
          <cell r="C116"/>
          <cell r="E116"/>
          <cell r="H116" t="str">
            <v>OK</v>
          </cell>
          <cell r="J116"/>
          <cell r="K116"/>
          <cell r="M116"/>
        </row>
        <row r="117">
          <cell r="C117"/>
          <cell r="E117"/>
          <cell r="H117" t="str">
            <v>OK</v>
          </cell>
          <cell r="J117"/>
          <cell r="K117"/>
          <cell r="M117"/>
        </row>
        <row r="118">
          <cell r="C118"/>
          <cell r="E118"/>
          <cell r="H118" t="str">
            <v>OK</v>
          </cell>
          <cell r="J118"/>
          <cell r="K118"/>
          <cell r="M118"/>
        </row>
        <row r="119">
          <cell r="C119"/>
          <cell r="E119"/>
          <cell r="H119" t="str">
            <v>OK</v>
          </cell>
          <cell r="J119"/>
          <cell r="K119"/>
          <cell r="M119"/>
        </row>
        <row r="120">
          <cell r="C120"/>
          <cell r="E120"/>
          <cell r="H120" t="str">
            <v>OK</v>
          </cell>
          <cell r="J120"/>
          <cell r="K120"/>
          <cell r="M120"/>
        </row>
        <row r="121">
          <cell r="C121"/>
          <cell r="E121"/>
          <cell r="H121" t="str">
            <v>OK</v>
          </cell>
          <cell r="J121"/>
          <cell r="K121"/>
          <cell r="M121"/>
        </row>
        <row r="122">
          <cell r="C122"/>
          <cell r="E122"/>
          <cell r="H122" t="str">
            <v>OK</v>
          </cell>
          <cell r="J122"/>
          <cell r="K122"/>
          <cell r="M122"/>
        </row>
        <row r="123">
          <cell r="C123"/>
          <cell r="E123"/>
          <cell r="H123" t="str">
            <v>OK</v>
          </cell>
          <cell r="J123"/>
          <cell r="K123"/>
          <cell r="M123"/>
        </row>
        <row r="124">
          <cell r="C124"/>
          <cell r="E124"/>
          <cell r="H124" t="str">
            <v>OK</v>
          </cell>
          <cell r="J124"/>
          <cell r="K124"/>
          <cell r="M124"/>
        </row>
        <row r="125">
          <cell r="C125"/>
          <cell r="E125"/>
          <cell r="H125" t="str">
            <v>OK</v>
          </cell>
          <cell r="J125"/>
          <cell r="K125"/>
          <cell r="M125"/>
        </row>
        <row r="126">
          <cell r="C126"/>
          <cell r="E126"/>
          <cell r="H126" t="str">
            <v>OK</v>
          </cell>
          <cell r="J126"/>
          <cell r="K126"/>
          <cell r="M126"/>
        </row>
        <row r="127">
          <cell r="C127"/>
          <cell r="E127"/>
          <cell r="H127" t="str">
            <v>OK</v>
          </cell>
          <cell r="J127"/>
          <cell r="K127"/>
          <cell r="M127"/>
        </row>
        <row r="128">
          <cell r="C128"/>
          <cell r="E128"/>
          <cell r="H128" t="str">
            <v>OK</v>
          </cell>
          <cell r="J128"/>
          <cell r="K128"/>
          <cell r="M128"/>
        </row>
        <row r="129">
          <cell r="C129"/>
          <cell r="E129"/>
          <cell r="H129" t="str">
            <v>OK</v>
          </cell>
          <cell r="J129"/>
          <cell r="K129"/>
          <cell r="M129"/>
        </row>
        <row r="130">
          <cell r="C130"/>
          <cell r="E130"/>
          <cell r="H130" t="str">
            <v>OK</v>
          </cell>
          <cell r="J130"/>
          <cell r="K130"/>
          <cell r="M130"/>
        </row>
        <row r="131">
          <cell r="C131"/>
          <cell r="E131"/>
          <cell r="H131" t="str">
            <v>OK</v>
          </cell>
          <cell r="J131"/>
          <cell r="K131"/>
          <cell r="M131"/>
        </row>
        <row r="132">
          <cell r="C132"/>
          <cell r="E132"/>
          <cell r="H132" t="str">
            <v>OK</v>
          </cell>
          <cell r="J132"/>
          <cell r="K132"/>
          <cell r="M132"/>
        </row>
        <row r="133">
          <cell r="C133"/>
          <cell r="E133"/>
          <cell r="H133" t="str">
            <v>OK</v>
          </cell>
          <cell r="J133"/>
          <cell r="K133"/>
          <cell r="M133"/>
        </row>
        <row r="134">
          <cell r="C134"/>
          <cell r="E134"/>
          <cell r="H134" t="str">
            <v>OK</v>
          </cell>
          <cell r="J134"/>
          <cell r="K134"/>
          <cell r="M134"/>
        </row>
        <row r="135">
          <cell r="C135"/>
          <cell r="E135"/>
          <cell r="H135" t="str">
            <v>OK</v>
          </cell>
          <cell r="J135"/>
          <cell r="K135"/>
          <cell r="M135"/>
        </row>
        <row r="136">
          <cell r="C136"/>
          <cell r="E136"/>
          <cell r="H136" t="str">
            <v>OK</v>
          </cell>
          <cell r="J136"/>
          <cell r="K136"/>
          <cell r="M136"/>
        </row>
        <row r="137">
          <cell r="C137"/>
          <cell r="E137"/>
          <cell r="H137" t="str">
            <v>OK</v>
          </cell>
          <cell r="J137"/>
          <cell r="K137"/>
          <cell r="M137"/>
        </row>
        <row r="138">
          <cell r="C138"/>
          <cell r="E138"/>
          <cell r="H138" t="str">
            <v>OK</v>
          </cell>
          <cell r="J138"/>
          <cell r="K138"/>
          <cell r="M138"/>
        </row>
        <row r="139">
          <cell r="C139"/>
          <cell r="E139"/>
          <cell r="H139" t="str">
            <v>OK</v>
          </cell>
          <cell r="J139"/>
          <cell r="K139"/>
          <cell r="M139"/>
        </row>
        <row r="140">
          <cell r="C140"/>
          <cell r="E140"/>
          <cell r="H140" t="str">
            <v>OK</v>
          </cell>
          <cell r="J140"/>
          <cell r="K140"/>
          <cell r="M140"/>
        </row>
        <row r="141">
          <cell r="C141"/>
          <cell r="E141"/>
          <cell r="H141" t="str">
            <v>OK</v>
          </cell>
          <cell r="J141"/>
          <cell r="K141"/>
          <cell r="M141"/>
        </row>
        <row r="142">
          <cell r="C142"/>
          <cell r="E142"/>
          <cell r="H142" t="str">
            <v>OK</v>
          </cell>
          <cell r="J142"/>
          <cell r="K142"/>
          <cell r="M142"/>
        </row>
        <row r="143">
          <cell r="C143"/>
          <cell r="E143"/>
          <cell r="H143" t="str">
            <v>OK</v>
          </cell>
          <cell r="J143"/>
          <cell r="K143"/>
          <cell r="M143"/>
        </row>
        <row r="144">
          <cell r="C144"/>
          <cell r="E144"/>
          <cell r="H144" t="str">
            <v>OK</v>
          </cell>
          <cell r="J144"/>
          <cell r="K144"/>
          <cell r="M144"/>
        </row>
        <row r="145">
          <cell r="C145"/>
          <cell r="E145"/>
          <cell r="H145" t="str">
            <v>OK</v>
          </cell>
          <cell r="J145"/>
          <cell r="K145"/>
          <cell r="M145"/>
        </row>
        <row r="146">
          <cell r="C146"/>
          <cell r="E146"/>
          <cell r="H146" t="str">
            <v>OK</v>
          </cell>
          <cell r="J146"/>
          <cell r="K146"/>
          <cell r="M146"/>
        </row>
        <row r="147">
          <cell r="C147"/>
          <cell r="E147"/>
          <cell r="H147" t="str">
            <v>OK</v>
          </cell>
          <cell r="J147"/>
          <cell r="K147"/>
          <cell r="M147"/>
        </row>
        <row r="148">
          <cell r="C148"/>
          <cell r="E148"/>
          <cell r="H148" t="str">
            <v>OK</v>
          </cell>
          <cell r="J148"/>
          <cell r="K148"/>
          <cell r="M148"/>
        </row>
        <row r="149">
          <cell r="C149"/>
          <cell r="E149"/>
          <cell r="H149" t="str">
            <v>OK</v>
          </cell>
          <cell r="J149"/>
          <cell r="K149"/>
          <cell r="M149"/>
        </row>
        <row r="150">
          <cell r="C150"/>
          <cell r="E150"/>
          <cell r="H150" t="str">
            <v>OK</v>
          </cell>
          <cell r="J150"/>
          <cell r="K150"/>
          <cell r="M150"/>
        </row>
        <row r="151">
          <cell r="C151"/>
          <cell r="E151"/>
          <cell r="H151" t="str">
            <v>OK</v>
          </cell>
          <cell r="J151"/>
          <cell r="K151"/>
          <cell r="M151"/>
        </row>
        <row r="152">
          <cell r="C152"/>
          <cell r="E152"/>
          <cell r="H152" t="str">
            <v>OK</v>
          </cell>
          <cell r="J152"/>
          <cell r="K152"/>
          <cell r="M152"/>
        </row>
        <row r="153">
          <cell r="C153"/>
          <cell r="E153"/>
          <cell r="H153" t="str">
            <v>OK</v>
          </cell>
          <cell r="J153"/>
          <cell r="K153"/>
          <cell r="M153"/>
        </row>
        <row r="154">
          <cell r="C154"/>
          <cell r="E154"/>
          <cell r="H154" t="str">
            <v>OK</v>
          </cell>
          <cell r="J154"/>
          <cell r="K154"/>
          <cell r="M154"/>
        </row>
        <row r="155">
          <cell r="C155"/>
          <cell r="E155"/>
          <cell r="H155" t="str">
            <v>OK</v>
          </cell>
          <cell r="J155"/>
          <cell r="K155"/>
          <cell r="M155"/>
        </row>
        <row r="156">
          <cell r="C156"/>
          <cell r="E156"/>
          <cell r="H156" t="str">
            <v>OK</v>
          </cell>
          <cell r="J156"/>
          <cell r="K156"/>
          <cell r="M156"/>
        </row>
        <row r="157">
          <cell r="C157"/>
          <cell r="E157"/>
          <cell r="H157" t="str">
            <v>OK</v>
          </cell>
          <cell r="J157"/>
          <cell r="K157"/>
          <cell r="M157"/>
        </row>
        <row r="158">
          <cell r="C158"/>
          <cell r="E158"/>
          <cell r="H158" t="str">
            <v>OK</v>
          </cell>
          <cell r="J158"/>
          <cell r="K158"/>
          <cell r="M158"/>
        </row>
        <row r="159">
          <cell r="C159"/>
          <cell r="E159"/>
          <cell r="H159" t="str">
            <v>OK</v>
          </cell>
          <cell r="J159"/>
          <cell r="K159"/>
          <cell r="M159"/>
        </row>
        <row r="160">
          <cell r="C160"/>
          <cell r="E160"/>
          <cell r="H160" t="str">
            <v>OK</v>
          </cell>
          <cell r="J160"/>
          <cell r="K160"/>
          <cell r="M160"/>
        </row>
        <row r="161">
          <cell r="C161"/>
          <cell r="E161"/>
          <cell r="H161" t="str">
            <v>OK</v>
          </cell>
          <cell r="J161"/>
          <cell r="K161"/>
          <cell r="M161"/>
        </row>
        <row r="162">
          <cell r="C162"/>
          <cell r="E162"/>
          <cell r="H162" t="str">
            <v>OK</v>
          </cell>
          <cell r="J162"/>
          <cell r="K162"/>
          <cell r="M162"/>
        </row>
        <row r="163">
          <cell r="C163"/>
          <cell r="E163"/>
          <cell r="H163" t="str">
            <v>OK</v>
          </cell>
          <cell r="J163"/>
          <cell r="K163"/>
          <cell r="M163"/>
        </row>
        <row r="164">
          <cell r="C164"/>
          <cell r="E164"/>
          <cell r="H164" t="str">
            <v>OK</v>
          </cell>
          <cell r="J164"/>
          <cell r="K164"/>
          <cell r="M164"/>
        </row>
        <row r="165">
          <cell r="C165"/>
          <cell r="E165"/>
          <cell r="H165" t="str">
            <v>OK</v>
          </cell>
          <cell r="J165"/>
          <cell r="K165"/>
          <cell r="M165"/>
        </row>
        <row r="166">
          <cell r="C166"/>
          <cell r="E166"/>
          <cell r="H166" t="str">
            <v>OK</v>
          </cell>
          <cell r="J166"/>
          <cell r="K166"/>
          <cell r="M166"/>
        </row>
        <row r="167">
          <cell r="C167"/>
          <cell r="E167"/>
          <cell r="H167" t="str">
            <v>OK</v>
          </cell>
          <cell r="J167"/>
          <cell r="K167"/>
          <cell r="M167"/>
        </row>
        <row r="168">
          <cell r="C168"/>
          <cell r="E168"/>
          <cell r="H168" t="str">
            <v>OK</v>
          </cell>
          <cell r="J168"/>
          <cell r="K168"/>
          <cell r="M168"/>
        </row>
        <row r="169">
          <cell r="C169"/>
          <cell r="E169"/>
          <cell r="H169" t="str">
            <v>OK</v>
          </cell>
          <cell r="J169"/>
          <cell r="K169"/>
          <cell r="M169"/>
        </row>
        <row r="170">
          <cell r="C170"/>
          <cell r="E170"/>
          <cell r="H170" t="str">
            <v>OK</v>
          </cell>
          <cell r="J170"/>
          <cell r="K170"/>
          <cell r="M170"/>
        </row>
        <row r="171">
          <cell r="C171"/>
          <cell r="E171"/>
          <cell r="H171" t="str">
            <v>OK</v>
          </cell>
          <cell r="J171"/>
          <cell r="K171"/>
          <cell r="M171"/>
        </row>
        <row r="172">
          <cell r="C172"/>
          <cell r="E172"/>
          <cell r="H172" t="str">
            <v>OK</v>
          </cell>
          <cell r="J172"/>
          <cell r="K172"/>
          <cell r="M172"/>
        </row>
        <row r="173">
          <cell r="C173"/>
          <cell r="E173"/>
          <cell r="H173" t="str">
            <v>OK</v>
          </cell>
          <cell r="J173"/>
          <cell r="K173"/>
          <cell r="M173"/>
        </row>
        <row r="174">
          <cell r="C174"/>
          <cell r="E174"/>
          <cell r="H174" t="str">
            <v>OK</v>
          </cell>
          <cell r="J174"/>
          <cell r="K174"/>
          <cell r="M174"/>
        </row>
        <row r="175">
          <cell r="C175"/>
          <cell r="E175"/>
          <cell r="H175" t="str">
            <v>OK</v>
          </cell>
          <cell r="J175"/>
          <cell r="K175"/>
          <cell r="M175"/>
        </row>
        <row r="176">
          <cell r="C176"/>
          <cell r="E176"/>
          <cell r="H176" t="str">
            <v>OK</v>
          </cell>
          <cell r="J176"/>
          <cell r="K176"/>
          <cell r="M176"/>
        </row>
        <row r="177">
          <cell r="C177"/>
          <cell r="E177"/>
          <cell r="H177" t="str">
            <v>OK</v>
          </cell>
          <cell r="J177"/>
          <cell r="K177"/>
          <cell r="M177"/>
        </row>
        <row r="178">
          <cell r="C178"/>
          <cell r="E178"/>
          <cell r="H178" t="str">
            <v>OK</v>
          </cell>
          <cell r="J178"/>
          <cell r="K178"/>
          <cell r="M178"/>
        </row>
        <row r="179">
          <cell r="C179"/>
          <cell r="E179"/>
          <cell r="H179" t="str">
            <v>OK</v>
          </cell>
          <cell r="J179"/>
          <cell r="K179"/>
          <cell r="M179"/>
        </row>
        <row r="180">
          <cell r="C180"/>
          <cell r="E180"/>
          <cell r="H180" t="str">
            <v>OK</v>
          </cell>
          <cell r="J180"/>
          <cell r="K180"/>
          <cell r="M180"/>
        </row>
        <row r="181">
          <cell r="C181"/>
          <cell r="E181"/>
          <cell r="H181" t="str">
            <v>OK</v>
          </cell>
          <cell r="J181"/>
          <cell r="K181"/>
          <cell r="M181"/>
        </row>
        <row r="182">
          <cell r="C182"/>
          <cell r="E182"/>
          <cell r="H182" t="str">
            <v>OK</v>
          </cell>
          <cell r="J182"/>
          <cell r="K182"/>
          <cell r="M182"/>
        </row>
        <row r="183">
          <cell r="C183"/>
          <cell r="E183"/>
          <cell r="H183" t="str">
            <v>OK</v>
          </cell>
          <cell r="J183"/>
          <cell r="K183"/>
          <cell r="M183"/>
        </row>
        <row r="184">
          <cell r="C184"/>
          <cell r="E184"/>
          <cell r="H184" t="str">
            <v>OK</v>
          </cell>
          <cell r="J184"/>
          <cell r="K184"/>
          <cell r="M184"/>
        </row>
        <row r="185">
          <cell r="C185"/>
          <cell r="E185"/>
          <cell r="H185" t="str">
            <v>OK</v>
          </cell>
          <cell r="J185"/>
          <cell r="K185"/>
          <cell r="M185"/>
        </row>
        <row r="186">
          <cell r="C186"/>
          <cell r="E186"/>
          <cell r="H186" t="str">
            <v>OK</v>
          </cell>
          <cell r="J186"/>
          <cell r="K186"/>
          <cell r="M186"/>
        </row>
        <row r="187">
          <cell r="C187"/>
          <cell r="E187"/>
          <cell r="H187" t="str">
            <v>OK</v>
          </cell>
          <cell r="J187"/>
          <cell r="K187"/>
          <cell r="M187"/>
        </row>
        <row r="188">
          <cell r="C188"/>
          <cell r="E188"/>
          <cell r="H188" t="str">
            <v>OK</v>
          </cell>
          <cell r="J188"/>
          <cell r="K188"/>
          <cell r="M188"/>
        </row>
        <row r="189">
          <cell r="C189"/>
          <cell r="E189"/>
          <cell r="H189" t="str">
            <v>OK</v>
          </cell>
          <cell r="J189"/>
          <cell r="K189"/>
          <cell r="M189"/>
        </row>
        <row r="190">
          <cell r="C190"/>
          <cell r="E190"/>
          <cell r="H190" t="str">
            <v>OK</v>
          </cell>
          <cell r="J190"/>
          <cell r="K190"/>
          <cell r="M190"/>
        </row>
        <row r="191">
          <cell r="C191"/>
          <cell r="E191"/>
          <cell r="H191" t="str">
            <v>OK</v>
          </cell>
          <cell r="J191"/>
          <cell r="K191"/>
          <cell r="M191"/>
        </row>
        <row r="192">
          <cell r="C192"/>
          <cell r="E192"/>
          <cell r="H192" t="str">
            <v>OK</v>
          </cell>
          <cell r="J192"/>
          <cell r="K192"/>
          <cell r="M192"/>
        </row>
        <row r="193">
          <cell r="C193"/>
          <cell r="E193"/>
          <cell r="H193" t="str">
            <v>OK</v>
          </cell>
          <cell r="J193"/>
          <cell r="K193"/>
          <cell r="M193"/>
        </row>
        <row r="194">
          <cell r="C194"/>
          <cell r="E194"/>
          <cell r="H194" t="str">
            <v>OK</v>
          </cell>
          <cell r="J194"/>
          <cell r="K194"/>
          <cell r="M194"/>
        </row>
        <row r="195">
          <cell r="C195"/>
          <cell r="E195"/>
          <cell r="H195" t="str">
            <v>OK</v>
          </cell>
          <cell r="J195"/>
          <cell r="K195"/>
          <cell r="M195"/>
        </row>
        <row r="196">
          <cell r="C196"/>
          <cell r="E196"/>
          <cell r="H196" t="str">
            <v>OK</v>
          </cell>
          <cell r="J196"/>
          <cell r="K196"/>
          <cell r="M196"/>
        </row>
        <row r="197">
          <cell r="C197"/>
          <cell r="E197"/>
          <cell r="H197" t="str">
            <v>OK</v>
          </cell>
          <cell r="J197"/>
          <cell r="K197"/>
          <cell r="M197"/>
        </row>
        <row r="198">
          <cell r="C198"/>
          <cell r="E198"/>
          <cell r="H198" t="str">
            <v>OK</v>
          </cell>
          <cell r="J198"/>
          <cell r="K198"/>
          <cell r="M198"/>
        </row>
        <row r="199">
          <cell r="C199"/>
          <cell r="E199"/>
          <cell r="H199" t="str">
            <v>OK</v>
          </cell>
          <cell r="J199"/>
          <cell r="K199"/>
          <cell r="M199"/>
        </row>
        <row r="200">
          <cell r="C200"/>
          <cell r="E200"/>
          <cell r="H200" t="str">
            <v>OK</v>
          </cell>
          <cell r="J200"/>
          <cell r="K200"/>
          <cell r="M200"/>
        </row>
        <row r="201">
          <cell r="C201"/>
          <cell r="E201"/>
          <cell r="H201" t="str">
            <v>OK</v>
          </cell>
          <cell r="J201"/>
          <cell r="K201"/>
          <cell r="M201"/>
        </row>
        <row r="202">
          <cell r="C202"/>
          <cell r="E202"/>
          <cell r="H202" t="str">
            <v>OK</v>
          </cell>
          <cell r="J202"/>
          <cell r="K202"/>
          <cell r="M202"/>
        </row>
        <row r="203">
          <cell r="C203"/>
          <cell r="E203"/>
          <cell r="H203" t="str">
            <v>OK</v>
          </cell>
          <cell r="J203"/>
          <cell r="K203"/>
          <cell r="M203"/>
        </row>
        <row r="204">
          <cell r="C204"/>
          <cell r="E204"/>
          <cell r="H204" t="str">
            <v>OK</v>
          </cell>
          <cell r="J204"/>
          <cell r="K204"/>
          <cell r="M204"/>
        </row>
        <row r="205">
          <cell r="C205"/>
          <cell r="E205"/>
          <cell r="H205" t="str">
            <v>OK</v>
          </cell>
          <cell r="J205"/>
          <cell r="K205"/>
          <cell r="M205"/>
        </row>
        <row r="206">
          <cell r="C206"/>
          <cell r="E206"/>
          <cell r="H206" t="str">
            <v>OK</v>
          </cell>
          <cell r="J206"/>
          <cell r="K206"/>
          <cell r="M206"/>
        </row>
        <row r="207">
          <cell r="C207"/>
          <cell r="E207"/>
          <cell r="H207" t="str">
            <v>OK</v>
          </cell>
          <cell r="J207"/>
          <cell r="K207"/>
          <cell r="M207"/>
        </row>
        <row r="208">
          <cell r="C208"/>
          <cell r="E208"/>
          <cell r="H208" t="str">
            <v>OK</v>
          </cell>
          <cell r="J208"/>
          <cell r="K208"/>
          <cell r="M208"/>
        </row>
        <row r="209">
          <cell r="C209"/>
          <cell r="E209"/>
          <cell r="H209" t="str">
            <v>OK</v>
          </cell>
          <cell r="J209"/>
          <cell r="K209"/>
          <cell r="M209"/>
        </row>
        <row r="210">
          <cell r="C210"/>
          <cell r="E210"/>
          <cell r="H210" t="str">
            <v>OK</v>
          </cell>
          <cell r="J210"/>
          <cell r="K210"/>
          <cell r="M210"/>
        </row>
        <row r="211">
          <cell r="C211"/>
          <cell r="E211"/>
          <cell r="H211" t="str">
            <v>OK</v>
          </cell>
          <cell r="J211"/>
          <cell r="K211"/>
          <cell r="M211"/>
        </row>
        <row r="212">
          <cell r="C212"/>
          <cell r="E212"/>
          <cell r="H212" t="str">
            <v>OK</v>
          </cell>
          <cell r="J212"/>
          <cell r="K212"/>
          <cell r="M212"/>
        </row>
        <row r="213">
          <cell r="C213"/>
          <cell r="E213"/>
          <cell r="H213" t="str">
            <v>OK</v>
          </cell>
          <cell r="J213"/>
          <cell r="K213"/>
          <cell r="M213"/>
        </row>
        <row r="214">
          <cell r="C214"/>
          <cell r="E214"/>
          <cell r="H214" t="str">
            <v>OK</v>
          </cell>
          <cell r="J214"/>
          <cell r="K214"/>
          <cell r="M214"/>
        </row>
        <row r="215">
          <cell r="C215"/>
          <cell r="E215"/>
          <cell r="H215" t="str">
            <v>OK</v>
          </cell>
          <cell r="J215"/>
          <cell r="K215"/>
          <cell r="M215"/>
        </row>
        <row r="216">
          <cell r="C216"/>
          <cell r="E216"/>
          <cell r="H216" t="str">
            <v>OK</v>
          </cell>
          <cell r="J216"/>
          <cell r="K216"/>
          <cell r="M216"/>
        </row>
        <row r="217">
          <cell r="C217"/>
          <cell r="E217"/>
          <cell r="H217" t="str">
            <v>OK</v>
          </cell>
          <cell r="J217"/>
          <cell r="K217"/>
          <cell r="M217"/>
        </row>
        <row r="218">
          <cell r="C218"/>
          <cell r="E218"/>
          <cell r="H218" t="str">
            <v>OK</v>
          </cell>
          <cell r="J218"/>
          <cell r="K218"/>
          <cell r="M218"/>
        </row>
        <row r="219">
          <cell r="C219"/>
          <cell r="E219"/>
          <cell r="H219" t="str">
            <v>OK</v>
          </cell>
          <cell r="J219"/>
          <cell r="K219"/>
          <cell r="M219"/>
        </row>
        <row r="220">
          <cell r="C220"/>
          <cell r="E220"/>
          <cell r="H220" t="str">
            <v>OK</v>
          </cell>
          <cell r="J220"/>
          <cell r="K220"/>
          <cell r="M220"/>
        </row>
        <row r="221">
          <cell r="C221"/>
          <cell r="E221"/>
          <cell r="H221" t="str">
            <v>OK</v>
          </cell>
          <cell r="J221"/>
          <cell r="K221"/>
          <cell r="M221"/>
        </row>
        <row r="222">
          <cell r="C222"/>
          <cell r="E222"/>
          <cell r="H222" t="str">
            <v>OK</v>
          </cell>
          <cell r="J222"/>
          <cell r="K222"/>
          <cell r="M222"/>
        </row>
        <row r="223">
          <cell r="C223"/>
          <cell r="E223"/>
          <cell r="H223" t="str">
            <v>OK</v>
          </cell>
          <cell r="J223"/>
          <cell r="K223"/>
          <cell r="M223"/>
        </row>
        <row r="224">
          <cell r="C224"/>
          <cell r="E224"/>
          <cell r="H224" t="str">
            <v>OK</v>
          </cell>
          <cell r="J224"/>
          <cell r="K224"/>
          <cell r="M224"/>
        </row>
        <row r="225">
          <cell r="C225"/>
          <cell r="E225"/>
          <cell r="H225" t="str">
            <v>OK</v>
          </cell>
          <cell r="J225"/>
          <cell r="K225"/>
          <cell r="M225"/>
        </row>
        <row r="226">
          <cell r="C226"/>
          <cell r="E226"/>
          <cell r="H226" t="str">
            <v>OK</v>
          </cell>
          <cell r="J226"/>
          <cell r="K226"/>
          <cell r="M226"/>
        </row>
        <row r="227">
          <cell r="C227"/>
          <cell r="E227"/>
          <cell r="H227" t="str">
            <v>OK</v>
          </cell>
          <cell r="J227"/>
          <cell r="K227"/>
          <cell r="M227"/>
        </row>
        <row r="228">
          <cell r="C228"/>
          <cell r="E228"/>
          <cell r="H228" t="str">
            <v>OK</v>
          </cell>
          <cell r="J228"/>
          <cell r="K228"/>
          <cell r="M228"/>
        </row>
        <row r="229">
          <cell r="C229"/>
          <cell r="E229"/>
          <cell r="H229" t="str">
            <v>OK</v>
          </cell>
          <cell r="J229"/>
          <cell r="K229"/>
          <cell r="M229"/>
        </row>
        <row r="230">
          <cell r="C230"/>
          <cell r="E230"/>
          <cell r="H230" t="str">
            <v>OK</v>
          </cell>
          <cell r="J230"/>
          <cell r="K230"/>
          <cell r="M230"/>
        </row>
        <row r="231">
          <cell r="C231"/>
          <cell r="E231"/>
          <cell r="H231" t="str">
            <v>OK</v>
          </cell>
          <cell r="J231"/>
          <cell r="K231"/>
          <cell r="M231"/>
        </row>
        <row r="232">
          <cell r="C232"/>
          <cell r="E232"/>
          <cell r="H232" t="str">
            <v>OK</v>
          </cell>
          <cell r="J232"/>
          <cell r="K232"/>
          <cell r="M232"/>
        </row>
        <row r="233">
          <cell r="C233"/>
          <cell r="E233"/>
          <cell r="H233" t="str">
            <v>OK</v>
          </cell>
          <cell r="J233"/>
          <cell r="K233"/>
          <cell r="M233"/>
        </row>
        <row r="234">
          <cell r="C234"/>
          <cell r="E234"/>
          <cell r="H234" t="str">
            <v>OK</v>
          </cell>
          <cell r="J234"/>
          <cell r="K234"/>
          <cell r="M234"/>
        </row>
        <row r="235">
          <cell r="C235"/>
          <cell r="E235"/>
          <cell r="H235" t="str">
            <v>OK</v>
          </cell>
          <cell r="J235"/>
          <cell r="K235"/>
          <cell r="M235"/>
        </row>
        <row r="236">
          <cell r="C236"/>
          <cell r="E236"/>
          <cell r="H236" t="str">
            <v>OK</v>
          </cell>
          <cell r="J236"/>
          <cell r="K236"/>
          <cell r="M236"/>
        </row>
        <row r="237">
          <cell r="C237"/>
          <cell r="E237"/>
          <cell r="H237" t="str">
            <v>OK</v>
          </cell>
          <cell r="J237"/>
          <cell r="K237"/>
          <cell r="M237"/>
        </row>
        <row r="238">
          <cell r="C238"/>
          <cell r="E238"/>
          <cell r="H238" t="str">
            <v>OK</v>
          </cell>
          <cell r="J238"/>
          <cell r="K238"/>
          <cell r="M238"/>
        </row>
        <row r="239">
          <cell r="C239"/>
          <cell r="E239"/>
          <cell r="H239" t="str">
            <v>OK</v>
          </cell>
          <cell r="J239"/>
          <cell r="K239"/>
          <cell r="M239"/>
        </row>
        <row r="240">
          <cell r="C240"/>
          <cell r="E240"/>
          <cell r="H240" t="str">
            <v>OK</v>
          </cell>
          <cell r="J240"/>
          <cell r="K240"/>
          <cell r="M240"/>
        </row>
        <row r="241">
          <cell r="C241"/>
          <cell r="E241"/>
          <cell r="H241" t="str">
            <v>OK</v>
          </cell>
          <cell r="J241"/>
          <cell r="K241"/>
          <cell r="M241"/>
        </row>
        <row r="242">
          <cell r="C242"/>
          <cell r="E242"/>
          <cell r="H242" t="str">
            <v>OK</v>
          </cell>
          <cell r="J242"/>
          <cell r="K242"/>
          <cell r="M242"/>
        </row>
        <row r="243">
          <cell r="C243"/>
          <cell r="E243"/>
          <cell r="H243" t="str">
            <v>OK</v>
          </cell>
          <cell r="J243"/>
          <cell r="K243"/>
          <cell r="M243"/>
        </row>
        <row r="244">
          <cell r="C244"/>
          <cell r="E244"/>
          <cell r="H244" t="str">
            <v>OK</v>
          </cell>
          <cell r="J244"/>
          <cell r="K244"/>
          <cell r="M244"/>
        </row>
        <row r="245">
          <cell r="C245"/>
          <cell r="E245"/>
          <cell r="H245" t="str">
            <v>OK</v>
          </cell>
          <cell r="J245"/>
          <cell r="K245"/>
          <cell r="M245"/>
        </row>
        <row r="246">
          <cell r="C246"/>
          <cell r="E246"/>
          <cell r="H246" t="str">
            <v>OK</v>
          </cell>
          <cell r="J246"/>
          <cell r="K246"/>
          <cell r="M246"/>
        </row>
        <row r="247">
          <cell r="C247"/>
          <cell r="E247"/>
          <cell r="H247" t="str">
            <v>OK</v>
          </cell>
          <cell r="J247"/>
          <cell r="K247"/>
          <cell r="M247"/>
        </row>
        <row r="248">
          <cell r="C248"/>
          <cell r="E248"/>
          <cell r="H248" t="str">
            <v>OK</v>
          </cell>
          <cell r="J248"/>
          <cell r="K248"/>
          <cell r="M248"/>
        </row>
        <row r="249">
          <cell r="C249"/>
          <cell r="E249"/>
          <cell r="H249" t="str">
            <v>OK</v>
          </cell>
          <cell r="J249"/>
          <cell r="K249"/>
          <cell r="M249"/>
        </row>
        <row r="250">
          <cell r="C250"/>
          <cell r="E250"/>
          <cell r="H250" t="str">
            <v>OK</v>
          </cell>
          <cell r="J250"/>
          <cell r="K250"/>
          <cell r="M250"/>
        </row>
        <row r="251">
          <cell r="C251"/>
          <cell r="E251"/>
          <cell r="H251" t="str">
            <v>OK</v>
          </cell>
          <cell r="J251"/>
          <cell r="K251"/>
          <cell r="M251"/>
        </row>
        <row r="252">
          <cell r="C252"/>
          <cell r="E252"/>
          <cell r="H252" t="str">
            <v>OK</v>
          </cell>
          <cell r="J252"/>
          <cell r="K252"/>
          <cell r="M252"/>
        </row>
        <row r="253">
          <cell r="C253"/>
          <cell r="E253"/>
          <cell r="H253" t="str">
            <v>OK</v>
          </cell>
          <cell r="J253"/>
          <cell r="K253"/>
          <cell r="M253"/>
        </row>
        <row r="254">
          <cell r="C254"/>
          <cell r="E254"/>
          <cell r="H254" t="str">
            <v>OK</v>
          </cell>
          <cell r="J254"/>
          <cell r="K254"/>
          <cell r="M254"/>
        </row>
        <row r="255">
          <cell r="C255"/>
          <cell r="E255"/>
          <cell r="H255" t="str">
            <v>OK</v>
          </cell>
          <cell r="J255"/>
          <cell r="K255"/>
          <cell r="M255"/>
        </row>
        <row r="256">
          <cell r="C256"/>
          <cell r="E256"/>
          <cell r="H256" t="str">
            <v>OK</v>
          </cell>
          <cell r="J256"/>
          <cell r="K256"/>
          <cell r="M256"/>
        </row>
        <row r="257">
          <cell r="C257"/>
          <cell r="E257"/>
          <cell r="H257" t="str">
            <v>OK</v>
          </cell>
          <cell r="J257"/>
          <cell r="K257"/>
          <cell r="M257"/>
        </row>
        <row r="258">
          <cell r="C258"/>
          <cell r="E258"/>
          <cell r="H258" t="str">
            <v>OK</v>
          </cell>
          <cell r="J258"/>
          <cell r="K258"/>
          <cell r="M258"/>
        </row>
        <row r="259">
          <cell r="C259"/>
          <cell r="E259"/>
          <cell r="H259" t="str">
            <v>OK</v>
          </cell>
          <cell r="J259"/>
          <cell r="K259"/>
          <cell r="M259"/>
        </row>
        <row r="260">
          <cell r="C260"/>
          <cell r="E260"/>
          <cell r="H260" t="str">
            <v>OK</v>
          </cell>
          <cell r="J260"/>
          <cell r="K260"/>
          <cell r="M260"/>
        </row>
        <row r="261">
          <cell r="C261"/>
          <cell r="E261"/>
          <cell r="H261" t="str">
            <v>OK</v>
          </cell>
          <cell r="J261"/>
          <cell r="K261"/>
          <cell r="M261"/>
        </row>
        <row r="262">
          <cell r="C262"/>
          <cell r="E262"/>
          <cell r="H262" t="str">
            <v>OK</v>
          </cell>
          <cell r="J262"/>
          <cell r="K262"/>
          <cell r="M262"/>
        </row>
        <row r="263">
          <cell r="C263"/>
          <cell r="E263"/>
          <cell r="H263" t="str">
            <v>OK</v>
          </cell>
          <cell r="J263"/>
          <cell r="K263"/>
          <cell r="M263"/>
        </row>
        <row r="264">
          <cell r="C264"/>
          <cell r="E264"/>
          <cell r="H264" t="str">
            <v>OK</v>
          </cell>
          <cell r="J264"/>
          <cell r="K264"/>
          <cell r="M264"/>
        </row>
        <row r="265">
          <cell r="C265"/>
          <cell r="E265"/>
          <cell r="H265" t="str">
            <v>OK</v>
          </cell>
          <cell r="J265"/>
          <cell r="K265"/>
          <cell r="M265"/>
        </row>
        <row r="266">
          <cell r="C266"/>
          <cell r="E266"/>
          <cell r="H266" t="str">
            <v>OK</v>
          </cell>
          <cell r="J266"/>
          <cell r="K266"/>
          <cell r="M266"/>
        </row>
        <row r="267">
          <cell r="C267"/>
          <cell r="E267"/>
          <cell r="H267" t="str">
            <v>OK</v>
          </cell>
          <cell r="J267"/>
          <cell r="K267"/>
          <cell r="M267"/>
        </row>
        <row r="268">
          <cell r="C268"/>
          <cell r="E268"/>
          <cell r="H268" t="str">
            <v>OK</v>
          </cell>
          <cell r="J268"/>
          <cell r="K268"/>
          <cell r="M268"/>
        </row>
        <row r="269">
          <cell r="C269"/>
          <cell r="E269"/>
          <cell r="H269" t="str">
            <v>OK</v>
          </cell>
          <cell r="J269"/>
          <cell r="K269"/>
          <cell r="M269"/>
        </row>
        <row r="270">
          <cell r="C270"/>
          <cell r="E270"/>
          <cell r="H270" t="str">
            <v>OK</v>
          </cell>
          <cell r="J270"/>
          <cell r="K270"/>
          <cell r="M270"/>
        </row>
        <row r="271">
          <cell r="C271"/>
          <cell r="E271"/>
          <cell r="H271" t="str">
            <v>OK</v>
          </cell>
          <cell r="J271"/>
          <cell r="K271"/>
          <cell r="M271"/>
        </row>
        <row r="272">
          <cell r="C272"/>
          <cell r="E272"/>
          <cell r="H272" t="str">
            <v>OK</v>
          </cell>
          <cell r="J272"/>
          <cell r="K272"/>
          <cell r="M272"/>
        </row>
        <row r="273">
          <cell r="C273"/>
          <cell r="E273"/>
          <cell r="H273" t="str">
            <v>OK</v>
          </cell>
          <cell r="J273"/>
          <cell r="K273"/>
          <cell r="M273"/>
        </row>
        <row r="274">
          <cell r="C274"/>
          <cell r="E274"/>
          <cell r="H274" t="str">
            <v>OK</v>
          </cell>
          <cell r="J274"/>
          <cell r="K274"/>
          <cell r="M274"/>
        </row>
        <row r="275">
          <cell r="C275"/>
          <cell r="E275"/>
          <cell r="H275" t="str">
            <v>OK</v>
          </cell>
          <cell r="J275"/>
          <cell r="K275"/>
          <cell r="M275"/>
        </row>
        <row r="276">
          <cell r="C276"/>
          <cell r="E276"/>
          <cell r="H276" t="str">
            <v>OK</v>
          </cell>
          <cell r="J276"/>
          <cell r="K276"/>
          <cell r="M276"/>
        </row>
        <row r="277">
          <cell r="C277"/>
          <cell r="E277"/>
          <cell r="H277" t="str">
            <v>OK</v>
          </cell>
          <cell r="J277"/>
          <cell r="K277"/>
          <cell r="M277"/>
        </row>
        <row r="278">
          <cell r="C278"/>
          <cell r="E278"/>
          <cell r="H278" t="str">
            <v>OK</v>
          </cell>
          <cell r="J278"/>
          <cell r="K278"/>
          <cell r="M278"/>
        </row>
        <row r="279">
          <cell r="C279"/>
          <cell r="E279"/>
          <cell r="H279" t="str">
            <v>OK</v>
          </cell>
          <cell r="J279"/>
          <cell r="K279"/>
          <cell r="M279"/>
        </row>
        <row r="280">
          <cell r="C280"/>
          <cell r="E280"/>
          <cell r="H280" t="str">
            <v>OK</v>
          </cell>
          <cell r="J280"/>
          <cell r="K280"/>
          <cell r="M280"/>
        </row>
        <row r="281">
          <cell r="C281"/>
          <cell r="E281"/>
          <cell r="H281" t="str">
            <v>OK</v>
          </cell>
          <cell r="J281"/>
          <cell r="K281"/>
          <cell r="M281"/>
        </row>
        <row r="282">
          <cell r="C282"/>
          <cell r="E282"/>
          <cell r="H282" t="str">
            <v>OK</v>
          </cell>
          <cell r="J282"/>
          <cell r="K282"/>
          <cell r="M282"/>
        </row>
        <row r="283">
          <cell r="C283"/>
          <cell r="E283"/>
          <cell r="H283" t="str">
            <v>OK</v>
          </cell>
          <cell r="J283"/>
          <cell r="K283"/>
          <cell r="M283"/>
        </row>
        <row r="284">
          <cell r="C284"/>
          <cell r="E284"/>
          <cell r="H284" t="str">
            <v>OK</v>
          </cell>
          <cell r="J284"/>
          <cell r="K284"/>
          <cell r="M284"/>
        </row>
        <row r="285">
          <cell r="C285"/>
          <cell r="E285"/>
          <cell r="H285" t="str">
            <v>OK</v>
          </cell>
          <cell r="J285"/>
          <cell r="K285"/>
          <cell r="M285"/>
        </row>
        <row r="286">
          <cell r="C286"/>
          <cell r="E286"/>
          <cell r="H286" t="str">
            <v>OK</v>
          </cell>
          <cell r="J286"/>
          <cell r="K286"/>
          <cell r="M286"/>
        </row>
        <row r="287">
          <cell r="C287"/>
          <cell r="E287"/>
          <cell r="H287" t="str">
            <v>OK</v>
          </cell>
          <cell r="J287"/>
          <cell r="K287"/>
          <cell r="M287"/>
        </row>
        <row r="288">
          <cell r="C288"/>
          <cell r="E288"/>
          <cell r="H288" t="str">
            <v>OK</v>
          </cell>
          <cell r="J288"/>
          <cell r="K288"/>
          <cell r="M288"/>
        </row>
        <row r="289">
          <cell r="C289"/>
          <cell r="E289"/>
          <cell r="H289" t="str">
            <v>OK</v>
          </cell>
          <cell r="J289"/>
          <cell r="K289"/>
          <cell r="M289"/>
        </row>
        <row r="290">
          <cell r="C290"/>
          <cell r="E290"/>
          <cell r="H290" t="str">
            <v>OK</v>
          </cell>
          <cell r="J290"/>
          <cell r="K290"/>
          <cell r="M290"/>
        </row>
        <row r="291">
          <cell r="C291"/>
          <cell r="E291"/>
          <cell r="H291" t="str">
            <v>OK</v>
          </cell>
          <cell r="J291"/>
          <cell r="K291"/>
          <cell r="M291"/>
        </row>
        <row r="292">
          <cell r="C292"/>
          <cell r="E292"/>
          <cell r="H292" t="str">
            <v>OK</v>
          </cell>
          <cell r="J292"/>
          <cell r="K292"/>
          <cell r="M292"/>
        </row>
        <row r="293">
          <cell r="C293"/>
          <cell r="E293"/>
          <cell r="H293" t="str">
            <v>OK</v>
          </cell>
          <cell r="J293"/>
          <cell r="K293"/>
          <cell r="M293"/>
        </row>
        <row r="294">
          <cell r="C294"/>
          <cell r="E294"/>
          <cell r="H294" t="str">
            <v>OK</v>
          </cell>
          <cell r="J294"/>
          <cell r="K294"/>
          <cell r="M294"/>
        </row>
        <row r="295">
          <cell r="C295"/>
          <cell r="E295"/>
          <cell r="H295" t="str">
            <v>OK</v>
          </cell>
          <cell r="J295"/>
          <cell r="K295"/>
          <cell r="M295"/>
        </row>
        <row r="296">
          <cell r="C296"/>
          <cell r="E296"/>
          <cell r="H296" t="str">
            <v>OK</v>
          </cell>
          <cell r="J296"/>
          <cell r="K296"/>
          <cell r="M296"/>
        </row>
        <row r="297">
          <cell r="C297"/>
          <cell r="E297"/>
          <cell r="H297" t="str">
            <v>OK</v>
          </cell>
          <cell r="J297"/>
          <cell r="K297"/>
          <cell r="M297"/>
        </row>
        <row r="298">
          <cell r="C298"/>
          <cell r="E298"/>
          <cell r="H298" t="str">
            <v>OK</v>
          </cell>
          <cell r="J298"/>
          <cell r="K298"/>
          <cell r="M298"/>
        </row>
        <row r="299">
          <cell r="C299"/>
          <cell r="E299"/>
          <cell r="H299" t="str">
            <v>OK</v>
          </cell>
          <cell r="J299"/>
          <cell r="K299"/>
          <cell r="M299"/>
        </row>
        <row r="300">
          <cell r="C300"/>
          <cell r="E300"/>
          <cell r="H300" t="str">
            <v>OK</v>
          </cell>
          <cell r="J300"/>
          <cell r="K300"/>
          <cell r="M300"/>
        </row>
        <row r="301">
          <cell r="C301"/>
          <cell r="E301"/>
          <cell r="H301" t="str">
            <v>OK</v>
          </cell>
          <cell r="J301"/>
          <cell r="K301"/>
          <cell r="M301"/>
        </row>
        <row r="302">
          <cell r="C302"/>
          <cell r="E302"/>
          <cell r="H302" t="str">
            <v>OK</v>
          </cell>
          <cell r="J302"/>
          <cell r="K302"/>
          <cell r="M302"/>
        </row>
        <row r="303">
          <cell r="C303"/>
          <cell r="E303"/>
          <cell r="H303" t="str">
            <v>OK</v>
          </cell>
          <cell r="J303"/>
          <cell r="K303"/>
          <cell r="M303"/>
        </row>
        <row r="304">
          <cell r="C304"/>
          <cell r="E304"/>
          <cell r="H304" t="str">
            <v>OK</v>
          </cell>
          <cell r="J304"/>
          <cell r="K304"/>
          <cell r="M304"/>
        </row>
        <row r="305">
          <cell r="C305"/>
          <cell r="E305"/>
          <cell r="H305" t="str">
            <v>OK</v>
          </cell>
          <cell r="J305"/>
          <cell r="K305"/>
          <cell r="M305"/>
        </row>
        <row r="306">
          <cell r="C306"/>
          <cell r="E306"/>
          <cell r="H306" t="str">
            <v>OK</v>
          </cell>
          <cell r="J306"/>
          <cell r="K306"/>
          <cell r="M306"/>
        </row>
        <row r="307">
          <cell r="C307"/>
          <cell r="E307"/>
          <cell r="H307" t="str">
            <v>OK</v>
          </cell>
          <cell r="J307"/>
          <cell r="K307"/>
          <cell r="M307"/>
        </row>
        <row r="308">
          <cell r="C308"/>
          <cell r="E308"/>
          <cell r="H308" t="str">
            <v>OK</v>
          </cell>
          <cell r="J308"/>
          <cell r="K308"/>
          <cell r="M308"/>
        </row>
        <row r="309">
          <cell r="C309"/>
          <cell r="E309"/>
          <cell r="H309" t="str">
            <v>OK</v>
          </cell>
          <cell r="J309"/>
          <cell r="K309"/>
          <cell r="M309"/>
        </row>
        <row r="310">
          <cell r="C310"/>
          <cell r="E310"/>
          <cell r="H310" t="str">
            <v>OK</v>
          </cell>
          <cell r="J310"/>
          <cell r="K310"/>
          <cell r="M310"/>
        </row>
        <row r="311">
          <cell r="C311"/>
          <cell r="E311"/>
          <cell r="H311" t="str">
            <v>OK</v>
          </cell>
          <cell r="J311"/>
          <cell r="K311"/>
          <cell r="M311"/>
        </row>
        <row r="312">
          <cell r="C312"/>
          <cell r="E312"/>
          <cell r="H312" t="str">
            <v>OK</v>
          </cell>
          <cell r="J312"/>
          <cell r="K312"/>
          <cell r="M312"/>
        </row>
        <row r="313">
          <cell r="C313"/>
          <cell r="E313"/>
          <cell r="H313" t="str">
            <v>OK</v>
          </cell>
          <cell r="J313"/>
          <cell r="K313"/>
          <cell r="M313"/>
        </row>
        <row r="314">
          <cell r="C314"/>
          <cell r="E314"/>
          <cell r="H314" t="str">
            <v>OK</v>
          </cell>
          <cell r="J314"/>
          <cell r="K314"/>
          <cell r="M314"/>
        </row>
        <row r="315">
          <cell r="C315"/>
          <cell r="E315"/>
          <cell r="H315" t="str">
            <v>OK</v>
          </cell>
          <cell r="J315"/>
          <cell r="K315"/>
          <cell r="M315"/>
        </row>
        <row r="316">
          <cell r="C316"/>
          <cell r="E316"/>
          <cell r="H316" t="str">
            <v>OK</v>
          </cell>
          <cell r="J316"/>
          <cell r="K316"/>
          <cell r="M316"/>
        </row>
        <row r="317">
          <cell r="C317"/>
          <cell r="E317"/>
          <cell r="H317" t="str">
            <v>OK</v>
          </cell>
          <cell r="J317"/>
          <cell r="K317"/>
          <cell r="M317"/>
        </row>
        <row r="318">
          <cell r="C318"/>
          <cell r="E318"/>
          <cell r="H318" t="str">
            <v>OK</v>
          </cell>
          <cell r="J318"/>
          <cell r="K318"/>
          <cell r="M318"/>
        </row>
        <row r="319">
          <cell r="C319"/>
          <cell r="E319"/>
          <cell r="H319" t="str">
            <v>OK</v>
          </cell>
          <cell r="J319"/>
          <cell r="K319"/>
          <cell r="M319"/>
        </row>
        <row r="320">
          <cell r="C320"/>
          <cell r="E320"/>
          <cell r="H320" t="str">
            <v>OK</v>
          </cell>
          <cell r="J320"/>
          <cell r="K320"/>
          <cell r="M320"/>
        </row>
        <row r="321">
          <cell r="C321"/>
          <cell r="E321"/>
          <cell r="H321" t="str">
            <v>OK</v>
          </cell>
          <cell r="J321"/>
          <cell r="K321"/>
          <cell r="M321"/>
        </row>
        <row r="322">
          <cell r="C322"/>
          <cell r="E322"/>
          <cell r="H322" t="str">
            <v>OK</v>
          </cell>
          <cell r="J322"/>
          <cell r="K322"/>
          <cell r="M322"/>
        </row>
        <row r="323">
          <cell r="C323"/>
          <cell r="E323"/>
          <cell r="H323" t="str">
            <v>OK</v>
          </cell>
          <cell r="J323"/>
          <cell r="K323"/>
          <cell r="M323"/>
        </row>
        <row r="324">
          <cell r="C324"/>
          <cell r="E324"/>
          <cell r="H324" t="str">
            <v>OK</v>
          </cell>
          <cell r="J324"/>
          <cell r="K324"/>
          <cell r="M324"/>
        </row>
        <row r="325">
          <cell r="C325"/>
          <cell r="E325"/>
          <cell r="H325" t="str">
            <v>OK</v>
          </cell>
          <cell r="J325"/>
          <cell r="K325"/>
          <cell r="M325"/>
        </row>
        <row r="326">
          <cell r="C326"/>
          <cell r="E326"/>
          <cell r="H326" t="str">
            <v>OK</v>
          </cell>
          <cell r="J326"/>
          <cell r="K326"/>
          <cell r="M326"/>
        </row>
        <row r="327">
          <cell r="C327"/>
          <cell r="E327"/>
          <cell r="H327" t="str">
            <v>OK</v>
          </cell>
          <cell r="J327"/>
          <cell r="K327"/>
          <cell r="M327"/>
        </row>
        <row r="328">
          <cell r="C328"/>
          <cell r="E328"/>
          <cell r="H328" t="str">
            <v>OK</v>
          </cell>
          <cell r="J328"/>
          <cell r="K328"/>
          <cell r="M328"/>
        </row>
        <row r="329">
          <cell r="C329"/>
          <cell r="E329"/>
          <cell r="H329" t="str">
            <v>OK</v>
          </cell>
          <cell r="J329"/>
          <cell r="K329"/>
          <cell r="M329"/>
        </row>
        <row r="330">
          <cell r="C330"/>
          <cell r="E330"/>
          <cell r="H330" t="str">
            <v>OK</v>
          </cell>
          <cell r="J330"/>
          <cell r="K330"/>
          <cell r="M330"/>
        </row>
        <row r="331">
          <cell r="C331"/>
          <cell r="E331"/>
          <cell r="H331" t="str">
            <v>OK</v>
          </cell>
          <cell r="J331"/>
          <cell r="K331"/>
          <cell r="M331"/>
        </row>
        <row r="332">
          <cell r="C332"/>
          <cell r="E332"/>
          <cell r="H332" t="str">
            <v>OK</v>
          </cell>
          <cell r="J332"/>
          <cell r="K332"/>
          <cell r="M332"/>
        </row>
        <row r="333">
          <cell r="C333"/>
          <cell r="E333"/>
          <cell r="H333" t="str">
            <v>OK</v>
          </cell>
          <cell r="J333"/>
          <cell r="K333"/>
          <cell r="M333"/>
        </row>
        <row r="334">
          <cell r="C334"/>
          <cell r="E334"/>
          <cell r="H334" t="str">
            <v>OK</v>
          </cell>
          <cell r="J334"/>
          <cell r="K334"/>
          <cell r="M334"/>
        </row>
        <row r="335">
          <cell r="C335"/>
          <cell r="E335"/>
          <cell r="H335" t="str">
            <v>OK</v>
          </cell>
          <cell r="J335"/>
          <cell r="K335"/>
          <cell r="M335"/>
        </row>
        <row r="336">
          <cell r="C336"/>
          <cell r="E336"/>
          <cell r="H336" t="str">
            <v>OK</v>
          </cell>
          <cell r="J336"/>
          <cell r="K336"/>
          <cell r="M336"/>
        </row>
        <row r="337">
          <cell r="C337"/>
          <cell r="E337"/>
          <cell r="H337" t="str">
            <v>OK</v>
          </cell>
          <cell r="J337"/>
          <cell r="K337"/>
          <cell r="M337"/>
        </row>
        <row r="338">
          <cell r="C338"/>
          <cell r="E338"/>
          <cell r="H338" t="str">
            <v>OK</v>
          </cell>
          <cell r="J338"/>
          <cell r="K338"/>
          <cell r="M338"/>
        </row>
        <row r="339">
          <cell r="C339"/>
          <cell r="E339"/>
          <cell r="H339" t="str">
            <v>OK</v>
          </cell>
          <cell r="J339"/>
          <cell r="K339"/>
          <cell r="M339"/>
        </row>
        <row r="340">
          <cell r="C340"/>
          <cell r="E340"/>
          <cell r="H340" t="str">
            <v>OK</v>
          </cell>
          <cell r="J340"/>
          <cell r="K340"/>
          <cell r="M340"/>
        </row>
        <row r="341">
          <cell r="C341"/>
          <cell r="E341"/>
          <cell r="H341" t="str">
            <v>OK</v>
          </cell>
          <cell r="J341"/>
          <cell r="K341"/>
          <cell r="M341"/>
        </row>
        <row r="342">
          <cell r="C342"/>
          <cell r="E342"/>
          <cell r="H342" t="str">
            <v>OK</v>
          </cell>
          <cell r="J342"/>
          <cell r="K342"/>
          <cell r="M342"/>
        </row>
        <row r="343">
          <cell r="C343"/>
          <cell r="E343"/>
          <cell r="H343" t="str">
            <v>OK</v>
          </cell>
          <cell r="J343"/>
          <cell r="K343"/>
          <cell r="M343"/>
        </row>
        <row r="344">
          <cell r="C344"/>
          <cell r="E344"/>
          <cell r="H344" t="str">
            <v>OK</v>
          </cell>
          <cell r="J344"/>
          <cell r="K344"/>
          <cell r="M344"/>
        </row>
        <row r="345">
          <cell r="C345"/>
          <cell r="E345"/>
          <cell r="H345" t="str">
            <v>OK</v>
          </cell>
          <cell r="J345"/>
          <cell r="K345"/>
          <cell r="M345"/>
        </row>
        <row r="346">
          <cell r="C346"/>
          <cell r="E346"/>
          <cell r="H346" t="str">
            <v>OK</v>
          </cell>
          <cell r="J346"/>
          <cell r="K346"/>
          <cell r="M346"/>
        </row>
        <row r="347">
          <cell r="C347"/>
          <cell r="E347"/>
          <cell r="H347" t="str">
            <v>OK</v>
          </cell>
          <cell r="J347"/>
          <cell r="K347"/>
          <cell r="M347"/>
        </row>
        <row r="348">
          <cell r="C348"/>
          <cell r="E348"/>
          <cell r="H348" t="str">
            <v>OK</v>
          </cell>
          <cell r="J348"/>
          <cell r="K348"/>
          <cell r="M348"/>
        </row>
        <row r="349">
          <cell r="C349"/>
          <cell r="E349"/>
          <cell r="H349" t="str">
            <v>OK</v>
          </cell>
          <cell r="J349"/>
          <cell r="K349"/>
          <cell r="M349"/>
        </row>
        <row r="350">
          <cell r="C350"/>
          <cell r="E350"/>
          <cell r="H350" t="str">
            <v>OK</v>
          </cell>
          <cell r="J350"/>
          <cell r="K350"/>
          <cell r="M350"/>
        </row>
        <row r="351">
          <cell r="C351"/>
          <cell r="E351"/>
          <cell r="H351" t="str">
            <v>OK</v>
          </cell>
          <cell r="J351"/>
          <cell r="K351"/>
          <cell r="M351"/>
        </row>
        <row r="352">
          <cell r="C352"/>
          <cell r="E352"/>
          <cell r="H352" t="str">
            <v>OK</v>
          </cell>
          <cell r="J352"/>
          <cell r="K352"/>
          <cell r="M352"/>
        </row>
        <row r="353">
          <cell r="C353"/>
          <cell r="E353"/>
          <cell r="H353" t="str">
            <v>OK</v>
          </cell>
          <cell r="J353"/>
          <cell r="K353"/>
          <cell r="M353"/>
        </row>
        <row r="354">
          <cell r="C354"/>
          <cell r="E354"/>
          <cell r="H354" t="str">
            <v>OK</v>
          </cell>
          <cell r="J354"/>
          <cell r="K354"/>
          <cell r="M354"/>
        </row>
        <row r="355">
          <cell r="C355"/>
          <cell r="E355"/>
          <cell r="H355" t="str">
            <v>OK</v>
          </cell>
          <cell r="J355"/>
          <cell r="K355"/>
          <cell r="M355"/>
        </row>
        <row r="356">
          <cell r="C356"/>
          <cell r="E356"/>
          <cell r="H356" t="str">
            <v>OK</v>
          </cell>
          <cell r="J356"/>
          <cell r="K356"/>
          <cell r="M356"/>
        </row>
        <row r="357">
          <cell r="C357"/>
          <cell r="E357"/>
          <cell r="H357" t="str">
            <v>OK</v>
          </cell>
          <cell r="J357"/>
          <cell r="K357"/>
          <cell r="M357"/>
        </row>
        <row r="358">
          <cell r="C358"/>
          <cell r="E358"/>
          <cell r="H358" t="str">
            <v>OK</v>
          </cell>
          <cell r="J358"/>
          <cell r="K358"/>
          <cell r="M358"/>
        </row>
        <row r="359">
          <cell r="C359"/>
          <cell r="E359"/>
          <cell r="H359" t="str">
            <v>OK</v>
          </cell>
          <cell r="J359"/>
          <cell r="K359"/>
          <cell r="M359"/>
        </row>
        <row r="360">
          <cell r="C360"/>
          <cell r="E360"/>
          <cell r="H360" t="str">
            <v>OK</v>
          </cell>
          <cell r="J360"/>
          <cell r="K360"/>
          <cell r="M360"/>
        </row>
        <row r="361">
          <cell r="C361"/>
          <cell r="E361"/>
          <cell r="H361" t="str">
            <v>OK</v>
          </cell>
          <cell r="J361"/>
          <cell r="K361"/>
          <cell r="M361"/>
        </row>
        <row r="362">
          <cell r="C362"/>
          <cell r="E362"/>
          <cell r="H362" t="str">
            <v>OK</v>
          </cell>
          <cell r="J362"/>
          <cell r="K362"/>
          <cell r="M362"/>
        </row>
        <row r="363">
          <cell r="C363"/>
          <cell r="E363"/>
          <cell r="H363" t="str">
            <v>OK</v>
          </cell>
          <cell r="J363"/>
          <cell r="K363"/>
          <cell r="M363"/>
        </row>
        <row r="364">
          <cell r="C364"/>
          <cell r="E364"/>
          <cell r="H364" t="str">
            <v>OK</v>
          </cell>
          <cell r="J364"/>
          <cell r="K364"/>
          <cell r="M364"/>
        </row>
        <row r="365">
          <cell r="C365"/>
          <cell r="E365"/>
          <cell r="H365" t="str">
            <v>OK</v>
          </cell>
          <cell r="J365"/>
          <cell r="K365"/>
          <cell r="M365"/>
        </row>
        <row r="366">
          <cell r="C366"/>
          <cell r="E366"/>
          <cell r="H366" t="str">
            <v>OK</v>
          </cell>
          <cell r="J366"/>
          <cell r="K366"/>
          <cell r="M366"/>
        </row>
        <row r="367">
          <cell r="C367"/>
          <cell r="E367"/>
          <cell r="H367" t="str">
            <v>OK</v>
          </cell>
          <cell r="J367"/>
          <cell r="K367"/>
          <cell r="M367"/>
        </row>
        <row r="368">
          <cell r="C368"/>
          <cell r="E368"/>
          <cell r="H368" t="str">
            <v>OK</v>
          </cell>
          <cell r="J368"/>
          <cell r="K368"/>
          <cell r="M368"/>
        </row>
        <row r="369">
          <cell r="C369"/>
          <cell r="E369"/>
          <cell r="H369" t="str">
            <v>OK</v>
          </cell>
          <cell r="J369"/>
          <cell r="K369"/>
          <cell r="M369"/>
        </row>
        <row r="370">
          <cell r="C370"/>
          <cell r="E370"/>
          <cell r="H370" t="str">
            <v>OK</v>
          </cell>
          <cell r="J370"/>
          <cell r="K370"/>
          <cell r="M370"/>
        </row>
        <row r="371">
          <cell r="C371"/>
          <cell r="E371"/>
          <cell r="H371" t="str">
            <v>OK</v>
          </cell>
          <cell r="J371"/>
          <cell r="K371"/>
          <cell r="M371"/>
        </row>
        <row r="372">
          <cell r="C372"/>
          <cell r="E372"/>
          <cell r="H372" t="str">
            <v>OK</v>
          </cell>
          <cell r="J372"/>
          <cell r="K372"/>
          <cell r="M372"/>
        </row>
        <row r="373">
          <cell r="C373"/>
          <cell r="E373"/>
          <cell r="H373" t="str">
            <v>OK</v>
          </cell>
          <cell r="J373"/>
          <cell r="K373"/>
          <cell r="M373"/>
        </row>
        <row r="374">
          <cell r="C374"/>
          <cell r="E374"/>
          <cell r="H374" t="str">
            <v>OK</v>
          </cell>
          <cell r="J374"/>
          <cell r="K374"/>
          <cell r="M374"/>
        </row>
        <row r="375">
          <cell r="C375"/>
          <cell r="E375"/>
          <cell r="H375" t="str">
            <v>OK</v>
          </cell>
          <cell r="J375"/>
          <cell r="K375"/>
          <cell r="M375"/>
        </row>
        <row r="376">
          <cell r="C376"/>
          <cell r="E376"/>
          <cell r="H376" t="str">
            <v>OK</v>
          </cell>
          <cell r="J376"/>
          <cell r="K376"/>
          <cell r="M376"/>
        </row>
        <row r="377">
          <cell r="C377"/>
          <cell r="E377"/>
          <cell r="H377" t="str">
            <v>OK</v>
          </cell>
          <cell r="J377"/>
          <cell r="K377"/>
          <cell r="M377"/>
        </row>
        <row r="378">
          <cell r="C378"/>
          <cell r="E378"/>
          <cell r="H378" t="str">
            <v>OK</v>
          </cell>
          <cell r="J378"/>
          <cell r="K378"/>
          <cell r="M378"/>
        </row>
        <row r="379">
          <cell r="C379"/>
          <cell r="E379"/>
          <cell r="H379" t="str">
            <v>OK</v>
          </cell>
          <cell r="J379"/>
          <cell r="K379"/>
          <cell r="M379"/>
        </row>
        <row r="380">
          <cell r="C380"/>
          <cell r="E380"/>
          <cell r="H380" t="str">
            <v>OK</v>
          </cell>
          <cell r="J380"/>
          <cell r="K380"/>
          <cell r="M380"/>
        </row>
        <row r="381">
          <cell r="C381"/>
          <cell r="E381"/>
          <cell r="H381" t="str">
            <v>OK</v>
          </cell>
          <cell r="J381"/>
          <cell r="K381"/>
          <cell r="M381"/>
        </row>
        <row r="382">
          <cell r="C382"/>
          <cell r="E382"/>
          <cell r="H382" t="str">
            <v>OK</v>
          </cell>
          <cell r="J382"/>
          <cell r="K382"/>
          <cell r="M382"/>
        </row>
        <row r="383">
          <cell r="C383"/>
          <cell r="E383"/>
          <cell r="H383" t="str">
            <v>OK</v>
          </cell>
          <cell r="J383"/>
          <cell r="K383"/>
          <cell r="M383"/>
        </row>
        <row r="384">
          <cell r="C384"/>
          <cell r="E384"/>
          <cell r="H384" t="str">
            <v>OK</v>
          </cell>
          <cell r="J384"/>
          <cell r="K384"/>
          <cell r="M384"/>
        </row>
        <row r="385">
          <cell r="C385"/>
          <cell r="E385"/>
          <cell r="H385" t="str">
            <v>OK</v>
          </cell>
          <cell r="J385"/>
          <cell r="K385"/>
          <cell r="M385"/>
        </row>
        <row r="386">
          <cell r="C386"/>
          <cell r="E386"/>
          <cell r="H386" t="str">
            <v>OK</v>
          </cell>
          <cell r="J386"/>
          <cell r="K386"/>
          <cell r="M386"/>
        </row>
        <row r="387">
          <cell r="C387"/>
          <cell r="E387"/>
          <cell r="H387" t="str">
            <v>OK</v>
          </cell>
          <cell r="J387"/>
          <cell r="K387"/>
          <cell r="M387"/>
        </row>
        <row r="388">
          <cell r="C388"/>
          <cell r="E388"/>
          <cell r="H388" t="str">
            <v>OK</v>
          </cell>
          <cell r="J388"/>
          <cell r="K388"/>
          <cell r="M388"/>
        </row>
        <row r="389">
          <cell r="C389"/>
          <cell r="E389"/>
          <cell r="H389" t="str">
            <v>OK</v>
          </cell>
          <cell r="J389"/>
          <cell r="K389"/>
          <cell r="M389"/>
        </row>
        <row r="390">
          <cell r="C390"/>
          <cell r="E390"/>
          <cell r="H390" t="str">
            <v>OK</v>
          </cell>
          <cell r="J390"/>
          <cell r="K390"/>
          <cell r="M390"/>
        </row>
        <row r="391">
          <cell r="C391"/>
          <cell r="E391"/>
          <cell r="H391" t="str">
            <v>OK</v>
          </cell>
          <cell r="J391"/>
          <cell r="K391"/>
          <cell r="M391"/>
        </row>
        <row r="392">
          <cell r="C392"/>
          <cell r="E392"/>
          <cell r="H392" t="str">
            <v>OK</v>
          </cell>
          <cell r="J392"/>
          <cell r="K392"/>
          <cell r="M392"/>
        </row>
        <row r="393">
          <cell r="C393"/>
          <cell r="E393"/>
          <cell r="H393" t="str">
            <v>OK</v>
          </cell>
          <cell r="J393"/>
          <cell r="K393"/>
          <cell r="M393"/>
        </row>
        <row r="394">
          <cell r="C394"/>
          <cell r="E394"/>
          <cell r="H394" t="str">
            <v>OK</v>
          </cell>
          <cell r="J394"/>
          <cell r="K394"/>
          <cell r="M394"/>
        </row>
        <row r="395">
          <cell r="C395"/>
          <cell r="E395"/>
          <cell r="H395" t="str">
            <v>OK</v>
          </cell>
          <cell r="J395"/>
          <cell r="K395"/>
          <cell r="M395"/>
        </row>
        <row r="396">
          <cell r="C396"/>
          <cell r="E396"/>
          <cell r="H396" t="str">
            <v>OK</v>
          </cell>
          <cell r="J396"/>
          <cell r="K396"/>
          <cell r="M396"/>
        </row>
        <row r="397">
          <cell r="C397"/>
          <cell r="E397"/>
          <cell r="H397" t="str">
            <v>OK</v>
          </cell>
          <cell r="J397"/>
          <cell r="K397"/>
          <cell r="M397"/>
        </row>
        <row r="398">
          <cell r="C398"/>
          <cell r="E398"/>
          <cell r="H398" t="str">
            <v>OK</v>
          </cell>
          <cell r="J398"/>
          <cell r="K398"/>
          <cell r="M398"/>
        </row>
        <row r="399">
          <cell r="C399"/>
          <cell r="E399"/>
          <cell r="H399" t="str">
            <v>OK</v>
          </cell>
          <cell r="J399"/>
          <cell r="K399"/>
          <cell r="M399"/>
        </row>
        <row r="400">
          <cell r="C400"/>
          <cell r="E400"/>
          <cell r="H400" t="str">
            <v>OK</v>
          </cell>
          <cell r="J400"/>
          <cell r="K400"/>
          <cell r="M400"/>
        </row>
        <row r="401">
          <cell r="C401"/>
          <cell r="E401"/>
          <cell r="H401" t="str">
            <v>OK</v>
          </cell>
          <cell r="J401"/>
          <cell r="K401"/>
          <cell r="M401"/>
        </row>
        <row r="402">
          <cell r="C402"/>
          <cell r="E402"/>
          <cell r="H402" t="str">
            <v>OK</v>
          </cell>
          <cell r="J402"/>
          <cell r="K402"/>
          <cell r="M402"/>
        </row>
        <row r="403">
          <cell r="C403"/>
          <cell r="E403"/>
          <cell r="H403" t="str">
            <v>OK</v>
          </cell>
          <cell r="J403"/>
          <cell r="K403"/>
          <cell r="M403"/>
        </row>
        <row r="404">
          <cell r="C404"/>
          <cell r="E404"/>
          <cell r="H404"/>
          <cell r="J404"/>
          <cell r="K404"/>
          <cell r="M404"/>
        </row>
        <row r="405">
          <cell r="C405"/>
          <cell r="E405"/>
          <cell r="H405"/>
          <cell r="J405"/>
          <cell r="K405"/>
          <cell r="M405"/>
        </row>
        <row r="406">
          <cell r="C406"/>
          <cell r="E406"/>
          <cell r="H406"/>
          <cell r="J406"/>
          <cell r="K406"/>
          <cell r="M406"/>
        </row>
        <row r="407">
          <cell r="C407"/>
          <cell r="E407"/>
          <cell r="H407" t="str">
            <v>OK</v>
          </cell>
          <cell r="J407"/>
          <cell r="K407"/>
          <cell r="M407"/>
        </row>
        <row r="408">
          <cell r="C408"/>
          <cell r="E408"/>
          <cell r="H408" t="str">
            <v>OK</v>
          </cell>
          <cell r="J408"/>
          <cell r="K408"/>
          <cell r="M408"/>
        </row>
        <row r="409">
          <cell r="C409"/>
          <cell r="E409"/>
          <cell r="H409" t="str">
            <v>OK</v>
          </cell>
          <cell r="J409"/>
          <cell r="K409"/>
          <cell r="M409"/>
        </row>
        <row r="410">
          <cell r="C410"/>
          <cell r="E410"/>
          <cell r="H410"/>
          <cell r="J410"/>
          <cell r="K410"/>
          <cell r="M410"/>
        </row>
        <row r="411">
          <cell r="C411"/>
          <cell r="E411"/>
          <cell r="H411" t="str">
            <v>OK</v>
          </cell>
          <cell r="J411"/>
          <cell r="K411"/>
          <cell r="M411"/>
        </row>
        <row r="412">
          <cell r="C412"/>
          <cell r="E412"/>
          <cell r="H412" t="str">
            <v>OK</v>
          </cell>
          <cell r="J412"/>
          <cell r="K412"/>
          <cell r="M412"/>
        </row>
        <row r="413">
          <cell r="C413"/>
          <cell r="E413"/>
          <cell r="H413" t="str">
            <v>OK</v>
          </cell>
          <cell r="J413"/>
          <cell r="K413"/>
          <cell r="M413"/>
        </row>
        <row r="414">
          <cell r="C414"/>
          <cell r="E414"/>
          <cell r="H414" t="str">
            <v>OK</v>
          </cell>
          <cell r="J414"/>
          <cell r="K414"/>
          <cell r="M414"/>
        </row>
        <row r="415">
          <cell r="C415"/>
          <cell r="E415"/>
          <cell r="H415" t="str">
            <v>OK</v>
          </cell>
          <cell r="J415"/>
          <cell r="K415"/>
          <cell r="M415"/>
        </row>
        <row r="416">
          <cell r="C416"/>
          <cell r="E416"/>
          <cell r="H416" t="str">
            <v>OK</v>
          </cell>
          <cell r="J416"/>
          <cell r="K416"/>
          <cell r="M416"/>
        </row>
        <row r="417">
          <cell r="C417"/>
          <cell r="E417"/>
          <cell r="H417" t="str">
            <v>OK</v>
          </cell>
          <cell r="J417"/>
          <cell r="K417"/>
          <cell r="M417"/>
        </row>
        <row r="418">
          <cell r="C418"/>
          <cell r="E418"/>
          <cell r="H418" t="str">
            <v>OK</v>
          </cell>
          <cell r="J418"/>
          <cell r="K418"/>
          <cell r="M418"/>
        </row>
        <row r="419">
          <cell r="C419"/>
          <cell r="E419"/>
          <cell r="H419"/>
          <cell r="J419"/>
          <cell r="K419"/>
          <cell r="M419"/>
        </row>
        <row r="420">
          <cell r="C420"/>
          <cell r="E420"/>
          <cell r="H420" t="str">
            <v>OK</v>
          </cell>
          <cell r="J420"/>
          <cell r="K420"/>
          <cell r="M420"/>
        </row>
        <row r="421">
          <cell r="C421"/>
          <cell r="E421"/>
          <cell r="H421" t="str">
            <v>OK</v>
          </cell>
          <cell r="J421"/>
          <cell r="K421"/>
          <cell r="M421"/>
        </row>
        <row r="422">
          <cell r="C422"/>
          <cell r="E422"/>
          <cell r="H422" t="str">
            <v>OK</v>
          </cell>
          <cell r="J422"/>
          <cell r="K422"/>
          <cell r="M422"/>
        </row>
        <row r="423">
          <cell r="C423"/>
          <cell r="E423"/>
          <cell r="H423" t="str">
            <v>OK</v>
          </cell>
          <cell r="J423"/>
          <cell r="K423"/>
          <cell r="M423"/>
        </row>
        <row r="424">
          <cell r="C424"/>
          <cell r="E424"/>
          <cell r="H424" t="str">
            <v>OK</v>
          </cell>
          <cell r="J424"/>
          <cell r="K424"/>
          <cell r="M424"/>
        </row>
        <row r="425">
          <cell r="C425"/>
          <cell r="E425"/>
          <cell r="H425" t="str">
            <v>OK</v>
          </cell>
          <cell r="J425"/>
          <cell r="K425"/>
          <cell r="M425"/>
        </row>
        <row r="426">
          <cell r="C426"/>
          <cell r="E426"/>
          <cell r="H426" t="str">
            <v>CANCELADO</v>
          </cell>
          <cell r="J426"/>
          <cell r="K426"/>
          <cell r="M426"/>
        </row>
        <row r="427">
          <cell r="C427"/>
          <cell r="E427"/>
          <cell r="H427" t="str">
            <v>OK</v>
          </cell>
          <cell r="J427"/>
          <cell r="K427"/>
          <cell r="M427"/>
        </row>
        <row r="428">
          <cell r="C428"/>
          <cell r="E428"/>
          <cell r="H428" t="str">
            <v>OK</v>
          </cell>
          <cell r="J428"/>
          <cell r="K428"/>
          <cell r="M428"/>
        </row>
        <row r="429">
          <cell r="C429"/>
          <cell r="E429"/>
          <cell r="H429" t="str">
            <v>OK</v>
          </cell>
          <cell r="J429"/>
          <cell r="K429"/>
          <cell r="M429"/>
        </row>
        <row r="430">
          <cell r="C430"/>
          <cell r="E430"/>
          <cell r="H430" t="str">
            <v>OK</v>
          </cell>
          <cell r="J430"/>
          <cell r="K430"/>
          <cell r="M430"/>
        </row>
        <row r="431">
          <cell r="C431"/>
          <cell r="E431"/>
          <cell r="H431" t="str">
            <v>OK</v>
          </cell>
          <cell r="J431"/>
          <cell r="K431"/>
          <cell r="M431"/>
        </row>
        <row r="432">
          <cell r="C432"/>
          <cell r="E432"/>
          <cell r="H432" t="str">
            <v>OK</v>
          </cell>
          <cell r="J432"/>
          <cell r="K432"/>
          <cell r="M432"/>
        </row>
        <row r="433">
          <cell r="C433"/>
          <cell r="E433"/>
          <cell r="H433" t="str">
            <v>OK</v>
          </cell>
          <cell r="J433"/>
          <cell r="K433"/>
          <cell r="M433"/>
        </row>
        <row r="434">
          <cell r="C434"/>
          <cell r="E434"/>
          <cell r="H434" t="str">
            <v>OK</v>
          </cell>
          <cell r="J434"/>
          <cell r="K434"/>
          <cell r="M434"/>
        </row>
        <row r="435">
          <cell r="C435"/>
          <cell r="E435"/>
          <cell r="H435" t="str">
            <v>OK</v>
          </cell>
          <cell r="J435"/>
          <cell r="K435"/>
          <cell r="M435"/>
        </row>
        <row r="436">
          <cell r="C436"/>
          <cell r="E436"/>
          <cell r="H436" t="str">
            <v>OK</v>
          </cell>
          <cell r="J436"/>
          <cell r="K436"/>
          <cell r="M436"/>
        </row>
        <row r="437">
          <cell r="C437"/>
          <cell r="E437"/>
          <cell r="H437" t="str">
            <v>OK</v>
          </cell>
          <cell r="J437"/>
          <cell r="K437"/>
          <cell r="M437"/>
        </row>
        <row r="438">
          <cell r="C438"/>
          <cell r="E438"/>
          <cell r="H438" t="str">
            <v>OK</v>
          </cell>
          <cell r="J438"/>
          <cell r="K438"/>
          <cell r="M438"/>
        </row>
        <row r="439">
          <cell r="C439"/>
          <cell r="E439"/>
          <cell r="H439" t="str">
            <v>OK</v>
          </cell>
          <cell r="J439"/>
          <cell r="K439"/>
          <cell r="M439"/>
        </row>
        <row r="440">
          <cell r="C440"/>
          <cell r="E440"/>
          <cell r="H440" t="str">
            <v>OK</v>
          </cell>
          <cell r="J440"/>
          <cell r="K440"/>
          <cell r="M440"/>
        </row>
        <row r="441">
          <cell r="C441"/>
          <cell r="E441"/>
          <cell r="H441" t="str">
            <v>OK</v>
          </cell>
          <cell r="J441"/>
          <cell r="K441"/>
          <cell r="M441"/>
        </row>
        <row r="442">
          <cell r="C442"/>
          <cell r="E442"/>
          <cell r="H442" t="str">
            <v>OK</v>
          </cell>
          <cell r="J442"/>
          <cell r="K442"/>
          <cell r="M442"/>
        </row>
        <row r="443">
          <cell r="C443"/>
          <cell r="E443"/>
          <cell r="H443" t="str">
            <v>OK</v>
          </cell>
          <cell r="J443"/>
          <cell r="K443"/>
          <cell r="M443"/>
        </row>
        <row r="444">
          <cell r="C444"/>
          <cell r="E444"/>
          <cell r="H444"/>
          <cell r="J444"/>
          <cell r="K444"/>
          <cell r="M444"/>
        </row>
        <row r="445">
          <cell r="C445"/>
          <cell r="E445"/>
          <cell r="H445"/>
          <cell r="J445"/>
          <cell r="K445"/>
          <cell r="M445"/>
        </row>
        <row r="446">
          <cell r="C446"/>
          <cell r="E446"/>
          <cell r="H446" t="str">
            <v>OK</v>
          </cell>
          <cell r="J446"/>
          <cell r="K446"/>
          <cell r="M446"/>
        </row>
        <row r="447">
          <cell r="C447"/>
          <cell r="E447"/>
          <cell r="H447"/>
          <cell r="J447"/>
          <cell r="K447"/>
          <cell r="M447"/>
        </row>
        <row r="448">
          <cell r="C448"/>
          <cell r="E448"/>
          <cell r="H448" t="str">
            <v>OK</v>
          </cell>
          <cell r="J448"/>
          <cell r="K448"/>
          <cell r="M448"/>
        </row>
        <row r="449">
          <cell r="C449"/>
          <cell r="E449"/>
          <cell r="H449" t="str">
            <v>OK</v>
          </cell>
          <cell r="J449"/>
          <cell r="K449"/>
          <cell r="M449"/>
        </row>
        <row r="450">
          <cell r="C450"/>
          <cell r="E450"/>
          <cell r="H450" t="str">
            <v>OK</v>
          </cell>
          <cell r="J450"/>
          <cell r="K450"/>
          <cell r="M450"/>
        </row>
        <row r="451">
          <cell r="C451"/>
          <cell r="E451"/>
          <cell r="H451" t="str">
            <v>OK</v>
          </cell>
          <cell r="J451"/>
          <cell r="K451"/>
          <cell r="M451"/>
        </row>
        <row r="452">
          <cell r="C452"/>
          <cell r="E452"/>
          <cell r="H452" t="str">
            <v>OK</v>
          </cell>
          <cell r="J452"/>
          <cell r="K452"/>
          <cell r="M452"/>
        </row>
        <row r="453">
          <cell r="C453"/>
          <cell r="E453"/>
          <cell r="H453" t="str">
            <v>OK</v>
          </cell>
          <cell r="J453"/>
          <cell r="K453"/>
          <cell r="M453"/>
        </row>
        <row r="454">
          <cell r="C454"/>
          <cell r="E454"/>
          <cell r="H454" t="str">
            <v>OK</v>
          </cell>
          <cell r="J454"/>
          <cell r="K454"/>
          <cell r="M454"/>
        </row>
        <row r="455">
          <cell r="C455"/>
          <cell r="E455"/>
          <cell r="H455" t="str">
            <v>OK</v>
          </cell>
          <cell r="J455"/>
          <cell r="K455"/>
          <cell r="M455"/>
        </row>
        <row r="456">
          <cell r="C456"/>
          <cell r="E456"/>
          <cell r="H456" t="str">
            <v>OK</v>
          </cell>
          <cell r="J456"/>
          <cell r="K456"/>
          <cell r="M456"/>
        </row>
        <row r="457">
          <cell r="C457"/>
          <cell r="E457"/>
          <cell r="H457" t="str">
            <v>OK</v>
          </cell>
          <cell r="J457"/>
          <cell r="K457"/>
          <cell r="M457"/>
        </row>
        <row r="458">
          <cell r="C458"/>
          <cell r="E458"/>
          <cell r="H458" t="str">
            <v>OK</v>
          </cell>
          <cell r="J458"/>
          <cell r="K458"/>
          <cell r="M458"/>
        </row>
        <row r="459">
          <cell r="C459"/>
          <cell r="E459"/>
          <cell r="H459" t="str">
            <v>OK</v>
          </cell>
          <cell r="J459"/>
          <cell r="K459"/>
          <cell r="M459"/>
        </row>
        <row r="460">
          <cell r="C460"/>
          <cell r="E460"/>
          <cell r="H460" t="str">
            <v>OK</v>
          </cell>
          <cell r="J460"/>
          <cell r="K460"/>
          <cell r="M460"/>
        </row>
        <row r="461">
          <cell r="C461"/>
          <cell r="E461"/>
          <cell r="H461" t="str">
            <v>OK</v>
          </cell>
          <cell r="J461"/>
          <cell r="K461"/>
          <cell r="M461"/>
        </row>
        <row r="462">
          <cell r="C462"/>
          <cell r="E462"/>
          <cell r="H462" t="str">
            <v>OK</v>
          </cell>
          <cell r="J462"/>
          <cell r="K462"/>
          <cell r="M462"/>
        </row>
        <row r="463">
          <cell r="C463"/>
          <cell r="E463"/>
          <cell r="H463" t="str">
            <v>OK</v>
          </cell>
          <cell r="J463"/>
          <cell r="K463"/>
          <cell r="M463"/>
        </row>
        <row r="464">
          <cell r="C464"/>
          <cell r="E464"/>
          <cell r="H464" t="str">
            <v>OK</v>
          </cell>
          <cell r="J464"/>
          <cell r="K464"/>
          <cell r="M464"/>
        </row>
        <row r="465">
          <cell r="C465"/>
          <cell r="E465"/>
          <cell r="H465" t="str">
            <v>OK</v>
          </cell>
          <cell r="J465"/>
          <cell r="K465"/>
          <cell r="M465"/>
        </row>
        <row r="466">
          <cell r="C466"/>
          <cell r="E466"/>
          <cell r="H466" t="str">
            <v>OK</v>
          </cell>
          <cell r="J466"/>
          <cell r="K466"/>
          <cell r="M466"/>
        </row>
        <row r="467">
          <cell r="C467"/>
          <cell r="E467"/>
          <cell r="H467" t="str">
            <v>OK</v>
          </cell>
          <cell r="J467"/>
          <cell r="K467"/>
          <cell r="M467"/>
        </row>
        <row r="468">
          <cell r="C468"/>
          <cell r="E468"/>
          <cell r="H468" t="str">
            <v>OK</v>
          </cell>
          <cell r="J468"/>
          <cell r="K468"/>
          <cell r="M468"/>
        </row>
        <row r="469">
          <cell r="C469"/>
          <cell r="E469"/>
          <cell r="H469" t="str">
            <v>OK</v>
          </cell>
          <cell r="J469"/>
          <cell r="K469"/>
          <cell r="M469"/>
        </row>
        <row r="470">
          <cell r="C470"/>
          <cell r="E470"/>
          <cell r="H470" t="str">
            <v>OK</v>
          </cell>
          <cell r="J470"/>
          <cell r="K470"/>
          <cell r="M470"/>
        </row>
        <row r="471">
          <cell r="C471"/>
          <cell r="E471"/>
          <cell r="H471" t="str">
            <v>OK</v>
          </cell>
          <cell r="J471"/>
          <cell r="K471"/>
          <cell r="M471"/>
        </row>
        <row r="472">
          <cell r="C472"/>
          <cell r="E472"/>
          <cell r="H472" t="str">
            <v>OK</v>
          </cell>
          <cell r="J472"/>
          <cell r="K472"/>
          <cell r="M472"/>
        </row>
        <row r="473">
          <cell r="C473"/>
          <cell r="E473"/>
          <cell r="H473" t="str">
            <v>OK</v>
          </cell>
          <cell r="J473"/>
          <cell r="K473"/>
          <cell r="M473"/>
        </row>
        <row r="474">
          <cell r="C474"/>
          <cell r="E474"/>
          <cell r="H474" t="str">
            <v>OK</v>
          </cell>
          <cell r="J474"/>
          <cell r="K474"/>
          <cell r="M474"/>
        </row>
        <row r="475">
          <cell r="C475"/>
          <cell r="E475"/>
          <cell r="H475" t="str">
            <v>OK</v>
          </cell>
          <cell r="J475"/>
          <cell r="K475"/>
          <cell r="M475"/>
        </row>
        <row r="476">
          <cell r="C476"/>
          <cell r="E476"/>
          <cell r="H476" t="str">
            <v>OK</v>
          </cell>
          <cell r="J476"/>
          <cell r="K476"/>
          <cell r="M476"/>
        </row>
        <row r="477">
          <cell r="C477"/>
          <cell r="E477"/>
          <cell r="H477" t="str">
            <v>OK</v>
          </cell>
          <cell r="J477"/>
          <cell r="K477"/>
          <cell r="M477"/>
        </row>
        <row r="478">
          <cell r="C478"/>
          <cell r="E478"/>
          <cell r="H478" t="str">
            <v>OK</v>
          </cell>
          <cell r="J478"/>
          <cell r="K478"/>
          <cell r="M478"/>
        </row>
        <row r="479">
          <cell r="C479"/>
          <cell r="E479"/>
          <cell r="H479" t="str">
            <v>OK</v>
          </cell>
          <cell r="J479"/>
          <cell r="K479"/>
          <cell r="M479"/>
        </row>
        <row r="480">
          <cell r="C480"/>
          <cell r="E480"/>
          <cell r="H480" t="str">
            <v>OK</v>
          </cell>
          <cell r="J480"/>
          <cell r="K480"/>
          <cell r="M480"/>
        </row>
        <row r="481">
          <cell r="C481"/>
          <cell r="E481"/>
          <cell r="H481" t="str">
            <v>OK</v>
          </cell>
          <cell r="J481"/>
          <cell r="K481"/>
          <cell r="M481"/>
        </row>
        <row r="482">
          <cell r="C482"/>
          <cell r="E482"/>
          <cell r="H482" t="str">
            <v>OK</v>
          </cell>
          <cell r="J482"/>
          <cell r="K482"/>
          <cell r="M482"/>
        </row>
        <row r="483">
          <cell r="C483"/>
          <cell r="E483"/>
          <cell r="H483" t="str">
            <v>OK</v>
          </cell>
          <cell r="J483"/>
          <cell r="K483"/>
          <cell r="M483"/>
        </row>
        <row r="484">
          <cell r="C484"/>
          <cell r="E484"/>
          <cell r="H484" t="str">
            <v>OK</v>
          </cell>
          <cell r="J484"/>
          <cell r="K484"/>
          <cell r="M484"/>
        </row>
        <row r="485">
          <cell r="C485"/>
          <cell r="E485"/>
          <cell r="H485" t="str">
            <v>OK</v>
          </cell>
          <cell r="J485"/>
          <cell r="K485"/>
          <cell r="M485"/>
        </row>
        <row r="486">
          <cell r="C486"/>
          <cell r="E486"/>
          <cell r="H486" t="str">
            <v>OK</v>
          </cell>
          <cell r="J486"/>
          <cell r="K486"/>
          <cell r="M486"/>
        </row>
        <row r="487">
          <cell r="C487"/>
          <cell r="E487"/>
          <cell r="H487" t="str">
            <v>OK</v>
          </cell>
          <cell r="J487"/>
          <cell r="K487"/>
          <cell r="M487"/>
        </row>
        <row r="488">
          <cell r="C488"/>
          <cell r="E488"/>
          <cell r="H488" t="str">
            <v>OK</v>
          </cell>
          <cell r="J488"/>
          <cell r="K488"/>
          <cell r="M488"/>
        </row>
        <row r="489">
          <cell r="C489"/>
          <cell r="E489"/>
          <cell r="H489" t="str">
            <v>OK</v>
          </cell>
          <cell r="J489"/>
          <cell r="K489"/>
          <cell r="M489"/>
        </row>
        <row r="490">
          <cell r="C490"/>
          <cell r="E490"/>
          <cell r="H490" t="str">
            <v>OK</v>
          </cell>
          <cell r="J490"/>
          <cell r="K490"/>
          <cell r="M490"/>
        </row>
        <row r="491">
          <cell r="C491"/>
          <cell r="E491"/>
          <cell r="H491" t="str">
            <v>OK</v>
          </cell>
          <cell r="J491"/>
          <cell r="K491"/>
          <cell r="M491"/>
        </row>
        <row r="492">
          <cell r="C492"/>
          <cell r="E492"/>
          <cell r="H492" t="str">
            <v>OK</v>
          </cell>
          <cell r="J492"/>
          <cell r="K492"/>
          <cell r="M492"/>
        </row>
        <row r="493">
          <cell r="C493"/>
          <cell r="E493"/>
          <cell r="H493" t="str">
            <v>OK</v>
          </cell>
          <cell r="J493"/>
          <cell r="K493"/>
          <cell r="M493"/>
        </row>
        <row r="494">
          <cell r="C494"/>
          <cell r="E494"/>
          <cell r="H494" t="str">
            <v>OK</v>
          </cell>
          <cell r="J494"/>
          <cell r="K494"/>
          <cell r="M494"/>
        </row>
        <row r="495">
          <cell r="C495"/>
          <cell r="E495"/>
          <cell r="H495" t="str">
            <v>OK</v>
          </cell>
          <cell r="J495"/>
          <cell r="K495"/>
          <cell r="M495"/>
        </row>
        <row r="496">
          <cell r="C496"/>
          <cell r="E496"/>
          <cell r="H496" t="str">
            <v>OK</v>
          </cell>
          <cell r="J496"/>
          <cell r="K496"/>
          <cell r="M496"/>
        </row>
        <row r="497">
          <cell r="C497"/>
          <cell r="E497"/>
          <cell r="H497" t="str">
            <v>OK</v>
          </cell>
          <cell r="J497"/>
          <cell r="K497"/>
          <cell r="M497"/>
        </row>
        <row r="498">
          <cell r="C498"/>
          <cell r="E498"/>
          <cell r="H498" t="str">
            <v>OK</v>
          </cell>
          <cell r="J498"/>
          <cell r="K498"/>
          <cell r="M498"/>
        </row>
        <row r="499">
          <cell r="C499"/>
          <cell r="E499"/>
          <cell r="H499" t="str">
            <v>OK</v>
          </cell>
          <cell r="J499"/>
          <cell r="K499"/>
          <cell r="M499"/>
        </row>
        <row r="500">
          <cell r="C500"/>
          <cell r="E500"/>
          <cell r="H500" t="str">
            <v>OK</v>
          </cell>
          <cell r="J500"/>
          <cell r="K500"/>
          <cell r="M500"/>
        </row>
        <row r="501">
          <cell r="C501"/>
          <cell r="E501"/>
          <cell r="H501" t="str">
            <v>OK</v>
          </cell>
          <cell r="J501"/>
          <cell r="K501"/>
          <cell r="M501"/>
        </row>
        <row r="502">
          <cell r="C502"/>
          <cell r="E502"/>
          <cell r="H502" t="str">
            <v>OK</v>
          </cell>
          <cell r="J502"/>
          <cell r="K502"/>
          <cell r="M502"/>
        </row>
        <row r="503">
          <cell r="C503"/>
          <cell r="E503"/>
          <cell r="H503" t="str">
            <v>OK</v>
          </cell>
          <cell r="J503"/>
          <cell r="K503"/>
          <cell r="M503"/>
        </row>
        <row r="504">
          <cell r="C504"/>
          <cell r="E504"/>
          <cell r="H504" t="str">
            <v>OK</v>
          </cell>
          <cell r="J504"/>
          <cell r="K504"/>
          <cell r="M504"/>
        </row>
        <row r="505">
          <cell r="C505"/>
          <cell r="E505"/>
          <cell r="H505" t="str">
            <v>OK</v>
          </cell>
          <cell r="J505"/>
          <cell r="K505"/>
          <cell r="M505"/>
        </row>
        <row r="506">
          <cell r="C506"/>
          <cell r="E506"/>
          <cell r="H506" t="str">
            <v>OK</v>
          </cell>
          <cell r="J506"/>
          <cell r="K506"/>
          <cell r="M506"/>
        </row>
        <row r="507">
          <cell r="C507"/>
          <cell r="E507"/>
          <cell r="H507" t="str">
            <v>OK</v>
          </cell>
          <cell r="J507"/>
          <cell r="K507"/>
          <cell r="M507"/>
        </row>
        <row r="508">
          <cell r="C508"/>
          <cell r="E508"/>
          <cell r="H508" t="str">
            <v>OK</v>
          </cell>
          <cell r="J508"/>
          <cell r="K508"/>
          <cell r="M508"/>
        </row>
        <row r="509">
          <cell r="C509"/>
          <cell r="E509"/>
          <cell r="H509" t="str">
            <v>OK</v>
          </cell>
          <cell r="J509"/>
          <cell r="K509"/>
          <cell r="M509"/>
        </row>
        <row r="510">
          <cell r="C510"/>
          <cell r="E510"/>
          <cell r="H510" t="str">
            <v>OK</v>
          </cell>
          <cell r="J510"/>
          <cell r="K510"/>
          <cell r="M510"/>
        </row>
        <row r="511">
          <cell r="C511"/>
          <cell r="E511"/>
          <cell r="H511" t="str">
            <v>OK</v>
          </cell>
          <cell r="J511"/>
          <cell r="K511"/>
          <cell r="M511"/>
        </row>
        <row r="512">
          <cell r="C512"/>
          <cell r="E512"/>
          <cell r="H512" t="str">
            <v>OK</v>
          </cell>
          <cell r="J512"/>
          <cell r="K512"/>
          <cell r="M512"/>
        </row>
        <row r="513">
          <cell r="C513"/>
          <cell r="E513"/>
          <cell r="H513" t="str">
            <v>OK</v>
          </cell>
          <cell r="J513"/>
          <cell r="K513"/>
          <cell r="M513"/>
        </row>
        <row r="514">
          <cell r="C514"/>
          <cell r="E514"/>
          <cell r="H514" t="str">
            <v>OK</v>
          </cell>
          <cell r="J514"/>
          <cell r="K514"/>
          <cell r="M514"/>
        </row>
        <row r="515">
          <cell r="C515"/>
          <cell r="E515"/>
          <cell r="H515" t="str">
            <v>OK</v>
          </cell>
          <cell r="J515"/>
          <cell r="K515"/>
          <cell r="M515"/>
        </row>
        <row r="516">
          <cell r="C516"/>
          <cell r="E516"/>
          <cell r="H516" t="str">
            <v>OK</v>
          </cell>
          <cell r="J516"/>
          <cell r="K516"/>
          <cell r="M516"/>
        </row>
        <row r="517">
          <cell r="C517"/>
          <cell r="E517"/>
          <cell r="H517" t="str">
            <v>OK</v>
          </cell>
          <cell r="J517"/>
          <cell r="K517"/>
          <cell r="M517"/>
        </row>
        <row r="518">
          <cell r="C518"/>
          <cell r="E518"/>
          <cell r="H518" t="str">
            <v>OK</v>
          </cell>
          <cell r="J518"/>
          <cell r="K518"/>
          <cell r="M518"/>
        </row>
        <row r="519">
          <cell r="C519"/>
          <cell r="E519"/>
          <cell r="H519" t="str">
            <v>OK</v>
          </cell>
          <cell r="J519"/>
          <cell r="K519"/>
          <cell r="M519"/>
        </row>
        <row r="520">
          <cell r="C520"/>
          <cell r="E520"/>
          <cell r="H520" t="str">
            <v>OK</v>
          </cell>
          <cell r="J520"/>
          <cell r="K520"/>
          <cell r="M520"/>
        </row>
        <row r="521">
          <cell r="C521"/>
          <cell r="E521"/>
          <cell r="H521" t="str">
            <v>OK</v>
          </cell>
          <cell r="J521"/>
          <cell r="K521"/>
          <cell r="M521"/>
        </row>
        <row r="522">
          <cell r="C522"/>
          <cell r="E522"/>
          <cell r="H522" t="str">
            <v>OK</v>
          </cell>
          <cell r="J522"/>
          <cell r="K522"/>
          <cell r="M522"/>
        </row>
        <row r="523">
          <cell r="C523"/>
          <cell r="E523"/>
          <cell r="H523" t="str">
            <v>OK</v>
          </cell>
          <cell r="J523"/>
          <cell r="K523"/>
          <cell r="M523"/>
        </row>
        <row r="524">
          <cell r="C524"/>
          <cell r="E524"/>
          <cell r="H524" t="str">
            <v>OK</v>
          </cell>
          <cell r="J524"/>
          <cell r="K524"/>
          <cell r="M524"/>
        </row>
        <row r="525">
          <cell r="C525"/>
          <cell r="E525"/>
          <cell r="H525" t="str">
            <v>OK</v>
          </cell>
          <cell r="J525"/>
          <cell r="K525"/>
          <cell r="M525"/>
        </row>
        <row r="526">
          <cell r="C526"/>
          <cell r="E526"/>
          <cell r="H526" t="str">
            <v>OK</v>
          </cell>
          <cell r="J526"/>
          <cell r="K526"/>
          <cell r="M526"/>
        </row>
        <row r="527">
          <cell r="C527"/>
          <cell r="E527"/>
          <cell r="H527" t="str">
            <v>OK</v>
          </cell>
          <cell r="J527"/>
          <cell r="K527"/>
          <cell r="M527"/>
        </row>
        <row r="528">
          <cell r="C528"/>
          <cell r="E528"/>
          <cell r="H528" t="str">
            <v>OK</v>
          </cell>
          <cell r="J528"/>
          <cell r="K528"/>
          <cell r="M528"/>
        </row>
        <row r="529">
          <cell r="C529"/>
          <cell r="E529"/>
          <cell r="H529" t="str">
            <v>OK</v>
          </cell>
          <cell r="J529"/>
          <cell r="K529"/>
          <cell r="M529"/>
        </row>
        <row r="530">
          <cell r="C530"/>
          <cell r="E530"/>
          <cell r="H530" t="str">
            <v>OK</v>
          </cell>
          <cell r="J530"/>
          <cell r="K530"/>
          <cell r="M530"/>
        </row>
        <row r="531">
          <cell r="C531"/>
          <cell r="E531"/>
          <cell r="H531" t="str">
            <v>OK</v>
          </cell>
          <cell r="J531"/>
          <cell r="K531"/>
          <cell r="M531"/>
        </row>
        <row r="532">
          <cell r="C532"/>
          <cell r="E532"/>
          <cell r="H532" t="str">
            <v>OK</v>
          </cell>
          <cell r="J532"/>
          <cell r="K532"/>
          <cell r="M532"/>
        </row>
        <row r="533">
          <cell r="C533"/>
          <cell r="E533"/>
          <cell r="H533" t="str">
            <v>OK</v>
          </cell>
          <cell r="J533"/>
          <cell r="K533"/>
          <cell r="M533"/>
        </row>
        <row r="534">
          <cell r="C534"/>
          <cell r="E534"/>
          <cell r="H534" t="str">
            <v>OK</v>
          </cell>
          <cell r="J534"/>
          <cell r="K534"/>
          <cell r="M534"/>
        </row>
        <row r="535">
          <cell r="C535"/>
          <cell r="E535"/>
          <cell r="H535" t="str">
            <v>OK</v>
          </cell>
          <cell r="J535"/>
          <cell r="K535"/>
          <cell r="M535"/>
        </row>
        <row r="536">
          <cell r="C536"/>
          <cell r="E536"/>
          <cell r="H536" t="str">
            <v>OK</v>
          </cell>
          <cell r="J536"/>
          <cell r="K536"/>
          <cell r="M536"/>
        </row>
        <row r="537">
          <cell r="C537"/>
          <cell r="E537"/>
          <cell r="H537" t="str">
            <v>OK</v>
          </cell>
          <cell r="J537"/>
          <cell r="K537"/>
          <cell r="M537"/>
        </row>
        <row r="538">
          <cell r="C538"/>
          <cell r="E538"/>
          <cell r="H538" t="str">
            <v>OK</v>
          </cell>
          <cell r="J538"/>
          <cell r="K538"/>
          <cell r="M538"/>
        </row>
        <row r="539">
          <cell r="C539"/>
          <cell r="E539"/>
          <cell r="H539" t="str">
            <v>OK</v>
          </cell>
          <cell r="J539"/>
          <cell r="K539"/>
          <cell r="M539"/>
        </row>
        <row r="540">
          <cell r="C540"/>
          <cell r="E540"/>
          <cell r="H540" t="str">
            <v>OK</v>
          </cell>
          <cell r="J540"/>
          <cell r="K540"/>
          <cell r="M540"/>
        </row>
        <row r="541">
          <cell r="C541"/>
          <cell r="E541"/>
          <cell r="H541" t="str">
            <v>OK</v>
          </cell>
          <cell r="J541"/>
          <cell r="K541"/>
          <cell r="M541"/>
        </row>
        <row r="542">
          <cell r="C542"/>
          <cell r="E542"/>
          <cell r="H542" t="str">
            <v>OK</v>
          </cell>
          <cell r="J542"/>
          <cell r="K542"/>
          <cell r="M542"/>
        </row>
        <row r="543">
          <cell r="C543"/>
          <cell r="E543"/>
          <cell r="H543" t="str">
            <v>OK</v>
          </cell>
          <cell r="J543"/>
          <cell r="K543"/>
          <cell r="M543"/>
        </row>
        <row r="544">
          <cell r="C544"/>
          <cell r="E544"/>
          <cell r="H544" t="str">
            <v>OK</v>
          </cell>
          <cell r="J544"/>
          <cell r="K544"/>
          <cell r="M544"/>
        </row>
        <row r="545">
          <cell r="C545"/>
          <cell r="E545"/>
          <cell r="H545" t="str">
            <v>OK</v>
          </cell>
          <cell r="J545"/>
          <cell r="K545"/>
          <cell r="M545"/>
        </row>
        <row r="546">
          <cell r="C546"/>
          <cell r="E546"/>
          <cell r="H546" t="str">
            <v>OK</v>
          </cell>
          <cell r="J546"/>
          <cell r="K546"/>
          <cell r="M546"/>
        </row>
        <row r="547">
          <cell r="C547"/>
          <cell r="E547"/>
          <cell r="H547" t="str">
            <v>OK</v>
          </cell>
          <cell r="J547"/>
          <cell r="K547"/>
          <cell r="M547"/>
        </row>
        <row r="548">
          <cell r="C548"/>
          <cell r="E548"/>
          <cell r="H548" t="str">
            <v>OK</v>
          </cell>
          <cell r="J548"/>
          <cell r="K548"/>
          <cell r="M548"/>
        </row>
        <row r="549">
          <cell r="C549"/>
          <cell r="E549"/>
          <cell r="H549" t="str">
            <v>OK</v>
          </cell>
          <cell r="J549"/>
          <cell r="K549"/>
          <cell r="M549"/>
        </row>
        <row r="550">
          <cell r="C550"/>
          <cell r="E550"/>
          <cell r="H550" t="str">
            <v>OK</v>
          </cell>
          <cell r="J550"/>
          <cell r="K550"/>
          <cell r="M550"/>
        </row>
        <row r="551">
          <cell r="C551"/>
          <cell r="E551"/>
          <cell r="H551" t="str">
            <v>OK</v>
          </cell>
          <cell r="J551"/>
          <cell r="K551"/>
          <cell r="M551"/>
        </row>
        <row r="552">
          <cell r="C552"/>
          <cell r="E552"/>
          <cell r="H552" t="str">
            <v>OK</v>
          </cell>
          <cell r="J552"/>
          <cell r="K552"/>
          <cell r="M552"/>
        </row>
        <row r="553">
          <cell r="C553"/>
          <cell r="E553"/>
          <cell r="H553" t="str">
            <v>OK</v>
          </cell>
          <cell r="J553"/>
          <cell r="K553"/>
          <cell r="M553"/>
        </row>
        <row r="554">
          <cell r="C554"/>
          <cell r="E554"/>
          <cell r="H554" t="str">
            <v>OK</v>
          </cell>
          <cell r="J554"/>
          <cell r="K554"/>
          <cell r="M554"/>
        </row>
        <row r="555">
          <cell r="C555"/>
          <cell r="E555"/>
          <cell r="H555" t="str">
            <v>OK</v>
          </cell>
          <cell r="J555"/>
          <cell r="K555"/>
          <cell r="M555"/>
        </row>
        <row r="556">
          <cell r="C556"/>
          <cell r="E556"/>
          <cell r="H556" t="str">
            <v>OK</v>
          </cell>
          <cell r="J556"/>
          <cell r="K556"/>
          <cell r="M556"/>
        </row>
        <row r="557">
          <cell r="C557"/>
          <cell r="E557"/>
          <cell r="H557" t="str">
            <v>OK</v>
          </cell>
          <cell r="J557"/>
          <cell r="K557"/>
          <cell r="M557"/>
        </row>
        <row r="558">
          <cell r="C558"/>
          <cell r="E558"/>
          <cell r="H558" t="str">
            <v>OK</v>
          </cell>
          <cell r="J558"/>
          <cell r="K558"/>
          <cell r="M558"/>
        </row>
        <row r="559">
          <cell r="C559"/>
          <cell r="E559"/>
          <cell r="H559" t="str">
            <v>OK</v>
          </cell>
          <cell r="J559"/>
          <cell r="K559"/>
          <cell r="M559"/>
        </row>
        <row r="560">
          <cell r="C560"/>
          <cell r="E560"/>
          <cell r="H560" t="str">
            <v>OK</v>
          </cell>
          <cell r="J560"/>
          <cell r="K560"/>
          <cell r="M560"/>
        </row>
        <row r="561">
          <cell r="C561"/>
          <cell r="E561"/>
          <cell r="H561" t="str">
            <v>OK</v>
          </cell>
          <cell r="J561"/>
          <cell r="K561"/>
          <cell r="M561"/>
        </row>
        <row r="562">
          <cell r="C562"/>
          <cell r="E562"/>
          <cell r="H562" t="str">
            <v>OK</v>
          </cell>
          <cell r="J562"/>
          <cell r="K562"/>
          <cell r="M562"/>
        </row>
        <row r="563">
          <cell r="C563"/>
          <cell r="E563"/>
          <cell r="H563" t="str">
            <v>OK</v>
          </cell>
          <cell r="J563"/>
          <cell r="K563"/>
          <cell r="M563"/>
        </row>
        <row r="564">
          <cell r="C564"/>
          <cell r="E564"/>
          <cell r="H564" t="str">
            <v>OK</v>
          </cell>
          <cell r="J564"/>
          <cell r="K564"/>
          <cell r="M564"/>
        </row>
        <row r="565">
          <cell r="C565"/>
          <cell r="E565"/>
          <cell r="H565" t="str">
            <v>OK</v>
          </cell>
          <cell r="J565"/>
          <cell r="K565"/>
          <cell r="M565"/>
        </row>
        <row r="566">
          <cell r="C566"/>
          <cell r="E566"/>
          <cell r="H566" t="str">
            <v>OK</v>
          </cell>
          <cell r="J566"/>
          <cell r="K566"/>
          <cell r="M566"/>
        </row>
        <row r="567">
          <cell r="C567"/>
          <cell r="E567"/>
          <cell r="H567" t="str">
            <v>OK</v>
          </cell>
          <cell r="J567"/>
          <cell r="K567"/>
          <cell r="M567"/>
        </row>
        <row r="568">
          <cell r="C568"/>
          <cell r="E568"/>
          <cell r="H568" t="str">
            <v>OK</v>
          </cell>
          <cell r="J568"/>
          <cell r="K568"/>
          <cell r="M568"/>
        </row>
        <row r="569">
          <cell r="C569"/>
          <cell r="E569"/>
          <cell r="H569" t="str">
            <v>OK</v>
          </cell>
          <cell r="J569"/>
          <cell r="K569"/>
          <cell r="M569"/>
        </row>
        <row r="570">
          <cell r="C570"/>
          <cell r="E570"/>
          <cell r="H570" t="str">
            <v>OK</v>
          </cell>
          <cell r="J570"/>
          <cell r="K570"/>
          <cell r="M570"/>
        </row>
        <row r="571">
          <cell r="C571"/>
          <cell r="E571"/>
          <cell r="H571" t="str">
            <v>OK</v>
          </cell>
          <cell r="J571"/>
          <cell r="K571"/>
          <cell r="M571"/>
        </row>
        <row r="572">
          <cell r="C572"/>
          <cell r="E572"/>
          <cell r="H572" t="str">
            <v>OK</v>
          </cell>
          <cell r="J572"/>
          <cell r="K572"/>
          <cell r="M572"/>
        </row>
        <row r="573">
          <cell r="C573"/>
          <cell r="E573"/>
          <cell r="H573" t="str">
            <v>OK</v>
          </cell>
          <cell r="J573"/>
          <cell r="K573"/>
          <cell r="M573"/>
        </row>
        <row r="574">
          <cell r="C574"/>
          <cell r="E574"/>
          <cell r="H574" t="str">
            <v>OK</v>
          </cell>
          <cell r="J574"/>
          <cell r="K574"/>
          <cell r="M574"/>
        </row>
        <row r="575">
          <cell r="C575"/>
          <cell r="E575"/>
          <cell r="H575" t="str">
            <v>OK</v>
          </cell>
          <cell r="J575"/>
          <cell r="K575"/>
          <cell r="M575"/>
        </row>
        <row r="576">
          <cell r="C576"/>
          <cell r="E576"/>
          <cell r="H576" t="str">
            <v>OK</v>
          </cell>
          <cell r="J576"/>
          <cell r="K576"/>
          <cell r="M576"/>
        </row>
        <row r="577">
          <cell r="C577"/>
          <cell r="E577"/>
          <cell r="H577" t="str">
            <v>OK</v>
          </cell>
          <cell r="J577"/>
          <cell r="K577"/>
          <cell r="M577"/>
        </row>
        <row r="578">
          <cell r="C578"/>
          <cell r="E578"/>
          <cell r="H578" t="str">
            <v>OK</v>
          </cell>
          <cell r="J578"/>
          <cell r="K578"/>
          <cell r="M578"/>
        </row>
        <row r="579">
          <cell r="C579"/>
          <cell r="E579"/>
          <cell r="H579" t="str">
            <v>OK</v>
          </cell>
          <cell r="J579"/>
          <cell r="K579"/>
          <cell r="M579"/>
        </row>
        <row r="580">
          <cell r="C580"/>
          <cell r="E580"/>
          <cell r="H580" t="str">
            <v>OK</v>
          </cell>
          <cell r="J580"/>
          <cell r="K580"/>
          <cell r="M580"/>
        </row>
        <row r="581">
          <cell r="C581"/>
          <cell r="E581"/>
          <cell r="H581" t="str">
            <v>OK</v>
          </cell>
          <cell r="J581"/>
          <cell r="K581"/>
          <cell r="M581"/>
        </row>
        <row r="582">
          <cell r="C582"/>
          <cell r="E582"/>
          <cell r="H582" t="str">
            <v>OK</v>
          </cell>
          <cell r="J582"/>
          <cell r="K582"/>
          <cell r="M582"/>
        </row>
        <row r="583">
          <cell r="C583"/>
          <cell r="E583"/>
          <cell r="H583" t="str">
            <v>OK</v>
          </cell>
          <cell r="J583"/>
          <cell r="K583"/>
          <cell r="M583"/>
        </row>
        <row r="584">
          <cell r="C584"/>
          <cell r="E584"/>
          <cell r="H584" t="str">
            <v>OK</v>
          </cell>
          <cell r="J584"/>
          <cell r="K584"/>
          <cell r="M584"/>
        </row>
        <row r="585">
          <cell r="C585"/>
          <cell r="E585"/>
          <cell r="H585" t="str">
            <v>OK</v>
          </cell>
          <cell r="J585"/>
          <cell r="K585"/>
          <cell r="M585"/>
        </row>
        <row r="586">
          <cell r="C586"/>
          <cell r="E586"/>
          <cell r="H586" t="str">
            <v>OK</v>
          </cell>
          <cell r="J586"/>
          <cell r="K586"/>
          <cell r="M586"/>
        </row>
        <row r="587">
          <cell r="C587"/>
          <cell r="E587"/>
          <cell r="H587" t="str">
            <v>OK</v>
          </cell>
          <cell r="J587"/>
          <cell r="K587"/>
          <cell r="M587"/>
        </row>
        <row r="588">
          <cell r="C588"/>
          <cell r="E588"/>
          <cell r="H588" t="str">
            <v>OK</v>
          </cell>
          <cell r="J588"/>
          <cell r="K588"/>
          <cell r="M588"/>
        </row>
        <row r="589">
          <cell r="C589"/>
          <cell r="E589"/>
          <cell r="H589" t="str">
            <v>OK</v>
          </cell>
          <cell r="J589"/>
          <cell r="K589"/>
          <cell r="M589"/>
        </row>
        <row r="590">
          <cell r="C590"/>
          <cell r="E590"/>
          <cell r="H590" t="str">
            <v>OK</v>
          </cell>
          <cell r="J590"/>
          <cell r="K590"/>
          <cell r="M590"/>
        </row>
        <row r="591">
          <cell r="C591"/>
          <cell r="E591"/>
          <cell r="H591" t="str">
            <v>OK</v>
          </cell>
          <cell r="J591"/>
          <cell r="K591"/>
          <cell r="M591"/>
        </row>
        <row r="592">
          <cell r="C592"/>
          <cell r="E592"/>
          <cell r="H592" t="str">
            <v>OK</v>
          </cell>
          <cell r="J592"/>
          <cell r="K592"/>
          <cell r="M592"/>
        </row>
        <row r="593">
          <cell r="C593"/>
          <cell r="E593"/>
          <cell r="H593" t="str">
            <v>OK</v>
          </cell>
          <cell r="J593"/>
          <cell r="K593"/>
          <cell r="M593"/>
        </row>
        <row r="594">
          <cell r="C594"/>
          <cell r="E594"/>
          <cell r="H594" t="str">
            <v>OK</v>
          </cell>
          <cell r="J594"/>
          <cell r="K594"/>
          <cell r="M594"/>
        </row>
        <row r="595">
          <cell r="C595"/>
          <cell r="E595"/>
          <cell r="H595" t="str">
            <v>OK</v>
          </cell>
          <cell r="J595"/>
          <cell r="K595"/>
          <cell r="M595"/>
        </row>
        <row r="596">
          <cell r="C596"/>
          <cell r="E596"/>
          <cell r="H596" t="str">
            <v>OK</v>
          </cell>
          <cell r="J596"/>
          <cell r="K596"/>
          <cell r="M596"/>
        </row>
        <row r="597">
          <cell r="C597"/>
          <cell r="E597"/>
          <cell r="H597" t="str">
            <v>OK</v>
          </cell>
          <cell r="J597"/>
          <cell r="K597"/>
          <cell r="M597"/>
        </row>
        <row r="598">
          <cell r="C598"/>
          <cell r="E598"/>
          <cell r="H598" t="str">
            <v>OK</v>
          </cell>
          <cell r="J598"/>
          <cell r="K598"/>
          <cell r="M598"/>
        </row>
        <row r="599">
          <cell r="C599"/>
          <cell r="E599"/>
          <cell r="H599" t="str">
            <v>OK</v>
          </cell>
          <cell r="J599"/>
          <cell r="K599"/>
          <cell r="M599"/>
        </row>
        <row r="600">
          <cell r="C600"/>
          <cell r="E600"/>
          <cell r="H600" t="str">
            <v>OK</v>
          </cell>
          <cell r="J600"/>
          <cell r="K600"/>
          <cell r="M600"/>
        </row>
        <row r="601">
          <cell r="C601"/>
          <cell r="E601"/>
          <cell r="H601" t="str">
            <v>OK</v>
          </cell>
          <cell r="J601"/>
          <cell r="K601"/>
          <cell r="M601"/>
        </row>
        <row r="602">
          <cell r="C602"/>
          <cell r="E602"/>
          <cell r="H602" t="str">
            <v>OK</v>
          </cell>
          <cell r="J602"/>
          <cell r="K602"/>
          <cell r="M602"/>
        </row>
        <row r="603">
          <cell r="C603"/>
          <cell r="E603"/>
          <cell r="H603" t="str">
            <v>OK</v>
          </cell>
          <cell r="J603"/>
          <cell r="K603"/>
          <cell r="M603"/>
        </row>
        <row r="604">
          <cell r="C604"/>
          <cell r="E604"/>
          <cell r="H604" t="str">
            <v>OK</v>
          </cell>
          <cell r="J604"/>
          <cell r="K604"/>
          <cell r="M604"/>
        </row>
        <row r="605">
          <cell r="C605"/>
          <cell r="E605"/>
          <cell r="H605" t="str">
            <v>OK</v>
          </cell>
          <cell r="J605"/>
          <cell r="K605"/>
          <cell r="M605"/>
        </row>
        <row r="606">
          <cell r="C606"/>
          <cell r="E606"/>
          <cell r="H606" t="str">
            <v>OK</v>
          </cell>
          <cell r="J606"/>
          <cell r="K606"/>
          <cell r="M606"/>
        </row>
        <row r="607">
          <cell r="C607"/>
          <cell r="E607"/>
          <cell r="H607" t="str">
            <v>OK</v>
          </cell>
          <cell r="J607"/>
          <cell r="K607"/>
          <cell r="M607"/>
        </row>
        <row r="608">
          <cell r="C608"/>
          <cell r="E608"/>
          <cell r="H608" t="str">
            <v>OK</v>
          </cell>
          <cell r="J608"/>
          <cell r="K608"/>
          <cell r="M608"/>
        </row>
        <row r="609">
          <cell r="C609"/>
          <cell r="E609"/>
          <cell r="H609" t="str">
            <v>OK</v>
          </cell>
          <cell r="J609"/>
          <cell r="K609"/>
          <cell r="M609"/>
        </row>
        <row r="610">
          <cell r="C610"/>
          <cell r="E610"/>
          <cell r="H610" t="str">
            <v>OK</v>
          </cell>
          <cell r="J610"/>
          <cell r="K610"/>
          <cell r="M610"/>
        </row>
        <row r="611">
          <cell r="C611"/>
          <cell r="E611"/>
          <cell r="H611" t="str">
            <v>OK</v>
          </cell>
          <cell r="J611"/>
          <cell r="K611"/>
          <cell r="M611"/>
        </row>
        <row r="612">
          <cell r="C612"/>
          <cell r="E612"/>
          <cell r="H612" t="str">
            <v>OK</v>
          </cell>
          <cell r="J612"/>
          <cell r="K612"/>
          <cell r="M612"/>
        </row>
        <row r="613">
          <cell r="C613"/>
          <cell r="E613"/>
          <cell r="H613" t="str">
            <v>OK</v>
          </cell>
          <cell r="J613"/>
          <cell r="K613"/>
          <cell r="M613"/>
        </row>
        <row r="614">
          <cell r="C614"/>
          <cell r="E614"/>
          <cell r="H614" t="str">
            <v>OK</v>
          </cell>
          <cell r="J614"/>
          <cell r="K614"/>
          <cell r="M614"/>
        </row>
        <row r="615">
          <cell r="C615"/>
          <cell r="E615"/>
          <cell r="H615" t="str">
            <v>OK</v>
          </cell>
          <cell r="J615"/>
          <cell r="K615"/>
          <cell r="M615"/>
        </row>
        <row r="616">
          <cell r="C616"/>
          <cell r="E616"/>
          <cell r="H616" t="str">
            <v>OK</v>
          </cell>
          <cell r="J616"/>
          <cell r="K616"/>
          <cell r="M616"/>
        </row>
        <row r="617">
          <cell r="C617"/>
          <cell r="E617"/>
          <cell r="H617" t="str">
            <v>OK</v>
          </cell>
          <cell r="J617"/>
          <cell r="K617"/>
          <cell r="M617"/>
        </row>
        <row r="618">
          <cell r="C618"/>
          <cell r="E618"/>
          <cell r="H618" t="str">
            <v>OK</v>
          </cell>
          <cell r="J618"/>
          <cell r="K618"/>
          <cell r="M618"/>
        </row>
        <row r="619">
          <cell r="C619"/>
          <cell r="E619"/>
          <cell r="H619" t="str">
            <v>OK</v>
          </cell>
          <cell r="J619"/>
          <cell r="K619"/>
          <cell r="M619"/>
        </row>
        <row r="620">
          <cell r="C620"/>
          <cell r="E620"/>
          <cell r="H620" t="str">
            <v>OK</v>
          </cell>
          <cell r="J620"/>
          <cell r="K620"/>
          <cell r="M620"/>
        </row>
        <row r="621">
          <cell r="C621"/>
          <cell r="E621"/>
          <cell r="H621" t="str">
            <v>OK</v>
          </cell>
          <cell r="J621"/>
          <cell r="K621"/>
          <cell r="M621"/>
        </row>
        <row r="622">
          <cell r="C622"/>
          <cell r="E622"/>
          <cell r="H622" t="str">
            <v>OK</v>
          </cell>
          <cell r="J622"/>
          <cell r="K622"/>
          <cell r="M622"/>
        </row>
        <row r="623">
          <cell r="C623"/>
          <cell r="E623"/>
          <cell r="H623" t="str">
            <v>OK</v>
          </cell>
          <cell r="J623"/>
          <cell r="K623"/>
          <cell r="M623"/>
        </row>
        <row r="624">
          <cell r="C624"/>
          <cell r="E624"/>
          <cell r="H624" t="str">
            <v>OK</v>
          </cell>
          <cell r="J624"/>
          <cell r="K624"/>
          <cell r="M624"/>
        </row>
        <row r="625">
          <cell r="C625"/>
          <cell r="E625"/>
          <cell r="H625" t="str">
            <v>OK</v>
          </cell>
          <cell r="J625"/>
          <cell r="K625"/>
          <cell r="M625"/>
        </row>
        <row r="626">
          <cell r="C626"/>
          <cell r="E626"/>
          <cell r="H626" t="str">
            <v>OK</v>
          </cell>
          <cell r="J626"/>
          <cell r="K626"/>
          <cell r="M626"/>
        </row>
        <row r="627">
          <cell r="C627"/>
          <cell r="E627"/>
          <cell r="H627" t="str">
            <v>OK</v>
          </cell>
          <cell r="J627"/>
          <cell r="K627"/>
          <cell r="M627"/>
        </row>
        <row r="628">
          <cell r="C628"/>
          <cell r="E628"/>
          <cell r="H628" t="str">
            <v>OK</v>
          </cell>
          <cell r="J628"/>
          <cell r="K628"/>
          <cell r="M628"/>
        </row>
        <row r="629">
          <cell r="C629"/>
          <cell r="E629"/>
          <cell r="H629" t="str">
            <v>OK</v>
          </cell>
          <cell r="J629"/>
          <cell r="K629"/>
          <cell r="M629"/>
        </row>
        <row r="630">
          <cell r="C630"/>
          <cell r="E630"/>
          <cell r="H630" t="str">
            <v>OK</v>
          </cell>
          <cell r="J630"/>
          <cell r="K630"/>
          <cell r="M630"/>
        </row>
        <row r="631">
          <cell r="C631"/>
          <cell r="E631"/>
          <cell r="H631" t="str">
            <v>OK</v>
          </cell>
          <cell r="J631"/>
          <cell r="K631"/>
          <cell r="M631"/>
        </row>
        <row r="632">
          <cell r="C632"/>
          <cell r="E632"/>
          <cell r="H632" t="str">
            <v>OK</v>
          </cell>
          <cell r="J632"/>
          <cell r="K632"/>
          <cell r="M632"/>
        </row>
        <row r="633">
          <cell r="C633"/>
          <cell r="E633"/>
          <cell r="H633" t="str">
            <v>OK</v>
          </cell>
          <cell r="J633"/>
          <cell r="K633"/>
          <cell r="M633"/>
        </row>
        <row r="634">
          <cell r="C634"/>
          <cell r="E634"/>
          <cell r="H634" t="str">
            <v>OK</v>
          </cell>
          <cell r="J634"/>
          <cell r="K634"/>
          <cell r="M634"/>
        </row>
        <row r="635">
          <cell r="C635"/>
          <cell r="E635"/>
          <cell r="H635" t="str">
            <v>OK</v>
          </cell>
          <cell r="J635"/>
          <cell r="K635"/>
          <cell r="M635"/>
        </row>
        <row r="636">
          <cell r="C636"/>
          <cell r="E636"/>
          <cell r="H636" t="str">
            <v>OK</v>
          </cell>
          <cell r="J636"/>
          <cell r="K636"/>
          <cell r="M636"/>
        </row>
        <row r="637">
          <cell r="C637"/>
          <cell r="E637"/>
          <cell r="H637" t="str">
            <v>OK</v>
          </cell>
          <cell r="J637"/>
          <cell r="K637"/>
          <cell r="M637"/>
        </row>
        <row r="638">
          <cell r="C638"/>
          <cell r="E638"/>
          <cell r="H638" t="str">
            <v>OK</v>
          </cell>
          <cell r="J638"/>
          <cell r="K638"/>
          <cell r="M638"/>
        </row>
        <row r="639">
          <cell r="C639"/>
          <cell r="E639"/>
          <cell r="H639" t="str">
            <v>OK</v>
          </cell>
          <cell r="J639"/>
          <cell r="K639"/>
          <cell r="M639"/>
        </row>
        <row r="640">
          <cell r="C640"/>
          <cell r="E640"/>
          <cell r="H640" t="str">
            <v>OK</v>
          </cell>
          <cell r="J640"/>
          <cell r="K640"/>
          <cell r="M640"/>
        </row>
        <row r="641">
          <cell r="C641"/>
          <cell r="E641"/>
          <cell r="H641" t="str">
            <v>OK</v>
          </cell>
          <cell r="J641"/>
          <cell r="K641"/>
          <cell r="M641"/>
        </row>
        <row r="642">
          <cell r="C642"/>
          <cell r="E642"/>
          <cell r="H642" t="str">
            <v>OK</v>
          </cell>
          <cell r="J642"/>
          <cell r="K642"/>
          <cell r="M642"/>
        </row>
        <row r="643">
          <cell r="C643"/>
          <cell r="E643"/>
          <cell r="H643" t="str">
            <v>OK</v>
          </cell>
          <cell r="J643"/>
          <cell r="K643"/>
          <cell r="M643"/>
        </row>
        <row r="644">
          <cell r="C644"/>
          <cell r="E644"/>
          <cell r="H644" t="str">
            <v>OK</v>
          </cell>
          <cell r="J644"/>
          <cell r="K644"/>
          <cell r="M644"/>
        </row>
        <row r="645">
          <cell r="C645"/>
          <cell r="E645"/>
          <cell r="H645" t="str">
            <v>OK</v>
          </cell>
          <cell r="J645"/>
          <cell r="K645"/>
          <cell r="M645"/>
        </row>
        <row r="646">
          <cell r="C646"/>
          <cell r="E646"/>
          <cell r="H646" t="str">
            <v>OK</v>
          </cell>
          <cell r="J646"/>
          <cell r="K646"/>
          <cell r="M646"/>
        </row>
        <row r="647">
          <cell r="C647"/>
          <cell r="E647"/>
          <cell r="H647" t="str">
            <v>OK</v>
          </cell>
          <cell r="J647"/>
          <cell r="K647"/>
          <cell r="M647"/>
        </row>
        <row r="648">
          <cell r="C648"/>
          <cell r="E648"/>
          <cell r="H648" t="str">
            <v>OK</v>
          </cell>
          <cell r="J648"/>
          <cell r="K648"/>
          <cell r="M648"/>
        </row>
        <row r="649">
          <cell r="C649"/>
          <cell r="E649"/>
          <cell r="H649" t="str">
            <v>OK</v>
          </cell>
          <cell r="J649"/>
          <cell r="K649"/>
          <cell r="M649"/>
        </row>
        <row r="650">
          <cell r="C650"/>
          <cell r="E650"/>
          <cell r="H650" t="str">
            <v>OK</v>
          </cell>
          <cell r="J650"/>
          <cell r="K650"/>
          <cell r="M650"/>
        </row>
        <row r="651">
          <cell r="C651"/>
          <cell r="E651"/>
          <cell r="H651" t="str">
            <v>OK</v>
          </cell>
          <cell r="J651"/>
          <cell r="K651"/>
          <cell r="M651"/>
        </row>
        <row r="652">
          <cell r="C652"/>
          <cell r="E652"/>
          <cell r="H652" t="str">
            <v>OK</v>
          </cell>
          <cell r="J652"/>
          <cell r="K652"/>
          <cell r="M652"/>
        </row>
        <row r="653">
          <cell r="C653"/>
          <cell r="E653"/>
          <cell r="H653" t="str">
            <v>OK</v>
          </cell>
          <cell r="J653"/>
          <cell r="K653"/>
          <cell r="M653"/>
        </row>
        <row r="654">
          <cell r="C654"/>
          <cell r="E654"/>
          <cell r="H654" t="str">
            <v>OK</v>
          </cell>
          <cell r="J654"/>
          <cell r="K654"/>
          <cell r="M654"/>
        </row>
        <row r="655">
          <cell r="C655"/>
          <cell r="E655"/>
          <cell r="H655" t="str">
            <v>OK</v>
          </cell>
          <cell r="J655"/>
          <cell r="K655"/>
          <cell r="M655"/>
        </row>
        <row r="656">
          <cell r="C656"/>
          <cell r="E656"/>
          <cell r="H656" t="str">
            <v>OK</v>
          </cell>
          <cell r="J656"/>
          <cell r="K656"/>
          <cell r="M656"/>
        </row>
        <row r="657">
          <cell r="C657"/>
          <cell r="E657"/>
          <cell r="H657" t="str">
            <v>OK</v>
          </cell>
          <cell r="J657"/>
          <cell r="K657"/>
          <cell r="M657"/>
        </row>
        <row r="658">
          <cell r="C658"/>
          <cell r="E658"/>
          <cell r="H658" t="str">
            <v>OK</v>
          </cell>
          <cell r="J658"/>
          <cell r="K658"/>
          <cell r="M658"/>
        </row>
        <row r="659">
          <cell r="C659"/>
          <cell r="E659"/>
          <cell r="H659" t="str">
            <v>OK</v>
          </cell>
          <cell r="J659"/>
          <cell r="K659"/>
          <cell r="M659"/>
        </row>
        <row r="660">
          <cell r="C660"/>
          <cell r="E660"/>
          <cell r="H660" t="str">
            <v>OK</v>
          </cell>
          <cell r="J660"/>
          <cell r="K660"/>
          <cell r="M660"/>
        </row>
        <row r="661">
          <cell r="C661"/>
          <cell r="E661"/>
          <cell r="H661" t="str">
            <v>OK</v>
          </cell>
          <cell r="J661"/>
          <cell r="K661"/>
          <cell r="M661"/>
        </row>
        <row r="662">
          <cell r="C662"/>
          <cell r="E662"/>
          <cell r="H662" t="str">
            <v>OK</v>
          </cell>
          <cell r="J662"/>
          <cell r="K662"/>
          <cell r="M662"/>
        </row>
        <row r="663">
          <cell r="C663"/>
          <cell r="E663"/>
          <cell r="H663" t="str">
            <v>OK</v>
          </cell>
          <cell r="J663"/>
          <cell r="K663"/>
          <cell r="M663"/>
        </row>
        <row r="664">
          <cell r="C664"/>
          <cell r="E664"/>
          <cell r="H664" t="str">
            <v>OK</v>
          </cell>
          <cell r="J664"/>
          <cell r="K664"/>
          <cell r="M664"/>
        </row>
        <row r="665">
          <cell r="C665"/>
          <cell r="E665"/>
          <cell r="H665" t="str">
            <v>OK</v>
          </cell>
          <cell r="J665"/>
          <cell r="K665"/>
          <cell r="M665"/>
        </row>
        <row r="666">
          <cell r="C666"/>
          <cell r="E666"/>
          <cell r="H666" t="str">
            <v>OK</v>
          </cell>
          <cell r="J666"/>
          <cell r="K666"/>
          <cell r="M666"/>
        </row>
        <row r="667">
          <cell r="C667"/>
          <cell r="E667"/>
          <cell r="H667" t="str">
            <v>OK</v>
          </cell>
          <cell r="J667"/>
          <cell r="K667"/>
          <cell r="M667"/>
        </row>
        <row r="668">
          <cell r="C668"/>
          <cell r="E668"/>
          <cell r="H668" t="str">
            <v>OK</v>
          </cell>
          <cell r="J668"/>
          <cell r="K668"/>
          <cell r="M668"/>
        </row>
        <row r="669">
          <cell r="C669"/>
          <cell r="E669"/>
          <cell r="H669" t="str">
            <v>OK</v>
          </cell>
          <cell r="J669"/>
          <cell r="K669"/>
          <cell r="M669"/>
        </row>
        <row r="670">
          <cell r="C670"/>
          <cell r="E670"/>
          <cell r="H670" t="str">
            <v>OK</v>
          </cell>
          <cell r="J670"/>
          <cell r="K670"/>
          <cell r="M670"/>
        </row>
        <row r="671">
          <cell r="C671"/>
          <cell r="E671"/>
          <cell r="H671" t="str">
            <v>OK</v>
          </cell>
          <cell r="J671"/>
          <cell r="K671"/>
          <cell r="M671"/>
        </row>
        <row r="672">
          <cell r="C672"/>
          <cell r="E672"/>
          <cell r="H672" t="str">
            <v>OK</v>
          </cell>
          <cell r="J672"/>
          <cell r="K672"/>
          <cell r="M672"/>
        </row>
        <row r="673">
          <cell r="C673"/>
          <cell r="E673"/>
          <cell r="H673" t="str">
            <v>OK</v>
          </cell>
          <cell r="J673"/>
          <cell r="K673"/>
          <cell r="M673"/>
        </row>
        <row r="674">
          <cell r="C674"/>
          <cell r="E674"/>
          <cell r="H674" t="str">
            <v>OK</v>
          </cell>
          <cell r="J674"/>
          <cell r="K674"/>
          <cell r="M674"/>
        </row>
        <row r="675">
          <cell r="C675"/>
          <cell r="E675"/>
          <cell r="H675" t="str">
            <v>OK</v>
          </cell>
          <cell r="J675"/>
          <cell r="K675"/>
          <cell r="M675"/>
        </row>
        <row r="676">
          <cell r="C676"/>
          <cell r="E676"/>
          <cell r="H676" t="str">
            <v>OK</v>
          </cell>
          <cell r="J676"/>
          <cell r="K676"/>
          <cell r="M676"/>
        </row>
        <row r="677">
          <cell r="C677"/>
          <cell r="E677"/>
          <cell r="H677" t="str">
            <v>OK</v>
          </cell>
          <cell r="J677"/>
          <cell r="K677"/>
          <cell r="M677"/>
        </row>
        <row r="678">
          <cell r="C678"/>
          <cell r="E678"/>
          <cell r="H678" t="str">
            <v>OK</v>
          </cell>
          <cell r="J678"/>
          <cell r="K678"/>
          <cell r="M678"/>
        </row>
        <row r="679">
          <cell r="C679"/>
          <cell r="E679"/>
          <cell r="H679" t="str">
            <v>OK</v>
          </cell>
          <cell r="J679"/>
          <cell r="K679"/>
          <cell r="M679"/>
        </row>
        <row r="680">
          <cell r="C680"/>
          <cell r="E680"/>
          <cell r="H680" t="str">
            <v>OK</v>
          </cell>
          <cell r="J680"/>
          <cell r="K680"/>
          <cell r="M680"/>
        </row>
        <row r="681">
          <cell r="C681"/>
          <cell r="E681"/>
          <cell r="H681" t="str">
            <v>OK</v>
          </cell>
          <cell r="J681"/>
          <cell r="K681"/>
          <cell r="M681"/>
        </row>
        <row r="682">
          <cell r="C682"/>
          <cell r="E682"/>
          <cell r="H682" t="str">
            <v>OK</v>
          </cell>
          <cell r="J682"/>
          <cell r="K682"/>
          <cell r="M682"/>
        </row>
        <row r="683">
          <cell r="C683"/>
          <cell r="E683"/>
          <cell r="H683" t="str">
            <v>OK</v>
          </cell>
          <cell r="J683"/>
          <cell r="K683"/>
          <cell r="M683"/>
        </row>
        <row r="684">
          <cell r="C684"/>
          <cell r="E684"/>
          <cell r="H684" t="str">
            <v>OK</v>
          </cell>
          <cell r="J684"/>
          <cell r="K684"/>
          <cell r="M684"/>
        </row>
        <row r="685">
          <cell r="C685"/>
          <cell r="E685"/>
          <cell r="H685" t="str">
            <v>OK</v>
          </cell>
          <cell r="J685"/>
          <cell r="K685"/>
          <cell r="M685"/>
        </row>
        <row r="686">
          <cell r="C686"/>
          <cell r="E686"/>
          <cell r="H686" t="str">
            <v>OK</v>
          </cell>
          <cell r="J686"/>
          <cell r="K686"/>
          <cell r="M686"/>
        </row>
        <row r="687">
          <cell r="C687"/>
          <cell r="E687"/>
          <cell r="H687" t="str">
            <v>OK</v>
          </cell>
          <cell r="J687"/>
          <cell r="K687"/>
          <cell r="M687"/>
        </row>
        <row r="688">
          <cell r="C688"/>
          <cell r="E688"/>
          <cell r="H688" t="str">
            <v>OK</v>
          </cell>
          <cell r="J688"/>
          <cell r="K688"/>
          <cell r="M688"/>
        </row>
        <row r="689">
          <cell r="C689"/>
          <cell r="E689"/>
          <cell r="H689" t="str">
            <v>OK</v>
          </cell>
          <cell r="J689"/>
          <cell r="K689"/>
          <cell r="M689"/>
        </row>
        <row r="690">
          <cell r="C690"/>
          <cell r="E690"/>
          <cell r="H690" t="str">
            <v>OK</v>
          </cell>
          <cell r="J690"/>
          <cell r="K690"/>
          <cell r="M690"/>
        </row>
        <row r="691">
          <cell r="C691"/>
          <cell r="E691"/>
          <cell r="H691" t="str">
            <v>OK</v>
          </cell>
          <cell r="J691"/>
          <cell r="K691"/>
          <cell r="M691"/>
        </row>
        <row r="692">
          <cell r="C692"/>
          <cell r="E692"/>
          <cell r="H692" t="str">
            <v>OK</v>
          </cell>
          <cell r="J692"/>
          <cell r="K692"/>
          <cell r="M692"/>
        </row>
        <row r="693">
          <cell r="C693"/>
          <cell r="E693"/>
          <cell r="H693" t="str">
            <v>OK</v>
          </cell>
          <cell r="J693"/>
          <cell r="K693"/>
          <cell r="M693"/>
        </row>
        <row r="694">
          <cell r="C694"/>
          <cell r="E694"/>
          <cell r="H694" t="str">
            <v>OK</v>
          </cell>
          <cell r="J694"/>
          <cell r="K694"/>
          <cell r="M694"/>
        </row>
        <row r="695">
          <cell r="C695"/>
          <cell r="E695"/>
          <cell r="H695" t="str">
            <v>OK</v>
          </cell>
          <cell r="J695"/>
          <cell r="K695"/>
          <cell r="M695"/>
        </row>
        <row r="696">
          <cell r="C696"/>
          <cell r="E696"/>
          <cell r="H696" t="str">
            <v>OK</v>
          </cell>
          <cell r="J696"/>
          <cell r="K696"/>
          <cell r="M696"/>
        </row>
        <row r="697">
          <cell r="C697"/>
          <cell r="E697"/>
          <cell r="H697" t="str">
            <v>OK</v>
          </cell>
          <cell r="J697"/>
          <cell r="K697"/>
          <cell r="M697"/>
        </row>
        <row r="698">
          <cell r="C698"/>
          <cell r="E698"/>
          <cell r="H698" t="str">
            <v>OK</v>
          </cell>
          <cell r="J698"/>
          <cell r="K698"/>
          <cell r="M698"/>
        </row>
        <row r="699">
          <cell r="C699"/>
          <cell r="E699"/>
          <cell r="H699" t="str">
            <v>OK</v>
          </cell>
          <cell r="J699"/>
          <cell r="K699"/>
          <cell r="M699"/>
        </row>
        <row r="700">
          <cell r="C700"/>
          <cell r="E700"/>
          <cell r="H700" t="str">
            <v>OK</v>
          </cell>
          <cell r="J700"/>
          <cell r="K700"/>
          <cell r="M700"/>
        </row>
        <row r="701">
          <cell r="C701"/>
          <cell r="E701"/>
          <cell r="H701" t="str">
            <v>OK</v>
          </cell>
          <cell r="J701"/>
          <cell r="K701"/>
          <cell r="M701"/>
        </row>
        <row r="702">
          <cell r="C702"/>
          <cell r="E702"/>
          <cell r="H702" t="str">
            <v>OK</v>
          </cell>
          <cell r="J702"/>
          <cell r="K702"/>
          <cell r="M702"/>
        </row>
        <row r="703">
          <cell r="C703"/>
          <cell r="E703"/>
          <cell r="H703" t="str">
            <v>OK</v>
          </cell>
          <cell r="J703"/>
          <cell r="K703"/>
          <cell r="M703"/>
        </row>
        <row r="704">
          <cell r="C704"/>
          <cell r="E704"/>
          <cell r="H704" t="str">
            <v>OK</v>
          </cell>
          <cell r="J704"/>
          <cell r="K704"/>
          <cell r="M704"/>
        </row>
        <row r="705">
          <cell r="C705"/>
          <cell r="E705"/>
          <cell r="H705" t="str">
            <v>OK</v>
          </cell>
          <cell r="J705"/>
          <cell r="K705"/>
          <cell r="M705"/>
        </row>
        <row r="706">
          <cell r="C706"/>
          <cell r="E706"/>
          <cell r="H706" t="str">
            <v>OK</v>
          </cell>
          <cell r="J706"/>
          <cell r="K706"/>
          <cell r="M706"/>
        </row>
        <row r="707">
          <cell r="C707"/>
          <cell r="E707"/>
          <cell r="H707" t="str">
            <v>OK</v>
          </cell>
          <cell r="J707"/>
          <cell r="K707"/>
          <cell r="M707"/>
        </row>
        <row r="708">
          <cell r="C708"/>
          <cell r="E708"/>
          <cell r="H708" t="str">
            <v>OK</v>
          </cell>
          <cell r="J708"/>
          <cell r="K708"/>
          <cell r="M708"/>
        </row>
        <row r="709">
          <cell r="C709"/>
          <cell r="E709"/>
          <cell r="H709" t="str">
            <v>OK</v>
          </cell>
          <cell r="J709"/>
          <cell r="K709"/>
          <cell r="M709"/>
        </row>
        <row r="710">
          <cell r="C710"/>
          <cell r="E710"/>
          <cell r="H710" t="str">
            <v>OK</v>
          </cell>
          <cell r="J710"/>
          <cell r="K710"/>
          <cell r="M710"/>
        </row>
        <row r="711">
          <cell r="C711"/>
          <cell r="E711"/>
          <cell r="H711" t="str">
            <v>OK</v>
          </cell>
          <cell r="J711"/>
          <cell r="K711"/>
          <cell r="M711"/>
        </row>
        <row r="712">
          <cell r="C712"/>
          <cell r="E712"/>
          <cell r="H712" t="str">
            <v>OK</v>
          </cell>
          <cell r="J712"/>
          <cell r="K712"/>
          <cell r="M712"/>
        </row>
        <row r="713">
          <cell r="C713"/>
          <cell r="E713"/>
          <cell r="H713" t="str">
            <v>OK</v>
          </cell>
          <cell r="J713"/>
          <cell r="K713"/>
          <cell r="M713"/>
        </row>
        <row r="714">
          <cell r="C714"/>
          <cell r="E714"/>
          <cell r="H714" t="str">
            <v>OK</v>
          </cell>
          <cell r="J714"/>
          <cell r="K714"/>
          <cell r="M714"/>
        </row>
        <row r="715">
          <cell r="C715"/>
          <cell r="E715"/>
          <cell r="H715" t="str">
            <v>OK</v>
          </cell>
          <cell r="J715"/>
          <cell r="K715"/>
          <cell r="M715"/>
        </row>
        <row r="716">
          <cell r="C716"/>
          <cell r="E716"/>
          <cell r="H716" t="str">
            <v>OK</v>
          </cell>
          <cell r="J716"/>
          <cell r="K716"/>
          <cell r="M716"/>
        </row>
        <row r="717">
          <cell r="C717"/>
          <cell r="E717"/>
          <cell r="H717" t="str">
            <v>OK</v>
          </cell>
          <cell r="J717"/>
          <cell r="K717"/>
          <cell r="M717"/>
        </row>
        <row r="718">
          <cell r="C718"/>
          <cell r="E718"/>
          <cell r="H718" t="str">
            <v>OK</v>
          </cell>
          <cell r="J718"/>
          <cell r="K718"/>
          <cell r="M718"/>
        </row>
        <row r="719">
          <cell r="C719"/>
          <cell r="E719"/>
          <cell r="H719" t="str">
            <v>OK</v>
          </cell>
          <cell r="J719"/>
          <cell r="K719"/>
          <cell r="M719"/>
        </row>
        <row r="720">
          <cell r="C720"/>
          <cell r="E720"/>
          <cell r="H720" t="str">
            <v>OK</v>
          </cell>
          <cell r="J720"/>
          <cell r="K720"/>
          <cell r="M720"/>
        </row>
        <row r="721">
          <cell r="C721"/>
          <cell r="E721"/>
          <cell r="H721" t="str">
            <v>OK</v>
          </cell>
          <cell r="J721"/>
          <cell r="K721"/>
          <cell r="M721"/>
        </row>
        <row r="722">
          <cell r="C722"/>
          <cell r="E722"/>
          <cell r="H722" t="str">
            <v>OK</v>
          </cell>
          <cell r="J722"/>
          <cell r="K722"/>
          <cell r="M722"/>
        </row>
        <row r="723">
          <cell r="C723"/>
          <cell r="E723"/>
          <cell r="H723" t="str">
            <v>OK</v>
          </cell>
          <cell r="J723"/>
          <cell r="K723"/>
          <cell r="M723"/>
        </row>
        <row r="724">
          <cell r="C724"/>
          <cell r="E724"/>
          <cell r="H724" t="str">
            <v>OK</v>
          </cell>
          <cell r="J724"/>
          <cell r="K724"/>
          <cell r="M724"/>
        </row>
        <row r="725">
          <cell r="C725"/>
          <cell r="E725"/>
          <cell r="H725" t="str">
            <v>OK</v>
          </cell>
          <cell r="J725"/>
          <cell r="K725"/>
          <cell r="M725"/>
        </row>
        <row r="726">
          <cell r="C726"/>
          <cell r="E726"/>
          <cell r="H726" t="str">
            <v>OK</v>
          </cell>
          <cell r="J726"/>
          <cell r="K726"/>
          <cell r="M726"/>
        </row>
        <row r="727">
          <cell r="C727"/>
          <cell r="E727"/>
          <cell r="H727" t="str">
            <v>OK</v>
          </cell>
          <cell r="J727"/>
          <cell r="K727"/>
          <cell r="M727"/>
        </row>
        <row r="728">
          <cell r="C728"/>
          <cell r="E728"/>
          <cell r="H728" t="str">
            <v>OK</v>
          </cell>
          <cell r="J728"/>
          <cell r="K728"/>
          <cell r="M728"/>
        </row>
        <row r="729">
          <cell r="C729"/>
          <cell r="E729"/>
          <cell r="H729" t="str">
            <v>OK</v>
          </cell>
          <cell r="J729"/>
          <cell r="K729"/>
          <cell r="M729"/>
        </row>
        <row r="730">
          <cell r="C730"/>
          <cell r="E730"/>
          <cell r="H730" t="str">
            <v>OK</v>
          </cell>
          <cell r="J730"/>
          <cell r="K730"/>
          <cell r="M730"/>
        </row>
        <row r="731">
          <cell r="C731"/>
          <cell r="E731"/>
          <cell r="H731" t="str">
            <v>OK</v>
          </cell>
          <cell r="J731"/>
          <cell r="K731"/>
          <cell r="M731"/>
        </row>
        <row r="732">
          <cell r="C732"/>
          <cell r="E732"/>
          <cell r="H732" t="str">
            <v>OK</v>
          </cell>
          <cell r="J732"/>
          <cell r="K732"/>
          <cell r="M732"/>
        </row>
        <row r="733">
          <cell r="C733"/>
          <cell r="E733"/>
          <cell r="H733" t="str">
            <v>OK</v>
          </cell>
          <cell r="J733"/>
          <cell r="K733"/>
          <cell r="M733"/>
        </row>
        <row r="734">
          <cell r="C734"/>
          <cell r="E734"/>
          <cell r="H734" t="str">
            <v>OK</v>
          </cell>
          <cell r="J734"/>
          <cell r="K734"/>
          <cell r="M734"/>
        </row>
        <row r="735">
          <cell r="C735"/>
          <cell r="E735"/>
          <cell r="H735" t="str">
            <v>OK</v>
          </cell>
          <cell r="J735"/>
          <cell r="K735"/>
          <cell r="M735"/>
        </row>
        <row r="736">
          <cell r="C736"/>
          <cell r="E736"/>
          <cell r="H736" t="str">
            <v>OK</v>
          </cell>
          <cell r="J736"/>
          <cell r="K736"/>
          <cell r="M736"/>
        </row>
        <row r="737">
          <cell r="C737"/>
          <cell r="E737"/>
          <cell r="H737" t="str">
            <v>OK</v>
          </cell>
          <cell r="J737"/>
          <cell r="K737"/>
          <cell r="M737"/>
        </row>
        <row r="738">
          <cell r="C738"/>
          <cell r="E738"/>
          <cell r="H738" t="str">
            <v>OK</v>
          </cell>
          <cell r="J738"/>
          <cell r="K738"/>
          <cell r="M738"/>
        </row>
        <row r="739">
          <cell r="C739"/>
          <cell r="E739"/>
          <cell r="H739" t="str">
            <v>OK</v>
          </cell>
          <cell r="J739"/>
          <cell r="K739"/>
          <cell r="M739"/>
        </row>
        <row r="740">
          <cell r="C740"/>
          <cell r="E740"/>
          <cell r="H740" t="str">
            <v>OK</v>
          </cell>
          <cell r="J740"/>
          <cell r="K740"/>
          <cell r="M740"/>
        </row>
        <row r="741">
          <cell r="C741"/>
          <cell r="E741"/>
          <cell r="H741" t="str">
            <v>OK</v>
          </cell>
          <cell r="J741"/>
          <cell r="K741"/>
          <cell r="M741"/>
        </row>
        <row r="742">
          <cell r="C742"/>
          <cell r="E742"/>
          <cell r="H742" t="str">
            <v>OK</v>
          </cell>
          <cell r="J742"/>
          <cell r="K742"/>
          <cell r="M742"/>
        </row>
        <row r="743">
          <cell r="C743"/>
          <cell r="E743"/>
          <cell r="H743" t="str">
            <v>OK</v>
          </cell>
          <cell r="J743"/>
          <cell r="K743"/>
          <cell r="M743"/>
        </row>
        <row r="744">
          <cell r="C744"/>
          <cell r="E744"/>
          <cell r="H744" t="str">
            <v>OK</v>
          </cell>
          <cell r="J744"/>
          <cell r="K744"/>
          <cell r="M744"/>
        </row>
        <row r="745">
          <cell r="C745"/>
          <cell r="E745"/>
          <cell r="H745" t="str">
            <v>OK</v>
          </cell>
          <cell r="J745"/>
          <cell r="K745"/>
          <cell r="M745"/>
        </row>
        <row r="746">
          <cell r="C746"/>
          <cell r="E746"/>
          <cell r="H746" t="str">
            <v>OK</v>
          </cell>
          <cell r="J746"/>
          <cell r="K746"/>
          <cell r="M746"/>
        </row>
        <row r="747">
          <cell r="C747"/>
          <cell r="E747"/>
          <cell r="H747" t="str">
            <v>OK</v>
          </cell>
          <cell r="J747"/>
          <cell r="K747"/>
          <cell r="M747"/>
        </row>
        <row r="748">
          <cell r="C748"/>
          <cell r="E748"/>
          <cell r="H748" t="str">
            <v>OK</v>
          </cell>
          <cell r="J748"/>
          <cell r="K748"/>
          <cell r="M748"/>
        </row>
        <row r="749">
          <cell r="C749"/>
          <cell r="E749"/>
          <cell r="H749" t="str">
            <v>OK</v>
          </cell>
          <cell r="J749"/>
          <cell r="K749"/>
          <cell r="M749"/>
        </row>
        <row r="750">
          <cell r="C750"/>
          <cell r="E750"/>
          <cell r="H750" t="str">
            <v>OK</v>
          </cell>
          <cell r="J750"/>
          <cell r="K750"/>
          <cell r="M750"/>
        </row>
        <row r="751">
          <cell r="C751"/>
          <cell r="E751"/>
          <cell r="H751" t="str">
            <v>OK</v>
          </cell>
          <cell r="J751"/>
          <cell r="K751"/>
          <cell r="M751"/>
        </row>
        <row r="752">
          <cell r="C752"/>
          <cell r="E752"/>
          <cell r="H752" t="str">
            <v>OK</v>
          </cell>
          <cell r="J752"/>
          <cell r="K752"/>
          <cell r="M752"/>
        </row>
        <row r="753">
          <cell r="C753"/>
          <cell r="E753"/>
          <cell r="H753" t="str">
            <v>OK</v>
          </cell>
          <cell r="J753"/>
          <cell r="K753"/>
          <cell r="M753"/>
        </row>
        <row r="754">
          <cell r="C754"/>
          <cell r="E754"/>
          <cell r="H754" t="str">
            <v>OK</v>
          </cell>
          <cell r="J754"/>
          <cell r="K754"/>
          <cell r="M754"/>
        </row>
        <row r="755">
          <cell r="C755"/>
          <cell r="E755"/>
          <cell r="H755" t="str">
            <v>OK</v>
          </cell>
          <cell r="J755"/>
          <cell r="K755"/>
          <cell r="M755"/>
        </row>
        <row r="756">
          <cell r="C756"/>
          <cell r="E756"/>
          <cell r="H756" t="str">
            <v>OK</v>
          </cell>
          <cell r="J756"/>
          <cell r="K756"/>
          <cell r="M756"/>
        </row>
        <row r="757">
          <cell r="C757"/>
          <cell r="E757"/>
          <cell r="H757" t="str">
            <v>OK</v>
          </cell>
          <cell r="J757"/>
          <cell r="K757"/>
          <cell r="M757"/>
        </row>
        <row r="758">
          <cell r="C758"/>
          <cell r="E758"/>
          <cell r="H758" t="str">
            <v>OK</v>
          </cell>
          <cell r="J758"/>
          <cell r="K758"/>
          <cell r="M758"/>
        </row>
        <row r="759">
          <cell r="C759"/>
          <cell r="E759"/>
          <cell r="H759" t="str">
            <v>OK</v>
          </cell>
          <cell r="J759"/>
          <cell r="K759"/>
          <cell r="M759"/>
        </row>
        <row r="760">
          <cell r="C760"/>
          <cell r="E760"/>
          <cell r="H760" t="str">
            <v>OK</v>
          </cell>
          <cell r="J760"/>
          <cell r="K760"/>
          <cell r="M760"/>
        </row>
        <row r="761">
          <cell r="C761"/>
          <cell r="E761"/>
          <cell r="H761" t="str">
            <v>OK</v>
          </cell>
          <cell r="J761"/>
          <cell r="K761"/>
          <cell r="M761"/>
        </row>
        <row r="762">
          <cell r="C762"/>
          <cell r="E762"/>
          <cell r="H762" t="str">
            <v>OK</v>
          </cell>
          <cell r="J762"/>
          <cell r="K762"/>
          <cell r="M762"/>
        </row>
        <row r="763">
          <cell r="C763"/>
          <cell r="E763"/>
          <cell r="H763" t="str">
            <v>OK</v>
          </cell>
          <cell r="J763"/>
          <cell r="K763"/>
          <cell r="M763"/>
        </row>
        <row r="764">
          <cell r="C764"/>
          <cell r="E764"/>
          <cell r="H764" t="str">
            <v>OK</v>
          </cell>
          <cell r="J764"/>
          <cell r="K764"/>
          <cell r="M764"/>
        </row>
        <row r="765">
          <cell r="C765"/>
          <cell r="E765"/>
          <cell r="H765" t="str">
            <v>OK</v>
          </cell>
          <cell r="J765"/>
          <cell r="K765"/>
          <cell r="M765"/>
        </row>
        <row r="766">
          <cell r="C766"/>
          <cell r="E766"/>
          <cell r="H766" t="str">
            <v>OK</v>
          </cell>
          <cell r="J766"/>
          <cell r="K766"/>
          <cell r="M766"/>
        </row>
        <row r="767">
          <cell r="C767"/>
          <cell r="E767"/>
          <cell r="H767" t="str">
            <v>OK</v>
          </cell>
          <cell r="J767"/>
          <cell r="K767"/>
          <cell r="M767"/>
        </row>
        <row r="768">
          <cell r="C768"/>
          <cell r="E768"/>
          <cell r="H768" t="str">
            <v>OK</v>
          </cell>
          <cell r="J768"/>
          <cell r="K768"/>
          <cell r="M768"/>
        </row>
        <row r="769">
          <cell r="C769"/>
          <cell r="E769"/>
          <cell r="H769" t="str">
            <v>OK</v>
          </cell>
          <cell r="J769"/>
          <cell r="K769"/>
          <cell r="M769"/>
        </row>
        <row r="770">
          <cell r="C770"/>
          <cell r="E770"/>
          <cell r="H770" t="str">
            <v>OK</v>
          </cell>
          <cell r="J770"/>
          <cell r="K770"/>
          <cell r="M770"/>
        </row>
        <row r="771">
          <cell r="C771"/>
          <cell r="E771"/>
          <cell r="H771" t="str">
            <v>OK</v>
          </cell>
          <cell r="J771"/>
          <cell r="K771"/>
          <cell r="M771"/>
        </row>
        <row r="772">
          <cell r="C772"/>
          <cell r="E772"/>
          <cell r="H772" t="str">
            <v>OK</v>
          </cell>
          <cell r="J772"/>
          <cell r="K772"/>
          <cell r="M772"/>
        </row>
        <row r="773">
          <cell r="C773"/>
          <cell r="E773"/>
          <cell r="H773" t="str">
            <v>OK</v>
          </cell>
          <cell r="J773"/>
          <cell r="K773"/>
          <cell r="M773"/>
        </row>
        <row r="774">
          <cell r="C774"/>
          <cell r="E774"/>
          <cell r="H774" t="str">
            <v>OK</v>
          </cell>
          <cell r="J774"/>
          <cell r="K774"/>
          <cell r="M774"/>
        </row>
        <row r="775">
          <cell r="C775"/>
          <cell r="E775"/>
          <cell r="H775" t="str">
            <v>OK</v>
          </cell>
          <cell r="J775"/>
          <cell r="K775"/>
          <cell r="M775"/>
        </row>
        <row r="776">
          <cell r="C776"/>
          <cell r="E776"/>
          <cell r="H776" t="str">
            <v>OK</v>
          </cell>
          <cell r="J776"/>
          <cell r="K776"/>
          <cell r="M776"/>
        </row>
        <row r="777">
          <cell r="C777"/>
          <cell r="E777"/>
          <cell r="H777" t="str">
            <v>OK</v>
          </cell>
          <cell r="J777"/>
          <cell r="K777"/>
          <cell r="M777"/>
        </row>
        <row r="778">
          <cell r="C778"/>
          <cell r="E778"/>
          <cell r="H778" t="str">
            <v>OK</v>
          </cell>
          <cell r="J778"/>
          <cell r="K778"/>
          <cell r="M778"/>
        </row>
        <row r="779">
          <cell r="C779"/>
          <cell r="E779"/>
          <cell r="H779" t="str">
            <v>OK</v>
          </cell>
          <cell r="J779"/>
          <cell r="K779"/>
          <cell r="M779"/>
        </row>
        <row r="780">
          <cell r="C780"/>
          <cell r="E780"/>
          <cell r="H780" t="str">
            <v>OK</v>
          </cell>
          <cell r="J780"/>
          <cell r="K780"/>
          <cell r="M780"/>
        </row>
        <row r="781">
          <cell r="C781"/>
          <cell r="E781"/>
          <cell r="H781" t="str">
            <v>OK</v>
          </cell>
          <cell r="J781"/>
          <cell r="K781"/>
          <cell r="M781"/>
        </row>
        <row r="782">
          <cell r="C782"/>
          <cell r="E782"/>
          <cell r="H782" t="str">
            <v>OK</v>
          </cell>
          <cell r="J782"/>
          <cell r="K782"/>
          <cell r="M782"/>
        </row>
        <row r="783">
          <cell r="C783"/>
          <cell r="E783"/>
          <cell r="H783" t="str">
            <v>OK</v>
          </cell>
          <cell r="J783"/>
          <cell r="K783"/>
          <cell r="M783"/>
        </row>
        <row r="784">
          <cell r="C784"/>
          <cell r="E784"/>
          <cell r="H784" t="str">
            <v>OK</v>
          </cell>
          <cell r="J784"/>
          <cell r="K784"/>
          <cell r="M784"/>
        </row>
        <row r="785">
          <cell r="C785"/>
          <cell r="E785"/>
          <cell r="H785" t="str">
            <v>OK</v>
          </cell>
          <cell r="J785"/>
          <cell r="K785"/>
          <cell r="M785"/>
        </row>
        <row r="786">
          <cell r="C786"/>
          <cell r="E786"/>
          <cell r="H786" t="str">
            <v>OK</v>
          </cell>
          <cell r="J786"/>
          <cell r="K786"/>
          <cell r="M786"/>
        </row>
        <row r="787">
          <cell r="C787"/>
          <cell r="E787"/>
          <cell r="H787" t="str">
            <v>OK</v>
          </cell>
          <cell r="J787"/>
          <cell r="K787"/>
          <cell r="M787"/>
        </row>
        <row r="788">
          <cell r="C788"/>
          <cell r="E788"/>
          <cell r="H788" t="str">
            <v>OK</v>
          </cell>
          <cell r="J788"/>
          <cell r="K788"/>
          <cell r="M788"/>
        </row>
        <row r="789">
          <cell r="C789"/>
          <cell r="E789"/>
          <cell r="H789" t="str">
            <v>OK</v>
          </cell>
          <cell r="J789"/>
          <cell r="K789"/>
          <cell r="M789"/>
        </row>
        <row r="790">
          <cell r="C790"/>
          <cell r="E790"/>
          <cell r="H790" t="str">
            <v>OK</v>
          </cell>
          <cell r="J790"/>
          <cell r="K790"/>
          <cell r="M790"/>
        </row>
        <row r="791">
          <cell r="C791"/>
          <cell r="E791"/>
          <cell r="H791" t="str">
            <v>OK</v>
          </cell>
          <cell r="J791"/>
          <cell r="K791"/>
          <cell r="M791"/>
        </row>
        <row r="792">
          <cell r="C792"/>
          <cell r="E792"/>
          <cell r="H792" t="str">
            <v>OK</v>
          </cell>
          <cell r="J792"/>
          <cell r="K792"/>
          <cell r="M792"/>
        </row>
        <row r="793">
          <cell r="C793"/>
          <cell r="E793"/>
          <cell r="H793" t="str">
            <v>OK</v>
          </cell>
          <cell r="J793"/>
          <cell r="K793"/>
          <cell r="M793"/>
        </row>
        <row r="794">
          <cell r="C794"/>
          <cell r="E794"/>
          <cell r="H794" t="str">
            <v>OK</v>
          </cell>
          <cell r="J794"/>
          <cell r="K794"/>
          <cell r="M794"/>
        </row>
        <row r="795">
          <cell r="C795"/>
          <cell r="E795"/>
          <cell r="H795" t="str">
            <v>OK</v>
          </cell>
          <cell r="J795"/>
          <cell r="K795"/>
          <cell r="M795"/>
        </row>
        <row r="796">
          <cell r="C796"/>
          <cell r="E796"/>
          <cell r="H796" t="str">
            <v>OK</v>
          </cell>
          <cell r="J796"/>
          <cell r="K796"/>
          <cell r="M796"/>
        </row>
        <row r="797">
          <cell r="C797"/>
          <cell r="E797"/>
          <cell r="H797" t="str">
            <v>OK</v>
          </cell>
          <cell r="J797"/>
          <cell r="K797"/>
          <cell r="M797"/>
        </row>
        <row r="798">
          <cell r="C798"/>
          <cell r="E798"/>
          <cell r="H798" t="str">
            <v>OK</v>
          </cell>
          <cell r="J798"/>
          <cell r="K798"/>
          <cell r="M798"/>
        </row>
        <row r="799">
          <cell r="C799"/>
          <cell r="E799"/>
          <cell r="H799" t="str">
            <v>OK</v>
          </cell>
          <cell r="J799"/>
          <cell r="K799"/>
          <cell r="M799"/>
        </row>
        <row r="800">
          <cell r="C800"/>
          <cell r="E800"/>
          <cell r="H800" t="str">
            <v>OK</v>
          </cell>
          <cell r="J800"/>
          <cell r="K800"/>
          <cell r="M800"/>
        </row>
        <row r="801">
          <cell r="C801"/>
          <cell r="E801"/>
          <cell r="H801" t="str">
            <v>OK</v>
          </cell>
          <cell r="J801"/>
          <cell r="K801"/>
          <cell r="M801"/>
        </row>
        <row r="802">
          <cell r="C802"/>
          <cell r="E802"/>
          <cell r="H802" t="str">
            <v>OK</v>
          </cell>
          <cell r="J802"/>
          <cell r="K802"/>
          <cell r="M802"/>
        </row>
        <row r="803">
          <cell r="C803"/>
          <cell r="E803"/>
          <cell r="H803" t="str">
            <v>OK</v>
          </cell>
          <cell r="J803"/>
          <cell r="K803"/>
          <cell r="M803"/>
        </row>
        <row r="804">
          <cell r="C804"/>
          <cell r="E804"/>
          <cell r="H804" t="str">
            <v>OK</v>
          </cell>
          <cell r="J804"/>
          <cell r="K804"/>
          <cell r="M804"/>
        </row>
        <row r="805">
          <cell r="C805"/>
          <cell r="E805"/>
          <cell r="H805" t="str">
            <v>OK</v>
          </cell>
          <cell r="J805"/>
          <cell r="K805"/>
          <cell r="M805"/>
        </row>
        <row r="806">
          <cell r="C806"/>
          <cell r="E806"/>
          <cell r="H806" t="str">
            <v>OK</v>
          </cell>
          <cell r="J806"/>
          <cell r="K806"/>
          <cell r="M806"/>
        </row>
        <row r="807">
          <cell r="C807"/>
          <cell r="E807"/>
          <cell r="H807" t="str">
            <v>OK</v>
          </cell>
          <cell r="J807"/>
          <cell r="K807"/>
          <cell r="M807"/>
        </row>
        <row r="808">
          <cell r="C808"/>
          <cell r="E808"/>
          <cell r="H808" t="str">
            <v>OK</v>
          </cell>
          <cell r="J808"/>
          <cell r="K808"/>
          <cell r="M808"/>
        </row>
        <row r="809">
          <cell r="C809"/>
          <cell r="E809"/>
          <cell r="H809" t="str">
            <v>OK</v>
          </cell>
          <cell r="J809"/>
          <cell r="K809"/>
          <cell r="M809"/>
        </row>
        <row r="810">
          <cell r="C810"/>
          <cell r="E810"/>
          <cell r="H810" t="str">
            <v>OK</v>
          </cell>
          <cell r="J810"/>
          <cell r="K810"/>
          <cell r="M810"/>
        </row>
        <row r="811">
          <cell r="C811"/>
          <cell r="E811"/>
          <cell r="H811" t="str">
            <v>OK</v>
          </cell>
          <cell r="J811"/>
          <cell r="K811"/>
          <cell r="M811"/>
        </row>
        <row r="812">
          <cell r="C812"/>
          <cell r="E812"/>
          <cell r="H812" t="str">
            <v>OK</v>
          </cell>
          <cell r="J812"/>
          <cell r="K812"/>
          <cell r="M812"/>
        </row>
        <row r="813">
          <cell r="C813"/>
          <cell r="E813"/>
          <cell r="H813" t="str">
            <v>OK</v>
          </cell>
          <cell r="J813"/>
          <cell r="K813"/>
          <cell r="M813"/>
        </row>
        <row r="814">
          <cell r="C814"/>
          <cell r="E814"/>
          <cell r="H814" t="str">
            <v>OK</v>
          </cell>
          <cell r="J814"/>
          <cell r="K814"/>
          <cell r="M814"/>
        </row>
        <row r="815">
          <cell r="C815"/>
          <cell r="E815"/>
          <cell r="H815" t="str">
            <v>OK</v>
          </cell>
          <cell r="J815"/>
          <cell r="K815"/>
          <cell r="M815"/>
        </row>
        <row r="816">
          <cell r="C816"/>
          <cell r="E816"/>
          <cell r="H816" t="str">
            <v>OK</v>
          </cell>
          <cell r="J816"/>
          <cell r="K816"/>
          <cell r="M816"/>
        </row>
        <row r="817">
          <cell r="C817"/>
          <cell r="E817"/>
          <cell r="H817" t="str">
            <v>OK</v>
          </cell>
          <cell r="J817"/>
          <cell r="K817"/>
          <cell r="M817"/>
        </row>
        <row r="818">
          <cell r="C818"/>
          <cell r="E818"/>
          <cell r="H818" t="str">
            <v>OK</v>
          </cell>
          <cell r="J818"/>
          <cell r="K818"/>
          <cell r="M818"/>
        </row>
        <row r="819">
          <cell r="C819"/>
          <cell r="E819"/>
          <cell r="H819" t="str">
            <v>OK</v>
          </cell>
          <cell r="J819"/>
          <cell r="K819"/>
          <cell r="M819"/>
        </row>
        <row r="820">
          <cell r="C820"/>
          <cell r="E820"/>
          <cell r="H820" t="str">
            <v>OK</v>
          </cell>
          <cell r="J820"/>
          <cell r="K820"/>
          <cell r="M820"/>
        </row>
        <row r="821">
          <cell r="C821"/>
          <cell r="E821"/>
          <cell r="H821" t="str">
            <v>OK</v>
          </cell>
          <cell r="J821"/>
          <cell r="K821"/>
          <cell r="M821"/>
        </row>
        <row r="822">
          <cell r="C822"/>
          <cell r="E822"/>
          <cell r="H822" t="str">
            <v>OK</v>
          </cell>
          <cell r="J822"/>
          <cell r="K822"/>
          <cell r="M822"/>
        </row>
        <row r="823">
          <cell r="C823"/>
          <cell r="E823"/>
          <cell r="H823" t="str">
            <v>OK</v>
          </cell>
          <cell r="J823"/>
          <cell r="K823"/>
          <cell r="M823"/>
        </row>
        <row r="824">
          <cell r="C824"/>
          <cell r="E824"/>
          <cell r="H824" t="str">
            <v>OK</v>
          </cell>
          <cell r="J824"/>
          <cell r="K824"/>
          <cell r="M824"/>
        </row>
        <row r="825">
          <cell r="C825"/>
          <cell r="E825"/>
          <cell r="H825" t="str">
            <v>OK</v>
          </cell>
          <cell r="J825"/>
          <cell r="K825"/>
          <cell r="M825"/>
        </row>
        <row r="826">
          <cell r="C826"/>
          <cell r="E826"/>
          <cell r="H826" t="str">
            <v>OK</v>
          </cell>
          <cell r="J826"/>
          <cell r="K826"/>
          <cell r="M826"/>
        </row>
        <row r="827">
          <cell r="C827"/>
          <cell r="E827"/>
          <cell r="H827" t="str">
            <v>OK</v>
          </cell>
          <cell r="J827"/>
          <cell r="K827"/>
          <cell r="M827"/>
        </row>
        <row r="828">
          <cell r="C828"/>
          <cell r="E828"/>
          <cell r="H828" t="str">
            <v>OK</v>
          </cell>
          <cell r="J828"/>
          <cell r="K828"/>
          <cell r="M828"/>
        </row>
        <row r="829">
          <cell r="C829"/>
          <cell r="E829"/>
          <cell r="H829" t="str">
            <v>OK</v>
          </cell>
          <cell r="J829"/>
          <cell r="K829"/>
          <cell r="M829"/>
        </row>
        <row r="830">
          <cell r="C830"/>
          <cell r="E830"/>
          <cell r="H830" t="str">
            <v>OK</v>
          </cell>
          <cell r="J830"/>
          <cell r="K830"/>
          <cell r="M830"/>
        </row>
        <row r="831">
          <cell r="C831"/>
          <cell r="E831"/>
          <cell r="H831" t="str">
            <v>OK</v>
          </cell>
          <cell r="J831"/>
          <cell r="K831"/>
          <cell r="M831"/>
        </row>
        <row r="832">
          <cell r="C832"/>
          <cell r="E832"/>
          <cell r="H832" t="str">
            <v>OK</v>
          </cell>
          <cell r="J832"/>
          <cell r="K832"/>
          <cell r="M832"/>
        </row>
        <row r="833">
          <cell r="C833"/>
          <cell r="E833"/>
          <cell r="H833" t="str">
            <v>OK</v>
          </cell>
          <cell r="J833"/>
          <cell r="K833"/>
          <cell r="M833"/>
        </row>
        <row r="834">
          <cell r="C834"/>
          <cell r="E834"/>
          <cell r="H834" t="str">
            <v>OK</v>
          </cell>
          <cell r="J834"/>
          <cell r="K834"/>
          <cell r="M834"/>
        </row>
        <row r="835">
          <cell r="C835"/>
          <cell r="E835"/>
          <cell r="H835" t="str">
            <v>OK</v>
          </cell>
          <cell r="J835"/>
          <cell r="K835"/>
          <cell r="M835"/>
        </row>
        <row r="836">
          <cell r="C836"/>
          <cell r="E836"/>
          <cell r="H836" t="str">
            <v>OK</v>
          </cell>
          <cell r="J836"/>
          <cell r="K836"/>
          <cell r="M836"/>
        </row>
        <row r="837">
          <cell r="C837"/>
          <cell r="E837"/>
          <cell r="H837" t="str">
            <v>OK</v>
          </cell>
          <cell r="J837"/>
          <cell r="K837"/>
          <cell r="M837"/>
        </row>
        <row r="838">
          <cell r="C838"/>
          <cell r="E838"/>
          <cell r="H838" t="str">
            <v>OK</v>
          </cell>
          <cell r="J838"/>
          <cell r="K838"/>
          <cell r="M838"/>
        </row>
        <row r="839">
          <cell r="C839"/>
          <cell r="E839"/>
          <cell r="H839" t="str">
            <v>OK</v>
          </cell>
          <cell r="J839"/>
          <cell r="K839"/>
          <cell r="M839"/>
        </row>
        <row r="840">
          <cell r="C840"/>
          <cell r="E840"/>
          <cell r="H840" t="str">
            <v>OK</v>
          </cell>
          <cell r="J840"/>
          <cell r="K840"/>
          <cell r="M840"/>
        </row>
        <row r="841">
          <cell r="C841"/>
          <cell r="E841"/>
          <cell r="H841" t="str">
            <v>OK</v>
          </cell>
          <cell r="J841"/>
          <cell r="K841"/>
          <cell r="M841"/>
        </row>
        <row r="842">
          <cell r="C842"/>
          <cell r="E842"/>
          <cell r="H842" t="str">
            <v>OK</v>
          </cell>
          <cell r="J842"/>
          <cell r="K842"/>
          <cell r="M842"/>
        </row>
        <row r="843">
          <cell r="C843"/>
          <cell r="E843"/>
          <cell r="H843" t="str">
            <v>OK</v>
          </cell>
          <cell r="J843"/>
          <cell r="K843"/>
          <cell r="M843"/>
        </row>
        <row r="844">
          <cell r="C844"/>
          <cell r="E844"/>
          <cell r="H844" t="str">
            <v>OK</v>
          </cell>
          <cell r="J844"/>
          <cell r="K844"/>
          <cell r="M844"/>
        </row>
        <row r="845">
          <cell r="C845"/>
          <cell r="E845"/>
          <cell r="H845" t="str">
            <v>OK</v>
          </cell>
          <cell r="J845"/>
          <cell r="K845"/>
          <cell r="M845"/>
        </row>
        <row r="846">
          <cell r="C846"/>
          <cell r="E846"/>
          <cell r="H846" t="str">
            <v>OK</v>
          </cell>
          <cell r="J846"/>
          <cell r="K846"/>
          <cell r="M846"/>
        </row>
        <row r="847">
          <cell r="C847"/>
          <cell r="E847"/>
          <cell r="H847" t="str">
            <v>OK</v>
          </cell>
          <cell r="J847"/>
          <cell r="K847"/>
          <cell r="M847"/>
        </row>
        <row r="848">
          <cell r="C848"/>
          <cell r="E848"/>
          <cell r="H848" t="str">
            <v>OK</v>
          </cell>
          <cell r="J848"/>
          <cell r="K848"/>
          <cell r="M848"/>
        </row>
        <row r="849">
          <cell r="C849"/>
          <cell r="E849"/>
          <cell r="H849" t="str">
            <v>OK</v>
          </cell>
          <cell r="J849"/>
          <cell r="K849"/>
          <cell r="M849"/>
        </row>
        <row r="850">
          <cell r="C850"/>
          <cell r="E850"/>
          <cell r="H850" t="str">
            <v>OK</v>
          </cell>
          <cell r="J850"/>
          <cell r="K850"/>
          <cell r="M850"/>
        </row>
        <row r="851">
          <cell r="C851"/>
          <cell r="E851"/>
          <cell r="H851" t="str">
            <v>OK</v>
          </cell>
          <cell r="J851"/>
          <cell r="K851"/>
          <cell r="M851"/>
        </row>
        <row r="852">
          <cell r="C852"/>
          <cell r="E852"/>
          <cell r="H852" t="str">
            <v>OK</v>
          </cell>
          <cell r="J852"/>
          <cell r="K852"/>
          <cell r="M852"/>
        </row>
        <row r="853">
          <cell r="C853"/>
          <cell r="E853"/>
          <cell r="H853" t="str">
            <v>OK</v>
          </cell>
          <cell r="J853"/>
          <cell r="K853"/>
          <cell r="M853"/>
        </row>
        <row r="854">
          <cell r="C854"/>
          <cell r="E854"/>
          <cell r="H854" t="str">
            <v>OK</v>
          </cell>
          <cell r="J854"/>
          <cell r="K854"/>
          <cell r="M854"/>
        </row>
        <row r="855">
          <cell r="C855"/>
          <cell r="E855"/>
          <cell r="H855" t="str">
            <v>OK</v>
          </cell>
          <cell r="J855"/>
          <cell r="K855"/>
          <cell r="M855"/>
        </row>
        <row r="856">
          <cell r="C856"/>
          <cell r="E856"/>
          <cell r="H856" t="str">
            <v>OK</v>
          </cell>
          <cell r="J856"/>
          <cell r="K856"/>
          <cell r="M856"/>
        </row>
        <row r="857">
          <cell r="C857"/>
          <cell r="E857"/>
          <cell r="H857" t="str">
            <v>OK</v>
          </cell>
          <cell r="J857"/>
          <cell r="K857"/>
          <cell r="M857"/>
        </row>
        <row r="858">
          <cell r="C858"/>
          <cell r="E858"/>
          <cell r="H858" t="str">
            <v>OK</v>
          </cell>
          <cell r="J858"/>
          <cell r="K858"/>
          <cell r="M858"/>
        </row>
        <row r="859">
          <cell r="C859"/>
          <cell r="E859"/>
          <cell r="H859" t="str">
            <v>OK</v>
          </cell>
          <cell r="J859"/>
          <cell r="K859"/>
          <cell r="M859"/>
        </row>
        <row r="860">
          <cell r="C860"/>
          <cell r="E860"/>
          <cell r="H860" t="str">
            <v>OK</v>
          </cell>
          <cell r="J860"/>
          <cell r="K860"/>
          <cell r="M860"/>
        </row>
        <row r="861">
          <cell r="C861"/>
          <cell r="E861"/>
          <cell r="H861" t="str">
            <v>OK</v>
          </cell>
          <cell r="J861"/>
          <cell r="K861"/>
          <cell r="M861"/>
        </row>
        <row r="862">
          <cell r="C862"/>
          <cell r="E862"/>
          <cell r="H862" t="str">
            <v>OK</v>
          </cell>
          <cell r="J862"/>
          <cell r="K862"/>
          <cell r="M862"/>
        </row>
        <row r="863">
          <cell r="C863"/>
          <cell r="E863"/>
          <cell r="H863" t="str">
            <v>OK</v>
          </cell>
          <cell r="J863"/>
          <cell r="K863"/>
          <cell r="M863"/>
        </row>
        <row r="864">
          <cell r="C864"/>
          <cell r="E864"/>
          <cell r="H864" t="str">
            <v>OK</v>
          </cell>
          <cell r="J864"/>
          <cell r="K864"/>
          <cell r="M864"/>
        </row>
        <row r="865">
          <cell r="C865"/>
          <cell r="E865"/>
          <cell r="H865" t="str">
            <v>OK</v>
          </cell>
          <cell r="J865"/>
          <cell r="K865"/>
          <cell r="M865"/>
        </row>
        <row r="866">
          <cell r="C866"/>
          <cell r="E866"/>
          <cell r="H866" t="str">
            <v>OK</v>
          </cell>
          <cell r="J866"/>
          <cell r="K866"/>
          <cell r="M866"/>
        </row>
        <row r="867">
          <cell r="C867"/>
          <cell r="E867"/>
          <cell r="H867" t="str">
            <v>OK</v>
          </cell>
          <cell r="J867"/>
          <cell r="K867"/>
          <cell r="M867"/>
        </row>
        <row r="868">
          <cell r="C868"/>
          <cell r="E868"/>
          <cell r="H868" t="str">
            <v>OK</v>
          </cell>
          <cell r="J868"/>
          <cell r="K868"/>
          <cell r="M868"/>
        </row>
        <row r="869">
          <cell r="C869"/>
          <cell r="E869"/>
          <cell r="H869" t="str">
            <v>OK</v>
          </cell>
          <cell r="J869"/>
          <cell r="K869"/>
          <cell r="M869"/>
        </row>
        <row r="870">
          <cell r="C870"/>
          <cell r="E870"/>
          <cell r="H870" t="str">
            <v>OK</v>
          </cell>
          <cell r="J870"/>
          <cell r="K870"/>
          <cell r="M870"/>
        </row>
        <row r="871">
          <cell r="C871"/>
          <cell r="E871"/>
          <cell r="H871" t="str">
            <v>OK</v>
          </cell>
          <cell r="J871"/>
          <cell r="K871"/>
          <cell r="M871"/>
        </row>
        <row r="872">
          <cell r="C872"/>
          <cell r="E872"/>
          <cell r="H872" t="str">
            <v>OK</v>
          </cell>
          <cell r="J872"/>
          <cell r="K872"/>
          <cell r="M872"/>
        </row>
        <row r="873">
          <cell r="C873"/>
          <cell r="E873"/>
          <cell r="H873" t="str">
            <v>OK</v>
          </cell>
          <cell r="J873"/>
          <cell r="K873"/>
          <cell r="M873"/>
        </row>
        <row r="874">
          <cell r="C874"/>
          <cell r="E874"/>
          <cell r="H874" t="str">
            <v>OK</v>
          </cell>
          <cell r="J874"/>
          <cell r="K874"/>
          <cell r="M874"/>
        </row>
        <row r="875">
          <cell r="C875"/>
          <cell r="E875"/>
          <cell r="H875" t="str">
            <v>OK</v>
          </cell>
          <cell r="J875"/>
          <cell r="K875"/>
          <cell r="M875"/>
        </row>
        <row r="876">
          <cell r="C876"/>
          <cell r="E876"/>
          <cell r="H876" t="str">
            <v>OK</v>
          </cell>
          <cell r="J876"/>
          <cell r="K876"/>
          <cell r="M876"/>
        </row>
        <row r="877">
          <cell r="C877"/>
          <cell r="E877"/>
          <cell r="H877" t="str">
            <v>OK</v>
          </cell>
          <cell r="J877"/>
          <cell r="K877"/>
          <cell r="M877"/>
        </row>
        <row r="878">
          <cell r="C878"/>
          <cell r="E878"/>
          <cell r="H878" t="str">
            <v>OK</v>
          </cell>
          <cell r="J878"/>
          <cell r="K878"/>
          <cell r="M878"/>
        </row>
        <row r="879">
          <cell r="C879"/>
          <cell r="E879"/>
          <cell r="H879" t="str">
            <v>OK</v>
          </cell>
          <cell r="J879"/>
          <cell r="K879"/>
          <cell r="M879"/>
        </row>
        <row r="880">
          <cell r="C880"/>
          <cell r="E880"/>
          <cell r="H880" t="str">
            <v>OK</v>
          </cell>
          <cell r="J880"/>
          <cell r="K880"/>
          <cell r="M880"/>
        </row>
        <row r="881">
          <cell r="C881"/>
          <cell r="E881"/>
          <cell r="H881" t="str">
            <v>OK</v>
          </cell>
          <cell r="J881"/>
          <cell r="K881"/>
          <cell r="M881"/>
        </row>
        <row r="882">
          <cell r="C882"/>
          <cell r="E882"/>
          <cell r="H882" t="str">
            <v>OK</v>
          </cell>
          <cell r="J882"/>
          <cell r="K882"/>
          <cell r="M882"/>
        </row>
        <row r="883">
          <cell r="C883"/>
          <cell r="E883"/>
          <cell r="H883" t="str">
            <v>OK</v>
          </cell>
          <cell r="J883"/>
          <cell r="K883"/>
          <cell r="M883"/>
        </row>
        <row r="884">
          <cell r="C884"/>
          <cell r="E884"/>
          <cell r="H884" t="str">
            <v>OK</v>
          </cell>
          <cell r="J884"/>
          <cell r="K884"/>
          <cell r="M884"/>
        </row>
        <row r="885">
          <cell r="C885"/>
          <cell r="E885"/>
          <cell r="H885" t="str">
            <v>OK</v>
          </cell>
          <cell r="J885"/>
          <cell r="K885"/>
          <cell r="M885"/>
        </row>
        <row r="886">
          <cell r="C886"/>
          <cell r="E886"/>
          <cell r="H886" t="str">
            <v>OK</v>
          </cell>
          <cell r="J886"/>
          <cell r="K886"/>
          <cell r="M886"/>
        </row>
        <row r="887">
          <cell r="C887"/>
          <cell r="E887"/>
          <cell r="H887" t="str">
            <v>OK</v>
          </cell>
          <cell r="J887"/>
          <cell r="K887"/>
          <cell r="M887"/>
        </row>
        <row r="888">
          <cell r="C888"/>
          <cell r="E888"/>
          <cell r="H888" t="str">
            <v>OK</v>
          </cell>
          <cell r="J888"/>
          <cell r="K888"/>
          <cell r="M888"/>
        </row>
        <row r="889">
          <cell r="C889"/>
          <cell r="E889"/>
          <cell r="H889" t="str">
            <v>OK</v>
          </cell>
          <cell r="J889"/>
          <cell r="K889"/>
          <cell r="M889"/>
        </row>
        <row r="890">
          <cell r="C890"/>
          <cell r="E890"/>
          <cell r="H890" t="str">
            <v>OK</v>
          </cell>
          <cell r="J890"/>
          <cell r="K890"/>
          <cell r="M890"/>
        </row>
        <row r="891">
          <cell r="C891"/>
          <cell r="E891"/>
          <cell r="H891" t="str">
            <v>OK</v>
          </cell>
          <cell r="J891"/>
          <cell r="K891"/>
          <cell r="M891"/>
        </row>
        <row r="892">
          <cell r="C892"/>
          <cell r="E892"/>
          <cell r="H892" t="str">
            <v>OK</v>
          </cell>
          <cell r="J892"/>
          <cell r="K892"/>
          <cell r="M892"/>
        </row>
        <row r="893">
          <cell r="C893"/>
          <cell r="E893"/>
          <cell r="H893" t="str">
            <v>OK</v>
          </cell>
          <cell r="J893"/>
          <cell r="K893"/>
          <cell r="M893"/>
        </row>
        <row r="894">
          <cell r="C894"/>
          <cell r="E894"/>
          <cell r="H894" t="str">
            <v>OK</v>
          </cell>
          <cell r="J894"/>
          <cell r="K894"/>
          <cell r="M894"/>
        </row>
        <row r="895">
          <cell r="C895"/>
          <cell r="E895"/>
          <cell r="H895" t="str">
            <v>OK</v>
          </cell>
          <cell r="J895"/>
          <cell r="K895"/>
          <cell r="M895"/>
        </row>
        <row r="896">
          <cell r="C896"/>
          <cell r="E896"/>
          <cell r="H896" t="str">
            <v>OK</v>
          </cell>
          <cell r="J896"/>
          <cell r="K896"/>
          <cell r="M896"/>
        </row>
        <row r="897">
          <cell r="C897"/>
          <cell r="E897"/>
          <cell r="H897" t="str">
            <v>OK</v>
          </cell>
          <cell r="J897"/>
          <cell r="K897"/>
          <cell r="M897"/>
        </row>
        <row r="898">
          <cell r="C898"/>
          <cell r="E898"/>
          <cell r="H898" t="str">
            <v>OK</v>
          </cell>
          <cell r="J898"/>
          <cell r="K898"/>
          <cell r="M898"/>
        </row>
        <row r="899">
          <cell r="C899"/>
          <cell r="E899"/>
          <cell r="H899" t="str">
            <v>OK</v>
          </cell>
          <cell r="J899"/>
          <cell r="K899"/>
          <cell r="M899"/>
        </row>
        <row r="900">
          <cell r="C900"/>
          <cell r="E900"/>
          <cell r="H900" t="str">
            <v>OK</v>
          </cell>
          <cell r="J900"/>
          <cell r="K900"/>
          <cell r="M900"/>
        </row>
        <row r="901">
          <cell r="C901"/>
          <cell r="E901"/>
          <cell r="H901" t="str">
            <v>OK</v>
          </cell>
          <cell r="J901"/>
          <cell r="K901"/>
          <cell r="M901"/>
        </row>
        <row r="902">
          <cell r="C902"/>
          <cell r="E902"/>
          <cell r="H902" t="str">
            <v>OK</v>
          </cell>
          <cell r="J902"/>
          <cell r="K902"/>
          <cell r="M902"/>
        </row>
        <row r="903">
          <cell r="C903"/>
          <cell r="E903"/>
          <cell r="H903" t="str">
            <v>OK</v>
          </cell>
          <cell r="J903"/>
          <cell r="K903"/>
          <cell r="M903"/>
        </row>
        <row r="904">
          <cell r="C904"/>
          <cell r="E904"/>
          <cell r="H904" t="str">
            <v>OK</v>
          </cell>
          <cell r="J904"/>
          <cell r="K904"/>
          <cell r="M904"/>
        </row>
        <row r="905">
          <cell r="C905"/>
          <cell r="E905"/>
          <cell r="H905" t="str">
            <v>OK</v>
          </cell>
          <cell r="J905"/>
          <cell r="K905"/>
          <cell r="M905"/>
        </row>
        <row r="906">
          <cell r="C906"/>
          <cell r="E906"/>
          <cell r="H906" t="str">
            <v>OK</v>
          </cell>
          <cell r="J906"/>
          <cell r="K906"/>
          <cell r="M906"/>
        </row>
        <row r="907">
          <cell r="C907"/>
          <cell r="E907"/>
          <cell r="H907" t="str">
            <v>OK</v>
          </cell>
          <cell r="J907"/>
          <cell r="K907"/>
          <cell r="M907"/>
        </row>
        <row r="908">
          <cell r="C908"/>
          <cell r="E908"/>
          <cell r="H908" t="str">
            <v>OK</v>
          </cell>
          <cell r="J908"/>
          <cell r="K908"/>
          <cell r="M908"/>
        </row>
        <row r="909">
          <cell r="C909"/>
          <cell r="E909"/>
          <cell r="H909" t="str">
            <v>OK</v>
          </cell>
          <cell r="J909"/>
          <cell r="K909"/>
          <cell r="M909"/>
        </row>
        <row r="910">
          <cell r="C910"/>
          <cell r="E910"/>
          <cell r="H910" t="str">
            <v>OK</v>
          </cell>
          <cell r="J910"/>
          <cell r="K910"/>
          <cell r="M910"/>
        </row>
        <row r="911">
          <cell r="C911"/>
          <cell r="E911"/>
          <cell r="H911" t="str">
            <v>OK</v>
          </cell>
          <cell r="J911"/>
          <cell r="K911"/>
          <cell r="M911"/>
        </row>
        <row r="912">
          <cell r="C912"/>
          <cell r="E912"/>
          <cell r="H912" t="str">
            <v>OK</v>
          </cell>
          <cell r="J912"/>
          <cell r="K912"/>
          <cell r="M912"/>
        </row>
        <row r="913">
          <cell r="C913"/>
          <cell r="E913"/>
          <cell r="H913" t="str">
            <v>OK</v>
          </cell>
          <cell r="J913"/>
          <cell r="K913"/>
          <cell r="M913"/>
        </row>
        <row r="914">
          <cell r="C914"/>
          <cell r="E914"/>
          <cell r="H914" t="str">
            <v>OK</v>
          </cell>
          <cell r="J914"/>
          <cell r="K914"/>
          <cell r="M914"/>
        </row>
        <row r="915">
          <cell r="C915"/>
          <cell r="E915"/>
          <cell r="H915" t="str">
            <v>OK</v>
          </cell>
          <cell r="J915"/>
          <cell r="K915"/>
          <cell r="M915"/>
        </row>
        <row r="916">
          <cell r="C916"/>
          <cell r="E916"/>
          <cell r="H916" t="str">
            <v>OK</v>
          </cell>
          <cell r="J916"/>
          <cell r="K916"/>
          <cell r="M916"/>
        </row>
        <row r="917">
          <cell r="C917"/>
          <cell r="E917"/>
          <cell r="H917" t="str">
            <v>OK</v>
          </cell>
          <cell r="J917"/>
          <cell r="K917"/>
          <cell r="M917"/>
        </row>
        <row r="918">
          <cell r="C918"/>
          <cell r="E918"/>
          <cell r="H918" t="str">
            <v>OK</v>
          </cell>
          <cell r="J918"/>
          <cell r="K918"/>
          <cell r="M918"/>
        </row>
        <row r="919">
          <cell r="C919"/>
          <cell r="E919"/>
          <cell r="H919" t="str">
            <v>OK</v>
          </cell>
          <cell r="J919"/>
          <cell r="K919"/>
          <cell r="M919"/>
        </row>
        <row r="920">
          <cell r="C920"/>
          <cell r="E920"/>
          <cell r="H920" t="str">
            <v>OK</v>
          </cell>
          <cell r="J920"/>
          <cell r="K920"/>
          <cell r="M920"/>
        </row>
        <row r="921">
          <cell r="C921"/>
          <cell r="E921"/>
          <cell r="H921" t="str">
            <v>OK</v>
          </cell>
          <cell r="J921"/>
          <cell r="K921"/>
          <cell r="M921"/>
        </row>
        <row r="922">
          <cell r="C922"/>
          <cell r="E922"/>
          <cell r="H922" t="str">
            <v>OK</v>
          </cell>
          <cell r="J922"/>
          <cell r="K922"/>
          <cell r="M922"/>
        </row>
        <row r="923">
          <cell r="C923"/>
          <cell r="E923"/>
          <cell r="H923" t="str">
            <v>OK</v>
          </cell>
          <cell r="J923"/>
          <cell r="K923"/>
          <cell r="M923"/>
        </row>
        <row r="924">
          <cell r="C924"/>
          <cell r="E924"/>
          <cell r="H924" t="str">
            <v>OK</v>
          </cell>
          <cell r="J924"/>
          <cell r="K924"/>
          <cell r="M924"/>
        </row>
        <row r="925">
          <cell r="C925"/>
          <cell r="E925"/>
          <cell r="H925" t="str">
            <v>OK</v>
          </cell>
          <cell r="J925"/>
          <cell r="K925"/>
          <cell r="M925"/>
        </row>
        <row r="926">
          <cell r="C926"/>
          <cell r="E926"/>
          <cell r="H926" t="str">
            <v>OK</v>
          </cell>
          <cell r="J926"/>
          <cell r="K926"/>
          <cell r="M926"/>
        </row>
        <row r="927">
          <cell r="C927"/>
          <cell r="E927"/>
          <cell r="H927" t="str">
            <v>OK</v>
          </cell>
          <cell r="J927"/>
          <cell r="K927"/>
          <cell r="M927"/>
        </row>
        <row r="928">
          <cell r="C928"/>
          <cell r="E928"/>
          <cell r="H928" t="str">
            <v>OK</v>
          </cell>
          <cell r="J928"/>
          <cell r="K928"/>
          <cell r="M928"/>
        </row>
        <row r="929">
          <cell r="C929"/>
          <cell r="E929"/>
          <cell r="H929" t="str">
            <v>OK</v>
          </cell>
          <cell r="J929"/>
          <cell r="K929"/>
          <cell r="M929"/>
        </row>
        <row r="930">
          <cell r="C930"/>
          <cell r="E930"/>
          <cell r="H930" t="str">
            <v>OK</v>
          </cell>
          <cell r="J930"/>
          <cell r="K930"/>
          <cell r="M930"/>
        </row>
        <row r="931">
          <cell r="C931"/>
          <cell r="E931"/>
          <cell r="H931" t="str">
            <v>OK</v>
          </cell>
          <cell r="J931"/>
          <cell r="K931"/>
          <cell r="M931"/>
        </row>
        <row r="932">
          <cell r="C932"/>
          <cell r="E932"/>
          <cell r="H932" t="str">
            <v>OK</v>
          </cell>
          <cell r="J932"/>
          <cell r="K932"/>
          <cell r="M932"/>
        </row>
        <row r="933">
          <cell r="C933"/>
          <cell r="E933"/>
          <cell r="H933" t="str">
            <v>OK</v>
          </cell>
          <cell r="J933"/>
          <cell r="K933"/>
          <cell r="M933"/>
        </row>
        <row r="934">
          <cell r="C934"/>
          <cell r="E934"/>
          <cell r="H934" t="str">
            <v>OK</v>
          </cell>
          <cell r="J934"/>
          <cell r="K934"/>
          <cell r="M934"/>
        </row>
        <row r="935">
          <cell r="C935"/>
          <cell r="E935"/>
          <cell r="H935" t="str">
            <v>OK</v>
          </cell>
          <cell r="J935"/>
          <cell r="K935"/>
          <cell r="M935"/>
        </row>
        <row r="936">
          <cell r="C936"/>
          <cell r="E936"/>
          <cell r="H936" t="str">
            <v>OK</v>
          </cell>
          <cell r="J936"/>
          <cell r="K936"/>
          <cell r="M936"/>
        </row>
        <row r="937">
          <cell r="C937"/>
          <cell r="E937"/>
          <cell r="H937" t="str">
            <v>OK</v>
          </cell>
          <cell r="J937"/>
          <cell r="K937"/>
          <cell r="M937"/>
        </row>
        <row r="938">
          <cell r="C938"/>
          <cell r="E938"/>
          <cell r="H938" t="str">
            <v>OK</v>
          </cell>
          <cell r="J938"/>
          <cell r="K938"/>
          <cell r="M938"/>
        </row>
        <row r="939">
          <cell r="C939"/>
          <cell r="E939"/>
          <cell r="H939" t="str">
            <v>OK</v>
          </cell>
          <cell r="J939"/>
          <cell r="K939"/>
          <cell r="M939"/>
        </row>
        <row r="940">
          <cell r="C940"/>
          <cell r="E940"/>
          <cell r="H940" t="str">
            <v>OK</v>
          </cell>
          <cell r="J940"/>
          <cell r="K940"/>
          <cell r="M940"/>
        </row>
        <row r="941">
          <cell r="C941"/>
          <cell r="E941"/>
          <cell r="H941" t="str">
            <v>OK</v>
          </cell>
          <cell r="J941"/>
          <cell r="K941"/>
          <cell r="M941"/>
        </row>
        <row r="942">
          <cell r="C942"/>
          <cell r="E942"/>
          <cell r="H942" t="str">
            <v>OK</v>
          </cell>
          <cell r="J942"/>
          <cell r="K942"/>
          <cell r="M942"/>
        </row>
        <row r="943">
          <cell r="C943"/>
          <cell r="E943"/>
          <cell r="H943" t="str">
            <v>OK</v>
          </cell>
          <cell r="J943"/>
          <cell r="K943"/>
          <cell r="M943"/>
        </row>
        <row r="944">
          <cell r="C944"/>
          <cell r="E944"/>
          <cell r="H944" t="str">
            <v>OK</v>
          </cell>
          <cell r="J944"/>
          <cell r="K944"/>
          <cell r="M944"/>
        </row>
        <row r="945">
          <cell r="C945"/>
          <cell r="E945"/>
          <cell r="H945" t="str">
            <v>OK</v>
          </cell>
          <cell r="J945"/>
          <cell r="K945"/>
          <cell r="M945"/>
        </row>
        <row r="946">
          <cell r="C946"/>
          <cell r="E946"/>
          <cell r="H946" t="str">
            <v>OK</v>
          </cell>
          <cell r="J946"/>
          <cell r="K946"/>
          <cell r="M946"/>
        </row>
        <row r="947">
          <cell r="C947"/>
          <cell r="E947"/>
          <cell r="H947" t="str">
            <v>OK</v>
          </cell>
          <cell r="J947"/>
          <cell r="K947"/>
          <cell r="M947"/>
        </row>
        <row r="948">
          <cell r="C948"/>
          <cell r="E948"/>
          <cell r="H948" t="str">
            <v>OK</v>
          </cell>
          <cell r="J948"/>
          <cell r="K948"/>
          <cell r="M948"/>
        </row>
        <row r="949">
          <cell r="C949"/>
          <cell r="E949"/>
          <cell r="H949" t="str">
            <v>OK</v>
          </cell>
          <cell r="J949"/>
          <cell r="K949"/>
          <cell r="M949"/>
        </row>
        <row r="950">
          <cell r="C950"/>
          <cell r="E950"/>
          <cell r="H950" t="str">
            <v>OK</v>
          </cell>
          <cell r="J950"/>
          <cell r="K950"/>
          <cell r="M950"/>
        </row>
        <row r="951">
          <cell r="C951"/>
          <cell r="E951"/>
          <cell r="H951" t="str">
            <v>OK</v>
          </cell>
          <cell r="J951"/>
          <cell r="K951"/>
          <cell r="M951"/>
        </row>
        <row r="952">
          <cell r="C952"/>
          <cell r="E952"/>
          <cell r="H952" t="str">
            <v>OK</v>
          </cell>
          <cell r="J952"/>
          <cell r="K952"/>
          <cell r="M952"/>
        </row>
        <row r="953">
          <cell r="C953"/>
          <cell r="E953"/>
          <cell r="H953" t="str">
            <v>OK</v>
          </cell>
          <cell r="J953"/>
          <cell r="K953"/>
          <cell r="M953"/>
        </row>
        <row r="954">
          <cell r="C954"/>
          <cell r="E954"/>
          <cell r="H954" t="str">
            <v>OK</v>
          </cell>
          <cell r="J954"/>
          <cell r="K954"/>
          <cell r="M954"/>
        </row>
        <row r="955">
          <cell r="C955"/>
          <cell r="E955"/>
          <cell r="H955" t="str">
            <v>OK</v>
          </cell>
          <cell r="J955"/>
          <cell r="K955"/>
          <cell r="M955"/>
        </row>
        <row r="956">
          <cell r="C956"/>
          <cell r="E956"/>
          <cell r="H956" t="str">
            <v>OK</v>
          </cell>
          <cell r="J956"/>
          <cell r="K956"/>
          <cell r="M956"/>
        </row>
        <row r="957">
          <cell r="C957"/>
          <cell r="E957"/>
          <cell r="H957" t="str">
            <v>OK</v>
          </cell>
          <cell r="J957"/>
          <cell r="K957"/>
          <cell r="M957"/>
        </row>
        <row r="958">
          <cell r="C958"/>
          <cell r="E958"/>
          <cell r="H958" t="str">
            <v>OK</v>
          </cell>
          <cell r="J958"/>
          <cell r="K958"/>
          <cell r="M958"/>
        </row>
        <row r="959">
          <cell r="C959"/>
          <cell r="E959"/>
          <cell r="H959" t="str">
            <v>OK</v>
          </cell>
          <cell r="J959"/>
          <cell r="K959"/>
          <cell r="M959"/>
        </row>
        <row r="960">
          <cell r="C960"/>
          <cell r="E960"/>
          <cell r="H960" t="str">
            <v>OK</v>
          </cell>
          <cell r="J960"/>
          <cell r="K960"/>
          <cell r="M960"/>
        </row>
        <row r="961">
          <cell r="C961"/>
          <cell r="E961"/>
          <cell r="H961" t="str">
            <v>OK</v>
          </cell>
          <cell r="J961"/>
          <cell r="K961"/>
          <cell r="M961"/>
        </row>
        <row r="962">
          <cell r="C962"/>
          <cell r="E962"/>
          <cell r="H962" t="str">
            <v>OK</v>
          </cell>
          <cell r="J962"/>
          <cell r="K962"/>
          <cell r="M962"/>
        </row>
        <row r="963">
          <cell r="C963"/>
          <cell r="E963"/>
          <cell r="H963" t="str">
            <v>OK</v>
          </cell>
          <cell r="J963"/>
          <cell r="K963"/>
          <cell r="M963"/>
        </row>
        <row r="964">
          <cell r="C964"/>
          <cell r="E964"/>
          <cell r="H964" t="str">
            <v>OK</v>
          </cell>
          <cell r="J964"/>
          <cell r="K964"/>
          <cell r="M964"/>
        </row>
        <row r="965">
          <cell r="C965"/>
          <cell r="E965"/>
          <cell r="H965" t="str">
            <v>OK</v>
          </cell>
          <cell r="J965"/>
          <cell r="K965"/>
          <cell r="M965"/>
        </row>
        <row r="966">
          <cell r="C966"/>
          <cell r="E966"/>
          <cell r="H966" t="str">
            <v>OK</v>
          </cell>
          <cell r="J966"/>
          <cell r="K966"/>
          <cell r="M966"/>
        </row>
        <row r="967">
          <cell r="C967"/>
          <cell r="E967"/>
          <cell r="H967" t="str">
            <v>OK</v>
          </cell>
          <cell r="J967"/>
          <cell r="K967"/>
          <cell r="M967"/>
        </row>
        <row r="968">
          <cell r="C968"/>
          <cell r="E968"/>
          <cell r="H968" t="str">
            <v>OK</v>
          </cell>
          <cell r="J968"/>
          <cell r="K968"/>
          <cell r="M968"/>
        </row>
        <row r="969">
          <cell r="C969"/>
          <cell r="E969"/>
          <cell r="H969" t="str">
            <v>OK</v>
          </cell>
          <cell r="J969"/>
          <cell r="K969"/>
          <cell r="M969"/>
        </row>
        <row r="970">
          <cell r="C970"/>
          <cell r="E970"/>
          <cell r="H970" t="str">
            <v>OK</v>
          </cell>
          <cell r="J970"/>
          <cell r="K970"/>
          <cell r="M970"/>
        </row>
        <row r="971">
          <cell r="C971"/>
          <cell r="E971"/>
          <cell r="H971" t="str">
            <v>OK</v>
          </cell>
          <cell r="J971"/>
          <cell r="K971"/>
          <cell r="M971"/>
        </row>
        <row r="972">
          <cell r="C972"/>
          <cell r="E972"/>
          <cell r="H972" t="str">
            <v>OK</v>
          </cell>
          <cell r="J972"/>
          <cell r="K972"/>
          <cell r="M972"/>
        </row>
        <row r="973">
          <cell r="C973"/>
          <cell r="E973"/>
          <cell r="H973" t="str">
            <v>OK</v>
          </cell>
          <cell r="J973"/>
          <cell r="K973"/>
          <cell r="M973"/>
        </row>
        <row r="974">
          <cell r="C974"/>
          <cell r="E974"/>
          <cell r="H974" t="str">
            <v>OK</v>
          </cell>
          <cell r="J974"/>
          <cell r="K974"/>
          <cell r="M974"/>
        </row>
        <row r="975">
          <cell r="C975"/>
          <cell r="E975"/>
          <cell r="H975" t="str">
            <v>OK</v>
          </cell>
          <cell r="J975"/>
          <cell r="K975"/>
          <cell r="M975"/>
        </row>
        <row r="976">
          <cell r="C976"/>
          <cell r="E976"/>
          <cell r="H976" t="str">
            <v>OK</v>
          </cell>
          <cell r="J976"/>
          <cell r="K976"/>
          <cell r="M976"/>
        </row>
        <row r="977">
          <cell r="C977"/>
          <cell r="E977"/>
          <cell r="H977" t="str">
            <v>OK</v>
          </cell>
          <cell r="J977"/>
          <cell r="K977"/>
          <cell r="M977"/>
        </row>
        <row r="978">
          <cell r="C978"/>
          <cell r="E978"/>
          <cell r="H978" t="str">
            <v>OK</v>
          </cell>
          <cell r="J978"/>
          <cell r="K978"/>
          <cell r="M978"/>
        </row>
        <row r="979">
          <cell r="C979"/>
          <cell r="E979"/>
          <cell r="H979" t="str">
            <v>OK</v>
          </cell>
          <cell r="J979"/>
          <cell r="K979"/>
          <cell r="M979"/>
        </row>
        <row r="980">
          <cell r="C980"/>
          <cell r="E980"/>
          <cell r="H980" t="str">
            <v>OK</v>
          </cell>
          <cell r="J980"/>
          <cell r="K980"/>
          <cell r="M980"/>
        </row>
        <row r="981">
          <cell r="C981"/>
          <cell r="E981"/>
          <cell r="H981" t="str">
            <v>OK</v>
          </cell>
          <cell r="J981"/>
          <cell r="K981"/>
          <cell r="M981"/>
        </row>
        <row r="982">
          <cell r="C982"/>
          <cell r="E982"/>
          <cell r="H982" t="str">
            <v>OK</v>
          </cell>
          <cell r="J982"/>
          <cell r="K982"/>
          <cell r="M982"/>
        </row>
        <row r="983">
          <cell r="C983"/>
          <cell r="E983"/>
          <cell r="H983" t="str">
            <v>OK</v>
          </cell>
          <cell r="J983"/>
          <cell r="K983"/>
          <cell r="M983"/>
        </row>
        <row r="984">
          <cell r="C984"/>
          <cell r="E984"/>
          <cell r="H984" t="str">
            <v>OK</v>
          </cell>
          <cell r="J984"/>
          <cell r="K984"/>
          <cell r="M984"/>
        </row>
        <row r="985">
          <cell r="C985"/>
          <cell r="E985"/>
          <cell r="H985" t="str">
            <v>OK</v>
          </cell>
          <cell r="J985"/>
          <cell r="K985"/>
          <cell r="M985"/>
        </row>
        <row r="986">
          <cell r="C986"/>
          <cell r="E986"/>
          <cell r="H986" t="str">
            <v>OK</v>
          </cell>
          <cell r="J986"/>
          <cell r="K986"/>
          <cell r="M986"/>
        </row>
        <row r="987">
          <cell r="C987"/>
          <cell r="E987"/>
          <cell r="H987" t="str">
            <v>OK</v>
          </cell>
          <cell r="J987"/>
          <cell r="K987"/>
          <cell r="M987"/>
        </row>
        <row r="988">
          <cell r="C988"/>
          <cell r="E988"/>
          <cell r="H988" t="str">
            <v>OK</v>
          </cell>
          <cell r="J988"/>
          <cell r="K988"/>
          <cell r="M988"/>
        </row>
        <row r="989">
          <cell r="C989"/>
          <cell r="E989"/>
          <cell r="H989" t="str">
            <v>OK</v>
          </cell>
          <cell r="J989"/>
          <cell r="K989"/>
          <cell r="M989"/>
        </row>
        <row r="990">
          <cell r="C990"/>
          <cell r="E990"/>
          <cell r="H990" t="str">
            <v>OK</v>
          </cell>
          <cell r="J990"/>
          <cell r="K990"/>
          <cell r="M990"/>
        </row>
        <row r="991">
          <cell r="C991"/>
          <cell r="E991"/>
          <cell r="H991" t="str">
            <v>OK</v>
          </cell>
          <cell r="J991"/>
          <cell r="K991"/>
          <cell r="M991"/>
        </row>
        <row r="992">
          <cell r="C992"/>
          <cell r="E992"/>
          <cell r="H992" t="str">
            <v>OK</v>
          </cell>
          <cell r="J992"/>
          <cell r="K992"/>
          <cell r="M992"/>
        </row>
        <row r="993">
          <cell r="C993"/>
          <cell r="E993"/>
          <cell r="H993" t="str">
            <v>OK</v>
          </cell>
          <cell r="J993"/>
          <cell r="K993"/>
          <cell r="M993"/>
        </row>
        <row r="994">
          <cell r="C994"/>
          <cell r="E994"/>
          <cell r="H994" t="str">
            <v>OK</v>
          </cell>
          <cell r="J994"/>
          <cell r="K994"/>
          <cell r="M994"/>
        </row>
        <row r="995">
          <cell r="C995"/>
          <cell r="E995"/>
          <cell r="H995" t="str">
            <v>OK</v>
          </cell>
          <cell r="J995"/>
          <cell r="K995"/>
          <cell r="M995"/>
        </row>
        <row r="996">
          <cell r="C996"/>
          <cell r="E996"/>
          <cell r="H996" t="str">
            <v>OK</v>
          </cell>
          <cell r="J996"/>
          <cell r="K996"/>
          <cell r="M996"/>
        </row>
        <row r="997">
          <cell r="C997"/>
          <cell r="E997"/>
          <cell r="H997" t="str">
            <v>OK</v>
          </cell>
          <cell r="J997"/>
          <cell r="K997"/>
          <cell r="M997"/>
        </row>
        <row r="998">
          <cell r="C998"/>
          <cell r="E998"/>
          <cell r="H998" t="str">
            <v>OK</v>
          </cell>
          <cell r="J998"/>
          <cell r="K998"/>
          <cell r="M998"/>
        </row>
        <row r="999">
          <cell r="C999"/>
          <cell r="E999"/>
          <cell r="H999" t="str">
            <v>OK</v>
          </cell>
          <cell r="J999"/>
          <cell r="K999"/>
          <cell r="M999"/>
        </row>
        <row r="1000">
          <cell r="C1000"/>
          <cell r="E1000"/>
          <cell r="H1000" t="str">
            <v>OK</v>
          </cell>
          <cell r="J1000"/>
          <cell r="K1000"/>
          <cell r="M1000"/>
        </row>
        <row r="1001">
          <cell r="C1001"/>
          <cell r="E1001"/>
          <cell r="H1001" t="str">
            <v>OK</v>
          </cell>
          <cell r="J1001"/>
          <cell r="K1001"/>
          <cell r="M1001"/>
        </row>
        <row r="1002">
          <cell r="C1002"/>
          <cell r="E1002"/>
          <cell r="H1002" t="str">
            <v>OK</v>
          </cell>
          <cell r="J1002"/>
          <cell r="K1002"/>
          <cell r="M1002"/>
        </row>
        <row r="1003">
          <cell r="C1003"/>
          <cell r="E1003"/>
          <cell r="H1003" t="str">
            <v>OK</v>
          </cell>
          <cell r="J1003"/>
          <cell r="K1003"/>
          <cell r="M1003"/>
        </row>
        <row r="1004">
          <cell r="C1004"/>
          <cell r="E1004"/>
          <cell r="H1004" t="str">
            <v>OK</v>
          </cell>
          <cell r="J1004"/>
          <cell r="K1004"/>
          <cell r="M1004"/>
        </row>
        <row r="1005">
          <cell r="C1005"/>
          <cell r="E1005"/>
          <cell r="H1005" t="str">
            <v>OK</v>
          </cell>
          <cell r="J1005"/>
          <cell r="K1005"/>
          <cell r="M1005"/>
        </row>
        <row r="1006">
          <cell r="C1006"/>
          <cell r="E1006"/>
          <cell r="H1006" t="str">
            <v>OK</v>
          </cell>
          <cell r="J1006"/>
          <cell r="K1006"/>
          <cell r="M1006"/>
        </row>
        <row r="1007">
          <cell r="C1007"/>
          <cell r="E1007"/>
          <cell r="H1007" t="str">
            <v>OK</v>
          </cell>
          <cell r="J1007"/>
          <cell r="K1007"/>
          <cell r="M1007"/>
        </row>
        <row r="1008">
          <cell r="C1008"/>
          <cell r="E1008"/>
          <cell r="H1008" t="str">
            <v>OK</v>
          </cell>
          <cell r="J1008"/>
          <cell r="K1008"/>
          <cell r="M1008"/>
        </row>
        <row r="1009">
          <cell r="C1009"/>
          <cell r="E1009"/>
          <cell r="H1009" t="str">
            <v>OK</v>
          </cell>
          <cell r="J1009"/>
          <cell r="K1009"/>
          <cell r="M1009"/>
        </row>
        <row r="1010">
          <cell r="C1010"/>
          <cell r="E1010"/>
          <cell r="H1010" t="str">
            <v>OK</v>
          </cell>
          <cell r="J1010"/>
          <cell r="K1010"/>
          <cell r="M1010"/>
        </row>
        <row r="1011">
          <cell r="C1011"/>
          <cell r="E1011"/>
          <cell r="H1011" t="str">
            <v>OK</v>
          </cell>
          <cell r="J1011"/>
          <cell r="K1011"/>
          <cell r="M1011"/>
        </row>
        <row r="1012">
          <cell r="C1012"/>
          <cell r="E1012"/>
          <cell r="H1012" t="str">
            <v>OK</v>
          </cell>
          <cell r="J1012"/>
          <cell r="K1012"/>
          <cell r="M1012"/>
        </row>
        <row r="1013">
          <cell r="C1013"/>
          <cell r="E1013"/>
          <cell r="H1013" t="str">
            <v>OK</v>
          </cell>
          <cell r="J1013"/>
          <cell r="K1013"/>
          <cell r="M1013"/>
        </row>
        <row r="1014">
          <cell r="C1014"/>
          <cell r="E1014"/>
          <cell r="H1014" t="str">
            <v>OK</v>
          </cell>
          <cell r="J1014"/>
          <cell r="K1014"/>
          <cell r="M1014"/>
        </row>
        <row r="1015">
          <cell r="C1015"/>
          <cell r="E1015"/>
          <cell r="H1015" t="str">
            <v>OK</v>
          </cell>
          <cell r="J1015"/>
          <cell r="K1015"/>
          <cell r="M1015"/>
        </row>
        <row r="1016">
          <cell r="C1016"/>
          <cell r="E1016"/>
          <cell r="H1016" t="str">
            <v>OK</v>
          </cell>
          <cell r="J1016"/>
          <cell r="K1016"/>
          <cell r="M1016"/>
        </row>
        <row r="1017">
          <cell r="C1017"/>
          <cell r="E1017"/>
          <cell r="H1017" t="str">
            <v>OK</v>
          </cell>
          <cell r="J1017"/>
          <cell r="K1017"/>
          <cell r="M1017"/>
        </row>
        <row r="1018">
          <cell r="C1018"/>
          <cell r="E1018"/>
          <cell r="H1018" t="str">
            <v>OK</v>
          </cell>
          <cell r="J1018"/>
          <cell r="K1018"/>
          <cell r="M1018"/>
        </row>
        <row r="1019">
          <cell r="C1019"/>
          <cell r="E1019"/>
          <cell r="H1019" t="str">
            <v>OK</v>
          </cell>
          <cell r="J1019"/>
          <cell r="K1019"/>
          <cell r="M1019"/>
        </row>
        <row r="1020">
          <cell r="C1020"/>
          <cell r="E1020"/>
          <cell r="H1020" t="str">
            <v>OK</v>
          </cell>
          <cell r="J1020"/>
          <cell r="K1020"/>
          <cell r="M1020"/>
        </row>
        <row r="1021">
          <cell r="C1021"/>
          <cell r="E1021"/>
          <cell r="H1021" t="str">
            <v>OK</v>
          </cell>
          <cell r="J1021"/>
          <cell r="K1021"/>
          <cell r="M1021"/>
        </row>
        <row r="1022">
          <cell r="C1022"/>
          <cell r="E1022"/>
          <cell r="H1022" t="str">
            <v>OK</v>
          </cell>
          <cell r="J1022"/>
          <cell r="K1022"/>
          <cell r="M1022"/>
        </row>
        <row r="1023">
          <cell r="C1023"/>
          <cell r="E1023"/>
          <cell r="H1023" t="str">
            <v>OK</v>
          </cell>
          <cell r="J1023"/>
          <cell r="K1023"/>
          <cell r="M1023"/>
        </row>
        <row r="1024">
          <cell r="C1024"/>
          <cell r="E1024"/>
          <cell r="H1024" t="str">
            <v>OK</v>
          </cell>
          <cell r="J1024"/>
          <cell r="K1024"/>
          <cell r="M1024"/>
        </row>
        <row r="1025">
          <cell r="C1025"/>
          <cell r="E1025"/>
          <cell r="H1025" t="str">
            <v>OK</v>
          </cell>
          <cell r="J1025"/>
          <cell r="K1025"/>
          <cell r="M1025"/>
        </row>
        <row r="1026">
          <cell r="C1026"/>
          <cell r="E1026"/>
          <cell r="H1026" t="str">
            <v>OK</v>
          </cell>
          <cell r="J1026"/>
          <cell r="K1026"/>
          <cell r="M1026"/>
        </row>
        <row r="1027">
          <cell r="C1027"/>
          <cell r="E1027"/>
          <cell r="H1027" t="str">
            <v>OK</v>
          </cell>
          <cell r="J1027"/>
          <cell r="K1027"/>
          <cell r="M1027"/>
        </row>
        <row r="1028">
          <cell r="C1028"/>
          <cell r="E1028"/>
          <cell r="H1028" t="str">
            <v>OK</v>
          </cell>
          <cell r="J1028"/>
          <cell r="K1028"/>
          <cell r="M1028"/>
        </row>
        <row r="1029">
          <cell r="C1029"/>
          <cell r="E1029"/>
          <cell r="H1029" t="str">
            <v>OK</v>
          </cell>
          <cell r="J1029"/>
          <cell r="K1029"/>
          <cell r="M1029"/>
        </row>
        <row r="1030">
          <cell r="C1030"/>
          <cell r="E1030"/>
          <cell r="H1030" t="str">
            <v>OK</v>
          </cell>
          <cell r="J1030"/>
          <cell r="K1030"/>
          <cell r="M1030"/>
        </row>
        <row r="1031">
          <cell r="C1031"/>
          <cell r="E1031"/>
          <cell r="H1031" t="str">
            <v>OK</v>
          </cell>
          <cell r="J1031"/>
          <cell r="K1031"/>
          <cell r="M1031"/>
        </row>
        <row r="1032">
          <cell r="C1032"/>
          <cell r="E1032"/>
          <cell r="H1032" t="str">
            <v>OK</v>
          </cell>
          <cell r="J1032"/>
          <cell r="K1032"/>
          <cell r="M1032"/>
        </row>
        <row r="1033">
          <cell r="C1033"/>
          <cell r="E1033"/>
          <cell r="H1033" t="str">
            <v>OK</v>
          </cell>
          <cell r="J1033"/>
          <cell r="K1033"/>
          <cell r="M1033"/>
        </row>
        <row r="1034">
          <cell r="C1034"/>
          <cell r="E1034"/>
          <cell r="H1034" t="str">
            <v>OK</v>
          </cell>
          <cell r="J1034"/>
          <cell r="K1034"/>
          <cell r="M1034"/>
        </row>
        <row r="1035">
          <cell r="C1035"/>
          <cell r="E1035"/>
          <cell r="H1035" t="str">
            <v>OK</v>
          </cell>
          <cell r="J1035"/>
          <cell r="K1035"/>
          <cell r="M1035"/>
        </row>
        <row r="1036">
          <cell r="C1036"/>
          <cell r="E1036"/>
          <cell r="H1036" t="str">
            <v>OK</v>
          </cell>
          <cell r="J1036"/>
          <cell r="K1036"/>
          <cell r="M1036"/>
        </row>
        <row r="1037">
          <cell r="C1037"/>
          <cell r="E1037"/>
          <cell r="H1037" t="str">
            <v>OK</v>
          </cell>
          <cell r="J1037"/>
          <cell r="K1037"/>
          <cell r="M1037"/>
        </row>
        <row r="1038">
          <cell r="C1038"/>
          <cell r="E1038"/>
          <cell r="H1038" t="str">
            <v>OK</v>
          </cell>
          <cell r="J1038"/>
          <cell r="K1038"/>
          <cell r="M1038"/>
        </row>
        <row r="1039">
          <cell r="C1039"/>
          <cell r="E1039"/>
          <cell r="H1039" t="str">
            <v>OK</v>
          </cell>
          <cell r="J1039"/>
          <cell r="K1039"/>
          <cell r="M1039"/>
        </row>
        <row r="1040">
          <cell r="C1040"/>
          <cell r="E1040"/>
          <cell r="H1040" t="str">
            <v>OK</v>
          </cell>
          <cell r="J1040"/>
          <cell r="K1040"/>
          <cell r="M1040"/>
        </row>
        <row r="1041">
          <cell r="C1041"/>
          <cell r="E1041"/>
          <cell r="H1041" t="str">
            <v>OK</v>
          </cell>
          <cell r="J1041"/>
          <cell r="K1041"/>
          <cell r="M1041"/>
        </row>
        <row r="1042">
          <cell r="C1042"/>
          <cell r="E1042"/>
          <cell r="H1042" t="str">
            <v>OK</v>
          </cell>
          <cell r="J1042"/>
          <cell r="K1042"/>
          <cell r="M1042"/>
        </row>
        <row r="1043">
          <cell r="C1043"/>
          <cell r="E1043"/>
          <cell r="H1043" t="str">
            <v>OK</v>
          </cell>
          <cell r="J1043"/>
          <cell r="K1043"/>
          <cell r="M1043"/>
        </row>
        <row r="1044">
          <cell r="C1044"/>
          <cell r="E1044"/>
          <cell r="H1044" t="str">
            <v>OK</v>
          </cell>
          <cell r="J1044"/>
          <cell r="K1044"/>
          <cell r="M1044"/>
        </row>
        <row r="1045">
          <cell r="C1045"/>
          <cell r="E1045"/>
          <cell r="H1045" t="str">
            <v>OK</v>
          </cell>
          <cell r="J1045"/>
          <cell r="K1045"/>
          <cell r="M1045"/>
        </row>
        <row r="1046">
          <cell r="C1046"/>
          <cell r="E1046"/>
          <cell r="H1046" t="str">
            <v>OK</v>
          </cell>
          <cell r="J1046"/>
          <cell r="K1046"/>
          <cell r="M1046"/>
        </row>
        <row r="1047">
          <cell r="C1047"/>
          <cell r="E1047"/>
          <cell r="H1047" t="str">
            <v>OK</v>
          </cell>
          <cell r="J1047"/>
          <cell r="K1047"/>
          <cell r="M1047"/>
        </row>
        <row r="1048">
          <cell r="C1048"/>
          <cell r="E1048"/>
          <cell r="H1048" t="str">
            <v>OK</v>
          </cell>
          <cell r="J1048"/>
          <cell r="K1048"/>
          <cell r="M1048"/>
        </row>
        <row r="1049">
          <cell r="C1049"/>
          <cell r="E1049"/>
          <cell r="H1049" t="str">
            <v>OK</v>
          </cell>
          <cell r="J1049"/>
          <cell r="K1049"/>
          <cell r="M1049"/>
        </row>
        <row r="1050">
          <cell r="C1050"/>
          <cell r="E1050"/>
          <cell r="H1050" t="str">
            <v>OK</v>
          </cell>
          <cell r="J1050"/>
          <cell r="K1050"/>
          <cell r="M1050"/>
        </row>
        <row r="1051">
          <cell r="C1051"/>
          <cell r="E1051"/>
          <cell r="H1051" t="str">
            <v>OK</v>
          </cell>
          <cell r="J1051"/>
          <cell r="K1051"/>
          <cell r="M1051"/>
        </row>
        <row r="1052">
          <cell r="C1052"/>
          <cell r="E1052"/>
          <cell r="H1052" t="str">
            <v>OK</v>
          </cell>
          <cell r="J1052"/>
          <cell r="K1052"/>
          <cell r="M1052"/>
        </row>
        <row r="1053">
          <cell r="C1053"/>
          <cell r="E1053"/>
          <cell r="H1053" t="str">
            <v>OK</v>
          </cell>
          <cell r="J1053"/>
          <cell r="K1053"/>
          <cell r="M1053"/>
        </row>
        <row r="1054">
          <cell r="C1054"/>
          <cell r="E1054"/>
          <cell r="H1054" t="str">
            <v>OK</v>
          </cell>
          <cell r="J1054"/>
          <cell r="K1054"/>
          <cell r="M1054"/>
        </row>
        <row r="1055">
          <cell r="C1055"/>
          <cell r="E1055"/>
          <cell r="H1055" t="str">
            <v>OK</v>
          </cell>
          <cell r="J1055"/>
          <cell r="K1055"/>
          <cell r="M1055"/>
        </row>
        <row r="1056">
          <cell r="C1056"/>
          <cell r="E1056"/>
          <cell r="H1056" t="str">
            <v>OK</v>
          </cell>
          <cell r="J1056"/>
          <cell r="K1056"/>
          <cell r="M1056"/>
        </row>
        <row r="1057">
          <cell r="C1057"/>
          <cell r="E1057"/>
          <cell r="H1057" t="str">
            <v>OK</v>
          </cell>
          <cell r="J1057"/>
          <cell r="K1057"/>
          <cell r="M1057"/>
        </row>
        <row r="1058">
          <cell r="C1058"/>
          <cell r="E1058"/>
          <cell r="H1058" t="str">
            <v>OK</v>
          </cell>
          <cell r="J1058"/>
          <cell r="K1058"/>
          <cell r="M1058"/>
        </row>
        <row r="1059">
          <cell r="C1059"/>
          <cell r="E1059"/>
          <cell r="H1059" t="str">
            <v>OK</v>
          </cell>
          <cell r="J1059"/>
          <cell r="K1059"/>
          <cell r="M1059"/>
        </row>
        <row r="1060">
          <cell r="C1060"/>
          <cell r="E1060"/>
          <cell r="H1060" t="str">
            <v>OK</v>
          </cell>
          <cell r="J1060"/>
          <cell r="K1060"/>
          <cell r="M1060"/>
        </row>
        <row r="1061">
          <cell r="C1061"/>
          <cell r="E1061"/>
          <cell r="H1061" t="str">
            <v>OK</v>
          </cell>
          <cell r="J1061"/>
          <cell r="K1061"/>
          <cell r="M1061"/>
        </row>
        <row r="1062">
          <cell r="C1062"/>
          <cell r="E1062"/>
          <cell r="H1062" t="str">
            <v>OK</v>
          </cell>
          <cell r="J1062"/>
          <cell r="K1062"/>
          <cell r="M1062"/>
        </row>
        <row r="1063">
          <cell r="C1063"/>
          <cell r="E1063"/>
          <cell r="H1063" t="str">
            <v>OK</v>
          </cell>
          <cell r="J1063"/>
          <cell r="K1063"/>
          <cell r="M1063"/>
        </row>
        <row r="1064">
          <cell r="C1064"/>
          <cell r="E1064"/>
          <cell r="H1064" t="str">
            <v>OK</v>
          </cell>
          <cell r="J1064"/>
          <cell r="K1064"/>
          <cell r="M1064"/>
        </row>
        <row r="1065">
          <cell r="C1065"/>
          <cell r="E1065"/>
          <cell r="H1065" t="str">
            <v>OK</v>
          </cell>
          <cell r="J1065"/>
          <cell r="K1065"/>
          <cell r="M1065"/>
        </row>
        <row r="1066">
          <cell r="C1066"/>
          <cell r="E1066"/>
          <cell r="H1066" t="str">
            <v>OK</v>
          </cell>
          <cell r="J1066"/>
          <cell r="K1066"/>
          <cell r="M1066"/>
        </row>
        <row r="1067">
          <cell r="C1067"/>
          <cell r="E1067"/>
          <cell r="H1067" t="str">
            <v>OK</v>
          </cell>
          <cell r="J1067"/>
          <cell r="K1067"/>
          <cell r="M1067"/>
        </row>
        <row r="1068">
          <cell r="C1068"/>
          <cell r="E1068"/>
          <cell r="H1068" t="str">
            <v>OK</v>
          </cell>
          <cell r="J1068"/>
          <cell r="K1068"/>
          <cell r="M1068"/>
        </row>
        <row r="1069">
          <cell r="C1069"/>
          <cell r="E1069"/>
          <cell r="H1069" t="str">
            <v>OK</v>
          </cell>
          <cell r="J1069"/>
          <cell r="K1069"/>
          <cell r="M1069"/>
        </row>
        <row r="1070">
          <cell r="C1070"/>
          <cell r="E1070"/>
          <cell r="H1070" t="str">
            <v>OK</v>
          </cell>
          <cell r="J1070"/>
          <cell r="K1070"/>
          <cell r="M1070"/>
        </row>
        <row r="1071">
          <cell r="C1071"/>
          <cell r="E1071"/>
          <cell r="H1071" t="str">
            <v>OK</v>
          </cell>
          <cell r="J1071"/>
          <cell r="K1071"/>
          <cell r="M1071"/>
        </row>
        <row r="1072">
          <cell r="C1072"/>
          <cell r="E1072"/>
          <cell r="H1072" t="str">
            <v>OK</v>
          </cell>
          <cell r="J1072"/>
          <cell r="K1072"/>
          <cell r="M1072"/>
        </row>
        <row r="1073">
          <cell r="C1073"/>
          <cell r="E1073"/>
          <cell r="H1073" t="str">
            <v>OK</v>
          </cell>
          <cell r="J1073"/>
          <cell r="K1073"/>
          <cell r="M1073"/>
        </row>
        <row r="1074">
          <cell r="C1074"/>
          <cell r="E1074"/>
          <cell r="H1074" t="str">
            <v>OK</v>
          </cell>
          <cell r="J1074"/>
          <cell r="K1074"/>
          <cell r="M1074"/>
        </row>
        <row r="1075">
          <cell r="C1075"/>
          <cell r="E1075"/>
          <cell r="H1075" t="str">
            <v>OK</v>
          </cell>
          <cell r="J1075"/>
          <cell r="K1075"/>
          <cell r="M1075"/>
        </row>
        <row r="1076">
          <cell r="C1076"/>
          <cell r="E1076"/>
          <cell r="H1076" t="str">
            <v>OK</v>
          </cell>
          <cell r="J1076"/>
          <cell r="K1076"/>
          <cell r="M1076"/>
        </row>
        <row r="1077">
          <cell r="C1077"/>
          <cell r="E1077"/>
          <cell r="H1077" t="str">
            <v>OK</v>
          </cell>
          <cell r="J1077"/>
          <cell r="K1077"/>
          <cell r="M1077"/>
        </row>
        <row r="1078">
          <cell r="C1078"/>
          <cell r="E1078"/>
          <cell r="H1078" t="str">
            <v>OK</v>
          </cell>
          <cell r="J1078"/>
          <cell r="K1078"/>
          <cell r="M1078"/>
        </row>
        <row r="1079">
          <cell r="C1079"/>
          <cell r="E1079"/>
          <cell r="H1079" t="str">
            <v>OK</v>
          </cell>
          <cell r="J1079"/>
          <cell r="K1079"/>
          <cell r="M1079"/>
        </row>
        <row r="1080">
          <cell r="C1080"/>
          <cell r="E1080"/>
          <cell r="H1080" t="str">
            <v>OK</v>
          </cell>
          <cell r="J1080"/>
          <cell r="K1080"/>
          <cell r="M1080"/>
        </row>
        <row r="1081">
          <cell r="C1081"/>
          <cell r="E1081"/>
          <cell r="H1081" t="str">
            <v>OK</v>
          </cell>
          <cell r="J1081"/>
          <cell r="K1081"/>
          <cell r="M1081"/>
        </row>
        <row r="1082">
          <cell r="C1082"/>
          <cell r="E1082"/>
          <cell r="H1082" t="str">
            <v>OK</v>
          </cell>
          <cell r="J1082"/>
          <cell r="K1082"/>
          <cell r="M1082"/>
        </row>
        <row r="1083">
          <cell r="C1083"/>
          <cell r="E1083"/>
          <cell r="H1083" t="str">
            <v>OK</v>
          </cell>
          <cell r="J1083"/>
          <cell r="K1083"/>
          <cell r="M1083"/>
        </row>
        <row r="1084">
          <cell r="C1084"/>
          <cell r="E1084"/>
          <cell r="H1084" t="str">
            <v>OK</v>
          </cell>
          <cell r="J1084"/>
          <cell r="K1084"/>
          <cell r="M1084"/>
        </row>
        <row r="1085">
          <cell r="C1085"/>
          <cell r="E1085"/>
          <cell r="H1085" t="str">
            <v>OK</v>
          </cell>
          <cell r="J1085"/>
          <cell r="K1085"/>
          <cell r="M1085"/>
        </row>
        <row r="1086">
          <cell r="C1086"/>
          <cell r="E1086"/>
          <cell r="H1086" t="str">
            <v>OK</v>
          </cell>
          <cell r="J1086"/>
          <cell r="K1086"/>
          <cell r="M1086"/>
        </row>
        <row r="1087">
          <cell r="C1087"/>
          <cell r="E1087"/>
          <cell r="H1087" t="str">
            <v>OK</v>
          </cell>
          <cell r="J1087"/>
          <cell r="K1087"/>
          <cell r="M1087"/>
        </row>
        <row r="1088">
          <cell r="C1088"/>
          <cell r="E1088"/>
          <cell r="H1088" t="str">
            <v>OK</v>
          </cell>
          <cell r="J1088"/>
          <cell r="K1088"/>
          <cell r="M1088"/>
        </row>
        <row r="1089">
          <cell r="C1089"/>
          <cell r="E1089"/>
          <cell r="H1089" t="str">
            <v>OK</v>
          </cell>
          <cell r="J1089"/>
          <cell r="K1089"/>
          <cell r="M1089"/>
        </row>
        <row r="1090">
          <cell r="C1090"/>
          <cell r="E1090"/>
          <cell r="H1090" t="str">
            <v>OK</v>
          </cell>
          <cell r="J1090"/>
          <cell r="K1090"/>
          <cell r="M1090"/>
        </row>
        <row r="1091">
          <cell r="C1091"/>
          <cell r="E1091"/>
          <cell r="H1091" t="str">
            <v>OK</v>
          </cell>
          <cell r="J1091"/>
          <cell r="K1091"/>
          <cell r="M1091"/>
        </row>
        <row r="1092">
          <cell r="C1092"/>
          <cell r="E1092"/>
          <cell r="H1092" t="str">
            <v>OK</v>
          </cell>
          <cell r="J1092"/>
          <cell r="K1092"/>
          <cell r="M1092"/>
        </row>
        <row r="1093">
          <cell r="C1093"/>
          <cell r="E1093"/>
          <cell r="H1093" t="str">
            <v>OK</v>
          </cell>
          <cell r="J1093"/>
          <cell r="K1093"/>
          <cell r="M1093"/>
        </row>
        <row r="1094">
          <cell r="C1094"/>
          <cell r="E1094"/>
          <cell r="H1094" t="str">
            <v>OK</v>
          </cell>
          <cell r="J1094"/>
          <cell r="K1094"/>
          <cell r="M1094"/>
        </row>
        <row r="1095">
          <cell r="C1095"/>
          <cell r="E1095"/>
          <cell r="H1095" t="str">
            <v>OK</v>
          </cell>
          <cell r="J1095"/>
          <cell r="K1095"/>
          <cell r="M1095"/>
        </row>
        <row r="1096">
          <cell r="C1096"/>
          <cell r="E1096"/>
          <cell r="H1096" t="str">
            <v>OK</v>
          </cell>
          <cell r="J1096"/>
          <cell r="K1096"/>
          <cell r="M1096"/>
        </row>
        <row r="1097">
          <cell r="C1097"/>
          <cell r="E1097"/>
          <cell r="H1097" t="str">
            <v>OK</v>
          </cell>
          <cell r="J1097"/>
          <cell r="K1097"/>
          <cell r="M1097"/>
        </row>
        <row r="1098">
          <cell r="C1098"/>
          <cell r="E1098"/>
          <cell r="H1098" t="str">
            <v>OK</v>
          </cell>
          <cell r="J1098"/>
          <cell r="K1098"/>
          <cell r="M1098"/>
        </row>
        <row r="1099">
          <cell r="C1099"/>
          <cell r="E1099"/>
          <cell r="H1099" t="str">
            <v>OK</v>
          </cell>
          <cell r="J1099"/>
          <cell r="K1099"/>
          <cell r="M1099"/>
        </row>
        <row r="1100">
          <cell r="C1100"/>
          <cell r="E1100"/>
          <cell r="H1100" t="str">
            <v>OK</v>
          </cell>
          <cell r="J1100"/>
          <cell r="K1100"/>
          <cell r="M1100"/>
        </row>
        <row r="1101">
          <cell r="C1101"/>
          <cell r="E1101"/>
          <cell r="H1101" t="str">
            <v>OK</v>
          </cell>
          <cell r="J1101"/>
          <cell r="K1101"/>
          <cell r="M1101"/>
        </row>
        <row r="1102">
          <cell r="C1102"/>
          <cell r="E1102"/>
          <cell r="H1102" t="str">
            <v>OK</v>
          </cell>
          <cell r="J1102"/>
          <cell r="K1102"/>
          <cell r="M1102"/>
        </row>
        <row r="1103">
          <cell r="C1103"/>
          <cell r="E1103"/>
          <cell r="H1103" t="str">
            <v>OK</v>
          </cell>
          <cell r="J1103"/>
          <cell r="K1103"/>
          <cell r="M1103"/>
        </row>
        <row r="1104">
          <cell r="C1104"/>
          <cell r="E1104"/>
          <cell r="H1104" t="str">
            <v>OK</v>
          </cell>
          <cell r="J1104"/>
          <cell r="K1104"/>
          <cell r="M1104"/>
        </row>
        <row r="1105">
          <cell r="C1105"/>
          <cell r="E1105"/>
          <cell r="H1105" t="str">
            <v>OK</v>
          </cell>
          <cell r="J1105"/>
          <cell r="K1105"/>
          <cell r="M1105"/>
        </row>
        <row r="1106">
          <cell r="C1106"/>
          <cell r="E1106"/>
          <cell r="H1106" t="str">
            <v>OK</v>
          </cell>
          <cell r="J1106"/>
          <cell r="K1106"/>
          <cell r="M1106"/>
        </row>
        <row r="1107">
          <cell r="C1107"/>
          <cell r="E1107"/>
          <cell r="H1107" t="str">
            <v>OK</v>
          </cell>
          <cell r="J1107"/>
          <cell r="K1107"/>
          <cell r="M1107"/>
        </row>
        <row r="1108">
          <cell r="C1108"/>
          <cell r="E1108"/>
          <cell r="H1108" t="str">
            <v>OK</v>
          </cell>
          <cell r="J1108"/>
          <cell r="K1108"/>
          <cell r="M1108"/>
        </row>
        <row r="1109">
          <cell r="C1109"/>
          <cell r="E1109"/>
          <cell r="H1109" t="str">
            <v>OK</v>
          </cell>
          <cell r="J1109"/>
          <cell r="K1109"/>
          <cell r="M1109"/>
        </row>
        <row r="1110">
          <cell r="C1110"/>
          <cell r="E1110"/>
          <cell r="H1110" t="str">
            <v>OK</v>
          </cell>
          <cell r="J1110"/>
          <cell r="K1110"/>
          <cell r="M1110"/>
        </row>
        <row r="1111">
          <cell r="C1111"/>
          <cell r="E1111"/>
          <cell r="H1111" t="str">
            <v>OK</v>
          </cell>
          <cell r="J1111"/>
          <cell r="K1111"/>
          <cell r="M1111"/>
        </row>
        <row r="1112">
          <cell r="C1112"/>
          <cell r="E1112"/>
          <cell r="H1112" t="str">
            <v>OK</v>
          </cell>
          <cell r="J1112"/>
          <cell r="K1112"/>
          <cell r="M1112"/>
        </row>
        <row r="1113">
          <cell r="C1113"/>
          <cell r="E1113"/>
          <cell r="H1113" t="str">
            <v>OK</v>
          </cell>
          <cell r="J1113"/>
          <cell r="K1113"/>
          <cell r="M1113"/>
        </row>
        <row r="1114">
          <cell r="C1114"/>
          <cell r="E1114"/>
          <cell r="H1114" t="str">
            <v>OK</v>
          </cell>
          <cell r="J1114"/>
          <cell r="K1114"/>
          <cell r="M1114"/>
        </row>
        <row r="1115">
          <cell r="C1115"/>
          <cell r="E1115"/>
          <cell r="H1115" t="str">
            <v>OK</v>
          </cell>
          <cell r="J1115"/>
          <cell r="K1115"/>
          <cell r="M1115"/>
        </row>
        <row r="1116">
          <cell r="C1116"/>
          <cell r="E1116"/>
          <cell r="H1116" t="str">
            <v>OK</v>
          </cell>
          <cell r="J1116"/>
          <cell r="K1116"/>
          <cell r="M1116"/>
        </row>
        <row r="1117">
          <cell r="C1117"/>
          <cell r="E1117"/>
          <cell r="H1117" t="str">
            <v>OK</v>
          </cell>
          <cell r="J1117"/>
          <cell r="K1117"/>
          <cell r="M1117"/>
        </row>
        <row r="1118">
          <cell r="C1118"/>
          <cell r="E1118"/>
          <cell r="H1118" t="str">
            <v>OK</v>
          </cell>
          <cell r="J1118"/>
          <cell r="K1118"/>
          <cell r="M1118"/>
        </row>
        <row r="1119">
          <cell r="C1119"/>
          <cell r="E1119"/>
          <cell r="H1119" t="str">
            <v>OK</v>
          </cell>
          <cell r="J1119"/>
          <cell r="K1119"/>
          <cell r="M1119"/>
        </row>
        <row r="1120">
          <cell r="C1120"/>
          <cell r="E1120"/>
          <cell r="H1120" t="str">
            <v>OK</v>
          </cell>
          <cell r="J1120"/>
          <cell r="K1120"/>
          <cell r="M1120"/>
        </row>
        <row r="1121">
          <cell r="C1121"/>
          <cell r="E1121"/>
          <cell r="H1121" t="str">
            <v>OK</v>
          </cell>
          <cell r="J1121"/>
          <cell r="K1121"/>
          <cell r="M1121"/>
        </row>
        <row r="1122">
          <cell r="C1122"/>
          <cell r="E1122"/>
          <cell r="H1122" t="str">
            <v>OK</v>
          </cell>
          <cell r="J1122"/>
          <cell r="K1122"/>
          <cell r="M1122"/>
        </row>
        <row r="1123">
          <cell r="C1123"/>
          <cell r="E1123"/>
          <cell r="H1123" t="str">
            <v>OK</v>
          </cell>
          <cell r="J1123"/>
          <cell r="K1123"/>
          <cell r="M1123"/>
        </row>
        <row r="1124">
          <cell r="C1124"/>
          <cell r="E1124"/>
          <cell r="H1124" t="str">
            <v>OK</v>
          </cell>
          <cell r="J1124"/>
          <cell r="K1124"/>
          <cell r="M1124"/>
        </row>
        <row r="1125">
          <cell r="C1125"/>
          <cell r="E1125"/>
          <cell r="H1125" t="str">
            <v>OK</v>
          </cell>
          <cell r="J1125"/>
          <cell r="K1125"/>
          <cell r="M1125"/>
        </row>
        <row r="1126">
          <cell r="C1126"/>
          <cell r="E1126"/>
          <cell r="H1126" t="str">
            <v>OK</v>
          </cell>
          <cell r="J1126"/>
          <cell r="K1126"/>
          <cell r="M1126"/>
        </row>
        <row r="1127">
          <cell r="C1127"/>
          <cell r="E1127"/>
          <cell r="H1127" t="str">
            <v>OK</v>
          </cell>
          <cell r="J1127"/>
          <cell r="K1127"/>
          <cell r="M1127"/>
        </row>
        <row r="1128">
          <cell r="C1128"/>
          <cell r="E1128"/>
          <cell r="H1128" t="str">
            <v>OK</v>
          </cell>
          <cell r="J1128"/>
          <cell r="K1128"/>
          <cell r="M1128"/>
        </row>
        <row r="1129">
          <cell r="C1129"/>
          <cell r="E1129"/>
          <cell r="H1129" t="str">
            <v>OK</v>
          </cell>
          <cell r="J1129"/>
          <cell r="K1129"/>
          <cell r="M1129"/>
        </row>
        <row r="1130">
          <cell r="C1130"/>
          <cell r="E1130"/>
          <cell r="H1130" t="str">
            <v>OK</v>
          </cell>
          <cell r="J1130"/>
          <cell r="K1130"/>
          <cell r="M1130"/>
        </row>
        <row r="1131">
          <cell r="C1131"/>
          <cell r="E1131"/>
          <cell r="H1131" t="str">
            <v>OK</v>
          </cell>
          <cell r="J1131"/>
          <cell r="K1131"/>
          <cell r="M1131"/>
        </row>
        <row r="1132">
          <cell r="C1132"/>
          <cell r="E1132"/>
          <cell r="H1132" t="str">
            <v>OK</v>
          </cell>
          <cell r="J1132"/>
          <cell r="K1132"/>
          <cell r="M1132"/>
        </row>
        <row r="1133">
          <cell r="C1133"/>
          <cell r="E1133"/>
          <cell r="H1133" t="str">
            <v>OK</v>
          </cell>
          <cell r="J1133"/>
          <cell r="K1133"/>
          <cell r="M1133"/>
        </row>
        <row r="1134">
          <cell r="C1134"/>
          <cell r="E1134"/>
          <cell r="H1134" t="str">
            <v>OK</v>
          </cell>
          <cell r="J1134"/>
          <cell r="K1134"/>
          <cell r="M1134"/>
        </row>
        <row r="1135">
          <cell r="C1135"/>
          <cell r="E1135"/>
          <cell r="H1135" t="str">
            <v>OK</v>
          </cell>
          <cell r="J1135"/>
          <cell r="K1135"/>
          <cell r="M1135"/>
        </row>
        <row r="1136">
          <cell r="C1136"/>
          <cell r="E1136"/>
          <cell r="H1136" t="str">
            <v>OK</v>
          </cell>
          <cell r="J1136"/>
          <cell r="K1136"/>
          <cell r="M1136"/>
        </row>
        <row r="1137">
          <cell r="C1137"/>
          <cell r="E1137"/>
          <cell r="H1137" t="str">
            <v>OK</v>
          </cell>
          <cell r="J1137"/>
          <cell r="K1137"/>
          <cell r="M1137"/>
        </row>
        <row r="1138">
          <cell r="C1138"/>
          <cell r="E1138"/>
          <cell r="H1138" t="str">
            <v>OK</v>
          </cell>
          <cell r="J1138"/>
          <cell r="K1138"/>
          <cell r="M1138"/>
        </row>
        <row r="1139">
          <cell r="C1139"/>
          <cell r="E1139"/>
          <cell r="H1139" t="str">
            <v>OK</v>
          </cell>
          <cell r="J1139"/>
          <cell r="K1139"/>
          <cell r="M1139"/>
        </row>
        <row r="1140">
          <cell r="C1140"/>
          <cell r="E1140"/>
          <cell r="H1140" t="str">
            <v>OK</v>
          </cell>
          <cell r="J1140"/>
          <cell r="K1140"/>
          <cell r="M1140"/>
        </row>
        <row r="1141">
          <cell r="C1141"/>
          <cell r="E1141"/>
          <cell r="H1141" t="str">
            <v>OK</v>
          </cell>
          <cell r="J1141"/>
          <cell r="K1141"/>
          <cell r="M1141"/>
        </row>
        <row r="1142">
          <cell r="C1142"/>
          <cell r="E1142"/>
          <cell r="H1142" t="str">
            <v>OK</v>
          </cell>
          <cell r="J1142"/>
          <cell r="K1142"/>
          <cell r="M1142"/>
        </row>
        <row r="1143">
          <cell r="C1143"/>
          <cell r="E1143"/>
          <cell r="H1143" t="str">
            <v>OK</v>
          </cell>
          <cell r="J1143"/>
          <cell r="K1143"/>
          <cell r="M1143"/>
        </row>
        <row r="1144">
          <cell r="C1144"/>
          <cell r="E1144"/>
          <cell r="H1144" t="str">
            <v>OK</v>
          </cell>
          <cell r="J1144"/>
          <cell r="K1144"/>
          <cell r="M1144"/>
        </row>
        <row r="1145">
          <cell r="C1145"/>
          <cell r="E1145"/>
          <cell r="H1145" t="str">
            <v>OK</v>
          </cell>
          <cell r="J1145"/>
          <cell r="K1145"/>
          <cell r="M1145"/>
        </row>
        <row r="1146">
          <cell r="C1146"/>
          <cell r="E1146"/>
          <cell r="H1146" t="str">
            <v>OK</v>
          </cell>
          <cell r="J1146"/>
          <cell r="K1146"/>
          <cell r="M1146"/>
        </row>
        <row r="1147">
          <cell r="C1147"/>
          <cell r="E1147"/>
          <cell r="H1147" t="str">
            <v>OK</v>
          </cell>
          <cell r="J1147"/>
          <cell r="K1147"/>
          <cell r="M1147"/>
        </row>
        <row r="1148">
          <cell r="C1148"/>
          <cell r="E1148"/>
          <cell r="H1148" t="str">
            <v>OK</v>
          </cell>
          <cell r="J1148"/>
          <cell r="K1148"/>
          <cell r="M1148"/>
        </row>
        <row r="1149">
          <cell r="C1149"/>
          <cell r="E1149"/>
          <cell r="H1149" t="str">
            <v>OK</v>
          </cell>
          <cell r="J1149"/>
          <cell r="K1149"/>
          <cell r="M1149"/>
        </row>
        <row r="1150">
          <cell r="C1150"/>
          <cell r="E1150"/>
          <cell r="H1150" t="str">
            <v>OK</v>
          </cell>
          <cell r="J1150"/>
          <cell r="K1150"/>
          <cell r="M1150"/>
        </row>
        <row r="1151">
          <cell r="C1151"/>
          <cell r="E1151"/>
          <cell r="H1151" t="str">
            <v>OK</v>
          </cell>
          <cell r="J1151"/>
          <cell r="K1151"/>
          <cell r="M1151"/>
        </row>
        <row r="1152">
          <cell r="C1152"/>
          <cell r="E1152"/>
          <cell r="H1152" t="str">
            <v>OK</v>
          </cell>
          <cell r="J1152"/>
          <cell r="K1152"/>
          <cell r="M1152"/>
        </row>
        <row r="1153">
          <cell r="C1153"/>
          <cell r="E1153"/>
          <cell r="H1153" t="str">
            <v>OK</v>
          </cell>
          <cell r="J1153"/>
          <cell r="K1153"/>
          <cell r="M1153"/>
        </row>
        <row r="1154">
          <cell r="C1154"/>
          <cell r="E1154"/>
          <cell r="H1154" t="str">
            <v>OK</v>
          </cell>
          <cell r="J1154"/>
          <cell r="K1154"/>
          <cell r="M1154"/>
        </row>
        <row r="1155">
          <cell r="C1155"/>
          <cell r="E1155"/>
          <cell r="H1155" t="str">
            <v>OK</v>
          </cell>
          <cell r="J1155"/>
          <cell r="K1155"/>
          <cell r="M1155"/>
        </row>
        <row r="1156">
          <cell r="C1156"/>
          <cell r="E1156"/>
          <cell r="H1156" t="str">
            <v>OK</v>
          </cell>
          <cell r="J1156"/>
          <cell r="K1156"/>
          <cell r="M1156"/>
        </row>
        <row r="1157">
          <cell r="C1157"/>
          <cell r="E1157"/>
          <cell r="H1157" t="str">
            <v>OK</v>
          </cell>
          <cell r="J1157"/>
          <cell r="K1157"/>
          <cell r="M1157"/>
        </row>
        <row r="1158">
          <cell r="C1158"/>
          <cell r="E1158"/>
          <cell r="H1158" t="str">
            <v>OK</v>
          </cell>
          <cell r="J1158"/>
          <cell r="K1158"/>
          <cell r="M1158"/>
        </row>
        <row r="1159">
          <cell r="C1159"/>
          <cell r="E1159"/>
          <cell r="H1159" t="str">
            <v>OK</v>
          </cell>
          <cell r="J1159"/>
          <cell r="K1159"/>
          <cell r="M1159"/>
        </row>
        <row r="1160">
          <cell r="C1160"/>
          <cell r="E1160"/>
          <cell r="H1160" t="str">
            <v>OK</v>
          </cell>
          <cell r="J1160"/>
          <cell r="K1160"/>
          <cell r="M1160"/>
        </row>
        <row r="1161">
          <cell r="C1161"/>
          <cell r="E1161"/>
          <cell r="H1161" t="str">
            <v>OK</v>
          </cell>
          <cell r="J1161"/>
          <cell r="K1161"/>
          <cell r="M1161"/>
        </row>
        <row r="1162">
          <cell r="C1162"/>
          <cell r="E1162"/>
          <cell r="H1162" t="str">
            <v>OK</v>
          </cell>
          <cell r="J1162"/>
          <cell r="K1162"/>
          <cell r="M1162"/>
        </row>
        <row r="1163">
          <cell r="C1163"/>
          <cell r="E1163"/>
          <cell r="H1163" t="str">
            <v>OK</v>
          </cell>
          <cell r="J1163"/>
          <cell r="K1163"/>
          <cell r="M1163"/>
        </row>
        <row r="1164">
          <cell r="C1164"/>
          <cell r="E1164"/>
          <cell r="H1164" t="str">
            <v>OK</v>
          </cell>
          <cell r="J1164"/>
          <cell r="K1164"/>
          <cell r="M1164"/>
        </row>
        <row r="1165">
          <cell r="C1165"/>
          <cell r="E1165"/>
          <cell r="H1165" t="str">
            <v>OK</v>
          </cell>
          <cell r="J1165"/>
          <cell r="K1165"/>
          <cell r="M1165"/>
        </row>
        <row r="1166">
          <cell r="C1166"/>
          <cell r="E1166"/>
          <cell r="H1166" t="str">
            <v>OK</v>
          </cell>
          <cell r="J1166"/>
          <cell r="K1166"/>
          <cell r="M1166"/>
        </row>
        <row r="1167">
          <cell r="C1167"/>
          <cell r="E1167"/>
          <cell r="H1167" t="str">
            <v>OK</v>
          </cell>
          <cell r="J1167"/>
          <cell r="K1167"/>
          <cell r="M1167"/>
        </row>
        <row r="1168">
          <cell r="C1168"/>
          <cell r="E1168"/>
          <cell r="H1168" t="str">
            <v>OK</v>
          </cell>
          <cell r="J1168"/>
          <cell r="K1168"/>
          <cell r="M1168"/>
        </row>
        <row r="1169">
          <cell r="C1169"/>
          <cell r="E1169"/>
          <cell r="H1169" t="str">
            <v>OK</v>
          </cell>
          <cell r="J1169"/>
          <cell r="K1169"/>
          <cell r="M1169"/>
        </row>
        <row r="1170">
          <cell r="C1170"/>
          <cell r="E1170"/>
          <cell r="H1170" t="str">
            <v>OK</v>
          </cell>
          <cell r="J1170"/>
          <cell r="K1170"/>
          <cell r="M1170"/>
        </row>
        <row r="1171">
          <cell r="C1171"/>
          <cell r="E1171"/>
          <cell r="H1171" t="str">
            <v>OK</v>
          </cell>
          <cell r="J1171"/>
          <cell r="K1171"/>
          <cell r="M1171"/>
        </row>
        <row r="1172">
          <cell r="C1172"/>
          <cell r="E1172"/>
          <cell r="H1172" t="str">
            <v>OK</v>
          </cell>
          <cell r="J1172"/>
          <cell r="K1172"/>
          <cell r="M1172"/>
        </row>
        <row r="1173">
          <cell r="C1173"/>
          <cell r="E1173"/>
          <cell r="H1173" t="str">
            <v>OK</v>
          </cell>
          <cell r="J1173"/>
          <cell r="K1173"/>
          <cell r="M1173"/>
        </row>
        <row r="1174">
          <cell r="C1174"/>
          <cell r="E1174"/>
          <cell r="H1174" t="str">
            <v>OK</v>
          </cell>
          <cell r="J1174"/>
          <cell r="K1174"/>
          <cell r="M1174"/>
        </row>
        <row r="1175">
          <cell r="C1175"/>
          <cell r="E1175"/>
          <cell r="H1175" t="str">
            <v>OK</v>
          </cell>
          <cell r="J1175"/>
          <cell r="K1175"/>
          <cell r="M1175"/>
        </row>
        <row r="1176">
          <cell r="C1176"/>
          <cell r="E1176"/>
          <cell r="H1176" t="str">
            <v>OK</v>
          </cell>
          <cell r="J1176"/>
          <cell r="K1176"/>
          <cell r="M1176"/>
        </row>
        <row r="1177">
          <cell r="C1177"/>
          <cell r="E1177"/>
          <cell r="H1177" t="str">
            <v>OK</v>
          </cell>
          <cell r="J1177"/>
          <cell r="K1177"/>
          <cell r="M1177"/>
        </row>
        <row r="1178">
          <cell r="C1178"/>
          <cell r="E1178"/>
          <cell r="H1178" t="str">
            <v>OK</v>
          </cell>
          <cell r="J1178"/>
          <cell r="K1178"/>
          <cell r="M1178"/>
        </row>
        <row r="1179">
          <cell r="C1179"/>
          <cell r="E1179"/>
          <cell r="H1179" t="str">
            <v>OK</v>
          </cell>
          <cell r="J1179"/>
          <cell r="K1179"/>
          <cell r="M1179"/>
        </row>
        <row r="1180">
          <cell r="C1180"/>
          <cell r="E1180"/>
          <cell r="H1180" t="str">
            <v>OK</v>
          </cell>
          <cell r="J1180"/>
          <cell r="K1180"/>
          <cell r="M1180"/>
        </row>
        <row r="1181">
          <cell r="C1181"/>
          <cell r="E1181"/>
          <cell r="H1181" t="str">
            <v>OK</v>
          </cell>
          <cell r="J1181"/>
          <cell r="K1181"/>
          <cell r="M1181"/>
        </row>
        <row r="1182">
          <cell r="C1182"/>
          <cell r="E1182"/>
          <cell r="H1182" t="str">
            <v>OK</v>
          </cell>
          <cell r="J1182"/>
          <cell r="K1182"/>
          <cell r="M1182"/>
        </row>
        <row r="1183">
          <cell r="C1183"/>
          <cell r="E1183"/>
          <cell r="H1183" t="str">
            <v>OK</v>
          </cell>
          <cell r="J1183"/>
          <cell r="K1183"/>
          <cell r="M1183"/>
        </row>
        <row r="1184">
          <cell r="C1184"/>
          <cell r="E1184"/>
          <cell r="H1184" t="str">
            <v>OK</v>
          </cell>
          <cell r="J1184"/>
          <cell r="K1184"/>
          <cell r="M1184"/>
        </row>
        <row r="1185">
          <cell r="C1185"/>
          <cell r="E1185"/>
          <cell r="H1185" t="str">
            <v>OK</v>
          </cell>
          <cell r="J1185"/>
          <cell r="K1185"/>
          <cell r="M1185"/>
        </row>
        <row r="1186">
          <cell r="C1186"/>
          <cell r="E1186"/>
          <cell r="H1186" t="str">
            <v>OK</v>
          </cell>
          <cell r="J1186"/>
          <cell r="K1186"/>
          <cell r="M1186"/>
        </row>
        <row r="1187">
          <cell r="C1187"/>
          <cell r="E1187"/>
          <cell r="H1187" t="str">
            <v>OK</v>
          </cell>
          <cell r="J1187"/>
          <cell r="K1187"/>
          <cell r="M1187"/>
        </row>
        <row r="1188">
          <cell r="C1188"/>
          <cell r="E1188"/>
          <cell r="H1188" t="str">
            <v>OK</v>
          </cell>
          <cell r="J1188"/>
          <cell r="K1188"/>
          <cell r="M1188"/>
        </row>
        <row r="1189">
          <cell r="C1189"/>
          <cell r="E1189"/>
          <cell r="H1189" t="str">
            <v>OK</v>
          </cell>
          <cell r="J1189"/>
          <cell r="K1189"/>
          <cell r="M1189"/>
        </row>
        <row r="1190">
          <cell r="C1190"/>
          <cell r="E1190"/>
          <cell r="H1190" t="str">
            <v>OK</v>
          </cell>
          <cell r="J1190"/>
          <cell r="K1190"/>
          <cell r="M1190"/>
        </row>
        <row r="1191">
          <cell r="C1191"/>
          <cell r="E1191"/>
          <cell r="H1191" t="str">
            <v>OK</v>
          </cell>
          <cell r="J1191"/>
          <cell r="K1191"/>
          <cell r="M1191"/>
        </row>
        <row r="1192">
          <cell r="C1192"/>
          <cell r="E1192"/>
          <cell r="H1192" t="str">
            <v>OK</v>
          </cell>
          <cell r="J1192"/>
          <cell r="K1192"/>
          <cell r="M1192"/>
        </row>
        <row r="1193">
          <cell r="C1193"/>
          <cell r="E1193"/>
          <cell r="H1193" t="str">
            <v>OK</v>
          </cell>
          <cell r="J1193"/>
          <cell r="K1193"/>
          <cell r="M1193"/>
        </row>
        <row r="1194">
          <cell r="C1194"/>
          <cell r="E1194"/>
          <cell r="H1194" t="str">
            <v>OK</v>
          </cell>
          <cell r="J1194"/>
          <cell r="K1194"/>
          <cell r="M1194"/>
        </row>
        <row r="1195">
          <cell r="C1195"/>
          <cell r="E1195"/>
          <cell r="H1195" t="str">
            <v>OK</v>
          </cell>
          <cell r="J1195"/>
          <cell r="K1195"/>
          <cell r="M1195"/>
        </row>
        <row r="1196">
          <cell r="C1196"/>
          <cell r="E1196"/>
          <cell r="H1196" t="str">
            <v>OK</v>
          </cell>
          <cell r="J1196"/>
          <cell r="K1196"/>
          <cell r="M1196"/>
        </row>
        <row r="1197">
          <cell r="C1197"/>
          <cell r="E1197"/>
          <cell r="H1197" t="str">
            <v>OK</v>
          </cell>
          <cell r="J1197"/>
          <cell r="K1197"/>
          <cell r="M1197"/>
        </row>
        <row r="1198">
          <cell r="C1198"/>
          <cell r="E1198"/>
          <cell r="H1198" t="str">
            <v>OK</v>
          </cell>
          <cell r="J1198"/>
          <cell r="K1198"/>
          <cell r="M1198"/>
        </row>
        <row r="1199">
          <cell r="C1199"/>
          <cell r="E1199"/>
          <cell r="H1199" t="str">
            <v>OK</v>
          </cell>
          <cell r="J1199"/>
          <cell r="K1199"/>
          <cell r="M1199"/>
        </row>
        <row r="1200">
          <cell r="C1200"/>
          <cell r="E1200"/>
          <cell r="H1200" t="str">
            <v>OK</v>
          </cell>
          <cell r="J1200"/>
          <cell r="K1200"/>
          <cell r="M1200"/>
        </row>
        <row r="1201">
          <cell r="C1201"/>
          <cell r="E1201"/>
          <cell r="H1201" t="str">
            <v>OK</v>
          </cell>
          <cell r="J1201"/>
          <cell r="K1201"/>
          <cell r="M1201"/>
        </row>
        <row r="1202">
          <cell r="C1202"/>
          <cell r="E1202"/>
          <cell r="H1202" t="str">
            <v>OK</v>
          </cell>
          <cell r="J1202"/>
          <cell r="K1202"/>
          <cell r="M1202"/>
        </row>
        <row r="1203">
          <cell r="C1203"/>
          <cell r="E1203"/>
          <cell r="H1203" t="str">
            <v>OK</v>
          </cell>
          <cell r="J1203"/>
          <cell r="K1203"/>
          <cell r="M1203"/>
        </row>
        <row r="1204">
          <cell r="C1204"/>
          <cell r="E1204"/>
          <cell r="H1204" t="str">
            <v>OK</v>
          </cell>
          <cell r="J1204"/>
          <cell r="K1204"/>
          <cell r="M1204"/>
        </row>
        <row r="1205">
          <cell r="C1205"/>
          <cell r="E1205"/>
          <cell r="H1205" t="str">
            <v>OK</v>
          </cell>
          <cell r="J1205"/>
          <cell r="K1205"/>
          <cell r="M1205"/>
        </row>
        <row r="1206">
          <cell r="C1206"/>
          <cell r="E1206"/>
          <cell r="H1206" t="str">
            <v>OK</v>
          </cell>
          <cell r="J1206"/>
          <cell r="K1206"/>
          <cell r="M1206"/>
        </row>
        <row r="1207">
          <cell r="C1207"/>
          <cell r="E1207"/>
          <cell r="H1207" t="str">
            <v>OK</v>
          </cell>
          <cell r="J1207"/>
          <cell r="K1207"/>
          <cell r="M1207"/>
        </row>
        <row r="1208">
          <cell r="C1208"/>
          <cell r="E1208"/>
          <cell r="H1208" t="str">
            <v>OK</v>
          </cell>
          <cell r="J1208"/>
          <cell r="K1208"/>
          <cell r="M1208"/>
        </row>
        <row r="1209">
          <cell r="C1209"/>
          <cell r="E1209"/>
          <cell r="H1209" t="str">
            <v>OK</v>
          </cell>
          <cell r="J1209"/>
          <cell r="K1209"/>
          <cell r="M1209"/>
        </row>
        <row r="1210">
          <cell r="C1210"/>
          <cell r="E1210"/>
          <cell r="H1210" t="str">
            <v>OK</v>
          </cell>
          <cell r="J1210"/>
          <cell r="K1210"/>
          <cell r="M1210"/>
        </row>
        <row r="1211">
          <cell r="C1211"/>
          <cell r="E1211"/>
          <cell r="H1211" t="str">
            <v>OK</v>
          </cell>
          <cell r="J1211"/>
          <cell r="K1211"/>
          <cell r="M1211"/>
        </row>
        <row r="1212">
          <cell r="C1212"/>
          <cell r="E1212"/>
          <cell r="H1212" t="str">
            <v>OK</v>
          </cell>
          <cell r="J1212"/>
          <cell r="K1212"/>
          <cell r="M1212"/>
        </row>
        <row r="1213">
          <cell r="C1213"/>
          <cell r="E1213"/>
          <cell r="H1213" t="str">
            <v>OK</v>
          </cell>
          <cell r="J1213"/>
          <cell r="K1213"/>
          <cell r="M1213"/>
        </row>
        <row r="1214">
          <cell r="C1214"/>
          <cell r="E1214"/>
          <cell r="H1214" t="str">
            <v>OK</v>
          </cell>
          <cell r="J1214"/>
          <cell r="K1214"/>
          <cell r="M1214"/>
        </row>
        <row r="1215">
          <cell r="C1215"/>
          <cell r="E1215"/>
          <cell r="H1215" t="str">
            <v>OK</v>
          </cell>
          <cell r="J1215"/>
          <cell r="K1215"/>
          <cell r="M1215"/>
        </row>
        <row r="1216">
          <cell r="C1216"/>
          <cell r="E1216"/>
          <cell r="H1216" t="str">
            <v>OK</v>
          </cell>
          <cell r="J1216"/>
          <cell r="K1216"/>
          <cell r="M1216"/>
        </row>
        <row r="1217">
          <cell r="C1217"/>
          <cell r="E1217"/>
          <cell r="H1217" t="str">
            <v>OK</v>
          </cell>
          <cell r="J1217"/>
          <cell r="K1217"/>
          <cell r="M1217"/>
        </row>
        <row r="1218">
          <cell r="C1218"/>
          <cell r="E1218"/>
          <cell r="H1218" t="str">
            <v>OK</v>
          </cell>
          <cell r="J1218"/>
          <cell r="K1218"/>
          <cell r="M1218"/>
        </row>
        <row r="1219">
          <cell r="C1219"/>
          <cell r="E1219"/>
          <cell r="H1219" t="str">
            <v>OK</v>
          </cell>
          <cell r="J1219"/>
          <cell r="K1219"/>
          <cell r="M1219"/>
        </row>
        <row r="1220">
          <cell r="C1220"/>
          <cell r="E1220"/>
          <cell r="H1220" t="str">
            <v>OK</v>
          </cell>
          <cell r="J1220"/>
          <cell r="K1220"/>
          <cell r="M1220"/>
        </row>
        <row r="1221">
          <cell r="C1221"/>
          <cell r="E1221"/>
          <cell r="H1221" t="str">
            <v>OK</v>
          </cell>
          <cell r="J1221"/>
          <cell r="K1221"/>
          <cell r="M1221"/>
        </row>
        <row r="1222">
          <cell r="C1222"/>
          <cell r="E1222"/>
          <cell r="H1222" t="str">
            <v>OK</v>
          </cell>
          <cell r="J1222"/>
          <cell r="K1222"/>
          <cell r="M1222"/>
        </row>
        <row r="1223">
          <cell r="C1223"/>
          <cell r="E1223"/>
          <cell r="H1223" t="str">
            <v>OK</v>
          </cell>
          <cell r="J1223"/>
          <cell r="K1223"/>
          <cell r="M1223"/>
        </row>
        <row r="1224">
          <cell r="C1224"/>
          <cell r="E1224"/>
          <cell r="H1224" t="str">
            <v>OK</v>
          </cell>
          <cell r="J1224"/>
          <cell r="K1224"/>
          <cell r="M1224"/>
        </row>
        <row r="1225">
          <cell r="C1225"/>
          <cell r="E1225"/>
          <cell r="H1225" t="str">
            <v>OK</v>
          </cell>
          <cell r="J1225"/>
          <cell r="K1225"/>
          <cell r="M1225"/>
        </row>
        <row r="1226">
          <cell r="C1226"/>
          <cell r="E1226"/>
          <cell r="H1226" t="str">
            <v>OK</v>
          </cell>
          <cell r="J1226"/>
          <cell r="K1226"/>
          <cell r="M1226"/>
        </row>
        <row r="1227">
          <cell r="C1227"/>
          <cell r="E1227"/>
          <cell r="H1227" t="str">
            <v>OK</v>
          </cell>
          <cell r="J1227"/>
          <cell r="K1227"/>
          <cell r="M1227"/>
        </row>
        <row r="1228">
          <cell r="C1228"/>
          <cell r="E1228"/>
          <cell r="H1228" t="str">
            <v>OK</v>
          </cell>
          <cell r="J1228"/>
          <cell r="K1228"/>
          <cell r="M1228"/>
        </row>
        <row r="1229">
          <cell r="C1229"/>
          <cell r="E1229"/>
          <cell r="H1229" t="str">
            <v>OK</v>
          </cell>
          <cell r="J1229"/>
          <cell r="K1229"/>
          <cell r="M1229"/>
        </row>
        <row r="1230">
          <cell r="C1230"/>
          <cell r="E1230"/>
          <cell r="H1230" t="str">
            <v>OK</v>
          </cell>
          <cell r="J1230"/>
          <cell r="K1230"/>
          <cell r="M1230"/>
        </row>
        <row r="1231">
          <cell r="C1231"/>
          <cell r="E1231"/>
          <cell r="H1231" t="str">
            <v>OK</v>
          </cell>
          <cell r="J1231"/>
          <cell r="K1231"/>
          <cell r="M1231"/>
        </row>
        <row r="1232">
          <cell r="C1232"/>
          <cell r="E1232"/>
          <cell r="H1232" t="str">
            <v>OK</v>
          </cell>
          <cell r="J1232"/>
          <cell r="K1232"/>
          <cell r="M1232"/>
        </row>
        <row r="1233">
          <cell r="C1233"/>
          <cell r="E1233"/>
          <cell r="H1233" t="str">
            <v>OK</v>
          </cell>
          <cell r="J1233"/>
          <cell r="K1233"/>
          <cell r="M1233"/>
        </row>
        <row r="1234">
          <cell r="C1234"/>
          <cell r="E1234"/>
          <cell r="H1234" t="str">
            <v>OK</v>
          </cell>
          <cell r="J1234"/>
          <cell r="K1234"/>
          <cell r="M1234"/>
        </row>
        <row r="1235">
          <cell r="C1235"/>
          <cell r="E1235"/>
          <cell r="H1235" t="str">
            <v>OK</v>
          </cell>
          <cell r="J1235"/>
          <cell r="K1235"/>
          <cell r="M1235"/>
        </row>
        <row r="1236">
          <cell r="C1236"/>
          <cell r="E1236"/>
          <cell r="H1236" t="str">
            <v>OK</v>
          </cell>
          <cell r="J1236"/>
          <cell r="K1236"/>
          <cell r="M1236"/>
        </row>
        <row r="1237">
          <cell r="C1237"/>
          <cell r="E1237"/>
          <cell r="H1237" t="str">
            <v>OK</v>
          </cell>
          <cell r="J1237"/>
          <cell r="K1237"/>
          <cell r="M1237"/>
        </row>
        <row r="1238">
          <cell r="C1238"/>
          <cell r="E1238"/>
          <cell r="H1238" t="str">
            <v>OK</v>
          </cell>
          <cell r="J1238"/>
          <cell r="K1238"/>
          <cell r="M1238"/>
        </row>
        <row r="1239">
          <cell r="C1239"/>
          <cell r="E1239"/>
          <cell r="H1239" t="str">
            <v>OK</v>
          </cell>
          <cell r="J1239"/>
          <cell r="K1239"/>
          <cell r="M1239"/>
        </row>
        <row r="1240">
          <cell r="C1240"/>
          <cell r="E1240"/>
          <cell r="H1240" t="str">
            <v>OK</v>
          </cell>
          <cell r="J1240"/>
          <cell r="K1240"/>
          <cell r="M1240"/>
        </row>
        <row r="1241">
          <cell r="C1241"/>
          <cell r="E1241"/>
          <cell r="H1241" t="str">
            <v>OK</v>
          </cell>
          <cell r="J1241"/>
          <cell r="K1241"/>
          <cell r="M1241"/>
        </row>
        <row r="1242">
          <cell r="C1242"/>
          <cell r="E1242"/>
          <cell r="H1242" t="str">
            <v>OK</v>
          </cell>
          <cell r="J1242"/>
          <cell r="K1242"/>
          <cell r="M1242"/>
        </row>
        <row r="1243">
          <cell r="C1243"/>
          <cell r="E1243"/>
          <cell r="H1243" t="str">
            <v>OK</v>
          </cell>
          <cell r="J1243"/>
          <cell r="K1243"/>
          <cell r="M1243"/>
        </row>
        <row r="1244">
          <cell r="C1244"/>
          <cell r="E1244"/>
          <cell r="H1244" t="str">
            <v>OK</v>
          </cell>
          <cell r="J1244"/>
          <cell r="K1244"/>
          <cell r="M1244"/>
        </row>
        <row r="1245">
          <cell r="C1245"/>
          <cell r="E1245"/>
          <cell r="H1245" t="str">
            <v>OK</v>
          </cell>
          <cell r="J1245"/>
          <cell r="K1245"/>
          <cell r="M1245"/>
        </row>
        <row r="1246">
          <cell r="C1246"/>
          <cell r="E1246"/>
          <cell r="H1246" t="str">
            <v>OK</v>
          </cell>
          <cell r="J1246"/>
          <cell r="K1246"/>
          <cell r="M1246"/>
        </row>
        <row r="1247">
          <cell r="C1247"/>
          <cell r="E1247"/>
          <cell r="H1247" t="str">
            <v>OK</v>
          </cell>
          <cell r="J1247"/>
          <cell r="K1247"/>
          <cell r="M1247"/>
        </row>
        <row r="1248">
          <cell r="C1248"/>
          <cell r="E1248"/>
          <cell r="H1248" t="str">
            <v>OK</v>
          </cell>
          <cell r="J1248"/>
          <cell r="K1248"/>
          <cell r="M1248"/>
        </row>
        <row r="1249">
          <cell r="C1249"/>
          <cell r="E1249"/>
          <cell r="H1249" t="str">
            <v>OK</v>
          </cell>
          <cell r="J1249"/>
          <cell r="K1249"/>
          <cell r="M1249"/>
        </row>
        <row r="1250">
          <cell r="C1250"/>
          <cell r="E1250"/>
          <cell r="H1250" t="str">
            <v>OK</v>
          </cell>
          <cell r="J1250"/>
          <cell r="K1250"/>
          <cell r="M1250"/>
        </row>
        <row r="1251">
          <cell r="C1251"/>
          <cell r="E1251"/>
          <cell r="H1251" t="str">
            <v>OK</v>
          </cell>
          <cell r="J1251"/>
          <cell r="K1251"/>
          <cell r="M1251"/>
        </row>
        <row r="1252">
          <cell r="C1252"/>
          <cell r="E1252"/>
          <cell r="H1252" t="str">
            <v>OK</v>
          </cell>
          <cell r="J1252"/>
          <cell r="K1252"/>
          <cell r="M1252"/>
        </row>
        <row r="1253">
          <cell r="C1253"/>
          <cell r="E1253"/>
          <cell r="H1253" t="str">
            <v>OK</v>
          </cell>
          <cell r="J1253"/>
          <cell r="K1253"/>
          <cell r="M1253"/>
        </row>
        <row r="1254">
          <cell r="C1254"/>
          <cell r="E1254"/>
          <cell r="H1254" t="str">
            <v>OK</v>
          </cell>
          <cell r="J1254"/>
          <cell r="K1254"/>
          <cell r="M1254"/>
        </row>
        <row r="1255">
          <cell r="C1255"/>
          <cell r="E1255"/>
          <cell r="H1255" t="str">
            <v>OK</v>
          </cell>
          <cell r="J1255"/>
          <cell r="K1255"/>
          <cell r="M1255"/>
        </row>
        <row r="1256">
          <cell r="C1256"/>
          <cell r="E1256"/>
          <cell r="H1256" t="str">
            <v>OK</v>
          </cell>
          <cell r="J1256"/>
          <cell r="K1256"/>
          <cell r="M1256"/>
        </row>
        <row r="1257">
          <cell r="C1257"/>
          <cell r="E1257"/>
          <cell r="H1257" t="str">
            <v>OK</v>
          </cell>
          <cell r="J1257"/>
          <cell r="K1257"/>
          <cell r="M1257"/>
        </row>
        <row r="1258">
          <cell r="C1258"/>
          <cell r="E1258"/>
          <cell r="H1258" t="str">
            <v>OK</v>
          </cell>
          <cell r="J1258"/>
          <cell r="K1258"/>
          <cell r="M1258"/>
        </row>
        <row r="1259">
          <cell r="C1259"/>
          <cell r="E1259"/>
          <cell r="H1259" t="str">
            <v>OK</v>
          </cell>
          <cell r="J1259"/>
          <cell r="K1259"/>
          <cell r="M1259"/>
        </row>
        <row r="1260">
          <cell r="C1260"/>
          <cell r="E1260"/>
          <cell r="H1260" t="str">
            <v>OK</v>
          </cell>
          <cell r="J1260"/>
          <cell r="K1260"/>
          <cell r="M1260"/>
        </row>
        <row r="1261">
          <cell r="C1261"/>
          <cell r="E1261"/>
          <cell r="H1261" t="str">
            <v>OK</v>
          </cell>
          <cell r="J1261"/>
          <cell r="K1261"/>
          <cell r="M1261"/>
        </row>
        <row r="1262">
          <cell r="C1262"/>
          <cell r="E1262"/>
          <cell r="H1262" t="str">
            <v>OK</v>
          </cell>
          <cell r="J1262"/>
          <cell r="K1262"/>
          <cell r="M1262"/>
        </row>
        <row r="1263">
          <cell r="C1263"/>
          <cell r="E1263"/>
          <cell r="H1263" t="str">
            <v>OK</v>
          </cell>
          <cell r="J1263"/>
          <cell r="K1263"/>
          <cell r="M1263"/>
        </row>
        <row r="1264">
          <cell r="C1264"/>
          <cell r="E1264"/>
          <cell r="H1264" t="str">
            <v>OK</v>
          </cell>
          <cell r="J1264"/>
          <cell r="K1264"/>
          <cell r="M1264"/>
        </row>
        <row r="1265">
          <cell r="C1265"/>
          <cell r="E1265"/>
          <cell r="H1265" t="str">
            <v>OK</v>
          </cell>
          <cell r="J1265"/>
          <cell r="K1265"/>
          <cell r="M1265"/>
        </row>
        <row r="1266">
          <cell r="C1266"/>
          <cell r="E1266"/>
          <cell r="H1266" t="str">
            <v>OK</v>
          </cell>
          <cell r="J1266"/>
          <cell r="K1266"/>
          <cell r="M1266"/>
        </row>
        <row r="1267">
          <cell r="C1267"/>
          <cell r="E1267"/>
          <cell r="H1267" t="str">
            <v>OK</v>
          </cell>
          <cell r="J1267"/>
          <cell r="K1267"/>
          <cell r="M1267"/>
        </row>
        <row r="1268">
          <cell r="C1268"/>
          <cell r="E1268"/>
          <cell r="H1268" t="str">
            <v>OK</v>
          </cell>
          <cell r="J1268"/>
          <cell r="K1268"/>
          <cell r="M1268"/>
        </row>
        <row r="1269">
          <cell r="C1269"/>
          <cell r="E1269"/>
          <cell r="H1269" t="str">
            <v>OK</v>
          </cell>
          <cell r="J1269"/>
          <cell r="K1269"/>
          <cell r="M1269"/>
        </row>
        <row r="1270">
          <cell r="C1270"/>
          <cell r="E1270"/>
          <cell r="H1270" t="str">
            <v>OK</v>
          </cell>
          <cell r="J1270"/>
          <cell r="K1270"/>
          <cell r="M1270"/>
        </row>
        <row r="1271">
          <cell r="C1271"/>
          <cell r="E1271"/>
          <cell r="H1271" t="str">
            <v>OK</v>
          </cell>
          <cell r="J1271"/>
          <cell r="K1271"/>
          <cell r="M1271"/>
        </row>
        <row r="1272">
          <cell r="C1272"/>
          <cell r="E1272"/>
          <cell r="H1272" t="str">
            <v>OK</v>
          </cell>
          <cell r="J1272"/>
          <cell r="K1272"/>
          <cell r="M1272"/>
        </row>
        <row r="1273">
          <cell r="C1273"/>
          <cell r="E1273"/>
          <cell r="H1273" t="str">
            <v>OK</v>
          </cell>
          <cell r="J1273"/>
          <cell r="K1273"/>
          <cell r="M1273"/>
        </row>
        <row r="1274">
          <cell r="C1274"/>
          <cell r="E1274"/>
          <cell r="H1274" t="str">
            <v>OK</v>
          </cell>
          <cell r="J1274"/>
          <cell r="K1274"/>
          <cell r="M1274"/>
        </row>
        <row r="1275">
          <cell r="C1275"/>
          <cell r="E1275"/>
          <cell r="H1275" t="str">
            <v>OK</v>
          </cell>
          <cell r="J1275"/>
          <cell r="K1275"/>
          <cell r="M1275"/>
        </row>
        <row r="1276">
          <cell r="C1276"/>
          <cell r="E1276"/>
          <cell r="H1276" t="str">
            <v>OK</v>
          </cell>
          <cell r="J1276"/>
          <cell r="K1276"/>
          <cell r="M1276"/>
        </row>
        <row r="1277">
          <cell r="C1277"/>
          <cell r="E1277"/>
          <cell r="H1277" t="str">
            <v>OK</v>
          </cell>
          <cell r="J1277"/>
          <cell r="K1277"/>
          <cell r="M1277"/>
        </row>
        <row r="1278">
          <cell r="C1278"/>
          <cell r="E1278"/>
          <cell r="H1278" t="str">
            <v>OK</v>
          </cell>
          <cell r="J1278"/>
          <cell r="K1278"/>
          <cell r="M1278"/>
        </row>
        <row r="1279">
          <cell r="C1279"/>
          <cell r="E1279"/>
          <cell r="H1279" t="str">
            <v>OK</v>
          </cell>
          <cell r="J1279"/>
          <cell r="K1279"/>
          <cell r="M1279"/>
        </row>
        <row r="1280">
          <cell r="C1280"/>
          <cell r="E1280"/>
          <cell r="H1280" t="str">
            <v>OK</v>
          </cell>
          <cell r="J1280"/>
          <cell r="K1280"/>
          <cell r="M1280"/>
        </row>
        <row r="1281">
          <cell r="C1281"/>
          <cell r="E1281"/>
          <cell r="H1281" t="str">
            <v>OK</v>
          </cell>
          <cell r="J1281"/>
          <cell r="K1281"/>
          <cell r="M1281"/>
        </row>
        <row r="1282">
          <cell r="C1282"/>
          <cell r="E1282"/>
          <cell r="H1282" t="str">
            <v>OK</v>
          </cell>
          <cell r="J1282"/>
          <cell r="K1282"/>
          <cell r="M1282"/>
        </row>
        <row r="1283">
          <cell r="C1283"/>
          <cell r="E1283"/>
          <cell r="H1283" t="str">
            <v>OK</v>
          </cell>
          <cell r="J1283"/>
          <cell r="K1283"/>
          <cell r="M1283"/>
        </row>
        <row r="1284">
          <cell r="C1284"/>
          <cell r="E1284"/>
          <cell r="H1284" t="str">
            <v>OK</v>
          </cell>
          <cell r="J1284"/>
          <cell r="K1284"/>
          <cell r="M1284"/>
        </row>
        <row r="1285">
          <cell r="C1285"/>
          <cell r="E1285"/>
          <cell r="H1285" t="str">
            <v>OK</v>
          </cell>
          <cell r="J1285"/>
          <cell r="K1285"/>
          <cell r="M1285"/>
        </row>
        <row r="1286">
          <cell r="C1286"/>
          <cell r="E1286"/>
          <cell r="H1286" t="str">
            <v>OK</v>
          </cell>
          <cell r="J1286"/>
          <cell r="K1286"/>
          <cell r="M1286"/>
        </row>
        <row r="1287">
          <cell r="C1287"/>
          <cell r="E1287"/>
          <cell r="H1287" t="str">
            <v>OK</v>
          </cell>
          <cell r="J1287"/>
          <cell r="K1287"/>
          <cell r="M1287"/>
        </row>
        <row r="1288">
          <cell r="C1288"/>
          <cell r="E1288"/>
          <cell r="H1288" t="str">
            <v>OK</v>
          </cell>
          <cell r="J1288"/>
          <cell r="K1288"/>
          <cell r="M1288"/>
        </row>
        <row r="1289">
          <cell r="C1289"/>
          <cell r="E1289"/>
          <cell r="H1289" t="str">
            <v>OK</v>
          </cell>
          <cell r="J1289"/>
          <cell r="K1289"/>
          <cell r="M1289"/>
        </row>
        <row r="1290">
          <cell r="C1290"/>
          <cell r="E1290"/>
          <cell r="H1290" t="str">
            <v>OK</v>
          </cell>
          <cell r="J1290"/>
          <cell r="K1290"/>
          <cell r="M1290"/>
        </row>
        <row r="1291">
          <cell r="C1291"/>
          <cell r="E1291"/>
          <cell r="H1291" t="str">
            <v>OK</v>
          </cell>
          <cell r="J1291"/>
          <cell r="K1291"/>
          <cell r="M1291"/>
        </row>
        <row r="1292">
          <cell r="C1292"/>
          <cell r="E1292"/>
          <cell r="H1292" t="str">
            <v>OK</v>
          </cell>
          <cell r="J1292"/>
          <cell r="K1292"/>
          <cell r="M1292"/>
        </row>
        <row r="1293">
          <cell r="C1293"/>
          <cell r="E1293"/>
          <cell r="H1293" t="str">
            <v>OK</v>
          </cell>
          <cell r="J1293"/>
          <cell r="K1293"/>
          <cell r="M1293"/>
        </row>
        <row r="1294">
          <cell r="C1294"/>
          <cell r="E1294"/>
          <cell r="H1294" t="str">
            <v>OK</v>
          </cell>
          <cell r="J1294"/>
          <cell r="K1294"/>
          <cell r="M1294"/>
        </row>
        <row r="1295">
          <cell r="C1295"/>
          <cell r="E1295"/>
          <cell r="H1295" t="str">
            <v>OK</v>
          </cell>
          <cell r="J1295"/>
          <cell r="K1295"/>
          <cell r="M1295"/>
        </row>
        <row r="1296">
          <cell r="C1296"/>
          <cell r="E1296"/>
          <cell r="H1296" t="str">
            <v>OK</v>
          </cell>
          <cell r="J1296"/>
          <cell r="K1296"/>
          <cell r="M1296"/>
        </row>
        <row r="1297">
          <cell r="C1297"/>
          <cell r="E1297"/>
          <cell r="H1297" t="str">
            <v>OK</v>
          </cell>
          <cell r="J1297"/>
          <cell r="K1297"/>
          <cell r="M1297"/>
        </row>
        <row r="1298">
          <cell r="C1298"/>
          <cell r="E1298"/>
          <cell r="H1298" t="str">
            <v>OK</v>
          </cell>
          <cell r="J1298"/>
          <cell r="K1298"/>
          <cell r="M1298"/>
        </row>
        <row r="1299">
          <cell r="C1299"/>
          <cell r="E1299"/>
          <cell r="H1299" t="str">
            <v>OK</v>
          </cell>
          <cell r="J1299"/>
          <cell r="K1299"/>
          <cell r="M1299"/>
        </row>
        <row r="1300">
          <cell r="C1300"/>
          <cell r="E1300"/>
          <cell r="H1300" t="str">
            <v>OK</v>
          </cell>
          <cell r="J1300"/>
          <cell r="K1300"/>
          <cell r="M1300"/>
        </row>
        <row r="1301">
          <cell r="C1301"/>
          <cell r="E1301"/>
          <cell r="H1301" t="str">
            <v>OK</v>
          </cell>
          <cell r="J1301"/>
          <cell r="K1301"/>
          <cell r="M1301"/>
        </row>
        <row r="1302">
          <cell r="C1302"/>
          <cell r="E1302"/>
          <cell r="H1302" t="str">
            <v>OK</v>
          </cell>
          <cell r="J1302"/>
          <cell r="K1302"/>
          <cell r="M1302"/>
        </row>
        <row r="1303">
          <cell r="C1303"/>
          <cell r="E1303"/>
          <cell r="H1303" t="str">
            <v>OK</v>
          </cell>
          <cell r="J1303"/>
          <cell r="K1303"/>
          <cell r="M1303"/>
        </row>
        <row r="1304">
          <cell r="C1304"/>
          <cell r="E1304"/>
          <cell r="H1304" t="str">
            <v>OK</v>
          </cell>
          <cell r="J1304"/>
          <cell r="K1304"/>
          <cell r="M1304"/>
        </row>
        <row r="1305">
          <cell r="C1305"/>
          <cell r="E1305"/>
          <cell r="H1305" t="str">
            <v>OK</v>
          </cell>
          <cell r="J1305"/>
          <cell r="K1305"/>
          <cell r="M1305"/>
        </row>
        <row r="1306">
          <cell r="C1306"/>
          <cell r="E1306"/>
          <cell r="H1306" t="str">
            <v>OK</v>
          </cell>
          <cell r="J1306"/>
          <cell r="K1306"/>
          <cell r="M1306"/>
        </row>
        <row r="1307">
          <cell r="C1307"/>
          <cell r="E1307"/>
          <cell r="H1307" t="str">
            <v>OK</v>
          </cell>
          <cell r="J1307"/>
          <cell r="K1307"/>
          <cell r="M1307"/>
        </row>
        <row r="1308">
          <cell r="C1308"/>
          <cell r="E1308"/>
          <cell r="H1308" t="str">
            <v>OK</v>
          </cell>
          <cell r="J1308"/>
          <cell r="K1308"/>
          <cell r="M1308"/>
        </row>
        <row r="1309">
          <cell r="C1309"/>
          <cell r="E1309"/>
          <cell r="H1309" t="str">
            <v>OK</v>
          </cell>
          <cell r="J1309"/>
          <cell r="K1309"/>
          <cell r="M1309"/>
        </row>
        <row r="1310">
          <cell r="C1310"/>
          <cell r="E1310"/>
          <cell r="H1310" t="str">
            <v>OK</v>
          </cell>
          <cell r="J1310"/>
          <cell r="K1310"/>
          <cell r="M1310"/>
        </row>
        <row r="1311">
          <cell r="C1311"/>
          <cell r="E1311"/>
          <cell r="H1311" t="str">
            <v>OK</v>
          </cell>
          <cell r="J1311"/>
          <cell r="K1311"/>
          <cell r="M1311"/>
        </row>
        <row r="1312">
          <cell r="C1312"/>
          <cell r="E1312"/>
          <cell r="H1312" t="str">
            <v>OK</v>
          </cell>
          <cell r="J1312"/>
          <cell r="K1312"/>
          <cell r="M1312"/>
        </row>
        <row r="1313">
          <cell r="C1313"/>
          <cell r="E1313"/>
          <cell r="H1313" t="str">
            <v>OK</v>
          </cell>
          <cell r="J1313"/>
          <cell r="K1313"/>
          <cell r="M1313"/>
        </row>
        <row r="1314">
          <cell r="C1314"/>
          <cell r="E1314"/>
          <cell r="H1314" t="str">
            <v>OK</v>
          </cell>
          <cell r="J1314"/>
          <cell r="K1314"/>
          <cell r="M1314"/>
        </row>
        <row r="1315">
          <cell r="C1315"/>
          <cell r="E1315"/>
          <cell r="H1315" t="str">
            <v>OK</v>
          </cell>
          <cell r="J1315"/>
          <cell r="K1315"/>
          <cell r="M1315"/>
        </row>
        <row r="1316">
          <cell r="C1316"/>
          <cell r="E1316"/>
          <cell r="H1316" t="str">
            <v>OK</v>
          </cell>
          <cell r="J1316"/>
          <cell r="K1316"/>
          <cell r="M1316"/>
        </row>
        <row r="1317">
          <cell r="C1317"/>
          <cell r="E1317"/>
          <cell r="H1317" t="str">
            <v>OK</v>
          </cell>
          <cell r="J1317"/>
          <cell r="K1317"/>
          <cell r="M1317"/>
        </row>
        <row r="1318">
          <cell r="C1318"/>
          <cell r="E1318"/>
          <cell r="H1318" t="str">
            <v>OK</v>
          </cell>
          <cell r="J1318"/>
          <cell r="K1318"/>
          <cell r="M1318"/>
        </row>
        <row r="1319">
          <cell r="C1319"/>
          <cell r="E1319"/>
          <cell r="H1319" t="str">
            <v>OK</v>
          </cell>
          <cell r="J1319"/>
          <cell r="K1319"/>
          <cell r="M1319"/>
        </row>
        <row r="1320">
          <cell r="C1320"/>
          <cell r="E1320"/>
          <cell r="H1320" t="str">
            <v>OK</v>
          </cell>
          <cell r="J1320"/>
          <cell r="K1320"/>
          <cell r="M1320"/>
        </row>
        <row r="1321">
          <cell r="C1321"/>
          <cell r="E1321"/>
          <cell r="H1321" t="str">
            <v>OK</v>
          </cell>
          <cell r="J1321"/>
          <cell r="K1321"/>
          <cell r="M1321"/>
        </row>
        <row r="1322">
          <cell r="C1322"/>
          <cell r="E1322"/>
          <cell r="H1322" t="str">
            <v>OK</v>
          </cell>
          <cell r="J1322"/>
          <cell r="K1322"/>
          <cell r="M1322"/>
        </row>
        <row r="1323">
          <cell r="C1323"/>
          <cell r="E1323"/>
          <cell r="H1323" t="str">
            <v>OK</v>
          </cell>
          <cell r="J1323"/>
          <cell r="K1323"/>
          <cell r="M1323"/>
        </row>
        <row r="1324">
          <cell r="C1324"/>
          <cell r="E1324"/>
          <cell r="H1324" t="str">
            <v>OK</v>
          </cell>
          <cell r="J1324"/>
          <cell r="K1324"/>
          <cell r="M1324"/>
        </row>
        <row r="1325">
          <cell r="C1325"/>
          <cell r="E1325"/>
          <cell r="H1325" t="str">
            <v>OK</v>
          </cell>
          <cell r="J1325"/>
          <cell r="K1325"/>
          <cell r="M1325"/>
        </row>
        <row r="1326">
          <cell r="C1326"/>
          <cell r="E1326"/>
          <cell r="H1326" t="str">
            <v>OK</v>
          </cell>
          <cell r="J1326"/>
          <cell r="K1326"/>
          <cell r="M1326"/>
        </row>
        <row r="1327">
          <cell r="C1327"/>
          <cell r="E1327"/>
          <cell r="H1327" t="str">
            <v>OK</v>
          </cell>
          <cell r="J1327"/>
          <cell r="K1327"/>
          <cell r="M1327"/>
        </row>
        <row r="1328">
          <cell r="C1328"/>
          <cell r="E1328"/>
          <cell r="H1328" t="str">
            <v>OK</v>
          </cell>
          <cell r="J1328"/>
          <cell r="K1328"/>
          <cell r="M1328"/>
        </row>
        <row r="1329">
          <cell r="C1329"/>
          <cell r="E1329"/>
          <cell r="H1329" t="str">
            <v>OK</v>
          </cell>
          <cell r="J1329"/>
          <cell r="K1329"/>
          <cell r="M1329"/>
        </row>
        <row r="1330">
          <cell r="C1330"/>
          <cell r="E1330"/>
          <cell r="H1330" t="str">
            <v>OK</v>
          </cell>
          <cell r="J1330"/>
          <cell r="K1330"/>
          <cell r="M1330"/>
        </row>
        <row r="1331">
          <cell r="C1331"/>
          <cell r="E1331"/>
          <cell r="H1331" t="str">
            <v>OK</v>
          </cell>
          <cell r="J1331"/>
          <cell r="K1331"/>
          <cell r="M1331"/>
        </row>
        <row r="1332">
          <cell r="C1332"/>
          <cell r="E1332"/>
          <cell r="H1332" t="str">
            <v>OK</v>
          </cell>
          <cell r="J1332"/>
          <cell r="K1332"/>
          <cell r="M1332"/>
        </row>
        <row r="1333">
          <cell r="C1333"/>
          <cell r="E1333"/>
          <cell r="H1333" t="str">
            <v>OK</v>
          </cell>
          <cell r="J1333"/>
          <cell r="K1333"/>
          <cell r="M1333"/>
        </row>
        <row r="1334">
          <cell r="C1334"/>
          <cell r="E1334"/>
          <cell r="H1334" t="str">
            <v>OK</v>
          </cell>
          <cell r="J1334"/>
          <cell r="K1334"/>
          <cell r="M1334"/>
        </row>
        <row r="1335">
          <cell r="C1335"/>
          <cell r="E1335"/>
          <cell r="H1335" t="str">
            <v>OK</v>
          </cell>
          <cell r="J1335"/>
          <cell r="K1335"/>
          <cell r="M1335"/>
        </row>
        <row r="1336">
          <cell r="C1336"/>
          <cell r="E1336"/>
          <cell r="H1336" t="str">
            <v>OK</v>
          </cell>
          <cell r="J1336"/>
          <cell r="K1336"/>
          <cell r="M1336"/>
        </row>
        <row r="1337">
          <cell r="C1337"/>
          <cell r="E1337"/>
          <cell r="H1337" t="str">
            <v>OK</v>
          </cell>
          <cell r="J1337"/>
          <cell r="K1337"/>
          <cell r="M1337"/>
        </row>
        <row r="1338">
          <cell r="C1338"/>
          <cell r="E1338"/>
          <cell r="H1338" t="str">
            <v>OK</v>
          </cell>
          <cell r="J1338"/>
          <cell r="K1338"/>
          <cell r="M1338"/>
        </row>
        <row r="1339">
          <cell r="C1339"/>
          <cell r="E1339"/>
          <cell r="H1339" t="str">
            <v>OK</v>
          </cell>
          <cell r="J1339"/>
          <cell r="K1339"/>
          <cell r="M1339"/>
        </row>
        <row r="1340">
          <cell r="C1340"/>
          <cell r="E1340"/>
          <cell r="H1340" t="str">
            <v>OK</v>
          </cell>
          <cell r="J1340"/>
          <cell r="K1340"/>
          <cell r="M1340"/>
        </row>
        <row r="1341">
          <cell r="C1341"/>
          <cell r="E1341"/>
          <cell r="H1341" t="str">
            <v>OK</v>
          </cell>
          <cell r="J1341"/>
          <cell r="K1341"/>
          <cell r="M1341"/>
        </row>
        <row r="1342">
          <cell r="C1342"/>
          <cell r="E1342"/>
          <cell r="H1342" t="str">
            <v>OK</v>
          </cell>
          <cell r="J1342"/>
          <cell r="K1342"/>
          <cell r="M1342"/>
        </row>
        <row r="1343">
          <cell r="C1343"/>
          <cell r="E1343"/>
          <cell r="H1343" t="str">
            <v>OK</v>
          </cell>
          <cell r="J1343"/>
          <cell r="K1343"/>
          <cell r="M1343"/>
        </row>
        <row r="1344">
          <cell r="C1344"/>
          <cell r="E1344"/>
          <cell r="H1344" t="str">
            <v>OK</v>
          </cell>
          <cell r="J1344"/>
          <cell r="K1344"/>
          <cell r="M1344"/>
        </row>
        <row r="1345">
          <cell r="C1345"/>
          <cell r="E1345"/>
          <cell r="H1345" t="str">
            <v>OK</v>
          </cell>
          <cell r="J1345"/>
          <cell r="K1345"/>
          <cell r="M1345"/>
        </row>
        <row r="1346">
          <cell r="C1346"/>
          <cell r="E1346"/>
          <cell r="H1346" t="str">
            <v>OK</v>
          </cell>
          <cell r="J1346"/>
          <cell r="K1346"/>
          <cell r="M1346"/>
        </row>
        <row r="1347">
          <cell r="C1347"/>
          <cell r="E1347"/>
          <cell r="H1347" t="str">
            <v>OK</v>
          </cell>
          <cell r="J1347"/>
          <cell r="K1347"/>
          <cell r="M1347"/>
        </row>
        <row r="1348">
          <cell r="C1348"/>
          <cell r="E1348"/>
          <cell r="H1348" t="str">
            <v>OK</v>
          </cell>
          <cell r="J1348"/>
          <cell r="K1348"/>
          <cell r="M1348"/>
        </row>
        <row r="1349">
          <cell r="C1349"/>
          <cell r="E1349"/>
          <cell r="H1349" t="str">
            <v>OK</v>
          </cell>
          <cell r="J1349"/>
          <cell r="K1349"/>
          <cell r="M1349"/>
        </row>
        <row r="1350">
          <cell r="C1350"/>
          <cell r="E1350"/>
          <cell r="H1350" t="str">
            <v>OK</v>
          </cell>
          <cell r="J1350"/>
          <cell r="K1350"/>
          <cell r="M1350"/>
        </row>
        <row r="1351">
          <cell r="C1351"/>
          <cell r="E1351"/>
          <cell r="H1351" t="str">
            <v>OK</v>
          </cell>
          <cell r="J1351"/>
          <cell r="K1351"/>
          <cell r="M1351"/>
        </row>
        <row r="1352">
          <cell r="C1352"/>
          <cell r="E1352"/>
          <cell r="H1352" t="str">
            <v>OK</v>
          </cell>
          <cell r="J1352"/>
          <cell r="K1352"/>
          <cell r="M1352"/>
        </row>
        <row r="1353">
          <cell r="C1353"/>
          <cell r="E1353"/>
          <cell r="H1353" t="str">
            <v>OK</v>
          </cell>
          <cell r="J1353"/>
          <cell r="K1353"/>
          <cell r="M1353"/>
        </row>
        <row r="1354">
          <cell r="C1354"/>
          <cell r="E1354"/>
          <cell r="H1354" t="str">
            <v>OK</v>
          </cell>
          <cell r="J1354"/>
          <cell r="K1354"/>
          <cell r="M1354"/>
        </row>
        <row r="1355">
          <cell r="C1355"/>
          <cell r="E1355"/>
          <cell r="H1355" t="str">
            <v>OK</v>
          </cell>
          <cell r="J1355"/>
          <cell r="K1355"/>
          <cell r="M1355"/>
        </row>
        <row r="1356">
          <cell r="C1356"/>
          <cell r="E1356"/>
          <cell r="H1356" t="str">
            <v>OK</v>
          </cell>
          <cell r="J1356"/>
          <cell r="K1356"/>
          <cell r="M1356"/>
        </row>
        <row r="1357">
          <cell r="C1357"/>
          <cell r="E1357"/>
          <cell r="H1357" t="str">
            <v>OK</v>
          </cell>
          <cell r="J1357"/>
          <cell r="K1357"/>
          <cell r="M1357"/>
        </row>
        <row r="1358">
          <cell r="C1358"/>
          <cell r="E1358"/>
          <cell r="H1358" t="str">
            <v>OK</v>
          </cell>
          <cell r="J1358"/>
          <cell r="K1358"/>
          <cell r="M1358"/>
        </row>
        <row r="1359">
          <cell r="C1359"/>
          <cell r="E1359"/>
          <cell r="H1359" t="str">
            <v>OK</v>
          </cell>
          <cell r="J1359"/>
          <cell r="K1359"/>
          <cell r="M1359"/>
        </row>
        <row r="1360">
          <cell r="C1360"/>
          <cell r="E1360"/>
          <cell r="H1360" t="str">
            <v>OK</v>
          </cell>
          <cell r="J1360"/>
          <cell r="K1360"/>
          <cell r="M1360"/>
        </row>
        <row r="1361">
          <cell r="C1361"/>
          <cell r="E1361"/>
          <cell r="H1361" t="str">
            <v>OK</v>
          </cell>
          <cell r="J1361"/>
          <cell r="K1361"/>
          <cell r="M1361"/>
        </row>
        <row r="1362">
          <cell r="C1362"/>
          <cell r="E1362"/>
          <cell r="H1362" t="str">
            <v>OK</v>
          </cell>
          <cell r="J1362"/>
          <cell r="K1362"/>
          <cell r="M1362"/>
        </row>
        <row r="1363">
          <cell r="C1363"/>
          <cell r="E1363"/>
          <cell r="H1363" t="str">
            <v>OK</v>
          </cell>
          <cell r="J1363"/>
          <cell r="K1363"/>
          <cell r="M1363"/>
        </row>
        <row r="1364">
          <cell r="C1364"/>
          <cell r="E1364"/>
          <cell r="H1364" t="str">
            <v>OK</v>
          </cell>
          <cell r="J1364"/>
          <cell r="K1364"/>
          <cell r="M1364"/>
        </row>
        <row r="1365">
          <cell r="C1365"/>
          <cell r="E1365"/>
          <cell r="H1365" t="str">
            <v>OK</v>
          </cell>
          <cell r="J1365"/>
          <cell r="K1365"/>
          <cell r="M1365"/>
        </row>
        <row r="1366">
          <cell r="C1366"/>
          <cell r="E1366"/>
          <cell r="H1366" t="str">
            <v>OK</v>
          </cell>
          <cell r="J1366"/>
          <cell r="K1366"/>
          <cell r="M1366"/>
        </row>
        <row r="1367">
          <cell r="C1367"/>
          <cell r="E1367"/>
          <cell r="H1367" t="str">
            <v>OK</v>
          </cell>
          <cell r="J1367"/>
          <cell r="K1367"/>
          <cell r="M1367"/>
        </row>
        <row r="1368">
          <cell r="C1368"/>
          <cell r="E1368"/>
          <cell r="H1368" t="str">
            <v>OK</v>
          </cell>
          <cell r="J1368"/>
          <cell r="K1368"/>
          <cell r="M1368"/>
        </row>
        <row r="1369">
          <cell r="C1369"/>
          <cell r="E1369"/>
          <cell r="H1369" t="str">
            <v>OK</v>
          </cell>
          <cell r="J1369"/>
          <cell r="K1369"/>
          <cell r="M1369"/>
        </row>
        <row r="1370">
          <cell r="C1370"/>
          <cell r="E1370"/>
          <cell r="H1370" t="str">
            <v>OK</v>
          </cell>
          <cell r="J1370"/>
          <cell r="K1370"/>
          <cell r="M1370"/>
        </row>
        <row r="1371">
          <cell r="C1371"/>
          <cell r="E1371"/>
          <cell r="H1371" t="str">
            <v>OK</v>
          </cell>
          <cell r="J1371"/>
          <cell r="K1371"/>
          <cell r="M1371"/>
        </row>
        <row r="1372">
          <cell r="C1372"/>
          <cell r="E1372"/>
          <cell r="H1372" t="str">
            <v>OK</v>
          </cell>
          <cell r="J1372"/>
          <cell r="K1372"/>
          <cell r="M1372"/>
        </row>
        <row r="1373">
          <cell r="C1373"/>
          <cell r="E1373"/>
          <cell r="H1373" t="str">
            <v>OK</v>
          </cell>
          <cell r="J1373"/>
          <cell r="K1373"/>
          <cell r="M1373"/>
        </row>
        <row r="1374">
          <cell r="C1374"/>
          <cell r="E1374"/>
          <cell r="H1374" t="str">
            <v>OK</v>
          </cell>
          <cell r="J1374"/>
          <cell r="K1374"/>
          <cell r="M1374"/>
        </row>
        <row r="1375">
          <cell r="C1375"/>
          <cell r="E1375"/>
          <cell r="H1375" t="str">
            <v>OK</v>
          </cell>
          <cell r="J1375"/>
          <cell r="K1375"/>
          <cell r="M1375"/>
        </row>
        <row r="1376">
          <cell r="C1376"/>
          <cell r="E1376"/>
          <cell r="H1376" t="str">
            <v>OK</v>
          </cell>
          <cell r="J1376"/>
          <cell r="K1376"/>
          <cell r="M1376"/>
        </row>
        <row r="1377">
          <cell r="C1377"/>
          <cell r="E1377"/>
          <cell r="H1377" t="str">
            <v>OK</v>
          </cell>
          <cell r="J1377"/>
          <cell r="K1377"/>
          <cell r="M1377"/>
        </row>
        <row r="1378">
          <cell r="C1378"/>
          <cell r="E1378"/>
          <cell r="H1378" t="str">
            <v>OK</v>
          </cell>
          <cell r="J1378"/>
          <cell r="K1378"/>
          <cell r="M1378"/>
        </row>
        <row r="1379">
          <cell r="C1379"/>
          <cell r="E1379"/>
          <cell r="H1379" t="str">
            <v>OK</v>
          </cell>
          <cell r="J1379"/>
          <cell r="K1379"/>
          <cell r="M1379"/>
        </row>
        <row r="1380">
          <cell r="C1380"/>
          <cell r="E1380"/>
          <cell r="H1380" t="str">
            <v>OK</v>
          </cell>
          <cell r="J1380"/>
          <cell r="K1380"/>
          <cell r="M1380"/>
        </row>
        <row r="1381">
          <cell r="C1381"/>
          <cell r="E1381"/>
          <cell r="H1381" t="str">
            <v>OK</v>
          </cell>
          <cell r="J1381"/>
          <cell r="K1381"/>
          <cell r="M1381"/>
        </row>
        <row r="1382">
          <cell r="C1382"/>
          <cell r="E1382"/>
          <cell r="H1382" t="str">
            <v>OK</v>
          </cell>
          <cell r="J1382"/>
          <cell r="K1382"/>
          <cell r="M1382"/>
        </row>
        <row r="1383">
          <cell r="C1383"/>
          <cell r="E1383"/>
          <cell r="H1383" t="str">
            <v>OK</v>
          </cell>
          <cell r="J1383"/>
          <cell r="K1383"/>
          <cell r="M1383"/>
        </row>
        <row r="1384">
          <cell r="C1384"/>
          <cell r="E1384"/>
          <cell r="H1384" t="str">
            <v>OK</v>
          </cell>
          <cell r="J1384"/>
          <cell r="K1384"/>
          <cell r="M1384"/>
        </row>
        <row r="1385">
          <cell r="C1385"/>
          <cell r="E1385"/>
          <cell r="H1385" t="str">
            <v>OK</v>
          </cell>
          <cell r="J1385"/>
          <cell r="K1385"/>
          <cell r="M1385"/>
        </row>
        <row r="1386">
          <cell r="C1386"/>
          <cell r="E1386"/>
          <cell r="H1386" t="str">
            <v>OK</v>
          </cell>
          <cell r="J1386"/>
          <cell r="K1386"/>
          <cell r="M1386"/>
        </row>
        <row r="1387">
          <cell r="C1387"/>
          <cell r="E1387"/>
          <cell r="H1387" t="str">
            <v>OK</v>
          </cell>
          <cell r="J1387"/>
          <cell r="K1387"/>
          <cell r="M1387"/>
        </row>
        <row r="1388">
          <cell r="C1388"/>
          <cell r="E1388"/>
          <cell r="H1388" t="str">
            <v>OK</v>
          </cell>
          <cell r="J1388"/>
          <cell r="K1388"/>
          <cell r="M1388"/>
        </row>
        <row r="1389">
          <cell r="C1389"/>
          <cell r="E1389"/>
          <cell r="H1389" t="str">
            <v>OK</v>
          </cell>
          <cell r="J1389"/>
          <cell r="K1389"/>
          <cell r="M1389"/>
        </row>
        <row r="1390">
          <cell r="C1390"/>
          <cell r="E1390"/>
          <cell r="H1390" t="str">
            <v>OK</v>
          </cell>
          <cell r="J1390"/>
          <cell r="K1390"/>
          <cell r="M1390"/>
        </row>
        <row r="1391">
          <cell r="C1391"/>
          <cell r="E1391"/>
          <cell r="H1391" t="str">
            <v>OK</v>
          </cell>
          <cell r="J1391"/>
          <cell r="K1391"/>
          <cell r="M1391"/>
        </row>
        <row r="1392">
          <cell r="C1392"/>
          <cell r="E1392"/>
          <cell r="H1392" t="str">
            <v>OK</v>
          </cell>
          <cell r="J1392"/>
          <cell r="K1392"/>
          <cell r="M1392"/>
        </row>
        <row r="1393">
          <cell r="C1393"/>
          <cell r="E1393"/>
          <cell r="H1393" t="str">
            <v>OK</v>
          </cell>
          <cell r="J1393"/>
          <cell r="K1393"/>
          <cell r="M1393"/>
        </row>
        <row r="1394">
          <cell r="C1394"/>
          <cell r="E1394"/>
          <cell r="H1394" t="str">
            <v>OK</v>
          </cell>
          <cell r="J1394"/>
          <cell r="K1394"/>
          <cell r="M1394"/>
        </row>
        <row r="1395">
          <cell r="C1395"/>
          <cell r="E1395"/>
          <cell r="H1395" t="str">
            <v>OK</v>
          </cell>
          <cell r="J1395"/>
          <cell r="K1395"/>
          <cell r="M1395"/>
        </row>
        <row r="1396">
          <cell r="C1396"/>
          <cell r="E1396"/>
          <cell r="H1396" t="str">
            <v>OK</v>
          </cell>
          <cell r="J1396"/>
          <cell r="K1396"/>
          <cell r="M1396"/>
        </row>
        <row r="1397">
          <cell r="C1397"/>
          <cell r="E1397"/>
          <cell r="H1397" t="str">
            <v>OK</v>
          </cell>
          <cell r="J1397"/>
          <cell r="K1397"/>
          <cell r="M1397"/>
        </row>
        <row r="1398">
          <cell r="C1398"/>
          <cell r="E1398"/>
          <cell r="H1398" t="str">
            <v>OK</v>
          </cell>
          <cell r="J1398"/>
          <cell r="K1398"/>
          <cell r="M1398"/>
        </row>
        <row r="1399">
          <cell r="C1399"/>
          <cell r="E1399"/>
          <cell r="H1399" t="str">
            <v>OK</v>
          </cell>
          <cell r="J1399"/>
          <cell r="K1399"/>
          <cell r="M1399"/>
        </row>
        <row r="1400">
          <cell r="C1400"/>
          <cell r="E1400"/>
          <cell r="H1400" t="str">
            <v>OK</v>
          </cell>
          <cell r="J1400"/>
          <cell r="K1400"/>
          <cell r="M1400"/>
        </row>
        <row r="1401">
          <cell r="C1401"/>
          <cell r="E1401"/>
          <cell r="H1401" t="str">
            <v>OK</v>
          </cell>
          <cell r="J1401"/>
          <cell r="K1401"/>
          <cell r="M1401"/>
        </row>
        <row r="1402">
          <cell r="C1402"/>
          <cell r="E1402"/>
          <cell r="H1402" t="str">
            <v>OK</v>
          </cell>
          <cell r="J1402"/>
          <cell r="K1402"/>
          <cell r="M1402"/>
        </row>
        <row r="1403">
          <cell r="C1403"/>
          <cell r="E1403"/>
          <cell r="H1403" t="str">
            <v>OK</v>
          </cell>
          <cell r="J1403"/>
          <cell r="K1403"/>
          <cell r="M1403"/>
        </row>
        <row r="1404">
          <cell r="C1404"/>
          <cell r="E1404"/>
          <cell r="H1404" t="str">
            <v>OK</v>
          </cell>
          <cell r="J1404"/>
          <cell r="K1404"/>
          <cell r="M1404"/>
        </row>
        <row r="1405">
          <cell r="C1405"/>
          <cell r="E1405"/>
          <cell r="H1405" t="str">
            <v>OK</v>
          </cell>
          <cell r="J1405"/>
          <cell r="K1405"/>
          <cell r="M1405"/>
        </row>
        <row r="1406">
          <cell r="C1406"/>
          <cell r="E1406"/>
          <cell r="H1406" t="str">
            <v>OK</v>
          </cell>
          <cell r="J1406"/>
          <cell r="K1406"/>
          <cell r="M1406"/>
        </row>
        <row r="1407">
          <cell r="C1407"/>
          <cell r="E1407"/>
          <cell r="H1407" t="str">
            <v>OK</v>
          </cell>
          <cell r="J1407"/>
          <cell r="K1407"/>
          <cell r="M1407"/>
        </row>
        <row r="1408">
          <cell r="C1408"/>
          <cell r="E1408"/>
          <cell r="H1408" t="str">
            <v>OK</v>
          </cell>
          <cell r="J1408"/>
          <cell r="K1408"/>
          <cell r="M1408"/>
        </row>
        <row r="1409">
          <cell r="C1409"/>
          <cell r="E1409"/>
          <cell r="H1409" t="str">
            <v>OK</v>
          </cell>
          <cell r="J1409"/>
          <cell r="K1409"/>
          <cell r="M1409"/>
        </row>
        <row r="1410">
          <cell r="C1410"/>
          <cell r="E1410"/>
          <cell r="H1410" t="str">
            <v>OK</v>
          </cell>
          <cell r="J1410"/>
          <cell r="K1410"/>
          <cell r="M1410"/>
        </row>
        <row r="1411">
          <cell r="C1411"/>
          <cell r="E1411"/>
          <cell r="H1411" t="str">
            <v>OK</v>
          </cell>
          <cell r="J1411"/>
          <cell r="K1411"/>
          <cell r="M1411"/>
        </row>
        <row r="1412">
          <cell r="C1412"/>
          <cell r="E1412"/>
          <cell r="H1412" t="str">
            <v>OK</v>
          </cell>
          <cell r="J1412"/>
          <cell r="K1412"/>
          <cell r="M1412"/>
        </row>
        <row r="1413">
          <cell r="C1413"/>
          <cell r="E1413"/>
          <cell r="H1413" t="str">
            <v>OK</v>
          </cell>
          <cell r="J1413"/>
          <cell r="K1413"/>
          <cell r="M1413"/>
        </row>
        <row r="1414">
          <cell r="C1414"/>
          <cell r="E1414"/>
          <cell r="H1414" t="str">
            <v>OK</v>
          </cell>
          <cell r="J1414"/>
          <cell r="K1414"/>
          <cell r="M1414"/>
        </row>
        <row r="1415">
          <cell r="C1415"/>
          <cell r="E1415"/>
          <cell r="H1415" t="str">
            <v>OK</v>
          </cell>
          <cell r="J1415"/>
          <cell r="K1415"/>
          <cell r="M1415"/>
        </row>
        <row r="1416">
          <cell r="C1416"/>
          <cell r="E1416"/>
          <cell r="H1416" t="str">
            <v>OK</v>
          </cell>
          <cell r="J1416"/>
          <cell r="K1416"/>
          <cell r="M1416"/>
        </row>
        <row r="1417">
          <cell r="C1417"/>
          <cell r="E1417"/>
          <cell r="H1417" t="str">
            <v>OK</v>
          </cell>
          <cell r="J1417"/>
          <cell r="K1417"/>
          <cell r="M1417"/>
        </row>
        <row r="1418">
          <cell r="C1418"/>
          <cell r="E1418"/>
          <cell r="H1418" t="str">
            <v>OK</v>
          </cell>
          <cell r="J1418"/>
          <cell r="K1418"/>
          <cell r="M1418"/>
        </row>
        <row r="1419">
          <cell r="C1419"/>
          <cell r="E1419"/>
          <cell r="H1419" t="str">
            <v>OK</v>
          </cell>
          <cell r="J1419"/>
          <cell r="K1419"/>
          <cell r="M1419"/>
        </row>
        <row r="1420">
          <cell r="C1420"/>
          <cell r="E1420"/>
          <cell r="H1420" t="str">
            <v>OK</v>
          </cell>
          <cell r="J1420"/>
          <cell r="K1420"/>
          <cell r="M1420"/>
        </row>
        <row r="1421">
          <cell r="C1421"/>
          <cell r="E1421"/>
          <cell r="H1421" t="str">
            <v>OK</v>
          </cell>
          <cell r="J1421"/>
          <cell r="K1421"/>
          <cell r="M1421"/>
        </row>
        <row r="1422">
          <cell r="C1422"/>
          <cell r="E1422"/>
          <cell r="H1422" t="str">
            <v>OK</v>
          </cell>
          <cell r="J1422"/>
          <cell r="K1422"/>
          <cell r="M1422"/>
        </row>
        <row r="1423">
          <cell r="C1423"/>
          <cell r="E1423"/>
          <cell r="H1423" t="str">
            <v>OK</v>
          </cell>
          <cell r="J1423"/>
          <cell r="K1423"/>
          <cell r="M1423"/>
        </row>
        <row r="1424">
          <cell r="C1424"/>
          <cell r="E1424"/>
          <cell r="H1424" t="str">
            <v>OK</v>
          </cell>
          <cell r="J1424"/>
          <cell r="K1424"/>
          <cell r="M1424"/>
        </row>
        <row r="1425">
          <cell r="C1425"/>
          <cell r="E1425"/>
          <cell r="H1425" t="str">
            <v>OK</v>
          </cell>
          <cell r="J1425"/>
          <cell r="K1425"/>
          <cell r="M1425"/>
        </row>
        <row r="1426">
          <cell r="C1426"/>
          <cell r="E1426"/>
          <cell r="H1426" t="str">
            <v>OK</v>
          </cell>
          <cell r="J1426"/>
          <cell r="K1426"/>
          <cell r="M1426"/>
        </row>
        <row r="1427">
          <cell r="C1427"/>
          <cell r="E1427"/>
          <cell r="H1427" t="str">
            <v>OK</v>
          </cell>
          <cell r="J1427"/>
          <cell r="K1427"/>
          <cell r="M1427"/>
        </row>
        <row r="1428">
          <cell r="C1428"/>
          <cell r="E1428"/>
          <cell r="H1428" t="str">
            <v>OK</v>
          </cell>
          <cell r="J1428"/>
          <cell r="K1428"/>
          <cell r="M1428"/>
        </row>
        <row r="1429">
          <cell r="C1429"/>
          <cell r="E1429"/>
          <cell r="H1429" t="str">
            <v>OK</v>
          </cell>
          <cell r="J1429"/>
          <cell r="K1429"/>
          <cell r="M1429"/>
        </row>
        <row r="1430">
          <cell r="C1430"/>
          <cell r="E1430"/>
          <cell r="H1430" t="str">
            <v>OK</v>
          </cell>
          <cell r="J1430"/>
          <cell r="K1430"/>
          <cell r="M1430"/>
        </row>
        <row r="1431">
          <cell r="C1431"/>
          <cell r="E1431"/>
          <cell r="H1431" t="str">
            <v>OK</v>
          </cell>
          <cell r="J1431"/>
          <cell r="K1431"/>
          <cell r="M1431"/>
        </row>
        <row r="1432">
          <cell r="C1432"/>
          <cell r="E1432"/>
          <cell r="H1432" t="str">
            <v>OK</v>
          </cell>
          <cell r="J1432"/>
          <cell r="K1432"/>
          <cell r="M1432"/>
        </row>
        <row r="1433">
          <cell r="C1433"/>
          <cell r="E1433"/>
          <cell r="H1433" t="str">
            <v>OK</v>
          </cell>
          <cell r="J1433"/>
          <cell r="K1433"/>
          <cell r="M1433"/>
        </row>
        <row r="1434">
          <cell r="C1434"/>
          <cell r="E1434"/>
          <cell r="H1434" t="str">
            <v>OK</v>
          </cell>
          <cell r="J1434"/>
          <cell r="K1434"/>
          <cell r="M1434"/>
        </row>
        <row r="1435">
          <cell r="C1435"/>
          <cell r="E1435"/>
          <cell r="H1435" t="str">
            <v>OK</v>
          </cell>
          <cell r="J1435"/>
          <cell r="K1435"/>
          <cell r="M1435"/>
        </row>
        <row r="1436">
          <cell r="C1436"/>
          <cell r="E1436"/>
          <cell r="H1436" t="str">
            <v>OK</v>
          </cell>
          <cell r="J1436"/>
          <cell r="K1436"/>
          <cell r="M1436"/>
        </row>
        <row r="1437">
          <cell r="C1437"/>
          <cell r="E1437"/>
          <cell r="H1437" t="str">
            <v>OK</v>
          </cell>
          <cell r="J1437"/>
          <cell r="K1437"/>
          <cell r="M1437"/>
        </row>
        <row r="1438">
          <cell r="C1438"/>
          <cell r="E1438"/>
          <cell r="H1438" t="str">
            <v>OK</v>
          </cell>
          <cell r="J1438"/>
          <cell r="K1438"/>
          <cell r="M1438"/>
        </row>
        <row r="1439">
          <cell r="C1439"/>
          <cell r="E1439"/>
          <cell r="H1439" t="str">
            <v>OK</v>
          </cell>
          <cell r="J1439"/>
          <cell r="K1439"/>
          <cell r="M1439"/>
        </row>
        <row r="1440">
          <cell r="C1440"/>
          <cell r="E1440"/>
          <cell r="H1440" t="str">
            <v>OK</v>
          </cell>
          <cell r="J1440"/>
          <cell r="K1440"/>
          <cell r="M1440"/>
        </row>
        <row r="1441">
          <cell r="C1441"/>
          <cell r="E1441"/>
          <cell r="H1441" t="str">
            <v>OK</v>
          </cell>
          <cell r="J1441"/>
          <cell r="K1441"/>
          <cell r="M1441"/>
        </row>
        <row r="1442">
          <cell r="C1442"/>
          <cell r="E1442"/>
          <cell r="H1442" t="str">
            <v>OK</v>
          </cell>
          <cell r="J1442"/>
          <cell r="K1442"/>
          <cell r="M1442"/>
        </row>
        <row r="1443">
          <cell r="C1443"/>
          <cell r="E1443"/>
          <cell r="H1443" t="str">
            <v>OK</v>
          </cell>
          <cell r="J1443"/>
          <cell r="K1443"/>
          <cell r="M1443"/>
        </row>
        <row r="1444">
          <cell r="C1444"/>
          <cell r="E1444"/>
          <cell r="H1444" t="str">
            <v>OK</v>
          </cell>
          <cell r="J1444"/>
          <cell r="K1444"/>
          <cell r="M1444"/>
        </row>
        <row r="1445">
          <cell r="C1445"/>
          <cell r="E1445"/>
          <cell r="H1445" t="str">
            <v>OK</v>
          </cell>
          <cell r="J1445"/>
          <cell r="K1445"/>
          <cell r="M1445"/>
        </row>
        <row r="1446">
          <cell r="C1446"/>
          <cell r="E1446"/>
          <cell r="H1446" t="str">
            <v>OK</v>
          </cell>
          <cell r="J1446"/>
          <cell r="K1446"/>
          <cell r="M1446"/>
        </row>
        <row r="1447">
          <cell r="C1447"/>
          <cell r="E1447"/>
          <cell r="H1447" t="str">
            <v>OK</v>
          </cell>
          <cell r="J1447"/>
          <cell r="K1447"/>
          <cell r="M1447"/>
        </row>
        <row r="1448">
          <cell r="C1448"/>
          <cell r="E1448"/>
          <cell r="H1448" t="str">
            <v>OK</v>
          </cell>
          <cell r="J1448"/>
          <cell r="K1448"/>
          <cell r="M1448"/>
        </row>
        <row r="1449">
          <cell r="C1449"/>
          <cell r="E1449"/>
          <cell r="H1449" t="str">
            <v>OK</v>
          </cell>
          <cell r="J1449"/>
          <cell r="K1449"/>
          <cell r="M1449"/>
        </row>
        <row r="1450">
          <cell r="C1450"/>
          <cell r="E1450"/>
          <cell r="H1450" t="str">
            <v>OK</v>
          </cell>
          <cell r="J1450"/>
          <cell r="K1450"/>
          <cell r="M1450"/>
        </row>
        <row r="1451">
          <cell r="C1451"/>
          <cell r="E1451"/>
          <cell r="H1451" t="str">
            <v>OK</v>
          </cell>
          <cell r="J1451"/>
          <cell r="K1451"/>
          <cell r="M1451"/>
        </row>
        <row r="1452">
          <cell r="C1452"/>
          <cell r="E1452"/>
          <cell r="H1452" t="str">
            <v>OK</v>
          </cell>
          <cell r="J1452"/>
          <cell r="K1452"/>
          <cell r="M1452"/>
        </row>
        <row r="1453">
          <cell r="C1453"/>
          <cell r="E1453"/>
          <cell r="H1453" t="str">
            <v>OK</v>
          </cell>
          <cell r="J1453"/>
          <cell r="K1453"/>
          <cell r="M1453"/>
        </row>
        <row r="1454">
          <cell r="C1454"/>
          <cell r="E1454"/>
          <cell r="H1454" t="str">
            <v>OK</v>
          </cell>
          <cell r="J1454"/>
          <cell r="K1454"/>
          <cell r="M1454"/>
        </row>
        <row r="1455">
          <cell r="C1455"/>
          <cell r="E1455"/>
          <cell r="H1455" t="str">
            <v>OK</v>
          </cell>
          <cell r="J1455"/>
          <cell r="K1455"/>
          <cell r="M1455"/>
        </row>
        <row r="1456">
          <cell r="C1456"/>
          <cell r="E1456"/>
          <cell r="H1456" t="str">
            <v>OK</v>
          </cell>
          <cell r="J1456"/>
          <cell r="K1456"/>
          <cell r="M1456"/>
        </row>
        <row r="1457">
          <cell r="C1457"/>
          <cell r="E1457"/>
          <cell r="H1457" t="str">
            <v>OK</v>
          </cell>
          <cell r="J1457"/>
          <cell r="K1457"/>
          <cell r="M1457"/>
        </row>
        <row r="1458">
          <cell r="C1458"/>
          <cell r="E1458"/>
          <cell r="H1458" t="str">
            <v>OK</v>
          </cell>
          <cell r="J1458"/>
          <cell r="K1458"/>
          <cell r="M1458"/>
        </row>
        <row r="1459">
          <cell r="C1459"/>
          <cell r="E1459"/>
          <cell r="H1459" t="str">
            <v>OK</v>
          </cell>
          <cell r="J1459"/>
          <cell r="K1459"/>
          <cell r="M1459"/>
        </row>
        <row r="1460">
          <cell r="C1460"/>
          <cell r="E1460"/>
          <cell r="H1460" t="str">
            <v>OK</v>
          </cell>
          <cell r="J1460"/>
          <cell r="K1460"/>
          <cell r="M1460"/>
        </row>
        <row r="1461">
          <cell r="C1461"/>
          <cell r="E1461"/>
          <cell r="H1461" t="str">
            <v>OK</v>
          </cell>
          <cell r="J1461"/>
          <cell r="K1461"/>
          <cell r="M1461"/>
        </row>
        <row r="1462">
          <cell r="C1462"/>
          <cell r="E1462"/>
          <cell r="H1462" t="str">
            <v>OK</v>
          </cell>
          <cell r="J1462"/>
          <cell r="K1462"/>
          <cell r="M1462"/>
        </row>
        <row r="1463">
          <cell r="C1463"/>
          <cell r="E1463"/>
          <cell r="H1463" t="str">
            <v>OK</v>
          </cell>
          <cell r="J1463"/>
          <cell r="K1463"/>
          <cell r="M1463"/>
        </row>
        <row r="1464">
          <cell r="C1464"/>
          <cell r="E1464"/>
          <cell r="H1464" t="str">
            <v>OK</v>
          </cell>
          <cell r="J1464"/>
          <cell r="K1464"/>
          <cell r="M1464"/>
        </row>
        <row r="1465">
          <cell r="C1465"/>
          <cell r="E1465"/>
          <cell r="H1465" t="str">
            <v>OK</v>
          </cell>
          <cell r="J1465"/>
          <cell r="K1465"/>
          <cell r="M1465"/>
        </row>
        <row r="1466">
          <cell r="C1466"/>
          <cell r="E1466"/>
          <cell r="H1466" t="str">
            <v>OK</v>
          </cell>
          <cell r="J1466"/>
          <cell r="K1466"/>
          <cell r="M1466"/>
        </row>
        <row r="1467">
          <cell r="C1467"/>
          <cell r="E1467"/>
          <cell r="H1467" t="str">
            <v>OK</v>
          </cell>
          <cell r="J1467"/>
          <cell r="K1467"/>
          <cell r="M1467"/>
        </row>
        <row r="1468">
          <cell r="C1468"/>
          <cell r="E1468"/>
          <cell r="H1468" t="str">
            <v>OK</v>
          </cell>
          <cell r="J1468"/>
          <cell r="K1468"/>
          <cell r="M1468"/>
        </row>
        <row r="1469">
          <cell r="C1469"/>
          <cell r="E1469"/>
          <cell r="H1469" t="str">
            <v>OK</v>
          </cell>
          <cell r="J1469"/>
          <cell r="K1469"/>
          <cell r="M1469"/>
        </row>
        <row r="1470">
          <cell r="C1470"/>
          <cell r="E1470"/>
          <cell r="H1470" t="str">
            <v>OK</v>
          </cell>
          <cell r="J1470"/>
          <cell r="K1470"/>
          <cell r="M1470"/>
        </row>
        <row r="1471">
          <cell r="C1471"/>
          <cell r="E1471"/>
          <cell r="H1471" t="str">
            <v>OK</v>
          </cell>
          <cell r="J1471"/>
          <cell r="K1471"/>
          <cell r="M1471"/>
        </row>
        <row r="1472">
          <cell r="C1472"/>
          <cell r="E1472"/>
          <cell r="H1472" t="str">
            <v>OK</v>
          </cell>
          <cell r="J1472"/>
          <cell r="K1472"/>
          <cell r="M1472"/>
        </row>
        <row r="1473">
          <cell r="C1473"/>
          <cell r="E1473"/>
          <cell r="H1473" t="str">
            <v>OK</v>
          </cell>
          <cell r="J1473"/>
          <cell r="K1473"/>
          <cell r="M1473"/>
        </row>
        <row r="1474">
          <cell r="C1474"/>
          <cell r="E1474"/>
          <cell r="H1474" t="str">
            <v>OK</v>
          </cell>
          <cell r="J1474"/>
          <cell r="K1474"/>
          <cell r="M1474"/>
        </row>
        <row r="1475">
          <cell r="C1475"/>
          <cell r="E1475"/>
          <cell r="H1475" t="str">
            <v>OK</v>
          </cell>
          <cell r="J1475"/>
          <cell r="K1475"/>
          <cell r="M1475"/>
        </row>
        <row r="1476">
          <cell r="C1476"/>
          <cell r="E1476"/>
          <cell r="H1476" t="str">
            <v>OK</v>
          </cell>
          <cell r="J1476"/>
          <cell r="K1476"/>
          <cell r="M1476"/>
        </row>
        <row r="1477">
          <cell r="C1477"/>
          <cell r="E1477"/>
          <cell r="H1477" t="str">
            <v>OK</v>
          </cell>
          <cell r="J1477"/>
          <cell r="K1477"/>
          <cell r="M1477"/>
        </row>
        <row r="1478">
          <cell r="C1478"/>
          <cell r="E1478"/>
          <cell r="H1478" t="str">
            <v>OK</v>
          </cell>
          <cell r="J1478"/>
          <cell r="K1478"/>
          <cell r="M1478"/>
        </row>
        <row r="1479">
          <cell r="C1479"/>
          <cell r="E1479"/>
          <cell r="H1479" t="str">
            <v>OK</v>
          </cell>
          <cell r="J1479"/>
          <cell r="K1479"/>
          <cell r="M1479"/>
        </row>
        <row r="1480">
          <cell r="C1480"/>
          <cell r="E1480"/>
          <cell r="H1480" t="str">
            <v>OK</v>
          </cell>
          <cell r="J1480"/>
          <cell r="K1480"/>
          <cell r="M1480"/>
        </row>
        <row r="1481">
          <cell r="C1481"/>
          <cell r="E1481"/>
          <cell r="H1481" t="str">
            <v>OK</v>
          </cell>
          <cell r="J1481"/>
          <cell r="K1481"/>
          <cell r="M1481"/>
        </row>
        <row r="1482">
          <cell r="C1482"/>
          <cell r="E1482"/>
          <cell r="H1482" t="str">
            <v>OK</v>
          </cell>
          <cell r="J1482"/>
          <cell r="K1482"/>
          <cell r="M1482"/>
        </row>
        <row r="1483">
          <cell r="C1483"/>
          <cell r="E1483"/>
          <cell r="H1483" t="str">
            <v>OK</v>
          </cell>
          <cell r="J1483"/>
          <cell r="K1483"/>
          <cell r="M1483"/>
        </row>
        <row r="1484">
          <cell r="C1484"/>
          <cell r="E1484"/>
          <cell r="H1484" t="str">
            <v>OK</v>
          </cell>
          <cell r="J1484"/>
          <cell r="K1484"/>
          <cell r="M1484"/>
        </row>
        <row r="1485">
          <cell r="C1485"/>
          <cell r="E1485"/>
          <cell r="H1485" t="str">
            <v>OK</v>
          </cell>
          <cell r="J1485"/>
          <cell r="K1485"/>
          <cell r="M1485"/>
        </row>
        <row r="1486">
          <cell r="C1486"/>
          <cell r="E1486"/>
          <cell r="H1486" t="str">
            <v>OK</v>
          </cell>
          <cell r="J1486"/>
          <cell r="K1486"/>
          <cell r="M1486"/>
        </row>
        <row r="1487">
          <cell r="C1487"/>
          <cell r="E1487"/>
          <cell r="H1487" t="str">
            <v>OK</v>
          </cell>
          <cell r="J1487"/>
          <cell r="K1487"/>
          <cell r="M1487"/>
        </row>
        <row r="1488">
          <cell r="C1488"/>
          <cell r="E1488"/>
          <cell r="H1488" t="str">
            <v>OK</v>
          </cell>
          <cell r="J1488"/>
          <cell r="K1488"/>
          <cell r="M1488"/>
        </row>
        <row r="1489">
          <cell r="C1489"/>
          <cell r="E1489"/>
          <cell r="H1489" t="str">
            <v>OK</v>
          </cell>
          <cell r="J1489"/>
          <cell r="K1489"/>
          <cell r="M1489"/>
        </row>
        <row r="1490">
          <cell r="C1490"/>
          <cell r="E1490"/>
          <cell r="H1490" t="str">
            <v>OK</v>
          </cell>
          <cell r="J1490"/>
          <cell r="K1490"/>
          <cell r="M1490"/>
        </row>
        <row r="1491">
          <cell r="C1491"/>
          <cell r="E1491"/>
          <cell r="H1491" t="str">
            <v>OK</v>
          </cell>
          <cell r="J1491"/>
          <cell r="K1491"/>
          <cell r="M1491"/>
        </row>
        <row r="1492">
          <cell r="C1492"/>
          <cell r="E1492"/>
          <cell r="H1492" t="str">
            <v>OK</v>
          </cell>
          <cell r="J1492"/>
          <cell r="K1492"/>
          <cell r="M1492"/>
        </row>
        <row r="1493">
          <cell r="C1493"/>
          <cell r="E1493"/>
          <cell r="H1493" t="str">
            <v>OK</v>
          </cell>
          <cell r="J1493"/>
          <cell r="K1493"/>
          <cell r="M1493"/>
        </row>
        <row r="1494">
          <cell r="C1494"/>
          <cell r="E1494"/>
          <cell r="H1494" t="str">
            <v>OK</v>
          </cell>
          <cell r="J1494"/>
          <cell r="K1494"/>
          <cell r="M1494"/>
        </row>
        <row r="1495">
          <cell r="C1495"/>
          <cell r="E1495"/>
          <cell r="H1495" t="str">
            <v>OK</v>
          </cell>
          <cell r="J1495"/>
          <cell r="K1495"/>
          <cell r="M1495"/>
        </row>
        <row r="1496">
          <cell r="C1496"/>
          <cell r="E1496"/>
          <cell r="H1496" t="str">
            <v>OK</v>
          </cell>
          <cell r="J1496"/>
          <cell r="K1496"/>
          <cell r="M1496"/>
        </row>
        <row r="1497">
          <cell r="C1497"/>
          <cell r="E1497"/>
          <cell r="H1497" t="str">
            <v>OK</v>
          </cell>
          <cell r="J1497"/>
          <cell r="K1497"/>
          <cell r="M1497"/>
        </row>
        <row r="1498">
          <cell r="C1498"/>
          <cell r="E1498"/>
          <cell r="H1498" t="str">
            <v>OK</v>
          </cell>
          <cell r="J1498"/>
          <cell r="K1498"/>
          <cell r="M1498"/>
        </row>
        <row r="1499">
          <cell r="C1499"/>
          <cell r="E1499"/>
          <cell r="H1499" t="str">
            <v>OK</v>
          </cell>
          <cell r="J1499"/>
          <cell r="K1499"/>
          <cell r="M1499"/>
        </row>
        <row r="1500">
          <cell r="C1500"/>
          <cell r="E1500"/>
          <cell r="H1500" t="str">
            <v>OK</v>
          </cell>
          <cell r="J1500"/>
          <cell r="K1500"/>
          <cell r="M1500"/>
        </row>
        <row r="1501">
          <cell r="C1501"/>
          <cell r="E1501"/>
          <cell r="H1501" t="str">
            <v>OK</v>
          </cell>
          <cell r="J1501"/>
          <cell r="K1501"/>
          <cell r="M1501"/>
        </row>
        <row r="1502">
          <cell r="C1502"/>
          <cell r="E1502"/>
          <cell r="H1502" t="str">
            <v>OK</v>
          </cell>
          <cell r="J1502"/>
          <cell r="K1502"/>
          <cell r="M1502"/>
        </row>
        <row r="1503">
          <cell r="C1503"/>
          <cell r="E1503"/>
          <cell r="H1503" t="str">
            <v>OK</v>
          </cell>
          <cell r="J1503"/>
          <cell r="K1503"/>
          <cell r="M1503"/>
        </row>
        <row r="1504">
          <cell r="C1504"/>
          <cell r="E1504"/>
          <cell r="H1504" t="str">
            <v>OK</v>
          </cell>
          <cell r="J1504"/>
          <cell r="K1504"/>
          <cell r="M1504"/>
        </row>
        <row r="1505">
          <cell r="C1505"/>
          <cell r="E1505"/>
          <cell r="H1505" t="str">
            <v>OK</v>
          </cell>
          <cell r="J1505"/>
          <cell r="K1505"/>
          <cell r="M1505"/>
        </row>
        <row r="1506">
          <cell r="C1506"/>
          <cell r="E1506"/>
          <cell r="H1506" t="str">
            <v>OK</v>
          </cell>
          <cell r="J1506"/>
          <cell r="K1506"/>
          <cell r="M1506"/>
        </row>
        <row r="1507">
          <cell r="C1507"/>
          <cell r="E1507"/>
          <cell r="H1507" t="str">
            <v>OK</v>
          </cell>
          <cell r="J1507"/>
          <cell r="K1507"/>
          <cell r="M1507"/>
        </row>
        <row r="1508">
          <cell r="C1508"/>
          <cell r="E1508"/>
          <cell r="H1508" t="str">
            <v>OK</v>
          </cell>
          <cell r="J1508"/>
          <cell r="K1508"/>
          <cell r="M1508"/>
        </row>
        <row r="1509">
          <cell r="C1509"/>
          <cell r="E1509"/>
          <cell r="H1509" t="str">
            <v>OK</v>
          </cell>
          <cell r="J1509"/>
          <cell r="K1509"/>
          <cell r="M1509"/>
        </row>
        <row r="1510">
          <cell r="C1510"/>
          <cell r="E1510"/>
          <cell r="H1510" t="str">
            <v>OK</v>
          </cell>
          <cell r="J1510"/>
          <cell r="K1510"/>
          <cell r="M1510"/>
        </row>
        <row r="1511">
          <cell r="C1511"/>
          <cell r="E1511"/>
          <cell r="H1511" t="str">
            <v>OK</v>
          </cell>
          <cell r="J1511"/>
          <cell r="K1511"/>
          <cell r="M1511"/>
        </row>
        <row r="1512">
          <cell r="C1512"/>
          <cell r="E1512"/>
          <cell r="H1512" t="str">
            <v>OK</v>
          </cell>
          <cell r="J1512"/>
          <cell r="K1512"/>
          <cell r="M1512"/>
        </row>
        <row r="1513">
          <cell r="C1513"/>
          <cell r="E1513"/>
          <cell r="H1513" t="str">
            <v>OK</v>
          </cell>
          <cell r="J1513"/>
          <cell r="K1513"/>
          <cell r="M1513"/>
        </row>
        <row r="1514">
          <cell r="C1514"/>
          <cell r="E1514"/>
          <cell r="H1514" t="str">
            <v>OK</v>
          </cell>
          <cell r="J1514"/>
          <cell r="K1514"/>
          <cell r="M1514"/>
        </row>
        <row r="1515">
          <cell r="C1515"/>
          <cell r="E1515"/>
          <cell r="H1515" t="str">
            <v>OK</v>
          </cell>
          <cell r="J1515"/>
          <cell r="K1515"/>
          <cell r="M1515"/>
        </row>
        <row r="1516">
          <cell r="C1516"/>
          <cell r="E1516"/>
          <cell r="H1516" t="str">
            <v>OK</v>
          </cell>
          <cell r="J1516"/>
          <cell r="K1516"/>
          <cell r="M1516"/>
        </row>
        <row r="1517">
          <cell r="C1517"/>
          <cell r="E1517"/>
          <cell r="H1517" t="str">
            <v>OK</v>
          </cell>
          <cell r="J1517"/>
          <cell r="K1517"/>
          <cell r="M1517"/>
        </row>
        <row r="1518">
          <cell r="C1518"/>
          <cell r="E1518"/>
          <cell r="H1518" t="str">
            <v>OK</v>
          </cell>
          <cell r="J1518"/>
          <cell r="K1518"/>
          <cell r="M1518"/>
        </row>
        <row r="1519">
          <cell r="C1519"/>
          <cell r="E1519"/>
          <cell r="H1519" t="str">
            <v>OK</v>
          </cell>
          <cell r="J1519"/>
          <cell r="K1519"/>
          <cell r="M1519"/>
        </row>
        <row r="1520">
          <cell r="C1520"/>
          <cell r="E1520"/>
          <cell r="H1520" t="str">
            <v>OK</v>
          </cell>
          <cell r="J1520"/>
          <cell r="K1520"/>
          <cell r="M1520"/>
        </row>
        <row r="1521">
          <cell r="C1521"/>
          <cell r="E1521"/>
          <cell r="H1521" t="str">
            <v>OK</v>
          </cell>
          <cell r="J1521"/>
          <cell r="K1521"/>
          <cell r="M1521"/>
        </row>
        <row r="1522">
          <cell r="C1522"/>
          <cell r="E1522"/>
          <cell r="H1522" t="str">
            <v>OK</v>
          </cell>
          <cell r="J1522"/>
          <cell r="K1522"/>
          <cell r="M1522"/>
        </row>
        <row r="1523">
          <cell r="C1523"/>
          <cell r="E1523"/>
          <cell r="H1523" t="str">
            <v>OK</v>
          </cell>
          <cell r="J1523"/>
          <cell r="K1523"/>
          <cell r="M1523"/>
        </row>
        <row r="1524">
          <cell r="C1524"/>
          <cell r="E1524"/>
          <cell r="H1524" t="str">
            <v>OK</v>
          </cell>
          <cell r="J1524"/>
          <cell r="K1524"/>
          <cell r="M1524"/>
        </row>
        <row r="1525">
          <cell r="C1525"/>
          <cell r="E1525"/>
          <cell r="H1525" t="str">
            <v>OK</v>
          </cell>
          <cell r="J1525"/>
          <cell r="K1525"/>
          <cell r="M1525"/>
        </row>
        <row r="1526">
          <cell r="C1526"/>
          <cell r="E1526"/>
          <cell r="H1526" t="str">
            <v>OK</v>
          </cell>
          <cell r="J1526"/>
          <cell r="K1526"/>
          <cell r="M1526"/>
        </row>
        <row r="1527">
          <cell r="C1527"/>
          <cell r="E1527"/>
          <cell r="H1527" t="str">
            <v>OK</v>
          </cell>
          <cell r="J1527"/>
          <cell r="K1527"/>
          <cell r="M1527"/>
        </row>
        <row r="1528">
          <cell r="C1528"/>
          <cell r="E1528"/>
          <cell r="H1528" t="str">
            <v>OK</v>
          </cell>
          <cell r="J1528"/>
          <cell r="K1528"/>
          <cell r="M1528"/>
        </row>
        <row r="1529">
          <cell r="C1529"/>
          <cell r="E1529"/>
          <cell r="H1529" t="str">
            <v>OK</v>
          </cell>
          <cell r="J1529"/>
          <cell r="K1529"/>
          <cell r="M1529"/>
        </row>
        <row r="1530">
          <cell r="C1530"/>
          <cell r="E1530"/>
          <cell r="H1530" t="str">
            <v>OK</v>
          </cell>
          <cell r="J1530"/>
          <cell r="K1530"/>
          <cell r="M1530"/>
        </row>
        <row r="1531">
          <cell r="C1531"/>
          <cell r="E1531"/>
          <cell r="H1531" t="str">
            <v>OK</v>
          </cell>
          <cell r="J1531"/>
          <cell r="K1531"/>
          <cell r="M1531"/>
        </row>
        <row r="1532">
          <cell r="C1532"/>
          <cell r="E1532"/>
          <cell r="H1532" t="str">
            <v>OK</v>
          </cell>
          <cell r="J1532"/>
          <cell r="K1532"/>
          <cell r="M1532"/>
        </row>
        <row r="1533">
          <cell r="C1533"/>
          <cell r="E1533"/>
          <cell r="H1533" t="str">
            <v>OK</v>
          </cell>
          <cell r="J1533"/>
          <cell r="K1533"/>
          <cell r="M1533"/>
        </row>
        <row r="1534">
          <cell r="C1534"/>
          <cell r="E1534"/>
          <cell r="H1534" t="str">
            <v>OK</v>
          </cell>
          <cell r="J1534"/>
          <cell r="K1534"/>
          <cell r="M1534"/>
        </row>
        <row r="1535">
          <cell r="C1535"/>
          <cell r="E1535"/>
          <cell r="H1535" t="str">
            <v>OK</v>
          </cell>
          <cell r="J1535"/>
          <cell r="K1535"/>
          <cell r="M1535"/>
        </row>
        <row r="1536">
          <cell r="C1536"/>
          <cell r="E1536"/>
          <cell r="H1536" t="str">
            <v>OK</v>
          </cell>
          <cell r="J1536"/>
          <cell r="K1536"/>
          <cell r="M1536"/>
        </row>
        <row r="1537">
          <cell r="C1537"/>
          <cell r="E1537"/>
          <cell r="H1537" t="str">
            <v>OK</v>
          </cell>
          <cell r="J1537"/>
          <cell r="K1537"/>
          <cell r="M1537"/>
        </row>
        <row r="1538">
          <cell r="C1538"/>
          <cell r="E1538"/>
          <cell r="H1538" t="str">
            <v>OK</v>
          </cell>
          <cell r="J1538"/>
          <cell r="K1538"/>
          <cell r="M1538"/>
        </row>
        <row r="1539">
          <cell r="C1539"/>
          <cell r="E1539"/>
          <cell r="H1539" t="str">
            <v>OK</v>
          </cell>
          <cell r="J1539"/>
          <cell r="K1539"/>
          <cell r="M1539"/>
        </row>
        <row r="1540">
          <cell r="C1540"/>
          <cell r="E1540"/>
          <cell r="H1540" t="str">
            <v>OK</v>
          </cell>
          <cell r="J1540"/>
          <cell r="K1540"/>
          <cell r="M1540"/>
        </row>
        <row r="1541">
          <cell r="C1541"/>
          <cell r="E1541"/>
          <cell r="H1541" t="str">
            <v>OK</v>
          </cell>
          <cell r="J1541"/>
          <cell r="K1541"/>
          <cell r="M1541"/>
        </row>
        <row r="1542">
          <cell r="C1542"/>
          <cell r="E1542"/>
          <cell r="H1542" t="str">
            <v>OK</v>
          </cell>
          <cell r="J1542"/>
          <cell r="K1542"/>
          <cell r="M1542"/>
        </row>
        <row r="1543">
          <cell r="C1543"/>
          <cell r="E1543"/>
          <cell r="H1543" t="str">
            <v>OK</v>
          </cell>
          <cell r="J1543"/>
          <cell r="K1543"/>
          <cell r="M1543"/>
        </row>
        <row r="1544">
          <cell r="C1544"/>
          <cell r="E1544"/>
          <cell r="H1544" t="str">
            <v>OK</v>
          </cell>
          <cell r="J1544"/>
          <cell r="K1544"/>
          <cell r="M1544"/>
        </row>
        <row r="1545">
          <cell r="C1545"/>
          <cell r="E1545"/>
          <cell r="H1545" t="str">
            <v>OK</v>
          </cell>
          <cell r="J1545"/>
          <cell r="K1545"/>
          <cell r="M1545"/>
        </row>
        <row r="1546">
          <cell r="C1546"/>
          <cell r="E1546"/>
          <cell r="H1546" t="str">
            <v>OK</v>
          </cell>
          <cell r="J1546"/>
          <cell r="K1546"/>
          <cell r="M1546"/>
        </row>
        <row r="1547">
          <cell r="C1547"/>
          <cell r="E1547"/>
          <cell r="H1547" t="str">
            <v>OK</v>
          </cell>
          <cell r="J1547"/>
          <cell r="K1547"/>
          <cell r="M1547"/>
        </row>
        <row r="1548">
          <cell r="C1548"/>
          <cell r="E1548"/>
          <cell r="H1548" t="str">
            <v>OK</v>
          </cell>
          <cell r="J1548"/>
          <cell r="K1548"/>
          <cell r="M1548"/>
        </row>
        <row r="1549">
          <cell r="C1549"/>
          <cell r="E1549"/>
          <cell r="H1549" t="str">
            <v>OK</v>
          </cell>
          <cell r="J1549"/>
          <cell r="K1549"/>
          <cell r="M1549"/>
        </row>
        <row r="1550">
          <cell r="C1550"/>
          <cell r="E1550"/>
          <cell r="H1550" t="str">
            <v>OK</v>
          </cell>
          <cell r="J1550"/>
          <cell r="K1550"/>
          <cell r="M1550"/>
        </row>
        <row r="1551">
          <cell r="C1551"/>
          <cell r="E1551"/>
          <cell r="H1551" t="str">
            <v>OK</v>
          </cell>
          <cell r="J1551"/>
          <cell r="K1551"/>
          <cell r="M1551"/>
        </row>
        <row r="1552">
          <cell r="C1552"/>
          <cell r="E1552"/>
          <cell r="H1552" t="str">
            <v>OK</v>
          </cell>
          <cell r="J1552"/>
          <cell r="K1552"/>
          <cell r="M1552"/>
        </row>
        <row r="1553">
          <cell r="C1553"/>
          <cell r="E1553"/>
          <cell r="H1553" t="str">
            <v>OK</v>
          </cell>
          <cell r="J1553"/>
          <cell r="K1553"/>
          <cell r="M1553"/>
        </row>
        <row r="1554">
          <cell r="C1554"/>
          <cell r="E1554"/>
          <cell r="H1554" t="str">
            <v>OK</v>
          </cell>
          <cell r="J1554"/>
          <cell r="K1554"/>
          <cell r="M1554"/>
        </row>
        <row r="1555">
          <cell r="C1555"/>
          <cell r="E1555"/>
          <cell r="H1555" t="str">
            <v>OK</v>
          </cell>
          <cell r="J1555"/>
          <cell r="K1555"/>
          <cell r="M1555"/>
        </row>
        <row r="1556">
          <cell r="C1556"/>
          <cell r="E1556"/>
          <cell r="H1556" t="str">
            <v>OK</v>
          </cell>
          <cell r="J1556"/>
          <cell r="K1556"/>
          <cell r="M1556"/>
        </row>
        <row r="1557">
          <cell r="C1557"/>
          <cell r="E1557"/>
          <cell r="H1557" t="str">
            <v>OK</v>
          </cell>
          <cell r="J1557"/>
          <cell r="K1557"/>
          <cell r="M1557"/>
        </row>
        <row r="1558">
          <cell r="C1558"/>
          <cell r="E1558"/>
          <cell r="H1558" t="str">
            <v>OK</v>
          </cell>
          <cell r="J1558"/>
          <cell r="K1558"/>
          <cell r="M1558"/>
        </row>
        <row r="1559">
          <cell r="C1559"/>
          <cell r="E1559"/>
          <cell r="H1559" t="str">
            <v>OK</v>
          </cell>
          <cell r="J1559"/>
          <cell r="K1559"/>
          <cell r="M1559"/>
        </row>
        <row r="1560">
          <cell r="C1560"/>
          <cell r="E1560"/>
          <cell r="H1560" t="str">
            <v>OK</v>
          </cell>
          <cell r="J1560"/>
          <cell r="K1560"/>
          <cell r="M1560"/>
        </row>
        <row r="1561">
          <cell r="C1561"/>
          <cell r="E1561"/>
          <cell r="H1561" t="str">
            <v>OK</v>
          </cell>
          <cell r="J1561"/>
          <cell r="K1561"/>
          <cell r="M1561"/>
        </row>
        <row r="1562">
          <cell r="C1562"/>
          <cell r="E1562"/>
          <cell r="H1562" t="str">
            <v>OK</v>
          </cell>
          <cell r="J1562"/>
          <cell r="K1562"/>
          <cell r="M1562"/>
        </row>
        <row r="1563">
          <cell r="C1563"/>
          <cell r="E1563"/>
          <cell r="H1563" t="str">
            <v>OK</v>
          </cell>
          <cell r="J1563"/>
          <cell r="K1563"/>
          <cell r="M1563"/>
        </row>
        <row r="1564">
          <cell r="C1564"/>
          <cell r="E1564"/>
          <cell r="H1564" t="str">
            <v>OK</v>
          </cell>
          <cell r="J1564"/>
          <cell r="K1564"/>
          <cell r="M1564"/>
        </row>
        <row r="1565">
          <cell r="C1565"/>
          <cell r="E1565"/>
          <cell r="H1565" t="str">
            <v>OK</v>
          </cell>
          <cell r="J1565"/>
          <cell r="K1565"/>
          <cell r="M1565"/>
        </row>
        <row r="1566">
          <cell r="C1566"/>
          <cell r="E1566"/>
          <cell r="H1566" t="str">
            <v>OK</v>
          </cell>
          <cell r="J1566"/>
          <cell r="K1566"/>
          <cell r="M1566"/>
        </row>
        <row r="1567">
          <cell r="C1567"/>
          <cell r="E1567"/>
          <cell r="H1567" t="str">
            <v>OK</v>
          </cell>
          <cell r="J1567"/>
          <cell r="K1567"/>
          <cell r="M1567"/>
        </row>
        <row r="1568">
          <cell r="C1568"/>
          <cell r="E1568"/>
          <cell r="H1568" t="str">
            <v>OK</v>
          </cell>
          <cell r="J1568"/>
          <cell r="K1568"/>
          <cell r="M1568"/>
        </row>
        <row r="1569">
          <cell r="C1569"/>
          <cell r="E1569"/>
          <cell r="H1569" t="str">
            <v>OK</v>
          </cell>
          <cell r="J1569"/>
          <cell r="K1569"/>
          <cell r="M1569"/>
        </row>
        <row r="1570">
          <cell r="C1570"/>
          <cell r="E1570"/>
          <cell r="H1570" t="str">
            <v>OK</v>
          </cell>
          <cell r="J1570"/>
          <cell r="K1570"/>
          <cell r="M1570"/>
        </row>
        <row r="1571">
          <cell r="C1571"/>
          <cell r="E1571"/>
          <cell r="H1571" t="str">
            <v>OK</v>
          </cell>
          <cell r="J1571"/>
          <cell r="K1571"/>
          <cell r="M1571"/>
        </row>
        <row r="1572">
          <cell r="C1572"/>
          <cell r="E1572"/>
          <cell r="H1572" t="str">
            <v>OK</v>
          </cell>
          <cell r="J1572"/>
          <cell r="K1572"/>
          <cell r="M1572"/>
        </row>
        <row r="1573">
          <cell r="C1573"/>
          <cell r="E1573"/>
          <cell r="H1573" t="str">
            <v>OK</v>
          </cell>
          <cell r="J1573"/>
          <cell r="K1573"/>
          <cell r="M1573"/>
        </row>
        <row r="1574">
          <cell r="C1574"/>
          <cell r="E1574"/>
          <cell r="H1574" t="str">
            <v>OK</v>
          </cell>
          <cell r="J1574"/>
          <cell r="K1574"/>
          <cell r="M1574"/>
        </row>
        <row r="1575">
          <cell r="C1575"/>
          <cell r="E1575"/>
          <cell r="H1575" t="str">
            <v>OK</v>
          </cell>
          <cell r="J1575"/>
          <cell r="K1575"/>
          <cell r="M1575"/>
        </row>
        <row r="1576">
          <cell r="C1576"/>
          <cell r="E1576"/>
          <cell r="H1576" t="str">
            <v>OK</v>
          </cell>
          <cell r="J1576"/>
          <cell r="K1576"/>
          <cell r="M1576"/>
        </row>
        <row r="1577">
          <cell r="C1577"/>
          <cell r="E1577"/>
          <cell r="H1577" t="str">
            <v>OK</v>
          </cell>
          <cell r="J1577"/>
          <cell r="K1577"/>
          <cell r="M1577"/>
        </row>
        <row r="1578">
          <cell r="C1578"/>
          <cell r="E1578"/>
          <cell r="H1578" t="str">
            <v>OK</v>
          </cell>
          <cell r="J1578"/>
          <cell r="K1578"/>
          <cell r="M1578"/>
        </row>
        <row r="1579">
          <cell r="C1579"/>
          <cell r="E1579"/>
          <cell r="H1579" t="str">
            <v>OK</v>
          </cell>
          <cell r="J1579"/>
          <cell r="K1579"/>
          <cell r="M1579"/>
        </row>
        <row r="1580">
          <cell r="C1580"/>
          <cell r="E1580"/>
          <cell r="H1580" t="str">
            <v>OK</v>
          </cell>
          <cell r="J1580"/>
          <cell r="K1580"/>
          <cell r="M1580"/>
        </row>
        <row r="1581">
          <cell r="C1581"/>
          <cell r="E1581"/>
          <cell r="H1581" t="str">
            <v>OK</v>
          </cell>
          <cell r="J1581"/>
          <cell r="K1581"/>
          <cell r="M1581"/>
        </row>
        <row r="1582">
          <cell r="C1582"/>
          <cell r="E1582"/>
          <cell r="H1582" t="str">
            <v>OK</v>
          </cell>
          <cell r="J1582"/>
          <cell r="K1582"/>
          <cell r="M1582"/>
        </row>
        <row r="1583">
          <cell r="C1583"/>
          <cell r="E1583"/>
          <cell r="H1583" t="str">
            <v>OK</v>
          </cell>
          <cell r="J1583"/>
          <cell r="K1583"/>
          <cell r="M1583"/>
        </row>
        <row r="1584">
          <cell r="C1584"/>
          <cell r="E1584"/>
          <cell r="H1584" t="str">
            <v>OK</v>
          </cell>
          <cell r="J1584"/>
          <cell r="K1584"/>
          <cell r="M1584"/>
        </row>
        <row r="1585">
          <cell r="C1585"/>
          <cell r="E1585"/>
          <cell r="H1585" t="str">
            <v>OK</v>
          </cell>
          <cell r="J1585"/>
          <cell r="K1585"/>
          <cell r="M1585"/>
        </row>
        <row r="1586">
          <cell r="C1586"/>
          <cell r="E1586"/>
          <cell r="H1586" t="str">
            <v>OK</v>
          </cell>
          <cell r="J1586"/>
          <cell r="K1586"/>
          <cell r="M1586"/>
        </row>
        <row r="1587">
          <cell r="C1587"/>
          <cell r="E1587"/>
          <cell r="H1587" t="str">
            <v>OK</v>
          </cell>
          <cell r="J1587"/>
          <cell r="K1587"/>
          <cell r="M1587"/>
        </row>
        <row r="1588">
          <cell r="C1588"/>
          <cell r="E1588"/>
          <cell r="H1588" t="str">
            <v>OK</v>
          </cell>
          <cell r="J1588"/>
          <cell r="K1588"/>
          <cell r="M1588"/>
        </row>
        <row r="1589">
          <cell r="C1589"/>
          <cell r="E1589"/>
          <cell r="H1589" t="str">
            <v>OK</v>
          </cell>
          <cell r="J1589"/>
          <cell r="K1589"/>
          <cell r="M1589"/>
        </row>
        <row r="1590">
          <cell r="C1590"/>
          <cell r="E1590"/>
          <cell r="H1590" t="str">
            <v>OK</v>
          </cell>
          <cell r="J1590"/>
          <cell r="K1590"/>
          <cell r="M1590"/>
        </row>
        <row r="1591">
          <cell r="C1591"/>
          <cell r="E1591"/>
          <cell r="H1591" t="str">
            <v>OK</v>
          </cell>
          <cell r="J1591"/>
          <cell r="K1591"/>
          <cell r="M1591"/>
        </row>
        <row r="1592">
          <cell r="C1592"/>
          <cell r="E1592"/>
          <cell r="H1592" t="str">
            <v>OK</v>
          </cell>
          <cell r="J1592"/>
          <cell r="K1592"/>
          <cell r="M1592"/>
        </row>
        <row r="1593">
          <cell r="C1593"/>
          <cell r="E1593"/>
          <cell r="H1593" t="str">
            <v>OK</v>
          </cell>
          <cell r="J1593"/>
          <cell r="K1593"/>
          <cell r="M1593"/>
        </row>
        <row r="1594">
          <cell r="C1594"/>
          <cell r="E1594"/>
          <cell r="H1594" t="str">
            <v>OK</v>
          </cell>
          <cell r="J1594"/>
          <cell r="K1594"/>
          <cell r="M1594"/>
        </row>
        <row r="1595">
          <cell r="C1595"/>
          <cell r="E1595"/>
          <cell r="H1595" t="str">
            <v>OK</v>
          </cell>
          <cell r="J1595"/>
          <cell r="K1595"/>
          <cell r="M1595"/>
        </row>
        <row r="1596">
          <cell r="C1596"/>
          <cell r="E1596"/>
          <cell r="H1596" t="str">
            <v>OK</v>
          </cell>
          <cell r="J1596"/>
          <cell r="K1596"/>
          <cell r="M1596"/>
        </row>
        <row r="1597">
          <cell r="C1597"/>
          <cell r="E1597"/>
          <cell r="H1597" t="str">
            <v>OK</v>
          </cell>
          <cell r="J1597"/>
          <cell r="K1597"/>
          <cell r="M1597"/>
        </row>
        <row r="1598">
          <cell r="C1598"/>
          <cell r="E1598"/>
          <cell r="H1598" t="str">
            <v>OK</v>
          </cell>
          <cell r="J1598"/>
          <cell r="K1598"/>
          <cell r="M1598"/>
        </row>
        <row r="1599">
          <cell r="C1599"/>
          <cell r="E1599"/>
          <cell r="H1599" t="str">
            <v>OK</v>
          </cell>
          <cell r="J1599"/>
          <cell r="K1599"/>
          <cell r="M1599"/>
        </row>
        <row r="1600">
          <cell r="C1600"/>
          <cell r="E1600"/>
          <cell r="H1600" t="str">
            <v>OK</v>
          </cell>
          <cell r="J1600"/>
          <cell r="K1600"/>
          <cell r="M1600"/>
        </row>
        <row r="1601">
          <cell r="C1601"/>
          <cell r="E1601"/>
          <cell r="H1601" t="str">
            <v>OK</v>
          </cell>
          <cell r="J1601"/>
          <cell r="K1601"/>
          <cell r="M1601"/>
        </row>
        <row r="1602">
          <cell r="C1602"/>
          <cell r="E1602"/>
          <cell r="H1602" t="str">
            <v>OK</v>
          </cell>
          <cell r="J1602"/>
          <cell r="K1602"/>
          <cell r="M1602"/>
        </row>
        <row r="1603">
          <cell r="C1603"/>
          <cell r="E1603"/>
          <cell r="H1603" t="str">
            <v>OK</v>
          </cell>
          <cell r="J1603"/>
          <cell r="K1603"/>
          <cell r="M1603"/>
        </row>
        <row r="1604">
          <cell r="C1604"/>
          <cell r="E1604"/>
          <cell r="H1604" t="str">
            <v>OK</v>
          </cell>
          <cell r="J1604"/>
          <cell r="K1604"/>
          <cell r="M1604"/>
        </row>
        <row r="1605">
          <cell r="C1605"/>
          <cell r="E1605"/>
          <cell r="H1605" t="str">
            <v>OK</v>
          </cell>
          <cell r="J1605"/>
          <cell r="K1605"/>
          <cell r="M1605"/>
        </row>
        <row r="1606">
          <cell r="C1606"/>
          <cell r="E1606"/>
          <cell r="H1606" t="str">
            <v>OK</v>
          </cell>
          <cell r="J1606"/>
          <cell r="K1606"/>
          <cell r="M1606"/>
        </row>
        <row r="1607">
          <cell r="C1607"/>
          <cell r="E1607"/>
          <cell r="H1607" t="str">
            <v>OK</v>
          </cell>
          <cell r="J1607"/>
          <cell r="K1607"/>
          <cell r="M1607"/>
        </row>
        <row r="1608">
          <cell r="C1608"/>
          <cell r="E1608"/>
          <cell r="H1608" t="str">
            <v>OK</v>
          </cell>
          <cell r="J1608"/>
          <cell r="K1608"/>
          <cell r="M1608"/>
        </row>
        <row r="1609">
          <cell r="C1609"/>
          <cell r="E1609"/>
          <cell r="H1609" t="str">
            <v>OK</v>
          </cell>
          <cell r="J1609"/>
          <cell r="K1609"/>
          <cell r="M1609"/>
        </row>
        <row r="1610">
          <cell r="C1610"/>
          <cell r="E1610"/>
          <cell r="H1610" t="str">
            <v>OK</v>
          </cell>
          <cell r="J1610"/>
          <cell r="K1610"/>
          <cell r="M1610"/>
        </row>
        <row r="1611">
          <cell r="C1611"/>
          <cell r="E1611"/>
          <cell r="H1611" t="str">
            <v>OK</v>
          </cell>
          <cell r="J1611"/>
          <cell r="K1611"/>
          <cell r="M1611"/>
        </row>
        <row r="1612">
          <cell r="C1612"/>
          <cell r="E1612"/>
          <cell r="H1612" t="str">
            <v>OK</v>
          </cell>
          <cell r="J1612"/>
          <cell r="K1612"/>
          <cell r="M1612"/>
        </row>
        <row r="1613">
          <cell r="C1613"/>
          <cell r="E1613"/>
          <cell r="H1613" t="str">
            <v>OK</v>
          </cell>
          <cell r="J1613"/>
          <cell r="K1613"/>
          <cell r="M1613"/>
        </row>
        <row r="1614">
          <cell r="C1614"/>
          <cell r="E1614"/>
          <cell r="H1614" t="str">
            <v>OK</v>
          </cell>
          <cell r="J1614"/>
          <cell r="K1614"/>
          <cell r="M1614"/>
        </row>
        <row r="1615">
          <cell r="C1615"/>
          <cell r="E1615"/>
          <cell r="H1615" t="str">
            <v>OK</v>
          </cell>
          <cell r="J1615"/>
          <cell r="K1615"/>
          <cell r="M1615"/>
        </row>
        <row r="1616">
          <cell r="C1616"/>
          <cell r="E1616"/>
          <cell r="H1616" t="str">
            <v>OK</v>
          </cell>
          <cell r="J1616"/>
          <cell r="K1616"/>
          <cell r="M1616"/>
        </row>
        <row r="1617">
          <cell r="C1617"/>
          <cell r="E1617"/>
          <cell r="H1617" t="str">
            <v>OK</v>
          </cell>
          <cell r="J1617"/>
          <cell r="K1617"/>
          <cell r="M1617"/>
        </row>
        <row r="1618">
          <cell r="C1618"/>
          <cell r="E1618"/>
          <cell r="H1618" t="str">
            <v>OK</v>
          </cell>
          <cell r="J1618"/>
          <cell r="K1618"/>
          <cell r="M1618"/>
        </row>
        <row r="1619">
          <cell r="C1619"/>
          <cell r="E1619"/>
          <cell r="H1619" t="str">
            <v>OK</v>
          </cell>
          <cell r="J1619"/>
          <cell r="K1619"/>
          <cell r="M1619"/>
        </row>
        <row r="1620">
          <cell r="C1620"/>
          <cell r="E1620"/>
          <cell r="H1620" t="str">
            <v>OK</v>
          </cell>
          <cell r="J1620"/>
          <cell r="K1620"/>
          <cell r="M1620"/>
        </row>
        <row r="1621">
          <cell r="C1621"/>
          <cell r="E1621"/>
          <cell r="H1621" t="str">
            <v>OK</v>
          </cell>
          <cell r="J1621"/>
          <cell r="K1621"/>
          <cell r="M1621"/>
        </row>
        <row r="1622">
          <cell r="C1622"/>
          <cell r="E1622"/>
          <cell r="H1622" t="str">
            <v>OK</v>
          </cell>
          <cell r="J1622"/>
          <cell r="K1622"/>
          <cell r="M1622"/>
        </row>
        <row r="1623">
          <cell r="C1623"/>
          <cell r="E1623"/>
          <cell r="H1623" t="str">
            <v>OK</v>
          </cell>
          <cell r="J1623"/>
          <cell r="K1623"/>
          <cell r="M1623"/>
        </row>
        <row r="1624">
          <cell r="C1624"/>
          <cell r="E1624"/>
          <cell r="H1624" t="str">
            <v>OK</v>
          </cell>
          <cell r="J1624"/>
          <cell r="K1624"/>
          <cell r="M1624"/>
        </row>
        <row r="1625">
          <cell r="C1625"/>
          <cell r="E1625"/>
          <cell r="H1625" t="str">
            <v>OK</v>
          </cell>
          <cell r="J1625"/>
          <cell r="K1625"/>
          <cell r="M1625"/>
        </row>
        <row r="1626">
          <cell r="C1626"/>
          <cell r="E1626"/>
          <cell r="H1626" t="str">
            <v>OK</v>
          </cell>
          <cell r="J1626"/>
          <cell r="K1626"/>
          <cell r="M1626"/>
        </row>
        <row r="1627">
          <cell r="C1627"/>
          <cell r="E1627"/>
          <cell r="H1627" t="str">
            <v>OK</v>
          </cell>
          <cell r="J1627"/>
          <cell r="K1627"/>
          <cell r="M1627"/>
        </row>
        <row r="1628">
          <cell r="C1628"/>
          <cell r="E1628"/>
          <cell r="H1628" t="str">
            <v>OK</v>
          </cell>
          <cell r="J1628"/>
          <cell r="K1628"/>
          <cell r="M1628"/>
        </row>
        <row r="1629">
          <cell r="C1629"/>
          <cell r="E1629"/>
          <cell r="H1629" t="str">
            <v>OK</v>
          </cell>
          <cell r="J1629"/>
          <cell r="K1629"/>
          <cell r="M1629"/>
        </row>
        <row r="1630">
          <cell r="C1630"/>
          <cell r="E1630"/>
          <cell r="H1630" t="str">
            <v>OK</v>
          </cell>
          <cell r="J1630"/>
          <cell r="K1630"/>
          <cell r="M1630"/>
        </row>
        <row r="1631">
          <cell r="C1631"/>
          <cell r="E1631"/>
          <cell r="H1631" t="str">
            <v>OK</v>
          </cell>
          <cell r="J1631"/>
          <cell r="K1631"/>
          <cell r="M1631"/>
        </row>
        <row r="1632">
          <cell r="C1632"/>
          <cell r="E1632"/>
          <cell r="H1632" t="str">
            <v>OK</v>
          </cell>
          <cell r="J1632"/>
          <cell r="K1632"/>
          <cell r="M1632"/>
        </row>
        <row r="1633">
          <cell r="C1633"/>
          <cell r="E1633"/>
          <cell r="H1633" t="str">
            <v>OK</v>
          </cell>
          <cell r="J1633"/>
          <cell r="K1633"/>
          <cell r="M1633"/>
        </row>
        <row r="1634">
          <cell r="C1634"/>
          <cell r="E1634"/>
          <cell r="H1634" t="str">
            <v>OK</v>
          </cell>
          <cell r="J1634"/>
          <cell r="K1634"/>
          <cell r="M1634"/>
        </row>
        <row r="1635">
          <cell r="C1635"/>
          <cell r="E1635"/>
          <cell r="H1635" t="str">
            <v>OK</v>
          </cell>
          <cell r="J1635"/>
          <cell r="K1635"/>
          <cell r="M1635"/>
        </row>
        <row r="1636">
          <cell r="C1636"/>
          <cell r="E1636"/>
          <cell r="H1636" t="str">
            <v>OK</v>
          </cell>
          <cell r="J1636"/>
          <cell r="K1636"/>
          <cell r="M1636"/>
        </row>
        <row r="1637">
          <cell r="C1637"/>
          <cell r="E1637"/>
          <cell r="H1637" t="str">
            <v>OK</v>
          </cell>
          <cell r="J1637"/>
          <cell r="K1637"/>
          <cell r="M1637"/>
        </row>
        <row r="1638">
          <cell r="C1638"/>
          <cell r="E1638"/>
          <cell r="H1638" t="str">
            <v>OK</v>
          </cell>
          <cell r="J1638"/>
          <cell r="K1638"/>
          <cell r="M1638"/>
        </row>
        <row r="1639">
          <cell r="C1639"/>
          <cell r="E1639"/>
          <cell r="H1639" t="str">
            <v>OK</v>
          </cell>
          <cell r="J1639"/>
          <cell r="K1639"/>
          <cell r="M1639"/>
        </row>
        <row r="1640">
          <cell r="C1640"/>
          <cell r="E1640"/>
          <cell r="H1640" t="str">
            <v>OK</v>
          </cell>
          <cell r="J1640"/>
          <cell r="K1640"/>
          <cell r="M1640"/>
        </row>
        <row r="1641">
          <cell r="C1641"/>
          <cell r="E1641"/>
          <cell r="H1641" t="str">
            <v>OK</v>
          </cell>
          <cell r="J1641"/>
          <cell r="K1641"/>
          <cell r="M1641"/>
        </row>
        <row r="1642">
          <cell r="C1642"/>
          <cell r="E1642"/>
          <cell r="H1642" t="str">
            <v>OK</v>
          </cell>
          <cell r="J1642"/>
          <cell r="K1642"/>
          <cell r="M1642"/>
        </row>
        <row r="1643">
          <cell r="C1643"/>
          <cell r="E1643"/>
          <cell r="H1643" t="str">
            <v>OK</v>
          </cell>
          <cell r="J1643"/>
          <cell r="K1643"/>
          <cell r="M1643"/>
        </row>
        <row r="1644">
          <cell r="C1644"/>
          <cell r="E1644"/>
          <cell r="H1644" t="str">
            <v>OK</v>
          </cell>
          <cell r="J1644"/>
          <cell r="K1644"/>
          <cell r="M1644"/>
        </row>
        <row r="1645">
          <cell r="C1645"/>
          <cell r="E1645"/>
          <cell r="H1645" t="str">
            <v>OK</v>
          </cell>
          <cell r="J1645"/>
          <cell r="K1645"/>
          <cell r="M1645"/>
        </row>
        <row r="1646">
          <cell r="C1646"/>
          <cell r="E1646"/>
          <cell r="H1646" t="str">
            <v>OK</v>
          </cell>
          <cell r="J1646"/>
          <cell r="K1646"/>
          <cell r="M1646"/>
        </row>
        <row r="1647">
          <cell r="C1647"/>
          <cell r="E1647"/>
          <cell r="H1647" t="str">
            <v>OK</v>
          </cell>
          <cell r="J1647"/>
          <cell r="K1647"/>
          <cell r="M1647"/>
        </row>
        <row r="1648">
          <cell r="C1648"/>
          <cell r="E1648"/>
          <cell r="H1648" t="str">
            <v>OK</v>
          </cell>
          <cell r="J1648"/>
          <cell r="K1648"/>
          <cell r="M1648"/>
        </row>
        <row r="1649">
          <cell r="C1649"/>
          <cell r="E1649"/>
          <cell r="H1649" t="str">
            <v>OK</v>
          </cell>
          <cell r="J1649"/>
          <cell r="K1649"/>
          <cell r="M1649"/>
        </row>
        <row r="1650">
          <cell r="C1650"/>
          <cell r="E1650"/>
          <cell r="H1650" t="str">
            <v>OK</v>
          </cell>
          <cell r="J1650"/>
          <cell r="K1650"/>
          <cell r="M1650"/>
        </row>
        <row r="1651">
          <cell r="C1651"/>
          <cell r="E1651"/>
          <cell r="H1651" t="str">
            <v>OK</v>
          </cell>
          <cell r="J1651"/>
          <cell r="K1651"/>
          <cell r="M1651"/>
        </row>
        <row r="1652">
          <cell r="C1652"/>
          <cell r="E1652"/>
          <cell r="H1652" t="str">
            <v>OK</v>
          </cell>
          <cell r="J1652"/>
          <cell r="K1652"/>
          <cell r="M1652"/>
        </row>
        <row r="1653">
          <cell r="C1653"/>
          <cell r="E1653"/>
          <cell r="H1653" t="str">
            <v>OK</v>
          </cell>
          <cell r="J1653"/>
          <cell r="K1653"/>
          <cell r="M1653"/>
        </row>
        <row r="1654">
          <cell r="C1654"/>
          <cell r="E1654"/>
          <cell r="H1654" t="str">
            <v>OK</v>
          </cell>
          <cell r="J1654"/>
          <cell r="K1654"/>
          <cell r="M1654"/>
        </row>
        <row r="1655">
          <cell r="C1655"/>
          <cell r="E1655"/>
          <cell r="H1655" t="str">
            <v>OK</v>
          </cell>
          <cell r="J1655"/>
          <cell r="K1655"/>
          <cell r="M1655"/>
        </row>
        <row r="1656">
          <cell r="C1656"/>
          <cell r="E1656"/>
          <cell r="H1656" t="str">
            <v>OK</v>
          </cell>
          <cell r="J1656"/>
          <cell r="K1656"/>
          <cell r="M1656"/>
        </row>
        <row r="1657">
          <cell r="C1657"/>
          <cell r="E1657"/>
          <cell r="H1657" t="str">
            <v>OK</v>
          </cell>
          <cell r="J1657"/>
          <cell r="K1657"/>
          <cell r="M1657"/>
        </row>
        <row r="1658">
          <cell r="C1658"/>
          <cell r="E1658"/>
          <cell r="H1658" t="str">
            <v>OK</v>
          </cell>
          <cell r="J1658"/>
          <cell r="K1658"/>
          <cell r="M1658"/>
        </row>
        <row r="1659">
          <cell r="C1659"/>
          <cell r="E1659"/>
          <cell r="H1659" t="str">
            <v>OK</v>
          </cell>
          <cell r="J1659"/>
          <cell r="K1659"/>
          <cell r="M1659"/>
        </row>
        <row r="1660">
          <cell r="C1660"/>
          <cell r="E1660"/>
          <cell r="H1660" t="str">
            <v>OK</v>
          </cell>
          <cell r="J1660"/>
          <cell r="K1660"/>
          <cell r="M1660"/>
        </row>
        <row r="1661">
          <cell r="C1661"/>
          <cell r="E1661"/>
          <cell r="H1661" t="str">
            <v>OK</v>
          </cell>
          <cell r="J1661"/>
          <cell r="K1661"/>
          <cell r="M1661"/>
        </row>
        <row r="1662">
          <cell r="C1662"/>
          <cell r="E1662"/>
          <cell r="H1662" t="str">
            <v>OK</v>
          </cell>
          <cell r="J1662"/>
          <cell r="K1662"/>
          <cell r="M1662"/>
        </row>
        <row r="1663">
          <cell r="C1663"/>
          <cell r="E1663"/>
          <cell r="H1663" t="str">
            <v>OK</v>
          </cell>
          <cell r="J1663"/>
          <cell r="K1663"/>
          <cell r="M1663"/>
        </row>
        <row r="1664">
          <cell r="C1664"/>
          <cell r="E1664"/>
          <cell r="H1664" t="str">
            <v>OK</v>
          </cell>
          <cell r="J1664"/>
          <cell r="K1664"/>
          <cell r="M1664"/>
        </row>
        <row r="1665">
          <cell r="C1665"/>
          <cell r="E1665"/>
          <cell r="H1665" t="str">
            <v>OK</v>
          </cell>
          <cell r="J1665"/>
          <cell r="K1665"/>
          <cell r="M1665"/>
        </row>
        <row r="1666">
          <cell r="C1666"/>
          <cell r="E1666"/>
          <cell r="H1666" t="str">
            <v>OK</v>
          </cell>
          <cell r="J1666"/>
          <cell r="K1666"/>
          <cell r="M1666"/>
        </row>
        <row r="1667">
          <cell r="C1667"/>
          <cell r="E1667"/>
          <cell r="H1667" t="str">
            <v>OK</v>
          </cell>
          <cell r="J1667"/>
          <cell r="K1667"/>
          <cell r="M1667"/>
        </row>
        <row r="1668">
          <cell r="C1668"/>
          <cell r="E1668"/>
          <cell r="H1668" t="str">
            <v>OK</v>
          </cell>
          <cell r="J1668"/>
          <cell r="K1668"/>
          <cell r="M1668"/>
        </row>
        <row r="1669">
          <cell r="C1669"/>
          <cell r="E1669"/>
          <cell r="H1669" t="str">
            <v>OK</v>
          </cell>
          <cell r="J1669"/>
          <cell r="K1669"/>
          <cell r="M1669"/>
        </row>
        <row r="1670">
          <cell r="C1670"/>
          <cell r="E1670"/>
          <cell r="H1670" t="str">
            <v>OK</v>
          </cell>
          <cell r="J1670"/>
          <cell r="K1670"/>
          <cell r="M1670"/>
        </row>
        <row r="1671">
          <cell r="C1671"/>
          <cell r="E1671"/>
          <cell r="H1671" t="str">
            <v>OK</v>
          </cell>
          <cell r="J1671"/>
          <cell r="K1671"/>
          <cell r="M1671"/>
        </row>
        <row r="1672">
          <cell r="C1672"/>
          <cell r="E1672"/>
          <cell r="H1672" t="str">
            <v>OK</v>
          </cell>
          <cell r="J1672"/>
          <cell r="K1672"/>
          <cell r="M1672"/>
        </row>
        <row r="1673">
          <cell r="C1673"/>
          <cell r="E1673"/>
          <cell r="H1673" t="str">
            <v>OK</v>
          </cell>
          <cell r="J1673"/>
          <cell r="K1673"/>
          <cell r="M1673"/>
        </row>
        <row r="1674">
          <cell r="C1674"/>
          <cell r="E1674"/>
          <cell r="H1674" t="str">
            <v>OK</v>
          </cell>
          <cell r="J1674"/>
          <cell r="K1674"/>
          <cell r="M1674"/>
        </row>
        <row r="1675">
          <cell r="C1675"/>
          <cell r="E1675"/>
          <cell r="H1675" t="str">
            <v>OK</v>
          </cell>
          <cell r="J1675"/>
          <cell r="K1675"/>
          <cell r="M1675"/>
        </row>
        <row r="1676">
          <cell r="C1676"/>
          <cell r="E1676"/>
          <cell r="H1676" t="str">
            <v>OK</v>
          </cell>
          <cell r="J1676"/>
          <cell r="K1676"/>
          <cell r="M1676"/>
        </row>
        <row r="1677">
          <cell r="C1677"/>
          <cell r="E1677"/>
          <cell r="H1677" t="str">
            <v>OK</v>
          </cell>
          <cell r="J1677"/>
          <cell r="K1677"/>
          <cell r="M1677"/>
        </row>
        <row r="1678">
          <cell r="C1678"/>
          <cell r="E1678"/>
          <cell r="H1678" t="str">
            <v>OK</v>
          </cell>
          <cell r="J1678"/>
          <cell r="K1678"/>
          <cell r="M1678"/>
        </row>
        <row r="1679">
          <cell r="C1679"/>
          <cell r="E1679"/>
          <cell r="H1679" t="str">
            <v>OK</v>
          </cell>
          <cell r="J1679"/>
          <cell r="K1679"/>
          <cell r="M1679"/>
        </row>
        <row r="1680">
          <cell r="C1680"/>
          <cell r="E1680"/>
          <cell r="H1680" t="str">
            <v>OK</v>
          </cell>
          <cell r="J1680"/>
          <cell r="K1680"/>
          <cell r="M1680"/>
        </row>
        <row r="1681">
          <cell r="C1681"/>
          <cell r="E1681"/>
          <cell r="H1681" t="str">
            <v>OK</v>
          </cell>
          <cell r="J1681"/>
          <cell r="K1681"/>
          <cell r="M1681"/>
        </row>
        <row r="1682">
          <cell r="C1682"/>
          <cell r="E1682"/>
          <cell r="H1682" t="str">
            <v>OK</v>
          </cell>
          <cell r="J1682"/>
          <cell r="K1682"/>
          <cell r="M1682"/>
        </row>
        <row r="1683">
          <cell r="C1683"/>
          <cell r="E1683"/>
          <cell r="H1683" t="str">
            <v>OK</v>
          </cell>
          <cell r="J1683"/>
          <cell r="K1683"/>
          <cell r="M1683"/>
        </row>
        <row r="1684">
          <cell r="C1684"/>
          <cell r="E1684"/>
          <cell r="H1684" t="str">
            <v>OK</v>
          </cell>
          <cell r="J1684"/>
          <cell r="K1684"/>
          <cell r="M1684"/>
        </row>
        <row r="1685">
          <cell r="C1685"/>
          <cell r="E1685"/>
          <cell r="H1685" t="str">
            <v>OK</v>
          </cell>
          <cell r="J1685"/>
          <cell r="K1685"/>
          <cell r="M1685"/>
        </row>
        <row r="1686">
          <cell r="C1686"/>
          <cell r="E1686"/>
          <cell r="H1686" t="str">
            <v>OK</v>
          </cell>
          <cell r="J1686"/>
          <cell r="K1686"/>
          <cell r="M1686"/>
        </row>
        <row r="1687">
          <cell r="C1687"/>
          <cell r="E1687"/>
          <cell r="H1687" t="str">
            <v>OK</v>
          </cell>
          <cell r="J1687"/>
          <cell r="K1687"/>
          <cell r="M1687"/>
        </row>
        <row r="1688">
          <cell r="C1688"/>
          <cell r="E1688"/>
          <cell r="H1688" t="str">
            <v>OK</v>
          </cell>
          <cell r="J1688"/>
          <cell r="K1688"/>
          <cell r="M1688"/>
        </row>
        <row r="1689">
          <cell r="C1689"/>
          <cell r="E1689"/>
          <cell r="H1689" t="str">
            <v>OK</v>
          </cell>
          <cell r="J1689"/>
          <cell r="K1689"/>
          <cell r="M1689"/>
        </row>
        <row r="1690">
          <cell r="C1690"/>
          <cell r="E1690"/>
          <cell r="H1690" t="str">
            <v>OK</v>
          </cell>
          <cell r="J1690"/>
          <cell r="K1690"/>
          <cell r="M1690"/>
        </row>
        <row r="1691">
          <cell r="C1691"/>
          <cell r="E1691"/>
          <cell r="H1691" t="str">
            <v>OK</v>
          </cell>
          <cell r="J1691"/>
          <cell r="K1691"/>
          <cell r="M1691"/>
        </row>
        <row r="1692">
          <cell r="C1692"/>
          <cell r="E1692"/>
          <cell r="H1692" t="str">
            <v>OK</v>
          </cell>
          <cell r="J1692"/>
          <cell r="K1692"/>
          <cell r="M1692"/>
        </row>
        <row r="1693">
          <cell r="C1693"/>
          <cell r="E1693"/>
          <cell r="H1693" t="str">
            <v>OK</v>
          </cell>
          <cell r="J1693"/>
          <cell r="K1693"/>
          <cell r="M1693"/>
        </row>
        <row r="1694">
          <cell r="C1694"/>
          <cell r="E1694"/>
          <cell r="H1694" t="str">
            <v>OK</v>
          </cell>
          <cell r="J1694"/>
          <cell r="K1694"/>
          <cell r="M1694"/>
        </row>
        <row r="1695">
          <cell r="C1695"/>
          <cell r="E1695"/>
          <cell r="H1695" t="str">
            <v>OK</v>
          </cell>
          <cell r="J1695"/>
          <cell r="K1695"/>
          <cell r="M1695"/>
        </row>
        <row r="1696">
          <cell r="C1696"/>
          <cell r="E1696"/>
          <cell r="H1696" t="str">
            <v>OK</v>
          </cell>
          <cell r="J1696"/>
          <cell r="K1696"/>
          <cell r="M1696"/>
        </row>
        <row r="1697">
          <cell r="C1697"/>
          <cell r="E1697"/>
          <cell r="H1697" t="str">
            <v>OK</v>
          </cell>
          <cell r="J1697"/>
          <cell r="K1697"/>
          <cell r="M1697"/>
        </row>
        <row r="1698">
          <cell r="C1698"/>
          <cell r="E1698"/>
          <cell r="H1698" t="str">
            <v>OK</v>
          </cell>
          <cell r="J1698"/>
          <cell r="K1698"/>
          <cell r="M1698"/>
        </row>
        <row r="1699">
          <cell r="C1699"/>
          <cell r="E1699"/>
          <cell r="H1699" t="str">
            <v>OK</v>
          </cell>
          <cell r="J1699"/>
          <cell r="K1699"/>
          <cell r="M1699"/>
        </row>
        <row r="1700">
          <cell r="C1700"/>
          <cell r="E1700"/>
          <cell r="H1700" t="str">
            <v>OK</v>
          </cell>
          <cell r="J1700"/>
          <cell r="K1700"/>
          <cell r="M1700"/>
        </row>
        <row r="1701">
          <cell r="C1701"/>
          <cell r="E1701"/>
          <cell r="H1701" t="str">
            <v>OK</v>
          </cell>
          <cell r="J1701"/>
          <cell r="K1701"/>
          <cell r="M1701"/>
        </row>
        <row r="1702">
          <cell r="C1702"/>
          <cell r="E1702"/>
          <cell r="H1702" t="str">
            <v>OK</v>
          </cell>
          <cell r="J1702"/>
          <cell r="K1702"/>
          <cell r="M1702"/>
        </row>
        <row r="1703">
          <cell r="C1703"/>
          <cell r="E1703"/>
          <cell r="H1703" t="str">
            <v>OK</v>
          </cell>
          <cell r="J1703"/>
          <cell r="K1703"/>
          <cell r="M1703"/>
        </row>
        <row r="1704">
          <cell r="C1704"/>
          <cell r="E1704"/>
          <cell r="H1704" t="str">
            <v>OK</v>
          </cell>
          <cell r="J1704"/>
          <cell r="K1704"/>
          <cell r="M1704"/>
        </row>
        <row r="1705">
          <cell r="C1705"/>
          <cell r="E1705"/>
          <cell r="H1705" t="str">
            <v>OK</v>
          </cell>
          <cell r="J1705"/>
          <cell r="K1705"/>
          <cell r="M1705"/>
        </row>
        <row r="1706">
          <cell r="C1706"/>
          <cell r="E1706"/>
          <cell r="H1706" t="str">
            <v>OK</v>
          </cell>
          <cell r="J1706"/>
          <cell r="K1706"/>
          <cell r="M1706"/>
        </row>
        <row r="1707">
          <cell r="C1707"/>
          <cell r="E1707"/>
          <cell r="H1707" t="str">
            <v>OK</v>
          </cell>
          <cell r="J1707"/>
          <cell r="K1707"/>
          <cell r="M1707"/>
        </row>
        <row r="1708">
          <cell r="C1708"/>
          <cell r="E1708"/>
          <cell r="H1708" t="str">
            <v>OK</v>
          </cell>
          <cell r="J1708"/>
          <cell r="K1708"/>
          <cell r="M1708"/>
        </row>
        <row r="1709">
          <cell r="C1709"/>
          <cell r="E1709"/>
          <cell r="H1709" t="str">
            <v>OK</v>
          </cell>
          <cell r="J1709"/>
          <cell r="K1709"/>
          <cell r="M1709"/>
        </row>
        <row r="1710">
          <cell r="C1710"/>
          <cell r="E1710"/>
          <cell r="H1710" t="str">
            <v>OK</v>
          </cell>
          <cell r="J1710"/>
          <cell r="K1710"/>
          <cell r="M1710"/>
        </row>
        <row r="1711">
          <cell r="C1711"/>
          <cell r="E1711"/>
          <cell r="H1711" t="str">
            <v>OK</v>
          </cell>
          <cell r="J1711"/>
          <cell r="K1711"/>
          <cell r="M1711"/>
        </row>
        <row r="1712">
          <cell r="C1712"/>
          <cell r="E1712"/>
          <cell r="H1712" t="str">
            <v>OK</v>
          </cell>
          <cell r="J1712"/>
          <cell r="K1712"/>
          <cell r="M1712"/>
        </row>
        <row r="1713">
          <cell r="C1713"/>
          <cell r="E1713"/>
          <cell r="H1713" t="str">
            <v>OK</v>
          </cell>
          <cell r="J1713"/>
          <cell r="K1713"/>
          <cell r="M1713"/>
        </row>
        <row r="1714">
          <cell r="C1714"/>
          <cell r="E1714"/>
          <cell r="H1714" t="str">
            <v>OK</v>
          </cell>
          <cell r="J1714"/>
          <cell r="K1714"/>
          <cell r="M1714"/>
        </row>
        <row r="1715">
          <cell r="C1715"/>
          <cell r="E1715"/>
          <cell r="H1715" t="str">
            <v>OK</v>
          </cell>
          <cell r="J1715"/>
          <cell r="K1715"/>
          <cell r="M1715"/>
        </row>
        <row r="1716">
          <cell r="C1716"/>
          <cell r="E1716"/>
          <cell r="H1716" t="str">
            <v>OK</v>
          </cell>
          <cell r="J1716"/>
          <cell r="K1716"/>
          <cell r="M1716"/>
        </row>
        <row r="1717">
          <cell r="C1717"/>
          <cell r="E1717"/>
          <cell r="H1717" t="str">
            <v>OK</v>
          </cell>
          <cell r="J1717"/>
          <cell r="K1717"/>
          <cell r="M1717"/>
        </row>
        <row r="1718">
          <cell r="C1718"/>
          <cell r="E1718"/>
          <cell r="H1718" t="str">
            <v>OK</v>
          </cell>
          <cell r="J1718"/>
          <cell r="K1718"/>
          <cell r="M1718"/>
        </row>
        <row r="1719">
          <cell r="C1719"/>
          <cell r="E1719"/>
          <cell r="H1719" t="str">
            <v>OK</v>
          </cell>
          <cell r="J1719"/>
          <cell r="K1719"/>
          <cell r="M1719"/>
        </row>
        <row r="1720">
          <cell r="C1720"/>
          <cell r="E1720"/>
          <cell r="H1720" t="str">
            <v>OK</v>
          </cell>
          <cell r="J1720"/>
          <cell r="K1720"/>
          <cell r="M1720"/>
        </row>
        <row r="1721">
          <cell r="C1721"/>
          <cell r="E1721"/>
          <cell r="H1721" t="str">
            <v>OK</v>
          </cell>
          <cell r="J1721"/>
          <cell r="K1721"/>
          <cell r="M1721"/>
        </row>
        <row r="1722">
          <cell r="C1722"/>
          <cell r="E1722"/>
          <cell r="H1722" t="str">
            <v>OK</v>
          </cell>
          <cell r="J1722"/>
          <cell r="K1722"/>
          <cell r="M1722"/>
        </row>
        <row r="1723">
          <cell r="C1723"/>
          <cell r="E1723"/>
          <cell r="H1723" t="str">
            <v>OK</v>
          </cell>
          <cell r="J1723"/>
          <cell r="K1723"/>
          <cell r="M1723"/>
        </row>
        <row r="1724">
          <cell r="C1724"/>
          <cell r="E1724"/>
          <cell r="H1724" t="str">
            <v>OK</v>
          </cell>
          <cell r="J1724"/>
          <cell r="K1724"/>
          <cell r="M1724"/>
        </row>
        <row r="1725">
          <cell r="C1725"/>
          <cell r="E1725"/>
          <cell r="H1725" t="str">
            <v>OK</v>
          </cell>
          <cell r="J1725"/>
          <cell r="K1725"/>
          <cell r="M1725"/>
        </row>
        <row r="1726">
          <cell r="C1726"/>
          <cell r="E1726"/>
          <cell r="H1726" t="str">
            <v>OK</v>
          </cell>
          <cell r="J1726"/>
          <cell r="K1726"/>
          <cell r="M1726"/>
        </row>
        <row r="1727">
          <cell r="C1727"/>
          <cell r="E1727"/>
          <cell r="H1727" t="str">
            <v>OK</v>
          </cell>
          <cell r="J1727"/>
          <cell r="K1727"/>
          <cell r="M1727"/>
        </row>
        <row r="1728">
          <cell r="C1728"/>
          <cell r="E1728"/>
          <cell r="H1728" t="str">
            <v>OK</v>
          </cell>
          <cell r="J1728"/>
          <cell r="K1728"/>
          <cell r="M1728"/>
        </row>
        <row r="1729">
          <cell r="C1729"/>
          <cell r="E1729"/>
          <cell r="H1729" t="str">
            <v>OK</v>
          </cell>
          <cell r="J1729"/>
          <cell r="K1729"/>
          <cell r="M1729"/>
        </row>
        <row r="1730">
          <cell r="C1730"/>
          <cell r="E1730"/>
          <cell r="H1730" t="str">
            <v>OK</v>
          </cell>
          <cell r="J1730"/>
          <cell r="K1730"/>
          <cell r="M1730"/>
        </row>
        <row r="1731">
          <cell r="C1731"/>
          <cell r="E1731"/>
          <cell r="H1731" t="str">
            <v>OK</v>
          </cell>
          <cell r="J1731"/>
          <cell r="K1731"/>
          <cell r="M1731"/>
        </row>
        <row r="1732">
          <cell r="C1732"/>
          <cell r="E1732"/>
          <cell r="H1732" t="str">
            <v>OK</v>
          </cell>
          <cell r="J1732"/>
          <cell r="K1732"/>
          <cell r="M1732"/>
        </row>
        <row r="1733">
          <cell r="C1733"/>
          <cell r="E1733"/>
          <cell r="H1733" t="str">
            <v>OK</v>
          </cell>
          <cell r="J1733"/>
          <cell r="K1733"/>
          <cell r="M1733"/>
        </row>
        <row r="1734">
          <cell r="C1734"/>
          <cell r="E1734"/>
          <cell r="H1734" t="str">
            <v>OK</v>
          </cell>
          <cell r="J1734"/>
          <cell r="K1734"/>
          <cell r="M1734"/>
        </row>
        <row r="1735">
          <cell r="C1735"/>
          <cell r="E1735"/>
          <cell r="H1735" t="str">
            <v>OK</v>
          </cell>
          <cell r="J1735"/>
          <cell r="K1735"/>
          <cell r="M1735"/>
        </row>
        <row r="1736">
          <cell r="C1736"/>
          <cell r="E1736"/>
          <cell r="H1736" t="str">
            <v>OK</v>
          </cell>
          <cell r="J1736"/>
          <cell r="K1736"/>
          <cell r="M1736"/>
        </row>
        <row r="1737">
          <cell r="C1737"/>
          <cell r="E1737"/>
          <cell r="H1737" t="str">
            <v>OK</v>
          </cell>
          <cell r="J1737"/>
          <cell r="K1737"/>
          <cell r="M1737"/>
        </row>
        <row r="1738">
          <cell r="C1738"/>
          <cell r="E1738"/>
          <cell r="H1738" t="str">
            <v>OK</v>
          </cell>
          <cell r="J1738"/>
          <cell r="K1738"/>
          <cell r="M1738"/>
        </row>
        <row r="1739">
          <cell r="C1739"/>
          <cell r="E1739"/>
          <cell r="H1739" t="str">
            <v>OK</v>
          </cell>
          <cell r="J1739"/>
          <cell r="K1739"/>
          <cell r="M1739"/>
        </row>
        <row r="1740">
          <cell r="C1740"/>
          <cell r="E1740"/>
          <cell r="H1740" t="str">
            <v>OK</v>
          </cell>
          <cell r="J1740"/>
          <cell r="K1740"/>
          <cell r="M1740"/>
        </row>
        <row r="1741">
          <cell r="C1741"/>
          <cell r="E1741"/>
          <cell r="H1741" t="str">
            <v>OK</v>
          </cell>
          <cell r="J1741"/>
          <cell r="K1741"/>
          <cell r="M1741"/>
        </row>
        <row r="1742">
          <cell r="C1742"/>
          <cell r="E1742"/>
          <cell r="H1742" t="str">
            <v>OK</v>
          </cell>
          <cell r="J1742"/>
          <cell r="K1742"/>
          <cell r="M1742"/>
        </row>
        <row r="1743">
          <cell r="C1743"/>
          <cell r="E1743"/>
          <cell r="H1743" t="str">
            <v>OK</v>
          </cell>
          <cell r="J1743"/>
          <cell r="K1743"/>
          <cell r="M1743"/>
        </row>
        <row r="1744">
          <cell r="C1744"/>
          <cell r="E1744"/>
          <cell r="H1744" t="str">
            <v>OK</v>
          </cell>
          <cell r="J1744"/>
          <cell r="K1744"/>
          <cell r="M1744"/>
        </row>
        <row r="1745">
          <cell r="C1745"/>
          <cell r="E1745"/>
          <cell r="H1745" t="str">
            <v>OK</v>
          </cell>
          <cell r="J1745"/>
          <cell r="K1745"/>
          <cell r="M1745"/>
        </row>
        <row r="1746">
          <cell r="C1746"/>
          <cell r="E1746"/>
          <cell r="H1746" t="str">
            <v>OK</v>
          </cell>
          <cell r="J1746"/>
          <cell r="K1746"/>
          <cell r="M1746"/>
        </row>
        <row r="1747">
          <cell r="C1747"/>
          <cell r="E1747"/>
          <cell r="H1747" t="str">
            <v>OK</v>
          </cell>
          <cell r="J1747"/>
          <cell r="K1747"/>
          <cell r="M1747"/>
        </row>
        <row r="1748">
          <cell r="C1748"/>
          <cell r="E1748"/>
          <cell r="H1748" t="str">
            <v>OK</v>
          </cell>
          <cell r="J1748"/>
          <cell r="K1748"/>
          <cell r="M1748"/>
        </row>
        <row r="1749">
          <cell r="C1749"/>
          <cell r="E1749"/>
          <cell r="H1749" t="str">
            <v>OK</v>
          </cell>
          <cell r="J1749"/>
          <cell r="K1749"/>
          <cell r="M1749"/>
        </row>
        <row r="1750">
          <cell r="C1750"/>
          <cell r="E1750"/>
          <cell r="H1750" t="str">
            <v>OK</v>
          </cell>
          <cell r="J1750"/>
          <cell r="K1750"/>
          <cell r="M1750"/>
        </row>
        <row r="1751">
          <cell r="C1751"/>
          <cell r="E1751"/>
          <cell r="H1751" t="str">
            <v>OK</v>
          </cell>
          <cell r="J1751"/>
          <cell r="K1751"/>
          <cell r="M1751"/>
        </row>
        <row r="1752">
          <cell r="C1752"/>
          <cell r="E1752"/>
          <cell r="H1752" t="str">
            <v>OK</v>
          </cell>
          <cell r="J1752"/>
          <cell r="K1752"/>
          <cell r="M1752"/>
        </row>
        <row r="1753">
          <cell r="C1753"/>
          <cell r="E1753"/>
          <cell r="H1753" t="str">
            <v>OK</v>
          </cell>
          <cell r="J1753"/>
          <cell r="K1753"/>
          <cell r="M1753"/>
        </row>
        <row r="1754">
          <cell r="C1754"/>
          <cell r="E1754"/>
          <cell r="H1754" t="str">
            <v>OK</v>
          </cell>
          <cell r="J1754"/>
          <cell r="K1754"/>
          <cell r="M1754"/>
        </row>
        <row r="1755">
          <cell r="C1755"/>
          <cell r="E1755"/>
          <cell r="H1755" t="str">
            <v>OK</v>
          </cell>
          <cell r="J1755"/>
          <cell r="K1755"/>
          <cell r="M1755"/>
        </row>
        <row r="1756">
          <cell r="C1756"/>
          <cell r="E1756"/>
          <cell r="H1756" t="str">
            <v>OK</v>
          </cell>
          <cell r="J1756"/>
          <cell r="K1756"/>
          <cell r="M1756"/>
        </row>
        <row r="1757">
          <cell r="C1757"/>
          <cell r="E1757"/>
          <cell r="H1757" t="str">
            <v>OK</v>
          </cell>
          <cell r="J1757"/>
          <cell r="K1757"/>
          <cell r="M1757"/>
        </row>
        <row r="1758">
          <cell r="C1758"/>
          <cell r="E1758"/>
          <cell r="H1758" t="str">
            <v>OK</v>
          </cell>
          <cell r="J1758"/>
          <cell r="K1758"/>
          <cell r="M1758"/>
        </row>
        <row r="1759">
          <cell r="C1759"/>
          <cell r="E1759"/>
          <cell r="H1759" t="str">
            <v>OK</v>
          </cell>
          <cell r="J1759"/>
          <cell r="K1759"/>
          <cell r="M1759"/>
        </row>
        <row r="1760">
          <cell r="C1760"/>
          <cell r="E1760"/>
          <cell r="H1760" t="str">
            <v>OK</v>
          </cell>
          <cell r="J1760"/>
          <cell r="K1760"/>
          <cell r="M1760"/>
        </row>
        <row r="1761">
          <cell r="C1761"/>
          <cell r="E1761"/>
          <cell r="H1761" t="str">
            <v>OK</v>
          </cell>
          <cell r="J1761"/>
          <cell r="K1761"/>
          <cell r="M1761"/>
        </row>
        <row r="1762">
          <cell r="C1762"/>
          <cell r="E1762"/>
          <cell r="H1762" t="str">
            <v>OK</v>
          </cell>
          <cell r="J1762"/>
          <cell r="K1762"/>
          <cell r="M1762"/>
        </row>
        <row r="1763">
          <cell r="C1763"/>
          <cell r="E1763"/>
          <cell r="H1763" t="str">
            <v>OK</v>
          </cell>
          <cell r="J1763"/>
          <cell r="K1763"/>
          <cell r="M1763"/>
        </row>
        <row r="1764">
          <cell r="C1764"/>
          <cell r="E1764"/>
          <cell r="H1764" t="str">
            <v>OK</v>
          </cell>
          <cell r="J1764"/>
          <cell r="K1764"/>
          <cell r="M1764"/>
        </row>
        <row r="1765">
          <cell r="C1765"/>
          <cell r="E1765"/>
          <cell r="H1765" t="str">
            <v>OK</v>
          </cell>
          <cell r="J1765"/>
          <cell r="K1765"/>
          <cell r="M1765"/>
        </row>
        <row r="1766">
          <cell r="C1766"/>
          <cell r="E1766"/>
          <cell r="H1766" t="str">
            <v>OK</v>
          </cell>
          <cell r="J1766"/>
          <cell r="K1766"/>
          <cell r="M1766"/>
        </row>
        <row r="1767">
          <cell r="C1767"/>
          <cell r="E1767"/>
          <cell r="H1767" t="str">
            <v>OK</v>
          </cell>
          <cell r="J1767"/>
          <cell r="K1767"/>
          <cell r="M1767"/>
        </row>
        <row r="1768">
          <cell r="C1768"/>
          <cell r="E1768"/>
          <cell r="H1768" t="str">
            <v>OK</v>
          </cell>
          <cell r="J1768"/>
          <cell r="K1768"/>
          <cell r="M1768"/>
        </row>
        <row r="1769">
          <cell r="C1769"/>
          <cell r="E1769"/>
          <cell r="H1769" t="str">
            <v>OK</v>
          </cell>
          <cell r="J1769"/>
          <cell r="K1769"/>
          <cell r="M1769"/>
        </row>
        <row r="1770">
          <cell r="C1770"/>
          <cell r="E1770"/>
          <cell r="H1770" t="str">
            <v>OK</v>
          </cell>
          <cell r="J1770"/>
          <cell r="K1770"/>
          <cell r="M1770"/>
        </row>
        <row r="1771">
          <cell r="C1771"/>
          <cell r="E1771"/>
          <cell r="H1771" t="str">
            <v>OK</v>
          </cell>
          <cell r="J1771"/>
          <cell r="K1771"/>
          <cell r="M1771"/>
        </row>
        <row r="1772">
          <cell r="C1772"/>
          <cell r="E1772"/>
          <cell r="H1772" t="str">
            <v>OK</v>
          </cell>
          <cell r="J1772"/>
          <cell r="K1772"/>
          <cell r="M1772"/>
        </row>
        <row r="1773">
          <cell r="C1773"/>
          <cell r="E1773"/>
          <cell r="H1773" t="str">
            <v>OK</v>
          </cell>
          <cell r="J1773"/>
          <cell r="K1773"/>
          <cell r="M1773"/>
        </row>
        <row r="1774">
          <cell r="C1774"/>
          <cell r="E1774"/>
          <cell r="H1774" t="str">
            <v>OK</v>
          </cell>
          <cell r="J1774"/>
          <cell r="K1774"/>
          <cell r="M1774"/>
        </row>
        <row r="1775">
          <cell r="C1775"/>
          <cell r="E1775"/>
          <cell r="H1775" t="str">
            <v>OK</v>
          </cell>
          <cell r="J1775"/>
          <cell r="K1775"/>
          <cell r="M1775"/>
        </row>
        <row r="1776">
          <cell r="C1776"/>
          <cell r="E1776"/>
          <cell r="H1776" t="str">
            <v>OK</v>
          </cell>
          <cell r="J1776"/>
          <cell r="K1776"/>
          <cell r="M1776"/>
        </row>
        <row r="1777">
          <cell r="C1777"/>
          <cell r="E1777"/>
          <cell r="H1777" t="str">
            <v>OK</v>
          </cell>
          <cell r="J1777"/>
          <cell r="K1777"/>
          <cell r="M1777"/>
        </row>
        <row r="1778">
          <cell r="C1778"/>
          <cell r="E1778"/>
          <cell r="H1778" t="str">
            <v>OK</v>
          </cell>
          <cell r="J1778"/>
          <cell r="K1778"/>
          <cell r="M1778"/>
        </row>
        <row r="1779">
          <cell r="C1779"/>
          <cell r="E1779"/>
          <cell r="H1779" t="str">
            <v>OK</v>
          </cell>
          <cell r="J1779"/>
          <cell r="K1779"/>
          <cell r="M1779"/>
        </row>
        <row r="1780">
          <cell r="C1780"/>
          <cell r="E1780"/>
          <cell r="H1780" t="str">
            <v>OK</v>
          </cell>
          <cell r="J1780"/>
          <cell r="K1780"/>
          <cell r="M1780"/>
        </row>
        <row r="1781">
          <cell r="C1781"/>
          <cell r="E1781"/>
          <cell r="H1781" t="str">
            <v>OK</v>
          </cell>
          <cell r="J1781"/>
          <cell r="K1781"/>
          <cell r="M1781"/>
        </row>
        <row r="1782">
          <cell r="C1782"/>
          <cell r="E1782"/>
          <cell r="H1782" t="str">
            <v>OK</v>
          </cell>
          <cell r="J1782"/>
          <cell r="K1782"/>
          <cell r="M1782"/>
        </row>
        <row r="1783">
          <cell r="C1783"/>
          <cell r="E1783"/>
          <cell r="H1783" t="str">
            <v>OK</v>
          </cell>
          <cell r="J1783"/>
          <cell r="K1783"/>
          <cell r="M1783"/>
        </row>
        <row r="1784">
          <cell r="C1784"/>
          <cell r="E1784"/>
          <cell r="H1784" t="str">
            <v>OK</v>
          </cell>
          <cell r="J1784"/>
          <cell r="K1784"/>
          <cell r="M1784"/>
        </row>
        <row r="1785">
          <cell r="C1785"/>
          <cell r="E1785"/>
          <cell r="H1785" t="str">
            <v>OK</v>
          </cell>
          <cell r="J1785"/>
          <cell r="K1785"/>
          <cell r="M1785"/>
        </row>
        <row r="1786">
          <cell r="C1786"/>
          <cell r="E1786"/>
          <cell r="H1786" t="str">
            <v>OK</v>
          </cell>
          <cell r="J1786"/>
          <cell r="K1786"/>
          <cell r="M1786"/>
        </row>
        <row r="1787">
          <cell r="C1787"/>
          <cell r="E1787"/>
          <cell r="H1787" t="str">
            <v>OK</v>
          </cell>
          <cell r="J1787"/>
          <cell r="K1787"/>
          <cell r="M1787"/>
        </row>
        <row r="1788">
          <cell r="C1788"/>
          <cell r="E1788"/>
          <cell r="H1788" t="str">
            <v>OK</v>
          </cell>
          <cell r="J1788"/>
          <cell r="K1788"/>
          <cell r="M1788"/>
        </row>
        <row r="1789">
          <cell r="C1789"/>
          <cell r="E1789"/>
          <cell r="H1789" t="str">
            <v>OK</v>
          </cell>
          <cell r="J1789"/>
          <cell r="K1789"/>
          <cell r="M1789"/>
        </row>
        <row r="1790">
          <cell r="C1790"/>
          <cell r="E1790"/>
          <cell r="H1790" t="str">
            <v>OK</v>
          </cell>
          <cell r="J1790"/>
          <cell r="K1790"/>
          <cell r="M1790"/>
        </row>
        <row r="1791">
          <cell r="C1791"/>
          <cell r="E1791"/>
          <cell r="H1791" t="str">
            <v>OK</v>
          </cell>
          <cell r="J1791"/>
          <cell r="K1791"/>
          <cell r="M1791"/>
        </row>
        <row r="1792">
          <cell r="C1792"/>
          <cell r="E1792"/>
          <cell r="H1792" t="str">
            <v>OK</v>
          </cell>
          <cell r="J1792"/>
          <cell r="K1792"/>
          <cell r="M1792"/>
        </row>
        <row r="1793">
          <cell r="C1793"/>
          <cell r="E1793"/>
          <cell r="H1793" t="str">
            <v>OK</v>
          </cell>
          <cell r="J1793"/>
          <cell r="K1793"/>
          <cell r="M1793"/>
        </row>
        <row r="1794">
          <cell r="C1794"/>
          <cell r="E1794"/>
          <cell r="H1794" t="str">
            <v>OK</v>
          </cell>
          <cell r="J1794"/>
          <cell r="K1794"/>
          <cell r="M1794"/>
        </row>
        <row r="1795">
          <cell r="C1795"/>
          <cell r="E1795"/>
          <cell r="H1795" t="str">
            <v>OK</v>
          </cell>
          <cell r="J1795"/>
          <cell r="K1795"/>
          <cell r="M1795"/>
        </row>
        <row r="1796">
          <cell r="C1796"/>
          <cell r="E1796"/>
          <cell r="H1796" t="str">
            <v>OK</v>
          </cell>
          <cell r="J1796"/>
          <cell r="K1796"/>
          <cell r="M1796"/>
        </row>
        <row r="1797">
          <cell r="C1797"/>
          <cell r="E1797"/>
          <cell r="H1797" t="str">
            <v>OK</v>
          </cell>
          <cell r="J1797"/>
          <cell r="K1797"/>
          <cell r="M1797"/>
        </row>
        <row r="1798">
          <cell r="C1798"/>
          <cell r="E1798"/>
          <cell r="H1798" t="str">
            <v>OK</v>
          </cell>
          <cell r="J1798"/>
          <cell r="K1798"/>
          <cell r="M1798"/>
        </row>
        <row r="1799">
          <cell r="C1799"/>
          <cell r="E1799"/>
          <cell r="H1799" t="str">
            <v>OK</v>
          </cell>
          <cell r="J1799"/>
          <cell r="K1799"/>
          <cell r="M1799"/>
        </row>
        <row r="1800">
          <cell r="C1800"/>
          <cell r="E1800"/>
          <cell r="H1800" t="str">
            <v>OK</v>
          </cell>
          <cell r="J1800"/>
          <cell r="K1800"/>
          <cell r="M1800"/>
        </row>
        <row r="1801">
          <cell r="C1801"/>
          <cell r="E1801"/>
          <cell r="H1801" t="str">
            <v>OK</v>
          </cell>
          <cell r="J1801"/>
          <cell r="K1801"/>
          <cell r="M1801"/>
        </row>
        <row r="1802">
          <cell r="C1802"/>
          <cell r="E1802"/>
          <cell r="H1802" t="str">
            <v>OK</v>
          </cell>
          <cell r="J1802"/>
          <cell r="K1802"/>
          <cell r="M1802"/>
        </row>
        <row r="1803">
          <cell r="C1803"/>
          <cell r="E1803"/>
          <cell r="H1803" t="str">
            <v>OK</v>
          </cell>
          <cell r="J1803"/>
          <cell r="K1803"/>
          <cell r="M1803"/>
        </row>
        <row r="1804">
          <cell r="C1804"/>
          <cell r="E1804"/>
          <cell r="H1804" t="str">
            <v>OK</v>
          </cell>
          <cell r="J1804"/>
          <cell r="K1804"/>
          <cell r="M1804"/>
        </row>
        <row r="1805">
          <cell r="C1805"/>
          <cell r="E1805"/>
          <cell r="H1805" t="str">
            <v>OK</v>
          </cell>
          <cell r="J1805"/>
          <cell r="K1805"/>
          <cell r="M1805"/>
        </row>
        <row r="1806">
          <cell r="C1806"/>
          <cell r="E1806"/>
          <cell r="H1806" t="str">
            <v>OK</v>
          </cell>
          <cell r="J1806"/>
          <cell r="K1806"/>
          <cell r="M1806"/>
        </row>
        <row r="1807">
          <cell r="C1807"/>
          <cell r="E1807"/>
          <cell r="H1807" t="str">
            <v>OK</v>
          </cell>
          <cell r="J1807"/>
          <cell r="K1807"/>
          <cell r="M1807"/>
        </row>
        <row r="1808">
          <cell r="C1808"/>
          <cell r="E1808"/>
          <cell r="H1808" t="str">
            <v>OK</v>
          </cell>
          <cell r="J1808"/>
          <cell r="K1808"/>
          <cell r="M1808"/>
        </row>
        <row r="1809">
          <cell r="C1809"/>
          <cell r="E1809"/>
          <cell r="H1809" t="str">
            <v>OK</v>
          </cell>
          <cell r="J1809"/>
          <cell r="K1809"/>
          <cell r="M1809"/>
        </row>
        <row r="1810">
          <cell r="C1810"/>
          <cell r="E1810"/>
          <cell r="H1810" t="str">
            <v>OK</v>
          </cell>
          <cell r="J1810"/>
          <cell r="K1810"/>
          <cell r="M1810"/>
        </row>
        <row r="1811">
          <cell r="C1811"/>
          <cell r="E1811"/>
          <cell r="H1811" t="str">
            <v>OK</v>
          </cell>
          <cell r="J1811"/>
          <cell r="K1811"/>
          <cell r="M1811"/>
        </row>
        <row r="1812">
          <cell r="C1812"/>
          <cell r="E1812"/>
          <cell r="H1812" t="str">
            <v>OK</v>
          </cell>
          <cell r="J1812"/>
          <cell r="K1812"/>
          <cell r="M1812"/>
        </row>
        <row r="1813">
          <cell r="C1813"/>
          <cell r="E1813"/>
          <cell r="H1813" t="str">
            <v>OK</v>
          </cell>
          <cell r="J1813"/>
          <cell r="K1813"/>
          <cell r="M1813"/>
        </row>
        <row r="1814">
          <cell r="C1814"/>
          <cell r="E1814"/>
          <cell r="H1814" t="str">
            <v>OK</v>
          </cell>
          <cell r="J1814"/>
          <cell r="K1814"/>
          <cell r="M1814"/>
        </row>
        <row r="1815">
          <cell r="C1815"/>
          <cell r="E1815"/>
          <cell r="H1815" t="str">
            <v>OK</v>
          </cell>
          <cell r="J1815"/>
          <cell r="K1815"/>
          <cell r="M1815"/>
        </row>
        <row r="1816">
          <cell r="C1816"/>
          <cell r="E1816"/>
          <cell r="H1816" t="str">
            <v>OK</v>
          </cell>
          <cell r="J1816"/>
          <cell r="K1816"/>
          <cell r="M1816"/>
        </row>
        <row r="1817">
          <cell r="C1817"/>
          <cell r="E1817"/>
          <cell r="H1817" t="str">
            <v>OK</v>
          </cell>
          <cell r="J1817"/>
          <cell r="K1817"/>
          <cell r="M1817"/>
        </row>
        <row r="1818">
          <cell r="C1818"/>
          <cell r="E1818"/>
          <cell r="H1818" t="str">
            <v>OK</v>
          </cell>
          <cell r="J1818"/>
          <cell r="K1818"/>
          <cell r="M1818"/>
        </row>
        <row r="1819">
          <cell r="C1819"/>
          <cell r="E1819"/>
          <cell r="H1819" t="str">
            <v>OK</v>
          </cell>
          <cell r="J1819"/>
          <cell r="K1819"/>
          <cell r="M1819"/>
        </row>
        <row r="1820">
          <cell r="C1820"/>
          <cell r="E1820"/>
          <cell r="H1820" t="str">
            <v>OK</v>
          </cell>
          <cell r="J1820"/>
          <cell r="K1820"/>
          <cell r="M1820"/>
        </row>
        <row r="1821">
          <cell r="C1821"/>
          <cell r="E1821"/>
          <cell r="H1821" t="str">
            <v>OK</v>
          </cell>
          <cell r="J1821"/>
          <cell r="K1821"/>
          <cell r="M1821"/>
        </row>
        <row r="1822">
          <cell r="C1822"/>
          <cell r="E1822"/>
          <cell r="H1822" t="str">
            <v>OK</v>
          </cell>
          <cell r="J1822"/>
          <cell r="K1822"/>
          <cell r="M1822"/>
        </row>
        <row r="1823">
          <cell r="C1823"/>
          <cell r="E1823"/>
          <cell r="H1823" t="str">
            <v>OK</v>
          </cell>
          <cell r="J1823"/>
          <cell r="K1823"/>
          <cell r="M1823"/>
        </row>
        <row r="1824">
          <cell r="C1824"/>
          <cell r="E1824"/>
          <cell r="H1824" t="str">
            <v>OK</v>
          </cell>
          <cell r="J1824"/>
          <cell r="K1824"/>
          <cell r="M1824"/>
        </row>
        <row r="1825">
          <cell r="C1825"/>
          <cell r="E1825"/>
          <cell r="H1825" t="str">
            <v>OK</v>
          </cell>
          <cell r="J1825"/>
          <cell r="K1825"/>
          <cell r="M1825"/>
        </row>
        <row r="1826">
          <cell r="C1826"/>
          <cell r="E1826"/>
          <cell r="H1826" t="str">
            <v>OK</v>
          </cell>
          <cell r="J1826"/>
          <cell r="K1826"/>
          <cell r="M1826"/>
        </row>
        <row r="1827">
          <cell r="C1827"/>
          <cell r="E1827"/>
          <cell r="H1827" t="str">
            <v>OK</v>
          </cell>
          <cell r="J1827"/>
          <cell r="K1827"/>
          <cell r="M1827"/>
        </row>
        <row r="1828">
          <cell r="C1828"/>
          <cell r="E1828"/>
          <cell r="H1828" t="str">
            <v>OK</v>
          </cell>
          <cell r="J1828"/>
          <cell r="K1828"/>
          <cell r="M1828"/>
        </row>
        <row r="1829">
          <cell r="C1829"/>
          <cell r="E1829"/>
          <cell r="H1829" t="str">
            <v>OK</v>
          </cell>
          <cell r="J1829"/>
          <cell r="K1829"/>
          <cell r="M1829"/>
        </row>
        <row r="1830">
          <cell r="C1830"/>
          <cell r="E1830"/>
          <cell r="H1830" t="str">
            <v>OK</v>
          </cell>
          <cell r="J1830"/>
          <cell r="K1830"/>
          <cell r="M1830"/>
        </row>
        <row r="1831">
          <cell r="C1831"/>
          <cell r="E1831"/>
          <cell r="H1831" t="str">
            <v>OK</v>
          </cell>
          <cell r="J1831"/>
          <cell r="K1831"/>
          <cell r="M1831"/>
        </row>
        <row r="1832">
          <cell r="C1832"/>
          <cell r="E1832"/>
          <cell r="H1832" t="str">
            <v>OK</v>
          </cell>
          <cell r="J1832"/>
          <cell r="K1832"/>
          <cell r="M1832"/>
        </row>
        <row r="1833">
          <cell r="C1833"/>
          <cell r="E1833"/>
          <cell r="H1833" t="str">
            <v>OK</v>
          </cell>
          <cell r="J1833"/>
          <cell r="K1833"/>
          <cell r="M1833"/>
        </row>
        <row r="1834">
          <cell r="C1834"/>
          <cell r="E1834"/>
          <cell r="H1834" t="str">
            <v>OK</v>
          </cell>
          <cell r="J1834"/>
          <cell r="K1834"/>
          <cell r="M1834"/>
        </row>
        <row r="1835">
          <cell r="C1835"/>
          <cell r="E1835"/>
          <cell r="H1835" t="str">
            <v>OK</v>
          </cell>
          <cell r="J1835"/>
          <cell r="K1835"/>
          <cell r="M1835"/>
        </row>
        <row r="1836">
          <cell r="C1836"/>
          <cell r="E1836"/>
          <cell r="H1836" t="str">
            <v>OK</v>
          </cell>
          <cell r="J1836"/>
          <cell r="K1836"/>
          <cell r="M1836"/>
        </row>
        <row r="1837">
          <cell r="C1837"/>
          <cell r="E1837"/>
          <cell r="H1837" t="str">
            <v>OK</v>
          </cell>
          <cell r="J1837"/>
          <cell r="K1837"/>
          <cell r="M1837"/>
        </row>
        <row r="1838">
          <cell r="C1838"/>
          <cell r="E1838"/>
          <cell r="H1838" t="str">
            <v>OK</v>
          </cell>
          <cell r="J1838"/>
          <cell r="K1838"/>
          <cell r="M1838"/>
        </row>
        <row r="1839">
          <cell r="C1839"/>
          <cell r="E1839"/>
          <cell r="H1839" t="str">
            <v>OK</v>
          </cell>
          <cell r="J1839"/>
          <cell r="K1839"/>
          <cell r="M1839"/>
        </row>
        <row r="1840">
          <cell r="C1840"/>
          <cell r="E1840"/>
          <cell r="H1840" t="str">
            <v>OK</v>
          </cell>
          <cell r="J1840"/>
          <cell r="K1840"/>
          <cell r="M1840"/>
        </row>
        <row r="1841">
          <cell r="C1841"/>
          <cell r="E1841"/>
          <cell r="H1841" t="str">
            <v>OK</v>
          </cell>
          <cell r="J1841"/>
          <cell r="K1841"/>
          <cell r="M1841"/>
        </row>
        <row r="1842">
          <cell r="C1842"/>
          <cell r="E1842"/>
          <cell r="H1842" t="str">
            <v>OK</v>
          </cell>
          <cell r="J1842"/>
          <cell r="K1842"/>
          <cell r="M1842"/>
        </row>
        <row r="1843">
          <cell r="C1843"/>
          <cell r="E1843"/>
          <cell r="H1843" t="str">
            <v>OK</v>
          </cell>
          <cell r="J1843"/>
          <cell r="K1843"/>
          <cell r="M1843"/>
        </row>
        <row r="1844">
          <cell r="C1844"/>
          <cell r="E1844"/>
          <cell r="H1844" t="str">
            <v>OK</v>
          </cell>
          <cell r="J1844"/>
          <cell r="K1844"/>
          <cell r="M1844"/>
        </row>
        <row r="1845">
          <cell r="C1845"/>
          <cell r="E1845"/>
          <cell r="H1845" t="str">
            <v>OK</v>
          </cell>
          <cell r="J1845"/>
          <cell r="K1845"/>
          <cell r="M1845"/>
        </row>
        <row r="1846">
          <cell r="C1846"/>
          <cell r="E1846"/>
          <cell r="H1846" t="str">
            <v>OK</v>
          </cell>
          <cell r="J1846"/>
          <cell r="K1846"/>
          <cell r="M1846"/>
        </row>
        <row r="1847">
          <cell r="C1847"/>
          <cell r="E1847"/>
          <cell r="H1847" t="str">
            <v>OK</v>
          </cell>
          <cell r="J1847"/>
          <cell r="K1847"/>
          <cell r="M1847"/>
        </row>
        <row r="1848">
          <cell r="C1848"/>
          <cell r="E1848"/>
          <cell r="H1848" t="str">
            <v>OK</v>
          </cell>
          <cell r="J1848"/>
          <cell r="K1848"/>
          <cell r="M1848"/>
        </row>
        <row r="1849">
          <cell r="C1849"/>
          <cell r="E1849"/>
          <cell r="H1849" t="str">
            <v>OK</v>
          </cell>
          <cell r="J1849"/>
          <cell r="K1849"/>
          <cell r="M1849"/>
        </row>
        <row r="1850">
          <cell r="C1850"/>
          <cell r="E1850"/>
          <cell r="H1850" t="str">
            <v>OK</v>
          </cell>
          <cell r="J1850"/>
          <cell r="K1850"/>
          <cell r="M1850"/>
        </row>
        <row r="1851">
          <cell r="C1851"/>
          <cell r="E1851"/>
          <cell r="H1851" t="str">
            <v>OK</v>
          </cell>
          <cell r="J1851"/>
          <cell r="K1851"/>
          <cell r="M1851"/>
        </row>
        <row r="1852">
          <cell r="C1852"/>
          <cell r="E1852"/>
          <cell r="H1852" t="str">
            <v>OK</v>
          </cell>
          <cell r="J1852"/>
          <cell r="K1852"/>
          <cell r="M1852"/>
        </row>
        <row r="1853">
          <cell r="C1853"/>
          <cell r="E1853"/>
          <cell r="H1853" t="str">
            <v>OK</v>
          </cell>
          <cell r="J1853"/>
          <cell r="K1853"/>
          <cell r="M1853"/>
        </row>
        <row r="1854">
          <cell r="C1854"/>
          <cell r="E1854"/>
          <cell r="H1854" t="str">
            <v>OK</v>
          </cell>
          <cell r="J1854"/>
          <cell r="K1854"/>
          <cell r="M1854"/>
        </row>
        <row r="1855">
          <cell r="C1855"/>
          <cell r="E1855"/>
          <cell r="H1855" t="str">
            <v>OK</v>
          </cell>
          <cell r="J1855"/>
          <cell r="K1855"/>
          <cell r="M1855"/>
        </row>
        <row r="1856">
          <cell r="C1856"/>
          <cell r="E1856"/>
          <cell r="H1856" t="str">
            <v>OK</v>
          </cell>
          <cell r="J1856"/>
          <cell r="K1856"/>
          <cell r="M1856"/>
        </row>
        <row r="1857">
          <cell r="C1857"/>
          <cell r="E1857"/>
          <cell r="H1857" t="str">
            <v>OK</v>
          </cell>
          <cell r="J1857"/>
          <cell r="K1857"/>
          <cell r="M1857"/>
        </row>
        <row r="1858">
          <cell r="C1858"/>
          <cell r="E1858"/>
          <cell r="H1858" t="str">
            <v>OK</v>
          </cell>
          <cell r="J1858"/>
          <cell r="K1858"/>
          <cell r="M1858"/>
        </row>
        <row r="1859">
          <cell r="C1859"/>
          <cell r="E1859"/>
          <cell r="H1859" t="str">
            <v>OK</v>
          </cell>
          <cell r="J1859"/>
          <cell r="K1859"/>
          <cell r="M1859"/>
        </row>
        <row r="1860">
          <cell r="C1860"/>
          <cell r="E1860"/>
          <cell r="H1860" t="str">
            <v>OK</v>
          </cell>
          <cell r="J1860"/>
          <cell r="K1860"/>
          <cell r="M1860"/>
        </row>
        <row r="1861">
          <cell r="C1861"/>
          <cell r="E1861"/>
          <cell r="H1861" t="str">
            <v>OK</v>
          </cell>
          <cell r="J1861"/>
          <cell r="K1861"/>
          <cell r="M1861"/>
        </row>
        <row r="1862">
          <cell r="C1862"/>
          <cell r="E1862"/>
          <cell r="H1862" t="str">
            <v>OK</v>
          </cell>
          <cell r="J1862"/>
          <cell r="K1862"/>
          <cell r="M1862"/>
        </row>
        <row r="1863">
          <cell r="C1863"/>
          <cell r="E1863"/>
          <cell r="H1863" t="str">
            <v>OK</v>
          </cell>
          <cell r="J1863"/>
          <cell r="K1863"/>
          <cell r="M1863"/>
        </row>
        <row r="1864">
          <cell r="C1864"/>
          <cell r="E1864"/>
          <cell r="H1864" t="str">
            <v>OK</v>
          </cell>
          <cell r="J1864"/>
          <cell r="K1864"/>
          <cell r="M1864"/>
        </row>
        <row r="1865">
          <cell r="C1865"/>
          <cell r="E1865"/>
          <cell r="H1865" t="str">
            <v>OK</v>
          </cell>
          <cell r="J1865"/>
          <cell r="K1865"/>
          <cell r="M1865"/>
        </row>
        <row r="1866">
          <cell r="C1866"/>
          <cell r="E1866"/>
          <cell r="H1866" t="str">
            <v>OK</v>
          </cell>
          <cell r="J1866"/>
          <cell r="K1866"/>
          <cell r="M1866"/>
        </row>
        <row r="1867">
          <cell r="C1867"/>
          <cell r="E1867"/>
          <cell r="H1867" t="str">
            <v>OK</v>
          </cell>
          <cell r="J1867"/>
          <cell r="K1867"/>
          <cell r="M1867"/>
        </row>
        <row r="1868">
          <cell r="C1868"/>
          <cell r="E1868"/>
          <cell r="H1868" t="str">
            <v>OK</v>
          </cell>
          <cell r="J1868"/>
          <cell r="K1868"/>
          <cell r="M1868"/>
        </row>
        <row r="1869">
          <cell r="C1869"/>
          <cell r="E1869"/>
          <cell r="H1869" t="str">
            <v>OK</v>
          </cell>
          <cell r="J1869"/>
          <cell r="K1869"/>
          <cell r="M1869"/>
        </row>
        <row r="1870">
          <cell r="C1870"/>
          <cell r="E1870"/>
          <cell r="H1870" t="str">
            <v>OK</v>
          </cell>
          <cell r="J1870"/>
          <cell r="K1870"/>
          <cell r="M1870"/>
        </row>
        <row r="1871">
          <cell r="C1871"/>
          <cell r="E1871"/>
          <cell r="H1871" t="str">
            <v>OK</v>
          </cell>
          <cell r="J1871"/>
          <cell r="K1871"/>
          <cell r="M1871"/>
        </row>
        <row r="1872">
          <cell r="C1872"/>
          <cell r="E1872"/>
          <cell r="H1872" t="str">
            <v>OK</v>
          </cell>
          <cell r="J1872"/>
          <cell r="K1872"/>
          <cell r="M1872"/>
        </row>
        <row r="1873">
          <cell r="C1873"/>
          <cell r="E1873"/>
          <cell r="H1873" t="str">
            <v>OK</v>
          </cell>
          <cell r="J1873"/>
          <cell r="K1873"/>
          <cell r="M1873"/>
        </row>
        <row r="1874">
          <cell r="C1874"/>
          <cell r="E1874"/>
          <cell r="H1874" t="str">
            <v>OK</v>
          </cell>
          <cell r="J1874"/>
          <cell r="K1874"/>
          <cell r="M1874"/>
        </row>
        <row r="1875">
          <cell r="C1875"/>
          <cell r="E1875"/>
          <cell r="H1875" t="str">
            <v>OK</v>
          </cell>
          <cell r="J1875"/>
          <cell r="K1875"/>
          <cell r="M1875"/>
        </row>
        <row r="1876">
          <cell r="C1876"/>
          <cell r="E1876"/>
          <cell r="H1876" t="str">
            <v>OK</v>
          </cell>
          <cell r="J1876"/>
          <cell r="K1876"/>
          <cell r="M1876"/>
        </row>
        <row r="1877">
          <cell r="C1877"/>
          <cell r="E1877"/>
          <cell r="H1877" t="str">
            <v>OK</v>
          </cell>
          <cell r="J1877"/>
          <cell r="K1877"/>
          <cell r="M1877"/>
        </row>
        <row r="1878">
          <cell r="C1878"/>
          <cell r="E1878"/>
          <cell r="H1878" t="str">
            <v>OK</v>
          </cell>
          <cell r="J1878"/>
          <cell r="K1878"/>
          <cell r="M1878"/>
        </row>
        <row r="1879">
          <cell r="C1879"/>
          <cell r="E1879"/>
          <cell r="H1879" t="str">
            <v>OK</v>
          </cell>
          <cell r="J1879"/>
          <cell r="K1879"/>
          <cell r="M1879"/>
        </row>
        <row r="1880">
          <cell r="C1880"/>
          <cell r="E1880"/>
          <cell r="H1880" t="str">
            <v>OK</v>
          </cell>
          <cell r="J1880"/>
          <cell r="K1880"/>
          <cell r="M1880"/>
        </row>
        <row r="1881">
          <cell r="C1881"/>
          <cell r="E1881"/>
          <cell r="H1881" t="str">
            <v>OK</v>
          </cell>
          <cell r="J1881"/>
          <cell r="K1881"/>
          <cell r="M1881"/>
        </row>
        <row r="1882">
          <cell r="C1882"/>
          <cell r="E1882"/>
          <cell r="H1882" t="str">
            <v>OK</v>
          </cell>
          <cell r="J1882"/>
          <cell r="K1882"/>
          <cell r="M1882"/>
        </row>
        <row r="1883">
          <cell r="C1883"/>
          <cell r="E1883"/>
          <cell r="H1883" t="str">
            <v>OK</v>
          </cell>
          <cell r="J1883"/>
          <cell r="K1883"/>
          <cell r="M1883"/>
        </row>
        <row r="1884">
          <cell r="C1884"/>
          <cell r="E1884"/>
          <cell r="H1884" t="str">
            <v>OK</v>
          </cell>
          <cell r="J1884"/>
          <cell r="K1884"/>
          <cell r="M1884"/>
        </row>
        <row r="1885">
          <cell r="C1885"/>
          <cell r="E1885"/>
          <cell r="H1885" t="str">
            <v>OK</v>
          </cell>
          <cell r="J1885"/>
          <cell r="K1885"/>
          <cell r="M1885"/>
        </row>
        <row r="1886">
          <cell r="C1886"/>
          <cell r="E1886"/>
          <cell r="H1886" t="str">
            <v>OK</v>
          </cell>
          <cell r="J1886"/>
          <cell r="K1886"/>
          <cell r="M1886"/>
        </row>
        <row r="1887">
          <cell r="C1887"/>
          <cell r="E1887"/>
          <cell r="H1887" t="str">
            <v>OK</v>
          </cell>
          <cell r="J1887"/>
          <cell r="K1887"/>
          <cell r="M1887"/>
        </row>
        <row r="1888">
          <cell r="C1888"/>
          <cell r="E1888"/>
          <cell r="H1888" t="str">
            <v>OK</v>
          </cell>
          <cell r="J1888"/>
          <cell r="K1888"/>
          <cell r="M1888"/>
        </row>
        <row r="1889">
          <cell r="C1889"/>
          <cell r="E1889"/>
          <cell r="H1889" t="str">
            <v>OK</v>
          </cell>
          <cell r="J1889"/>
          <cell r="K1889"/>
          <cell r="M1889"/>
        </row>
        <row r="1890">
          <cell r="C1890"/>
          <cell r="E1890"/>
          <cell r="H1890" t="str">
            <v>OK</v>
          </cell>
          <cell r="J1890"/>
          <cell r="K1890"/>
          <cell r="M1890"/>
        </row>
        <row r="1891">
          <cell r="C1891"/>
          <cell r="E1891"/>
          <cell r="H1891" t="str">
            <v>OK</v>
          </cell>
          <cell r="J1891"/>
          <cell r="K1891"/>
          <cell r="M1891"/>
        </row>
        <row r="1892">
          <cell r="C1892"/>
          <cell r="E1892"/>
          <cell r="H1892" t="str">
            <v>OK</v>
          </cell>
          <cell r="J1892"/>
          <cell r="K1892"/>
          <cell r="M1892"/>
        </row>
        <row r="1893">
          <cell r="C1893"/>
          <cell r="E1893"/>
          <cell r="H1893" t="str">
            <v>OK</v>
          </cell>
          <cell r="J1893"/>
          <cell r="K1893"/>
          <cell r="M1893"/>
        </row>
        <row r="1894">
          <cell r="C1894"/>
          <cell r="E1894"/>
          <cell r="H1894" t="str">
            <v>OK</v>
          </cell>
          <cell r="J1894"/>
          <cell r="K1894"/>
          <cell r="M1894"/>
        </row>
        <row r="1895">
          <cell r="C1895"/>
          <cell r="E1895"/>
          <cell r="H1895" t="str">
            <v>OK</v>
          </cell>
          <cell r="J1895"/>
          <cell r="K1895"/>
          <cell r="M1895"/>
        </row>
        <row r="1896">
          <cell r="C1896"/>
          <cell r="E1896"/>
          <cell r="H1896" t="str">
            <v>OK</v>
          </cell>
          <cell r="J1896"/>
          <cell r="K1896"/>
          <cell r="M1896"/>
        </row>
        <row r="1897">
          <cell r="C1897"/>
          <cell r="E1897"/>
          <cell r="H1897" t="str">
            <v>OK</v>
          </cell>
          <cell r="J1897"/>
          <cell r="K1897"/>
          <cell r="M1897"/>
        </row>
        <row r="1898">
          <cell r="C1898"/>
          <cell r="E1898"/>
          <cell r="H1898" t="str">
            <v>OK</v>
          </cell>
          <cell r="J1898"/>
          <cell r="K1898"/>
          <cell r="M1898"/>
        </row>
        <row r="1899">
          <cell r="C1899"/>
          <cell r="E1899"/>
          <cell r="H1899" t="str">
            <v>OK</v>
          </cell>
          <cell r="J1899"/>
          <cell r="K1899"/>
          <cell r="M1899"/>
        </row>
        <row r="1900">
          <cell r="C1900"/>
          <cell r="E1900"/>
          <cell r="H1900" t="str">
            <v>OK</v>
          </cell>
          <cell r="J1900"/>
          <cell r="K1900"/>
          <cell r="M1900"/>
        </row>
        <row r="1901">
          <cell r="C1901"/>
          <cell r="E1901"/>
          <cell r="H1901" t="str">
            <v>OK</v>
          </cell>
          <cell r="J1901"/>
          <cell r="K1901"/>
          <cell r="M1901"/>
        </row>
        <row r="1902">
          <cell r="C1902"/>
          <cell r="E1902"/>
          <cell r="H1902" t="str">
            <v>OK</v>
          </cell>
          <cell r="J1902"/>
          <cell r="K1902"/>
          <cell r="M1902"/>
        </row>
        <row r="1903">
          <cell r="C1903"/>
          <cell r="E1903"/>
          <cell r="H1903" t="str">
            <v>OK</v>
          </cell>
          <cell r="J1903"/>
          <cell r="K1903"/>
          <cell r="M1903"/>
        </row>
        <row r="1904">
          <cell r="C1904"/>
          <cell r="E1904"/>
          <cell r="H1904" t="str">
            <v>OK</v>
          </cell>
          <cell r="J1904"/>
          <cell r="K1904"/>
          <cell r="M1904"/>
        </row>
        <row r="1905">
          <cell r="C1905"/>
          <cell r="E1905"/>
          <cell r="H1905" t="str">
            <v>OK</v>
          </cell>
          <cell r="J1905"/>
          <cell r="K1905"/>
          <cell r="M1905"/>
        </row>
        <row r="1906">
          <cell r="C1906"/>
          <cell r="E1906"/>
          <cell r="H1906" t="str">
            <v>OK</v>
          </cell>
          <cell r="J1906"/>
          <cell r="K1906"/>
          <cell r="M1906"/>
        </row>
        <row r="1907">
          <cell r="C1907"/>
          <cell r="E1907"/>
          <cell r="H1907" t="str">
            <v>OK</v>
          </cell>
          <cell r="J1907"/>
          <cell r="K1907"/>
          <cell r="M1907"/>
        </row>
        <row r="1908">
          <cell r="C1908"/>
          <cell r="E1908"/>
          <cell r="H1908" t="str">
            <v>OK</v>
          </cell>
          <cell r="J1908"/>
          <cell r="K1908"/>
          <cell r="M1908"/>
        </row>
        <row r="1909">
          <cell r="C1909"/>
          <cell r="E1909"/>
          <cell r="H1909" t="str">
            <v>OK</v>
          </cell>
          <cell r="J1909"/>
          <cell r="K1909"/>
          <cell r="M1909"/>
        </row>
        <row r="1910">
          <cell r="C1910"/>
          <cell r="E1910"/>
          <cell r="H1910" t="str">
            <v>OK</v>
          </cell>
          <cell r="J1910"/>
          <cell r="K1910"/>
          <cell r="M1910"/>
        </row>
        <row r="1911">
          <cell r="C1911"/>
          <cell r="E1911"/>
          <cell r="H1911" t="str">
            <v>OK</v>
          </cell>
          <cell r="J1911"/>
          <cell r="K1911"/>
          <cell r="M1911"/>
        </row>
        <row r="1912">
          <cell r="C1912"/>
          <cell r="E1912"/>
          <cell r="H1912" t="str">
            <v>OK</v>
          </cell>
          <cell r="J1912"/>
          <cell r="K1912"/>
          <cell r="M1912"/>
        </row>
        <row r="1913">
          <cell r="C1913"/>
          <cell r="E1913"/>
          <cell r="H1913" t="str">
            <v>OK</v>
          </cell>
          <cell r="J1913"/>
          <cell r="K1913"/>
          <cell r="M1913"/>
        </row>
        <row r="1914">
          <cell r="C1914"/>
          <cell r="E1914"/>
          <cell r="H1914" t="str">
            <v>OK</v>
          </cell>
          <cell r="J1914"/>
          <cell r="K1914"/>
          <cell r="M1914"/>
        </row>
        <row r="1915">
          <cell r="C1915"/>
          <cell r="E1915"/>
          <cell r="H1915" t="str">
            <v>OK</v>
          </cell>
          <cell r="J1915"/>
          <cell r="K1915"/>
          <cell r="M1915"/>
        </row>
        <row r="1916">
          <cell r="C1916"/>
          <cell r="E1916"/>
          <cell r="H1916" t="str">
            <v>OK</v>
          </cell>
          <cell r="J1916"/>
          <cell r="K1916"/>
          <cell r="M1916"/>
        </row>
        <row r="1917">
          <cell r="C1917"/>
          <cell r="E1917"/>
          <cell r="H1917" t="str">
            <v>OK</v>
          </cell>
          <cell r="J1917"/>
          <cell r="K1917"/>
          <cell r="M1917"/>
        </row>
        <row r="1918">
          <cell r="C1918"/>
          <cell r="E1918"/>
          <cell r="H1918" t="str">
            <v>OK</v>
          </cell>
          <cell r="J1918"/>
          <cell r="K1918"/>
          <cell r="M1918"/>
        </row>
        <row r="1919">
          <cell r="C1919"/>
          <cell r="E1919"/>
          <cell r="H1919" t="str">
            <v>OK</v>
          </cell>
          <cell r="J1919"/>
          <cell r="K1919"/>
          <cell r="M1919"/>
        </row>
        <row r="1920">
          <cell r="C1920"/>
          <cell r="E1920"/>
          <cell r="H1920" t="str">
            <v>OK</v>
          </cell>
          <cell r="J1920"/>
          <cell r="K1920"/>
          <cell r="M1920"/>
        </row>
        <row r="1921">
          <cell r="C1921"/>
          <cell r="E1921"/>
          <cell r="H1921" t="str">
            <v>OK</v>
          </cell>
          <cell r="J1921"/>
          <cell r="K1921"/>
          <cell r="M1921"/>
        </row>
        <row r="1922">
          <cell r="C1922"/>
          <cell r="E1922"/>
          <cell r="H1922" t="str">
            <v>OK</v>
          </cell>
          <cell r="J1922"/>
          <cell r="K1922"/>
          <cell r="M1922"/>
        </row>
        <row r="1923">
          <cell r="C1923"/>
          <cell r="E1923"/>
          <cell r="H1923" t="str">
            <v>OK</v>
          </cell>
          <cell r="J1923"/>
          <cell r="K1923"/>
          <cell r="M1923"/>
        </row>
        <row r="1924">
          <cell r="C1924"/>
          <cell r="E1924"/>
          <cell r="H1924" t="str">
            <v>OK</v>
          </cell>
          <cell r="J1924"/>
          <cell r="K1924"/>
          <cell r="M1924"/>
        </row>
        <row r="1925">
          <cell r="C1925"/>
          <cell r="E1925"/>
          <cell r="H1925" t="str">
            <v>OK</v>
          </cell>
          <cell r="J1925"/>
          <cell r="K1925"/>
          <cell r="M1925"/>
        </row>
        <row r="1926">
          <cell r="C1926"/>
          <cell r="E1926"/>
          <cell r="H1926" t="str">
            <v>OK</v>
          </cell>
          <cell r="J1926"/>
          <cell r="K1926"/>
          <cell r="M1926"/>
        </row>
        <row r="1927">
          <cell r="C1927"/>
          <cell r="E1927"/>
          <cell r="H1927" t="str">
            <v>OK</v>
          </cell>
          <cell r="J1927"/>
          <cell r="K1927"/>
          <cell r="M1927"/>
        </row>
        <row r="1928">
          <cell r="C1928"/>
          <cell r="E1928"/>
          <cell r="H1928" t="str">
            <v>OK</v>
          </cell>
          <cell r="J1928"/>
          <cell r="K1928"/>
          <cell r="M1928"/>
        </row>
        <row r="1929">
          <cell r="C1929"/>
          <cell r="E1929"/>
          <cell r="H1929" t="str">
            <v>OK</v>
          </cell>
          <cell r="J1929"/>
          <cell r="K1929"/>
          <cell r="M1929"/>
        </row>
        <row r="1930">
          <cell r="C1930"/>
          <cell r="E1930"/>
          <cell r="H1930" t="str">
            <v>OK</v>
          </cell>
          <cell r="J1930"/>
          <cell r="K1930"/>
          <cell r="M1930"/>
        </row>
        <row r="1931">
          <cell r="C1931"/>
          <cell r="E1931"/>
          <cell r="H1931" t="str">
            <v>OK</v>
          </cell>
          <cell r="J1931"/>
          <cell r="K1931"/>
          <cell r="M1931"/>
        </row>
        <row r="1932">
          <cell r="C1932"/>
          <cell r="E1932"/>
          <cell r="H1932" t="str">
            <v>OK</v>
          </cell>
          <cell r="J1932"/>
          <cell r="K1932"/>
          <cell r="M1932"/>
        </row>
        <row r="1933">
          <cell r="C1933"/>
          <cell r="E1933"/>
          <cell r="H1933" t="str">
            <v>OK</v>
          </cell>
          <cell r="J1933"/>
          <cell r="K1933"/>
          <cell r="M1933"/>
        </row>
        <row r="1934">
          <cell r="C1934"/>
          <cell r="E1934"/>
          <cell r="H1934" t="str">
            <v>OK</v>
          </cell>
          <cell r="J1934"/>
          <cell r="K1934"/>
          <cell r="M1934"/>
        </row>
        <row r="1935">
          <cell r="C1935"/>
          <cell r="E1935"/>
          <cell r="H1935" t="str">
            <v>OK</v>
          </cell>
          <cell r="J1935"/>
          <cell r="K1935"/>
          <cell r="M1935"/>
        </row>
        <row r="1936">
          <cell r="C1936"/>
          <cell r="E1936"/>
          <cell r="H1936" t="str">
            <v>OK</v>
          </cell>
          <cell r="J1936"/>
          <cell r="K1936"/>
          <cell r="M1936"/>
        </row>
        <row r="1937">
          <cell r="C1937"/>
          <cell r="E1937"/>
          <cell r="H1937" t="str">
            <v>OK</v>
          </cell>
          <cell r="J1937"/>
          <cell r="K1937"/>
          <cell r="M1937"/>
        </row>
        <row r="1938">
          <cell r="C1938"/>
          <cell r="E1938"/>
          <cell r="H1938" t="str">
            <v>OK</v>
          </cell>
          <cell r="J1938"/>
          <cell r="K1938"/>
          <cell r="M1938"/>
        </row>
        <row r="1939">
          <cell r="C1939"/>
          <cell r="E1939"/>
          <cell r="H1939" t="str">
            <v>OK</v>
          </cell>
          <cell r="J1939"/>
          <cell r="K1939"/>
          <cell r="M1939"/>
        </row>
        <row r="1940">
          <cell r="C1940"/>
          <cell r="E1940"/>
          <cell r="H1940" t="str">
            <v>OK</v>
          </cell>
          <cell r="J1940"/>
          <cell r="K1940"/>
          <cell r="M1940"/>
        </row>
        <row r="1941">
          <cell r="C1941"/>
          <cell r="E1941"/>
          <cell r="H1941" t="str">
            <v>OK</v>
          </cell>
          <cell r="J1941"/>
          <cell r="K1941"/>
          <cell r="M1941"/>
        </row>
        <row r="1942">
          <cell r="C1942"/>
          <cell r="E1942"/>
          <cell r="H1942" t="str">
            <v>OK</v>
          </cell>
          <cell r="J1942"/>
          <cell r="K1942"/>
          <cell r="M1942"/>
        </row>
        <row r="1943">
          <cell r="C1943"/>
          <cell r="E1943"/>
          <cell r="H1943" t="str">
            <v>OK</v>
          </cell>
          <cell r="J1943"/>
          <cell r="K1943"/>
          <cell r="M1943"/>
        </row>
        <row r="1944">
          <cell r="C1944"/>
          <cell r="E1944"/>
          <cell r="H1944" t="str">
            <v>OK</v>
          </cell>
          <cell r="J1944"/>
          <cell r="K1944"/>
          <cell r="M1944"/>
        </row>
        <row r="1945">
          <cell r="C1945"/>
          <cell r="E1945"/>
          <cell r="H1945" t="str">
            <v>OK</v>
          </cell>
          <cell r="J1945"/>
          <cell r="K1945"/>
          <cell r="M1945"/>
        </row>
        <row r="1946">
          <cell r="C1946"/>
          <cell r="E1946"/>
          <cell r="H1946" t="str">
            <v>OK</v>
          </cell>
          <cell r="J1946"/>
          <cell r="K1946"/>
          <cell r="M1946"/>
        </row>
        <row r="1947">
          <cell r="C1947"/>
          <cell r="E1947"/>
          <cell r="H1947" t="str">
            <v>OK</v>
          </cell>
          <cell r="J1947"/>
          <cell r="K1947"/>
          <cell r="M1947"/>
        </row>
        <row r="1948">
          <cell r="C1948"/>
          <cell r="E1948"/>
          <cell r="H1948" t="str">
            <v>OK</v>
          </cell>
          <cell r="J1948"/>
          <cell r="K1948"/>
          <cell r="M1948"/>
        </row>
        <row r="1949">
          <cell r="C1949"/>
          <cell r="E1949"/>
          <cell r="H1949" t="str">
            <v>OK</v>
          </cell>
          <cell r="J1949"/>
          <cell r="K1949"/>
          <cell r="M1949"/>
        </row>
        <row r="1950">
          <cell r="C1950"/>
          <cell r="E1950"/>
          <cell r="H1950" t="str">
            <v>OK</v>
          </cell>
          <cell r="J1950"/>
          <cell r="K1950"/>
          <cell r="M1950"/>
        </row>
        <row r="1951">
          <cell r="C1951"/>
          <cell r="E1951"/>
          <cell r="H1951" t="str">
            <v>OK</v>
          </cell>
          <cell r="J1951"/>
          <cell r="K1951"/>
          <cell r="M1951"/>
        </row>
        <row r="1952">
          <cell r="C1952"/>
          <cell r="E1952"/>
          <cell r="H1952" t="str">
            <v>OK</v>
          </cell>
          <cell r="J1952"/>
          <cell r="K1952"/>
          <cell r="M1952"/>
        </row>
        <row r="1953">
          <cell r="C1953"/>
          <cell r="E1953"/>
          <cell r="H1953" t="str">
            <v>OK</v>
          </cell>
          <cell r="J1953"/>
          <cell r="K1953"/>
          <cell r="M1953"/>
        </row>
        <row r="1954">
          <cell r="C1954"/>
          <cell r="E1954"/>
          <cell r="H1954" t="str">
            <v>OK</v>
          </cell>
          <cell r="J1954"/>
          <cell r="K1954"/>
          <cell r="M1954"/>
        </row>
        <row r="1955">
          <cell r="C1955"/>
          <cell r="E1955"/>
          <cell r="H1955" t="str">
            <v>OK</v>
          </cell>
          <cell r="J1955"/>
          <cell r="K1955"/>
          <cell r="M1955"/>
        </row>
        <row r="1956">
          <cell r="C1956"/>
          <cell r="E1956"/>
          <cell r="H1956" t="str">
            <v>OK</v>
          </cell>
          <cell r="J1956"/>
          <cell r="K1956"/>
          <cell r="M1956"/>
        </row>
        <row r="1957">
          <cell r="C1957"/>
          <cell r="E1957"/>
          <cell r="H1957" t="str">
            <v>OK</v>
          </cell>
          <cell r="J1957"/>
          <cell r="K1957"/>
          <cell r="M1957"/>
        </row>
        <row r="1958">
          <cell r="C1958"/>
          <cell r="E1958"/>
          <cell r="H1958" t="str">
            <v>OK</v>
          </cell>
          <cell r="J1958"/>
          <cell r="K1958"/>
          <cell r="M1958"/>
        </row>
        <row r="1959">
          <cell r="C1959"/>
          <cell r="E1959"/>
          <cell r="H1959" t="str">
            <v>OK</v>
          </cell>
          <cell r="J1959"/>
          <cell r="K1959"/>
          <cell r="M1959"/>
        </row>
        <row r="1960">
          <cell r="C1960"/>
          <cell r="E1960"/>
          <cell r="H1960" t="str">
            <v>OK</v>
          </cell>
          <cell r="J1960"/>
          <cell r="K1960"/>
          <cell r="M1960"/>
        </row>
        <row r="1961">
          <cell r="C1961"/>
          <cell r="E1961"/>
          <cell r="H1961" t="str">
            <v>OK</v>
          </cell>
          <cell r="J1961"/>
          <cell r="K1961"/>
          <cell r="M1961"/>
        </row>
        <row r="1962">
          <cell r="C1962"/>
          <cell r="E1962"/>
          <cell r="H1962" t="str">
            <v>OK</v>
          </cell>
          <cell r="J1962"/>
          <cell r="K1962"/>
          <cell r="M1962"/>
        </row>
        <row r="1963">
          <cell r="C1963"/>
          <cell r="E1963"/>
          <cell r="H1963" t="str">
            <v>OK</v>
          </cell>
          <cell r="J1963"/>
          <cell r="K1963"/>
          <cell r="M1963"/>
        </row>
        <row r="1964">
          <cell r="C1964"/>
          <cell r="E1964"/>
          <cell r="H1964" t="str">
            <v>OK</v>
          </cell>
          <cell r="J1964"/>
          <cell r="K1964"/>
          <cell r="M1964"/>
        </row>
        <row r="1965">
          <cell r="C1965"/>
          <cell r="E1965"/>
          <cell r="H1965" t="str">
            <v>OK</v>
          </cell>
          <cell r="J1965"/>
          <cell r="K1965"/>
          <cell r="M1965"/>
        </row>
        <row r="1966">
          <cell r="C1966"/>
          <cell r="E1966"/>
          <cell r="H1966" t="str">
            <v>OK</v>
          </cell>
          <cell r="J1966"/>
          <cell r="K1966"/>
          <cell r="M1966"/>
        </row>
        <row r="1967">
          <cell r="C1967"/>
          <cell r="E1967"/>
          <cell r="H1967" t="str">
            <v>OK</v>
          </cell>
          <cell r="J1967"/>
          <cell r="K1967"/>
          <cell r="M1967"/>
        </row>
        <row r="1968">
          <cell r="C1968"/>
          <cell r="E1968"/>
          <cell r="H1968" t="str">
            <v>OK</v>
          </cell>
          <cell r="J1968"/>
          <cell r="K1968"/>
          <cell r="M1968"/>
        </row>
        <row r="1969">
          <cell r="C1969"/>
          <cell r="E1969"/>
          <cell r="H1969" t="str">
            <v>OK</v>
          </cell>
          <cell r="J1969"/>
          <cell r="K1969"/>
          <cell r="M1969"/>
        </row>
        <row r="1970">
          <cell r="C1970"/>
          <cell r="E1970"/>
          <cell r="H1970" t="str">
            <v>OK</v>
          </cell>
          <cell r="J1970"/>
          <cell r="K1970"/>
          <cell r="M1970"/>
        </row>
        <row r="1971">
          <cell r="C1971"/>
          <cell r="E1971"/>
          <cell r="H1971" t="str">
            <v>OK</v>
          </cell>
          <cell r="J1971"/>
          <cell r="K1971"/>
          <cell r="M1971"/>
        </row>
        <row r="1972">
          <cell r="C1972"/>
          <cell r="E1972"/>
          <cell r="H1972" t="str">
            <v>OK</v>
          </cell>
          <cell r="J1972"/>
          <cell r="K1972"/>
          <cell r="M1972"/>
        </row>
        <row r="1973">
          <cell r="C1973"/>
          <cell r="E1973"/>
          <cell r="H1973" t="str">
            <v>OK</v>
          </cell>
          <cell r="J1973"/>
          <cell r="K1973"/>
          <cell r="M1973"/>
        </row>
        <row r="1974">
          <cell r="C1974"/>
          <cell r="E1974"/>
          <cell r="H1974" t="str">
            <v>OK</v>
          </cell>
          <cell r="J1974"/>
          <cell r="K1974"/>
          <cell r="M1974"/>
        </row>
        <row r="1975">
          <cell r="C1975"/>
          <cell r="E1975"/>
          <cell r="H1975" t="str">
            <v>OK</v>
          </cell>
          <cell r="J1975"/>
          <cell r="K1975"/>
          <cell r="M1975"/>
        </row>
        <row r="1976">
          <cell r="C1976"/>
          <cell r="E1976"/>
          <cell r="H1976" t="str">
            <v>OK</v>
          </cell>
          <cell r="J1976"/>
          <cell r="K1976"/>
          <cell r="M1976"/>
        </row>
        <row r="1977">
          <cell r="C1977"/>
          <cell r="E1977"/>
          <cell r="H1977" t="str">
            <v>OK</v>
          </cell>
          <cell r="J1977"/>
          <cell r="K1977"/>
          <cell r="M1977"/>
        </row>
        <row r="1978">
          <cell r="C1978"/>
          <cell r="E1978"/>
          <cell r="H1978" t="str">
            <v>OK</v>
          </cell>
          <cell r="J1978"/>
          <cell r="K1978"/>
          <cell r="M1978"/>
        </row>
        <row r="1979">
          <cell r="C1979"/>
          <cell r="E1979"/>
          <cell r="H1979" t="str">
            <v>OK</v>
          </cell>
          <cell r="J1979"/>
          <cell r="K1979"/>
          <cell r="M1979"/>
        </row>
        <row r="1980">
          <cell r="C1980"/>
          <cell r="E1980"/>
          <cell r="H1980" t="str">
            <v>OK</v>
          </cell>
          <cell r="J1980"/>
          <cell r="K1980"/>
          <cell r="M1980"/>
        </row>
        <row r="1981">
          <cell r="C1981"/>
          <cell r="E1981"/>
          <cell r="H1981" t="str">
            <v>OK</v>
          </cell>
          <cell r="J1981"/>
          <cell r="K1981"/>
          <cell r="M1981"/>
        </row>
        <row r="1982">
          <cell r="C1982"/>
          <cell r="E1982"/>
          <cell r="H1982" t="str">
            <v>OK</v>
          </cell>
          <cell r="J1982"/>
          <cell r="K1982"/>
          <cell r="M1982"/>
        </row>
        <row r="1983">
          <cell r="C1983"/>
          <cell r="E1983"/>
          <cell r="H1983" t="str">
            <v>OK</v>
          </cell>
          <cell r="J1983"/>
          <cell r="K1983"/>
          <cell r="M1983"/>
        </row>
        <row r="1984">
          <cell r="C1984"/>
          <cell r="E1984"/>
          <cell r="H1984" t="str">
            <v>OK</v>
          </cell>
          <cell r="J1984"/>
          <cell r="K1984"/>
          <cell r="M1984"/>
        </row>
        <row r="1985">
          <cell r="C1985"/>
          <cell r="E1985"/>
          <cell r="H1985" t="str">
            <v>OK</v>
          </cell>
          <cell r="J1985"/>
          <cell r="K1985"/>
          <cell r="M1985"/>
        </row>
        <row r="1986">
          <cell r="C1986"/>
          <cell r="E1986"/>
          <cell r="H1986" t="str">
            <v>OK</v>
          </cell>
          <cell r="J1986"/>
          <cell r="K1986"/>
          <cell r="M1986"/>
        </row>
        <row r="1987">
          <cell r="C1987"/>
          <cell r="E1987"/>
          <cell r="H1987" t="str">
            <v>OK</v>
          </cell>
          <cell r="J1987"/>
          <cell r="K1987"/>
          <cell r="M1987"/>
        </row>
        <row r="1988">
          <cell r="C1988"/>
          <cell r="E1988"/>
          <cell r="H1988" t="str">
            <v>OK</v>
          </cell>
          <cell r="J1988"/>
          <cell r="K1988"/>
          <cell r="M1988"/>
        </row>
        <row r="1989">
          <cell r="C1989"/>
          <cell r="E1989"/>
          <cell r="H1989" t="str">
            <v>OK</v>
          </cell>
          <cell r="J1989"/>
          <cell r="K1989"/>
          <cell r="M1989"/>
        </row>
        <row r="1990">
          <cell r="C1990"/>
          <cell r="E1990"/>
          <cell r="H1990" t="str">
            <v>OK</v>
          </cell>
          <cell r="J1990"/>
          <cell r="K1990"/>
          <cell r="M1990"/>
        </row>
        <row r="1991">
          <cell r="C1991"/>
          <cell r="E1991"/>
          <cell r="H1991" t="str">
            <v>OK</v>
          </cell>
          <cell r="J1991"/>
          <cell r="K1991"/>
          <cell r="M1991"/>
        </row>
        <row r="1992">
          <cell r="C1992"/>
          <cell r="E1992"/>
          <cell r="H1992" t="str">
            <v>OK</v>
          </cell>
          <cell r="J1992"/>
          <cell r="K1992"/>
          <cell r="M1992"/>
        </row>
        <row r="1993">
          <cell r="C1993"/>
          <cell r="E1993"/>
          <cell r="H1993" t="str">
            <v>OK</v>
          </cell>
          <cell r="J1993"/>
          <cell r="K1993"/>
          <cell r="M1993"/>
        </row>
        <row r="1994">
          <cell r="C1994"/>
          <cell r="E1994"/>
          <cell r="H1994" t="str">
            <v>OK</v>
          </cell>
          <cell r="J1994"/>
          <cell r="K1994"/>
          <cell r="M1994"/>
        </row>
        <row r="1995">
          <cell r="C1995"/>
          <cell r="E1995"/>
          <cell r="H1995" t="str">
            <v>OK</v>
          </cell>
          <cell r="J1995"/>
          <cell r="K1995"/>
          <cell r="M1995"/>
        </row>
        <row r="1996">
          <cell r="C1996"/>
          <cell r="E1996"/>
          <cell r="H1996" t="str">
            <v>OK</v>
          </cell>
          <cell r="J1996"/>
          <cell r="K1996"/>
          <cell r="M1996"/>
        </row>
        <row r="1997">
          <cell r="C1997"/>
          <cell r="E1997"/>
          <cell r="H1997" t="str">
            <v>OK</v>
          </cell>
          <cell r="J1997"/>
          <cell r="K1997"/>
          <cell r="M1997"/>
        </row>
        <row r="1998">
          <cell r="C1998"/>
          <cell r="E1998"/>
          <cell r="H1998" t="str">
            <v>OK</v>
          </cell>
          <cell r="J1998"/>
          <cell r="K1998"/>
          <cell r="M1998"/>
        </row>
        <row r="1999">
          <cell r="C1999"/>
          <cell r="E1999"/>
          <cell r="H1999" t="str">
            <v>OK</v>
          </cell>
          <cell r="J1999"/>
          <cell r="K1999"/>
          <cell r="M1999"/>
        </row>
        <row r="2000">
          <cell r="C2000"/>
          <cell r="E2000"/>
          <cell r="H2000" t="str">
            <v>OK</v>
          </cell>
          <cell r="J2000"/>
          <cell r="K2000"/>
          <cell r="M2000"/>
        </row>
        <row r="2001">
          <cell r="C2001"/>
          <cell r="E2001"/>
          <cell r="H2001" t="str">
            <v>OK</v>
          </cell>
          <cell r="J2001"/>
          <cell r="K2001"/>
          <cell r="M2001"/>
        </row>
        <row r="2002">
          <cell r="C2002"/>
          <cell r="E2002"/>
          <cell r="H2002" t="str">
            <v>OK</v>
          </cell>
          <cell r="J2002"/>
          <cell r="K2002"/>
          <cell r="M2002"/>
        </row>
        <row r="2003">
          <cell r="C2003"/>
          <cell r="E2003"/>
          <cell r="H2003" t="str">
            <v>OK</v>
          </cell>
          <cell r="J2003"/>
          <cell r="K2003"/>
          <cell r="M2003"/>
        </row>
        <row r="2004">
          <cell r="C2004"/>
          <cell r="E2004"/>
          <cell r="H2004" t="str">
            <v>OK</v>
          </cell>
          <cell r="J2004"/>
          <cell r="K2004"/>
          <cell r="M2004"/>
        </row>
        <row r="2005">
          <cell r="C2005"/>
          <cell r="E2005"/>
          <cell r="H2005" t="str">
            <v>OK</v>
          </cell>
          <cell r="J2005"/>
          <cell r="K2005"/>
          <cell r="M2005"/>
        </row>
        <row r="2006">
          <cell r="C2006"/>
          <cell r="E2006"/>
          <cell r="H2006" t="str">
            <v>OK</v>
          </cell>
          <cell r="J2006"/>
          <cell r="K2006"/>
          <cell r="M2006"/>
        </row>
        <row r="2007">
          <cell r="C2007"/>
          <cell r="E2007"/>
          <cell r="H2007" t="str">
            <v>OK</v>
          </cell>
          <cell r="J2007"/>
          <cell r="K2007"/>
          <cell r="M2007"/>
        </row>
        <row r="2008">
          <cell r="C2008"/>
          <cell r="E2008"/>
          <cell r="H2008" t="str">
            <v>OK</v>
          </cell>
          <cell r="J2008"/>
          <cell r="K2008"/>
          <cell r="M2008"/>
        </row>
        <row r="2009">
          <cell r="C2009"/>
          <cell r="E2009"/>
          <cell r="H2009" t="str">
            <v>OK</v>
          </cell>
          <cell r="J2009"/>
          <cell r="K2009"/>
          <cell r="M2009"/>
        </row>
        <row r="2010">
          <cell r="C2010"/>
          <cell r="E2010"/>
          <cell r="H2010" t="str">
            <v>OK</v>
          </cell>
          <cell r="J2010"/>
          <cell r="K2010"/>
          <cell r="M2010"/>
        </row>
        <row r="2011">
          <cell r="C2011"/>
          <cell r="E2011"/>
          <cell r="H2011" t="str">
            <v>OK</v>
          </cell>
          <cell r="J2011"/>
          <cell r="K2011"/>
          <cell r="M2011"/>
        </row>
        <row r="2012">
          <cell r="C2012"/>
          <cell r="E2012"/>
          <cell r="H2012" t="str">
            <v>OK</v>
          </cell>
          <cell r="J2012"/>
          <cell r="K2012"/>
          <cell r="M2012"/>
        </row>
        <row r="2013">
          <cell r="C2013"/>
          <cell r="E2013"/>
          <cell r="H2013" t="str">
            <v>OK</v>
          </cell>
          <cell r="J2013"/>
          <cell r="K2013"/>
          <cell r="M2013"/>
        </row>
        <row r="2014">
          <cell r="C2014"/>
          <cell r="E2014"/>
          <cell r="H2014" t="str">
            <v>OK</v>
          </cell>
          <cell r="J2014"/>
          <cell r="K2014"/>
          <cell r="M2014"/>
        </row>
        <row r="2015">
          <cell r="C2015"/>
          <cell r="E2015"/>
          <cell r="H2015" t="str">
            <v>OK</v>
          </cell>
          <cell r="J2015"/>
          <cell r="K2015"/>
          <cell r="M2015"/>
        </row>
        <row r="2016">
          <cell r="C2016"/>
          <cell r="E2016"/>
          <cell r="H2016" t="str">
            <v>OK</v>
          </cell>
          <cell r="J2016"/>
          <cell r="K2016"/>
          <cell r="M2016"/>
        </row>
        <row r="2017">
          <cell r="C2017"/>
          <cell r="E2017"/>
          <cell r="H2017" t="str">
            <v>OK</v>
          </cell>
          <cell r="J2017"/>
          <cell r="K2017"/>
          <cell r="M2017"/>
        </row>
        <row r="2018">
          <cell r="C2018"/>
          <cell r="E2018"/>
          <cell r="H2018" t="str">
            <v>OK</v>
          </cell>
          <cell r="J2018"/>
          <cell r="K2018"/>
          <cell r="M2018"/>
        </row>
        <row r="2019">
          <cell r="C2019"/>
          <cell r="E2019"/>
          <cell r="H2019" t="str">
            <v>OK</v>
          </cell>
          <cell r="J2019"/>
          <cell r="K2019"/>
          <cell r="M2019"/>
        </row>
        <row r="2020">
          <cell r="C2020"/>
          <cell r="E2020"/>
          <cell r="H2020" t="str">
            <v>OK</v>
          </cell>
          <cell r="J2020"/>
          <cell r="K2020"/>
          <cell r="M2020"/>
        </row>
        <row r="2021">
          <cell r="C2021"/>
          <cell r="E2021"/>
          <cell r="H2021" t="str">
            <v>OK</v>
          </cell>
          <cell r="J2021"/>
          <cell r="K2021"/>
          <cell r="M2021"/>
        </row>
        <row r="2022">
          <cell r="C2022"/>
          <cell r="E2022"/>
          <cell r="H2022" t="str">
            <v>OK</v>
          </cell>
          <cell r="J2022"/>
          <cell r="K2022"/>
          <cell r="M2022"/>
        </row>
        <row r="2023">
          <cell r="C2023"/>
          <cell r="E2023"/>
          <cell r="H2023" t="str">
            <v>OK</v>
          </cell>
          <cell r="J2023"/>
          <cell r="K2023"/>
          <cell r="M2023"/>
        </row>
        <row r="2024">
          <cell r="C2024"/>
          <cell r="E2024"/>
          <cell r="H2024" t="str">
            <v>OK</v>
          </cell>
          <cell r="J2024"/>
          <cell r="K2024"/>
          <cell r="M2024"/>
        </row>
        <row r="2025">
          <cell r="C2025"/>
          <cell r="E2025"/>
          <cell r="H2025" t="str">
            <v>OK</v>
          </cell>
          <cell r="J2025"/>
          <cell r="K2025"/>
          <cell r="M2025"/>
        </row>
        <row r="2026">
          <cell r="C2026"/>
          <cell r="E2026"/>
          <cell r="H2026" t="str">
            <v>OK</v>
          </cell>
          <cell r="J2026"/>
          <cell r="K2026"/>
          <cell r="M2026"/>
        </row>
        <row r="2027">
          <cell r="C2027"/>
          <cell r="E2027"/>
          <cell r="H2027" t="str">
            <v>OK</v>
          </cell>
          <cell r="J2027"/>
          <cell r="K2027"/>
          <cell r="M2027"/>
        </row>
        <row r="2028">
          <cell r="C2028"/>
          <cell r="E2028"/>
          <cell r="H2028" t="str">
            <v>OK</v>
          </cell>
          <cell r="J2028"/>
          <cell r="K2028"/>
          <cell r="M2028"/>
        </row>
        <row r="2029">
          <cell r="C2029"/>
          <cell r="E2029"/>
          <cell r="H2029" t="str">
            <v>OK</v>
          </cell>
          <cell r="J2029"/>
          <cell r="K2029"/>
          <cell r="M2029"/>
        </row>
        <row r="2030">
          <cell r="C2030"/>
          <cell r="E2030"/>
          <cell r="H2030" t="str">
            <v>OK</v>
          </cell>
          <cell r="J2030"/>
          <cell r="K2030"/>
          <cell r="M2030"/>
        </row>
        <row r="2031">
          <cell r="C2031"/>
          <cell r="E2031"/>
          <cell r="H2031" t="str">
            <v>OK</v>
          </cell>
          <cell r="J2031"/>
          <cell r="K2031"/>
          <cell r="M2031"/>
        </row>
        <row r="2032">
          <cell r="C2032"/>
          <cell r="E2032"/>
          <cell r="H2032" t="str">
            <v>OK</v>
          </cell>
          <cell r="J2032"/>
          <cell r="K2032"/>
          <cell r="M2032"/>
        </row>
        <row r="2033">
          <cell r="C2033"/>
          <cell r="E2033"/>
          <cell r="H2033" t="str">
            <v>OK</v>
          </cell>
          <cell r="J2033"/>
          <cell r="K2033"/>
          <cell r="M2033"/>
        </row>
        <row r="2034">
          <cell r="C2034"/>
          <cell r="E2034"/>
          <cell r="H2034" t="str">
            <v>OK</v>
          </cell>
          <cell r="J2034"/>
          <cell r="K2034"/>
          <cell r="M2034"/>
        </row>
        <row r="2035">
          <cell r="C2035"/>
          <cell r="E2035"/>
          <cell r="H2035" t="str">
            <v>OK</v>
          </cell>
          <cell r="J2035"/>
          <cell r="K2035"/>
          <cell r="M2035"/>
        </row>
        <row r="2036">
          <cell r="C2036"/>
          <cell r="E2036"/>
          <cell r="H2036" t="str">
            <v>OK</v>
          </cell>
          <cell r="J2036"/>
          <cell r="K2036"/>
          <cell r="M2036"/>
        </row>
        <row r="2037">
          <cell r="C2037"/>
          <cell r="E2037"/>
          <cell r="H2037" t="str">
            <v>OK</v>
          </cell>
          <cell r="J2037"/>
          <cell r="K2037"/>
          <cell r="M2037"/>
        </row>
        <row r="2038">
          <cell r="C2038"/>
          <cell r="E2038"/>
          <cell r="H2038" t="str">
            <v>OK</v>
          </cell>
          <cell r="J2038"/>
          <cell r="K2038"/>
          <cell r="M2038"/>
        </row>
        <row r="2039">
          <cell r="C2039"/>
          <cell r="E2039"/>
          <cell r="H2039" t="str">
            <v>OK</v>
          </cell>
          <cell r="J2039"/>
          <cell r="K2039"/>
          <cell r="M2039"/>
        </row>
        <row r="2040">
          <cell r="C2040"/>
          <cell r="E2040"/>
          <cell r="H2040" t="str">
            <v>OK</v>
          </cell>
          <cell r="J2040"/>
          <cell r="K2040"/>
          <cell r="M2040"/>
        </row>
        <row r="2041">
          <cell r="C2041"/>
          <cell r="E2041"/>
          <cell r="H2041" t="str">
            <v>OK</v>
          </cell>
          <cell r="J2041"/>
          <cell r="K2041"/>
          <cell r="M2041"/>
        </row>
        <row r="2042">
          <cell r="C2042"/>
          <cell r="E2042"/>
          <cell r="H2042" t="str">
            <v>OK</v>
          </cell>
          <cell r="J2042"/>
          <cell r="K2042"/>
          <cell r="M2042"/>
        </row>
        <row r="2043">
          <cell r="C2043"/>
          <cell r="E2043"/>
          <cell r="H2043" t="str">
            <v>OK</v>
          </cell>
          <cell r="J2043"/>
          <cell r="K2043"/>
          <cell r="M2043"/>
        </row>
        <row r="2044">
          <cell r="C2044"/>
          <cell r="E2044"/>
          <cell r="H2044" t="str">
            <v>OK</v>
          </cell>
          <cell r="J2044"/>
          <cell r="K2044"/>
          <cell r="M2044"/>
        </row>
        <row r="2045">
          <cell r="C2045"/>
          <cell r="E2045"/>
          <cell r="H2045" t="str">
            <v>OK</v>
          </cell>
          <cell r="J2045"/>
          <cell r="K2045"/>
          <cell r="M2045"/>
        </row>
        <row r="2046">
          <cell r="C2046"/>
          <cell r="E2046"/>
          <cell r="H2046" t="str">
            <v>OK</v>
          </cell>
          <cell r="J2046"/>
          <cell r="K2046"/>
          <cell r="M2046"/>
        </row>
        <row r="2047">
          <cell r="C2047"/>
          <cell r="E2047"/>
          <cell r="H2047" t="str">
            <v>OK</v>
          </cell>
          <cell r="J2047"/>
          <cell r="K2047"/>
          <cell r="M2047"/>
        </row>
        <row r="2048">
          <cell r="C2048"/>
          <cell r="E2048"/>
          <cell r="H2048" t="str">
            <v>OK</v>
          </cell>
          <cell r="J2048"/>
          <cell r="K2048"/>
          <cell r="M2048"/>
        </row>
        <row r="2049">
          <cell r="C2049"/>
          <cell r="E2049"/>
          <cell r="H2049" t="str">
            <v>OK</v>
          </cell>
          <cell r="J2049"/>
          <cell r="K2049"/>
          <cell r="M2049"/>
        </row>
        <row r="2050">
          <cell r="C2050"/>
          <cell r="E2050"/>
          <cell r="H2050" t="str">
            <v>OK</v>
          </cell>
          <cell r="J2050"/>
          <cell r="K2050"/>
          <cell r="M2050"/>
        </row>
        <row r="2051">
          <cell r="C2051"/>
          <cell r="E2051"/>
          <cell r="H2051" t="str">
            <v>OK</v>
          </cell>
          <cell r="J2051"/>
          <cell r="K2051"/>
          <cell r="M2051"/>
        </row>
        <row r="2052">
          <cell r="C2052"/>
          <cell r="E2052"/>
          <cell r="H2052" t="str">
            <v>OK</v>
          </cell>
          <cell r="J2052"/>
          <cell r="K2052"/>
          <cell r="M2052"/>
        </row>
        <row r="2053">
          <cell r="C2053"/>
          <cell r="E2053"/>
          <cell r="H2053" t="str">
            <v>OK</v>
          </cell>
          <cell r="J2053"/>
          <cell r="K2053"/>
          <cell r="M2053"/>
        </row>
        <row r="2054">
          <cell r="C2054"/>
          <cell r="E2054"/>
          <cell r="H2054" t="str">
            <v>OK</v>
          </cell>
          <cell r="J2054"/>
          <cell r="K2054"/>
          <cell r="M2054"/>
        </row>
        <row r="2055">
          <cell r="C2055"/>
          <cell r="E2055"/>
          <cell r="H2055" t="str">
            <v>OK</v>
          </cell>
          <cell r="J2055"/>
          <cell r="K2055"/>
          <cell r="M2055"/>
        </row>
        <row r="2056">
          <cell r="C2056"/>
          <cell r="E2056"/>
          <cell r="H2056" t="str">
            <v>OK</v>
          </cell>
          <cell r="J2056"/>
          <cell r="K2056"/>
          <cell r="M2056"/>
        </row>
        <row r="2057">
          <cell r="C2057"/>
          <cell r="E2057"/>
          <cell r="H2057" t="str">
            <v>OK</v>
          </cell>
          <cell r="J2057"/>
          <cell r="K2057"/>
          <cell r="M2057"/>
        </row>
        <row r="2058">
          <cell r="C2058"/>
          <cell r="E2058"/>
          <cell r="H2058" t="str">
            <v>OK</v>
          </cell>
          <cell r="J2058"/>
          <cell r="K2058"/>
          <cell r="M2058"/>
        </row>
        <row r="2059">
          <cell r="C2059"/>
          <cell r="E2059"/>
          <cell r="H2059" t="str">
            <v>OK</v>
          </cell>
          <cell r="J2059"/>
          <cell r="K2059"/>
          <cell r="M2059"/>
        </row>
        <row r="2060">
          <cell r="C2060"/>
          <cell r="E2060"/>
          <cell r="H2060" t="str">
            <v>OK</v>
          </cell>
          <cell r="J2060"/>
          <cell r="K2060"/>
          <cell r="M2060"/>
        </row>
        <row r="2061">
          <cell r="C2061"/>
          <cell r="E2061"/>
          <cell r="H2061" t="str">
            <v>OK</v>
          </cell>
          <cell r="J2061"/>
          <cell r="K2061"/>
          <cell r="M2061"/>
        </row>
        <row r="2062">
          <cell r="C2062"/>
          <cell r="E2062"/>
          <cell r="H2062" t="str">
            <v>OK</v>
          </cell>
          <cell r="J2062"/>
          <cell r="K2062"/>
          <cell r="M2062"/>
        </row>
        <row r="2063">
          <cell r="C2063"/>
          <cell r="E2063"/>
          <cell r="H2063" t="str">
            <v>OK</v>
          </cell>
          <cell r="J2063"/>
          <cell r="K2063"/>
          <cell r="M2063"/>
        </row>
        <row r="2064">
          <cell r="C2064"/>
          <cell r="E2064"/>
          <cell r="H2064" t="str">
            <v>OK</v>
          </cell>
          <cell r="J2064"/>
          <cell r="K2064"/>
          <cell r="M2064"/>
        </row>
        <row r="2065">
          <cell r="C2065"/>
          <cell r="E2065"/>
          <cell r="H2065" t="str">
            <v>OK</v>
          </cell>
          <cell r="J2065"/>
          <cell r="K2065"/>
          <cell r="M2065"/>
        </row>
        <row r="2066">
          <cell r="C2066"/>
          <cell r="E2066"/>
          <cell r="H2066" t="str">
            <v>OK</v>
          </cell>
          <cell r="J2066"/>
          <cell r="K2066"/>
          <cell r="M2066"/>
        </row>
        <row r="2067">
          <cell r="C2067"/>
          <cell r="E2067"/>
          <cell r="H2067" t="str">
            <v>OK</v>
          </cell>
          <cell r="J2067"/>
          <cell r="K2067"/>
          <cell r="M2067"/>
        </row>
        <row r="2068">
          <cell r="C2068"/>
          <cell r="E2068"/>
          <cell r="H2068" t="str">
            <v>OK</v>
          </cell>
          <cell r="J2068"/>
          <cell r="K2068"/>
          <cell r="M2068"/>
        </row>
        <row r="2069">
          <cell r="C2069"/>
          <cell r="E2069"/>
          <cell r="H2069" t="str">
            <v>OK</v>
          </cell>
          <cell r="J2069"/>
          <cell r="K2069"/>
          <cell r="M2069"/>
        </row>
        <row r="2070">
          <cell r="C2070"/>
          <cell r="E2070"/>
          <cell r="H2070" t="str">
            <v>OK</v>
          </cell>
          <cell r="J2070"/>
          <cell r="K2070"/>
          <cell r="M2070"/>
        </row>
        <row r="2071">
          <cell r="C2071"/>
          <cell r="E2071"/>
          <cell r="H2071" t="str">
            <v>OK</v>
          </cell>
          <cell r="J2071"/>
          <cell r="K2071"/>
          <cell r="M2071"/>
        </row>
        <row r="2072">
          <cell r="C2072"/>
          <cell r="E2072"/>
          <cell r="H2072" t="str">
            <v>OK</v>
          </cell>
          <cell r="J2072"/>
          <cell r="K2072"/>
          <cell r="M2072"/>
        </row>
        <row r="2073">
          <cell r="C2073"/>
          <cell r="E2073"/>
          <cell r="H2073" t="str">
            <v>OK</v>
          </cell>
          <cell r="J2073"/>
          <cell r="K2073"/>
          <cell r="M2073"/>
        </row>
        <row r="2074">
          <cell r="C2074"/>
          <cell r="E2074"/>
          <cell r="H2074" t="str">
            <v>OK</v>
          </cell>
          <cell r="J2074"/>
          <cell r="K2074"/>
          <cell r="M2074"/>
        </row>
        <row r="2075">
          <cell r="C2075"/>
          <cell r="E2075"/>
          <cell r="H2075" t="str">
            <v>OK</v>
          </cell>
          <cell r="J2075"/>
          <cell r="K2075"/>
          <cell r="M2075"/>
        </row>
        <row r="2076">
          <cell r="C2076"/>
          <cell r="E2076"/>
          <cell r="H2076" t="str">
            <v>OK</v>
          </cell>
          <cell r="J2076"/>
          <cell r="K2076"/>
          <cell r="M2076"/>
        </row>
        <row r="2077">
          <cell r="C2077"/>
          <cell r="E2077"/>
          <cell r="H2077" t="str">
            <v>OK</v>
          </cell>
          <cell r="J2077"/>
          <cell r="K2077"/>
          <cell r="M2077"/>
        </row>
        <row r="2078">
          <cell r="C2078"/>
          <cell r="E2078"/>
          <cell r="H2078" t="str">
            <v>OK</v>
          </cell>
          <cell r="J2078"/>
          <cell r="K2078"/>
          <cell r="M2078"/>
        </row>
        <row r="2079">
          <cell r="C2079"/>
          <cell r="E2079"/>
          <cell r="H2079" t="str">
            <v>OK</v>
          </cell>
          <cell r="J2079"/>
          <cell r="K2079"/>
          <cell r="M2079"/>
        </row>
        <row r="2080">
          <cell r="C2080"/>
          <cell r="E2080"/>
          <cell r="H2080" t="str">
            <v>OK</v>
          </cell>
          <cell r="J2080"/>
          <cell r="K2080"/>
          <cell r="M2080"/>
        </row>
        <row r="2081">
          <cell r="C2081"/>
          <cell r="E2081"/>
          <cell r="H2081" t="str">
            <v>OK</v>
          </cell>
          <cell r="J2081"/>
          <cell r="K2081"/>
          <cell r="M2081"/>
        </row>
        <row r="2082">
          <cell r="C2082"/>
          <cell r="E2082"/>
          <cell r="H2082" t="str">
            <v>OK</v>
          </cell>
          <cell r="J2082"/>
          <cell r="K2082"/>
          <cell r="M2082"/>
        </row>
        <row r="2083">
          <cell r="C2083"/>
          <cell r="E2083"/>
          <cell r="H2083" t="str">
            <v>OK</v>
          </cell>
          <cell r="J2083"/>
          <cell r="K2083"/>
          <cell r="M2083"/>
        </row>
        <row r="2084">
          <cell r="C2084"/>
          <cell r="E2084"/>
          <cell r="H2084" t="str">
            <v>OK</v>
          </cell>
          <cell r="J2084"/>
          <cell r="K2084"/>
          <cell r="M2084"/>
        </row>
        <row r="2085">
          <cell r="C2085"/>
          <cell r="E2085"/>
          <cell r="H2085" t="str">
            <v>OK</v>
          </cell>
          <cell r="J2085"/>
          <cell r="K2085"/>
          <cell r="M2085"/>
        </row>
        <row r="2086">
          <cell r="C2086"/>
          <cell r="E2086"/>
          <cell r="H2086" t="str">
            <v>OK</v>
          </cell>
          <cell r="J2086"/>
          <cell r="K2086"/>
          <cell r="M2086"/>
        </row>
        <row r="2087">
          <cell r="C2087"/>
          <cell r="E2087"/>
          <cell r="H2087" t="str">
            <v>OK</v>
          </cell>
          <cell r="J2087"/>
          <cell r="K2087"/>
          <cell r="M2087"/>
        </row>
        <row r="2088">
          <cell r="C2088"/>
          <cell r="E2088"/>
          <cell r="H2088" t="str">
            <v>OK</v>
          </cell>
          <cell r="J2088"/>
          <cell r="K2088"/>
          <cell r="M2088"/>
        </row>
        <row r="2089">
          <cell r="C2089"/>
          <cell r="E2089"/>
          <cell r="H2089" t="str">
            <v>OK</v>
          </cell>
          <cell r="J2089"/>
          <cell r="K2089"/>
          <cell r="M2089"/>
        </row>
        <row r="2090">
          <cell r="C2090"/>
          <cell r="E2090"/>
          <cell r="H2090" t="str">
            <v>OK</v>
          </cell>
          <cell r="J2090"/>
          <cell r="K2090"/>
          <cell r="M2090"/>
        </row>
        <row r="2091">
          <cell r="C2091"/>
          <cell r="E2091"/>
          <cell r="H2091" t="str">
            <v>OK</v>
          </cell>
          <cell r="J2091"/>
          <cell r="K2091"/>
          <cell r="M2091"/>
        </row>
        <row r="2092">
          <cell r="C2092"/>
          <cell r="E2092"/>
          <cell r="H2092" t="str">
            <v>OK</v>
          </cell>
          <cell r="J2092"/>
          <cell r="K2092"/>
          <cell r="M2092"/>
        </row>
        <row r="2093">
          <cell r="C2093"/>
          <cell r="E2093"/>
          <cell r="H2093" t="str">
            <v>OK</v>
          </cell>
          <cell r="J2093"/>
          <cell r="K2093"/>
          <cell r="M2093"/>
        </row>
        <row r="2094">
          <cell r="C2094"/>
          <cell r="E2094"/>
          <cell r="H2094" t="str">
            <v>OK</v>
          </cell>
          <cell r="J2094"/>
          <cell r="K2094"/>
          <cell r="M2094"/>
        </row>
        <row r="2095">
          <cell r="C2095"/>
          <cell r="E2095"/>
          <cell r="H2095" t="str">
            <v>OK</v>
          </cell>
          <cell r="J2095"/>
          <cell r="K2095"/>
          <cell r="M2095"/>
        </row>
        <row r="2096">
          <cell r="C2096"/>
          <cell r="E2096"/>
          <cell r="H2096" t="str">
            <v>OK</v>
          </cell>
          <cell r="J2096"/>
          <cell r="K2096"/>
          <cell r="M2096"/>
        </row>
        <row r="2097">
          <cell r="C2097"/>
          <cell r="E2097"/>
          <cell r="H2097" t="str">
            <v>OK</v>
          </cell>
          <cell r="J2097"/>
          <cell r="K2097"/>
          <cell r="M2097"/>
        </row>
        <row r="2098">
          <cell r="C2098"/>
          <cell r="E2098"/>
          <cell r="H2098" t="str">
            <v>OK</v>
          </cell>
          <cell r="J2098"/>
          <cell r="K2098"/>
          <cell r="M2098"/>
        </row>
        <row r="2099">
          <cell r="C2099"/>
          <cell r="E2099"/>
          <cell r="H2099" t="str">
            <v>OK</v>
          </cell>
          <cell r="J2099"/>
          <cell r="K2099"/>
          <cell r="M2099"/>
        </row>
        <row r="2100">
          <cell r="C2100"/>
          <cell r="E2100"/>
          <cell r="H2100" t="str">
            <v>OK</v>
          </cell>
          <cell r="J2100"/>
          <cell r="K2100"/>
          <cell r="M2100"/>
        </row>
        <row r="2101">
          <cell r="C2101"/>
          <cell r="E2101"/>
          <cell r="H2101" t="str">
            <v>OK</v>
          </cell>
          <cell r="J2101"/>
          <cell r="K2101"/>
          <cell r="M2101"/>
        </row>
        <row r="2102">
          <cell r="C2102"/>
          <cell r="E2102"/>
          <cell r="H2102" t="str">
            <v>OK</v>
          </cell>
          <cell r="J2102"/>
          <cell r="K2102"/>
          <cell r="M2102"/>
        </row>
        <row r="2103">
          <cell r="C2103"/>
          <cell r="E2103"/>
          <cell r="H2103" t="str">
            <v>OK</v>
          </cell>
          <cell r="J2103"/>
          <cell r="K2103"/>
          <cell r="M2103"/>
        </row>
        <row r="2104">
          <cell r="C2104"/>
          <cell r="E2104"/>
          <cell r="H2104" t="str">
            <v>OK</v>
          </cell>
          <cell r="J2104"/>
          <cell r="K2104"/>
          <cell r="M2104"/>
        </row>
        <row r="2105">
          <cell r="C2105"/>
          <cell r="E2105"/>
          <cell r="H2105" t="str">
            <v>OK</v>
          </cell>
          <cell r="J2105"/>
          <cell r="K2105"/>
          <cell r="M2105"/>
        </row>
        <row r="2106">
          <cell r="C2106"/>
          <cell r="E2106"/>
          <cell r="H2106" t="str">
            <v>OK</v>
          </cell>
          <cell r="J2106"/>
          <cell r="K2106"/>
          <cell r="M2106"/>
        </row>
        <row r="2107">
          <cell r="C2107"/>
          <cell r="E2107"/>
          <cell r="H2107" t="str">
            <v>OK</v>
          </cell>
          <cell r="J2107"/>
          <cell r="K2107"/>
          <cell r="M2107"/>
        </row>
        <row r="2108">
          <cell r="C2108"/>
          <cell r="E2108"/>
          <cell r="H2108" t="str">
            <v>OK</v>
          </cell>
          <cell r="J2108"/>
          <cell r="K2108"/>
          <cell r="M2108"/>
        </row>
        <row r="2109">
          <cell r="C2109"/>
          <cell r="E2109"/>
          <cell r="H2109" t="str">
            <v>OK</v>
          </cell>
          <cell r="J2109"/>
          <cell r="K2109"/>
          <cell r="M2109"/>
        </row>
        <row r="2110">
          <cell r="C2110"/>
          <cell r="E2110"/>
          <cell r="H2110" t="str">
            <v>OK</v>
          </cell>
          <cell r="J2110"/>
          <cell r="K2110"/>
          <cell r="M2110"/>
        </row>
        <row r="2111">
          <cell r="C2111"/>
          <cell r="E2111"/>
          <cell r="H2111" t="str">
            <v>OK</v>
          </cell>
          <cell r="J2111"/>
          <cell r="K2111"/>
          <cell r="M2111"/>
        </row>
        <row r="2112">
          <cell r="C2112"/>
          <cell r="E2112"/>
          <cell r="H2112" t="str">
            <v>OK</v>
          </cell>
          <cell r="J2112"/>
          <cell r="K2112"/>
          <cell r="M2112"/>
        </row>
        <row r="2113">
          <cell r="C2113"/>
          <cell r="E2113"/>
          <cell r="H2113" t="str">
            <v>OK</v>
          </cell>
          <cell r="J2113"/>
          <cell r="K2113"/>
          <cell r="M2113"/>
        </row>
        <row r="2114">
          <cell r="C2114"/>
          <cell r="E2114"/>
          <cell r="H2114" t="str">
            <v>OK</v>
          </cell>
          <cell r="J2114"/>
          <cell r="K2114"/>
          <cell r="M2114"/>
        </row>
        <row r="2115">
          <cell r="C2115"/>
          <cell r="E2115"/>
          <cell r="H2115" t="str">
            <v>OK</v>
          </cell>
          <cell r="J2115"/>
          <cell r="K2115"/>
          <cell r="M2115"/>
        </row>
        <row r="2116">
          <cell r="C2116"/>
          <cell r="E2116"/>
          <cell r="H2116" t="str">
            <v>OK</v>
          </cell>
          <cell r="J2116"/>
          <cell r="K2116"/>
          <cell r="M2116"/>
        </row>
        <row r="2117">
          <cell r="C2117"/>
          <cell r="E2117"/>
          <cell r="H2117" t="str">
            <v>OK</v>
          </cell>
          <cell r="J2117"/>
          <cell r="K2117"/>
          <cell r="M2117"/>
        </row>
        <row r="2118">
          <cell r="C2118"/>
          <cell r="E2118"/>
          <cell r="H2118" t="str">
            <v>OK</v>
          </cell>
          <cell r="J2118"/>
          <cell r="K2118"/>
          <cell r="M2118"/>
        </row>
        <row r="2119">
          <cell r="C2119"/>
          <cell r="E2119"/>
          <cell r="H2119" t="str">
            <v>OK</v>
          </cell>
          <cell r="J2119"/>
          <cell r="K2119"/>
          <cell r="M2119"/>
        </row>
        <row r="2120">
          <cell r="C2120"/>
          <cell r="E2120"/>
          <cell r="H2120" t="str">
            <v>OK</v>
          </cell>
          <cell r="J2120"/>
          <cell r="K2120"/>
          <cell r="M2120"/>
        </row>
        <row r="2121">
          <cell r="C2121"/>
          <cell r="E2121"/>
          <cell r="H2121" t="str">
            <v>OK</v>
          </cell>
          <cell r="J2121"/>
          <cell r="K2121"/>
          <cell r="M2121"/>
        </row>
        <row r="2122">
          <cell r="C2122"/>
          <cell r="E2122"/>
          <cell r="H2122" t="str">
            <v>OK</v>
          </cell>
          <cell r="J2122"/>
          <cell r="K2122"/>
          <cell r="M2122"/>
        </row>
        <row r="2123">
          <cell r="C2123"/>
          <cell r="E2123"/>
          <cell r="H2123" t="str">
            <v>OK</v>
          </cell>
          <cell r="J2123"/>
          <cell r="K2123"/>
          <cell r="M2123"/>
        </row>
        <row r="2124">
          <cell r="C2124"/>
          <cell r="E2124"/>
          <cell r="H2124" t="str">
            <v>OK</v>
          </cell>
          <cell r="J2124"/>
          <cell r="K2124"/>
          <cell r="M2124"/>
        </row>
        <row r="2125">
          <cell r="C2125"/>
          <cell r="E2125"/>
          <cell r="H2125" t="str">
            <v>OK</v>
          </cell>
          <cell r="J2125"/>
          <cell r="K2125"/>
          <cell r="M2125"/>
        </row>
        <row r="2126">
          <cell r="C2126"/>
          <cell r="E2126"/>
          <cell r="H2126" t="str">
            <v>OK</v>
          </cell>
          <cell r="J2126"/>
          <cell r="K2126"/>
          <cell r="M2126"/>
        </row>
        <row r="2127">
          <cell r="C2127"/>
          <cell r="E2127"/>
          <cell r="H2127" t="str">
            <v>OK</v>
          </cell>
          <cell r="J2127"/>
          <cell r="K2127"/>
          <cell r="M2127"/>
        </row>
        <row r="2128">
          <cell r="C2128"/>
          <cell r="E2128"/>
          <cell r="H2128" t="str">
            <v>OK</v>
          </cell>
          <cell r="J2128"/>
          <cell r="K2128"/>
          <cell r="M2128"/>
        </row>
        <row r="2129">
          <cell r="C2129"/>
          <cell r="E2129"/>
          <cell r="H2129" t="str">
            <v>OK</v>
          </cell>
          <cell r="J2129"/>
          <cell r="K2129"/>
          <cell r="M2129"/>
        </row>
        <row r="2130">
          <cell r="C2130"/>
          <cell r="E2130"/>
          <cell r="H2130" t="str">
            <v>OK</v>
          </cell>
          <cell r="J2130"/>
          <cell r="K2130"/>
          <cell r="M2130"/>
        </row>
        <row r="2131">
          <cell r="C2131"/>
          <cell r="E2131"/>
          <cell r="H2131" t="str">
            <v>OK</v>
          </cell>
          <cell r="J2131"/>
          <cell r="K2131"/>
          <cell r="M2131"/>
        </row>
        <row r="2132">
          <cell r="C2132"/>
          <cell r="E2132"/>
          <cell r="H2132" t="str">
            <v>OK</v>
          </cell>
          <cell r="J2132"/>
          <cell r="K2132"/>
          <cell r="M2132"/>
        </row>
        <row r="2133">
          <cell r="C2133"/>
          <cell r="E2133"/>
          <cell r="H2133" t="str">
            <v>OK</v>
          </cell>
          <cell r="J2133"/>
          <cell r="K2133"/>
          <cell r="M2133"/>
        </row>
        <row r="2134">
          <cell r="C2134"/>
          <cell r="E2134"/>
          <cell r="H2134" t="str">
            <v>OK</v>
          </cell>
          <cell r="J2134"/>
          <cell r="K2134"/>
          <cell r="M2134"/>
        </row>
        <row r="2135">
          <cell r="C2135"/>
          <cell r="E2135"/>
          <cell r="H2135" t="str">
            <v>OK</v>
          </cell>
          <cell r="J2135"/>
          <cell r="K2135"/>
          <cell r="M2135"/>
        </row>
        <row r="2136">
          <cell r="C2136"/>
          <cell r="E2136"/>
          <cell r="H2136" t="str">
            <v>OK</v>
          </cell>
          <cell r="J2136"/>
          <cell r="K2136"/>
          <cell r="M2136"/>
        </row>
        <row r="2137">
          <cell r="C2137"/>
          <cell r="E2137"/>
          <cell r="H2137" t="str">
            <v>OK</v>
          </cell>
          <cell r="J2137"/>
          <cell r="K2137"/>
          <cell r="M2137"/>
        </row>
        <row r="2138">
          <cell r="C2138"/>
          <cell r="E2138"/>
          <cell r="H2138" t="str">
            <v>OK</v>
          </cell>
          <cell r="J2138"/>
          <cell r="K2138"/>
          <cell r="M2138"/>
        </row>
        <row r="2139">
          <cell r="C2139"/>
          <cell r="E2139"/>
          <cell r="H2139" t="str">
            <v>OK</v>
          </cell>
          <cell r="J2139"/>
          <cell r="K2139"/>
          <cell r="M2139"/>
        </row>
        <row r="2140">
          <cell r="C2140"/>
          <cell r="E2140"/>
          <cell r="H2140" t="str">
            <v>OK</v>
          </cell>
          <cell r="J2140"/>
          <cell r="K2140"/>
          <cell r="M2140"/>
        </row>
        <row r="2141">
          <cell r="C2141"/>
          <cell r="E2141"/>
          <cell r="H2141" t="str">
            <v>OK</v>
          </cell>
          <cell r="J2141"/>
          <cell r="K2141"/>
          <cell r="M2141"/>
        </row>
        <row r="2142">
          <cell r="C2142"/>
          <cell r="E2142"/>
          <cell r="H2142" t="str">
            <v>OK</v>
          </cell>
          <cell r="J2142"/>
          <cell r="K2142"/>
          <cell r="M2142"/>
        </row>
        <row r="2143">
          <cell r="C2143"/>
          <cell r="E2143"/>
          <cell r="H2143" t="str">
            <v>OK</v>
          </cell>
          <cell r="J2143"/>
          <cell r="K2143"/>
          <cell r="M2143"/>
        </row>
        <row r="2144">
          <cell r="C2144"/>
          <cell r="E2144"/>
          <cell r="H2144" t="str">
            <v>OK</v>
          </cell>
          <cell r="J2144"/>
          <cell r="K2144"/>
          <cell r="M2144"/>
        </row>
        <row r="2145">
          <cell r="C2145"/>
          <cell r="E2145"/>
          <cell r="H2145" t="str">
            <v>OK</v>
          </cell>
          <cell r="J2145"/>
          <cell r="K2145"/>
          <cell r="M2145"/>
        </row>
        <row r="2146">
          <cell r="C2146"/>
          <cell r="E2146"/>
          <cell r="H2146" t="str">
            <v>OK</v>
          </cell>
          <cell r="J2146"/>
          <cell r="K2146"/>
          <cell r="M2146"/>
        </row>
        <row r="2147">
          <cell r="C2147"/>
          <cell r="E2147"/>
          <cell r="H2147" t="str">
            <v>OK</v>
          </cell>
          <cell r="J2147"/>
          <cell r="K2147"/>
          <cell r="M2147"/>
        </row>
        <row r="2148">
          <cell r="C2148"/>
          <cell r="E2148"/>
          <cell r="H2148" t="str">
            <v>OK</v>
          </cell>
          <cell r="J2148"/>
          <cell r="K2148"/>
          <cell r="M2148"/>
        </row>
        <row r="2149">
          <cell r="C2149"/>
          <cell r="E2149"/>
          <cell r="H2149" t="str">
            <v>OK</v>
          </cell>
          <cell r="J2149"/>
          <cell r="K2149"/>
          <cell r="M2149"/>
        </row>
        <row r="2150">
          <cell r="C2150"/>
          <cell r="E2150"/>
          <cell r="H2150" t="str">
            <v>OK</v>
          </cell>
          <cell r="J2150"/>
          <cell r="K2150"/>
          <cell r="M2150"/>
        </row>
        <row r="2151">
          <cell r="C2151"/>
          <cell r="E2151"/>
          <cell r="H2151" t="str">
            <v>OK</v>
          </cell>
          <cell r="J2151"/>
          <cell r="K2151"/>
          <cell r="M2151"/>
        </row>
        <row r="2152">
          <cell r="C2152"/>
          <cell r="E2152"/>
          <cell r="H2152" t="str">
            <v>OK</v>
          </cell>
          <cell r="J2152"/>
          <cell r="K2152"/>
          <cell r="M2152"/>
        </row>
        <row r="2153">
          <cell r="C2153"/>
          <cell r="E2153"/>
          <cell r="H2153" t="str">
            <v>OK</v>
          </cell>
          <cell r="J2153"/>
          <cell r="K2153"/>
          <cell r="M2153"/>
        </row>
        <row r="2154">
          <cell r="C2154"/>
          <cell r="E2154"/>
          <cell r="H2154" t="str">
            <v>OK</v>
          </cell>
          <cell r="J2154"/>
          <cell r="K2154"/>
          <cell r="M2154"/>
        </row>
        <row r="2155">
          <cell r="C2155"/>
          <cell r="E2155"/>
          <cell r="H2155" t="str">
            <v>OK</v>
          </cell>
          <cell r="J2155"/>
          <cell r="K2155"/>
          <cell r="M2155"/>
        </row>
        <row r="2156">
          <cell r="C2156"/>
          <cell r="E2156"/>
          <cell r="H2156" t="str">
            <v>OK</v>
          </cell>
          <cell r="J2156"/>
          <cell r="K2156"/>
          <cell r="M2156"/>
        </row>
        <row r="2157">
          <cell r="C2157"/>
          <cell r="E2157"/>
          <cell r="H2157" t="str">
            <v>OK</v>
          </cell>
          <cell r="J2157"/>
          <cell r="K2157"/>
          <cell r="M2157"/>
        </row>
        <row r="2158">
          <cell r="C2158"/>
          <cell r="E2158"/>
          <cell r="H2158" t="str">
            <v>OK</v>
          </cell>
          <cell r="J2158"/>
          <cell r="K2158"/>
          <cell r="M2158"/>
        </row>
        <row r="2159">
          <cell r="C2159"/>
          <cell r="E2159"/>
          <cell r="H2159" t="str">
            <v>OK</v>
          </cell>
          <cell r="J2159"/>
          <cell r="K2159"/>
          <cell r="M2159"/>
        </row>
        <row r="2160">
          <cell r="C2160"/>
          <cell r="E2160"/>
          <cell r="H2160" t="str">
            <v>OK</v>
          </cell>
          <cell r="J2160"/>
          <cell r="K2160"/>
          <cell r="M2160"/>
        </row>
        <row r="2161">
          <cell r="C2161"/>
          <cell r="E2161"/>
          <cell r="H2161" t="str">
            <v>OK</v>
          </cell>
          <cell r="J2161"/>
          <cell r="K2161"/>
          <cell r="M2161"/>
        </row>
        <row r="2162">
          <cell r="C2162"/>
          <cell r="E2162"/>
          <cell r="H2162" t="str">
            <v>OK</v>
          </cell>
          <cell r="J2162"/>
          <cell r="K2162"/>
          <cell r="M2162"/>
        </row>
        <row r="2163">
          <cell r="C2163"/>
          <cell r="E2163"/>
          <cell r="H2163" t="str">
            <v>OK</v>
          </cell>
          <cell r="J2163"/>
          <cell r="K2163"/>
          <cell r="M2163"/>
        </row>
        <row r="2164">
          <cell r="C2164"/>
          <cell r="E2164"/>
          <cell r="H2164" t="str">
            <v>OK</v>
          </cell>
          <cell r="J2164"/>
          <cell r="K2164"/>
          <cell r="M2164"/>
        </row>
        <row r="2165">
          <cell r="C2165"/>
          <cell r="E2165"/>
          <cell r="H2165" t="str">
            <v>OK</v>
          </cell>
          <cell r="J2165"/>
          <cell r="K2165"/>
          <cell r="M2165"/>
        </row>
        <row r="2166">
          <cell r="C2166"/>
          <cell r="E2166"/>
          <cell r="H2166" t="str">
            <v>OK</v>
          </cell>
          <cell r="J2166"/>
          <cell r="K2166"/>
          <cell r="M2166"/>
        </row>
        <row r="2167">
          <cell r="C2167"/>
          <cell r="E2167"/>
          <cell r="H2167" t="str">
            <v>OK</v>
          </cell>
          <cell r="J2167"/>
          <cell r="K2167"/>
          <cell r="M2167"/>
        </row>
        <row r="2168">
          <cell r="C2168"/>
          <cell r="E2168"/>
          <cell r="H2168" t="str">
            <v>OK</v>
          </cell>
          <cell r="J2168"/>
          <cell r="K2168"/>
          <cell r="M2168"/>
        </row>
        <row r="2169">
          <cell r="C2169"/>
          <cell r="E2169"/>
          <cell r="H2169" t="str">
            <v>OK</v>
          </cell>
          <cell r="J2169"/>
          <cell r="K2169"/>
          <cell r="M2169"/>
        </row>
        <row r="2170">
          <cell r="C2170"/>
          <cell r="E2170"/>
          <cell r="H2170" t="str">
            <v>OK</v>
          </cell>
          <cell r="J2170"/>
          <cell r="K2170"/>
          <cell r="M2170"/>
        </row>
        <row r="2171">
          <cell r="C2171"/>
          <cell r="E2171"/>
          <cell r="H2171" t="str">
            <v>OK</v>
          </cell>
          <cell r="J2171"/>
          <cell r="K2171"/>
          <cell r="M2171"/>
        </row>
        <row r="2172">
          <cell r="C2172"/>
          <cell r="E2172"/>
          <cell r="H2172" t="str">
            <v>OK</v>
          </cell>
          <cell r="J2172"/>
          <cell r="K2172"/>
          <cell r="M2172"/>
        </row>
        <row r="2173">
          <cell r="C2173"/>
          <cell r="E2173"/>
          <cell r="H2173" t="str">
            <v>OK</v>
          </cell>
          <cell r="J2173"/>
          <cell r="K2173"/>
          <cell r="M2173"/>
        </row>
        <row r="2174">
          <cell r="C2174"/>
          <cell r="E2174"/>
          <cell r="H2174" t="str">
            <v>OK</v>
          </cell>
          <cell r="J2174"/>
          <cell r="K2174"/>
          <cell r="M2174"/>
        </row>
        <row r="2175">
          <cell r="C2175"/>
          <cell r="E2175"/>
          <cell r="H2175" t="str">
            <v>OK</v>
          </cell>
          <cell r="J2175"/>
          <cell r="K2175"/>
          <cell r="M2175"/>
        </row>
        <row r="2176">
          <cell r="C2176"/>
          <cell r="E2176"/>
          <cell r="H2176" t="str">
            <v>OK</v>
          </cell>
          <cell r="J2176"/>
          <cell r="K2176"/>
          <cell r="M2176"/>
        </row>
        <row r="2177">
          <cell r="C2177"/>
          <cell r="E2177"/>
          <cell r="H2177" t="str">
            <v>OK</v>
          </cell>
          <cell r="J2177"/>
          <cell r="K2177"/>
          <cell r="M2177"/>
        </row>
        <row r="2178">
          <cell r="C2178"/>
          <cell r="E2178"/>
          <cell r="H2178" t="str">
            <v>OK</v>
          </cell>
          <cell r="J2178"/>
          <cell r="K2178"/>
          <cell r="M2178"/>
        </row>
        <row r="2179">
          <cell r="C2179"/>
          <cell r="E2179"/>
          <cell r="H2179" t="str">
            <v>OK</v>
          </cell>
          <cell r="J2179"/>
          <cell r="K2179"/>
          <cell r="M2179"/>
        </row>
        <row r="2180">
          <cell r="C2180"/>
          <cell r="E2180"/>
          <cell r="H2180" t="str">
            <v>OK</v>
          </cell>
          <cell r="J2180"/>
          <cell r="K2180"/>
          <cell r="M2180"/>
        </row>
        <row r="2181">
          <cell r="C2181"/>
          <cell r="E2181"/>
          <cell r="H2181" t="str">
            <v>OK</v>
          </cell>
          <cell r="J2181"/>
          <cell r="K2181"/>
          <cell r="M2181"/>
        </row>
        <row r="2182">
          <cell r="C2182"/>
          <cell r="E2182"/>
          <cell r="H2182" t="str">
            <v>OK</v>
          </cell>
          <cell r="J2182"/>
          <cell r="K2182"/>
          <cell r="M2182"/>
        </row>
        <row r="2183">
          <cell r="C2183"/>
          <cell r="E2183"/>
          <cell r="H2183" t="str">
            <v>OK</v>
          </cell>
          <cell r="J2183"/>
          <cell r="K2183"/>
          <cell r="M2183"/>
        </row>
        <row r="2184">
          <cell r="C2184"/>
          <cell r="E2184"/>
          <cell r="H2184" t="str">
            <v>OK</v>
          </cell>
          <cell r="J2184"/>
          <cell r="K2184"/>
          <cell r="M2184"/>
        </row>
        <row r="2185">
          <cell r="C2185"/>
          <cell r="E2185"/>
          <cell r="H2185" t="str">
            <v>OK</v>
          </cell>
          <cell r="J2185"/>
          <cell r="K2185"/>
          <cell r="M2185"/>
        </row>
        <row r="2186">
          <cell r="C2186"/>
          <cell r="E2186"/>
          <cell r="H2186" t="str">
            <v>OK</v>
          </cell>
          <cell r="J2186"/>
          <cell r="K2186"/>
          <cell r="M2186"/>
        </row>
        <row r="2187">
          <cell r="C2187"/>
          <cell r="E2187"/>
          <cell r="H2187" t="str">
            <v>OK</v>
          </cell>
          <cell r="J2187"/>
          <cell r="K2187"/>
          <cell r="M2187"/>
        </row>
        <row r="2188">
          <cell r="C2188"/>
          <cell r="E2188"/>
          <cell r="H2188" t="str">
            <v>OK</v>
          </cell>
          <cell r="J2188"/>
          <cell r="K2188"/>
          <cell r="M2188"/>
        </row>
        <row r="2189">
          <cell r="C2189"/>
          <cell r="E2189"/>
          <cell r="H2189" t="str">
            <v>OK</v>
          </cell>
          <cell r="J2189"/>
          <cell r="K2189"/>
          <cell r="M2189"/>
        </row>
        <row r="2190">
          <cell r="C2190"/>
          <cell r="E2190"/>
          <cell r="H2190" t="str">
            <v>OK</v>
          </cell>
          <cell r="J2190"/>
          <cell r="K2190"/>
          <cell r="M2190"/>
        </row>
        <row r="2191">
          <cell r="C2191"/>
          <cell r="E2191"/>
          <cell r="H2191" t="str">
            <v>OK</v>
          </cell>
          <cell r="J2191"/>
          <cell r="K2191"/>
          <cell r="M2191"/>
        </row>
        <row r="2192">
          <cell r="C2192"/>
          <cell r="E2192"/>
          <cell r="H2192" t="str">
            <v>OK</v>
          </cell>
          <cell r="J2192"/>
          <cell r="K2192"/>
          <cell r="M2192"/>
        </row>
        <row r="2193">
          <cell r="C2193"/>
          <cell r="E2193"/>
          <cell r="H2193" t="str">
            <v>OK</v>
          </cell>
          <cell r="J2193"/>
          <cell r="K2193"/>
          <cell r="M2193"/>
        </row>
        <row r="2194">
          <cell r="C2194"/>
          <cell r="E2194"/>
          <cell r="H2194" t="str">
            <v>OK</v>
          </cell>
          <cell r="J2194"/>
          <cell r="K2194"/>
          <cell r="M2194"/>
        </row>
        <row r="2195">
          <cell r="C2195"/>
          <cell r="E2195"/>
          <cell r="H2195" t="str">
            <v>OK</v>
          </cell>
          <cell r="J2195"/>
          <cell r="K2195"/>
          <cell r="M2195"/>
        </row>
        <row r="2196">
          <cell r="C2196"/>
          <cell r="E2196"/>
          <cell r="H2196" t="str">
            <v>OK</v>
          </cell>
          <cell r="J2196"/>
          <cell r="K2196"/>
          <cell r="M2196"/>
        </row>
        <row r="2197">
          <cell r="C2197"/>
          <cell r="E2197"/>
          <cell r="H2197" t="str">
            <v>OK</v>
          </cell>
          <cell r="J2197"/>
          <cell r="K2197"/>
          <cell r="M2197"/>
        </row>
        <row r="2198">
          <cell r="C2198"/>
          <cell r="E2198"/>
          <cell r="H2198" t="str">
            <v>OK</v>
          </cell>
          <cell r="J2198"/>
          <cell r="K2198"/>
          <cell r="M2198"/>
        </row>
        <row r="2199">
          <cell r="C2199"/>
          <cell r="E2199"/>
          <cell r="H2199" t="str">
            <v>OK</v>
          </cell>
          <cell r="J2199"/>
          <cell r="K2199"/>
          <cell r="M2199"/>
        </row>
        <row r="2200">
          <cell r="C2200"/>
          <cell r="E2200"/>
          <cell r="H2200" t="str">
            <v>OK</v>
          </cell>
          <cell r="J2200"/>
          <cell r="K2200"/>
          <cell r="M2200"/>
        </row>
        <row r="2201">
          <cell r="C2201"/>
          <cell r="E2201"/>
          <cell r="H2201" t="str">
            <v>OK</v>
          </cell>
          <cell r="J2201"/>
          <cell r="K2201"/>
          <cell r="M2201"/>
        </row>
        <row r="2202">
          <cell r="C2202"/>
          <cell r="E2202"/>
          <cell r="H2202" t="str">
            <v>OK</v>
          </cell>
          <cell r="J2202"/>
          <cell r="K2202"/>
          <cell r="M2202"/>
        </row>
        <row r="2203">
          <cell r="C2203"/>
          <cell r="E2203"/>
          <cell r="H2203" t="str">
            <v>OK</v>
          </cell>
          <cell r="J2203"/>
          <cell r="K2203"/>
          <cell r="M2203"/>
        </row>
        <row r="2204">
          <cell r="C2204"/>
          <cell r="E2204"/>
          <cell r="H2204" t="str">
            <v>OK</v>
          </cell>
          <cell r="J2204"/>
          <cell r="K2204"/>
          <cell r="M2204"/>
        </row>
        <row r="2205">
          <cell r="C2205"/>
          <cell r="E2205"/>
          <cell r="H2205" t="str">
            <v>OK</v>
          </cell>
          <cell r="J2205"/>
          <cell r="K2205"/>
          <cell r="M2205"/>
        </row>
        <row r="2206">
          <cell r="C2206"/>
          <cell r="E2206"/>
          <cell r="H2206" t="str">
            <v>OK</v>
          </cell>
          <cell r="J2206"/>
          <cell r="K2206"/>
          <cell r="M2206"/>
        </row>
        <row r="2207">
          <cell r="C2207"/>
          <cell r="E2207"/>
          <cell r="H2207" t="str">
            <v>OK</v>
          </cell>
          <cell r="J2207"/>
          <cell r="K2207"/>
          <cell r="M2207"/>
        </row>
        <row r="2208">
          <cell r="C2208"/>
          <cell r="E2208"/>
          <cell r="H2208" t="str">
            <v>OK</v>
          </cell>
          <cell r="J2208"/>
          <cell r="K2208"/>
          <cell r="M2208"/>
        </row>
        <row r="2209">
          <cell r="C2209"/>
          <cell r="E2209"/>
          <cell r="H2209" t="str">
            <v>OK</v>
          </cell>
          <cell r="J2209"/>
          <cell r="K2209"/>
          <cell r="M2209"/>
        </row>
        <row r="2210">
          <cell r="C2210"/>
          <cell r="E2210"/>
          <cell r="H2210" t="str">
            <v>OK</v>
          </cell>
          <cell r="J2210"/>
          <cell r="K2210"/>
          <cell r="M2210"/>
        </row>
        <row r="2211">
          <cell r="C2211"/>
          <cell r="E2211"/>
          <cell r="H2211" t="str">
            <v>OK</v>
          </cell>
          <cell r="J2211"/>
          <cell r="K2211"/>
          <cell r="M2211"/>
        </row>
        <row r="2212">
          <cell r="C2212"/>
          <cell r="E2212"/>
          <cell r="H2212" t="str">
            <v>OK</v>
          </cell>
          <cell r="J2212"/>
          <cell r="K2212"/>
          <cell r="M2212"/>
        </row>
        <row r="2213">
          <cell r="C2213"/>
          <cell r="E2213"/>
          <cell r="H2213" t="str">
            <v>OK</v>
          </cell>
          <cell r="J2213"/>
          <cell r="K2213"/>
          <cell r="M2213"/>
        </row>
        <row r="2214">
          <cell r="C2214"/>
          <cell r="E2214"/>
          <cell r="H2214" t="str">
            <v>OK</v>
          </cell>
          <cell r="J2214"/>
          <cell r="K2214"/>
          <cell r="M2214"/>
        </row>
        <row r="2215">
          <cell r="C2215"/>
          <cell r="E2215"/>
          <cell r="H2215" t="str">
            <v>OK</v>
          </cell>
          <cell r="J2215"/>
          <cell r="K2215"/>
          <cell r="M2215"/>
        </row>
        <row r="2216">
          <cell r="C2216"/>
          <cell r="E2216"/>
          <cell r="H2216" t="str">
            <v>OK</v>
          </cell>
          <cell r="J2216"/>
          <cell r="K2216"/>
          <cell r="M2216"/>
        </row>
        <row r="2217">
          <cell r="C2217"/>
          <cell r="E2217"/>
          <cell r="H2217" t="str">
            <v>OK</v>
          </cell>
          <cell r="J2217"/>
          <cell r="K2217"/>
          <cell r="M2217"/>
        </row>
        <row r="2218">
          <cell r="C2218"/>
          <cell r="E2218"/>
          <cell r="H2218" t="str">
            <v>OK</v>
          </cell>
          <cell r="J2218"/>
          <cell r="K2218"/>
          <cell r="M2218"/>
        </row>
        <row r="2219">
          <cell r="C2219"/>
          <cell r="E2219"/>
          <cell r="H2219" t="str">
            <v>OK</v>
          </cell>
          <cell r="J2219"/>
          <cell r="K2219"/>
          <cell r="M2219"/>
        </row>
        <row r="2220">
          <cell r="C2220"/>
          <cell r="E2220"/>
          <cell r="H2220" t="str">
            <v>OK</v>
          </cell>
          <cell r="J2220"/>
          <cell r="K2220"/>
          <cell r="M2220"/>
        </row>
        <row r="2221">
          <cell r="C2221"/>
          <cell r="E2221"/>
          <cell r="H2221" t="str">
            <v>OK</v>
          </cell>
          <cell r="J2221"/>
          <cell r="K2221"/>
          <cell r="M2221"/>
        </row>
        <row r="2222">
          <cell r="C2222"/>
          <cell r="E2222"/>
          <cell r="H2222" t="str">
            <v>OK</v>
          </cell>
          <cell r="J2222"/>
          <cell r="K2222"/>
          <cell r="M2222"/>
        </row>
        <row r="2223">
          <cell r="C2223"/>
          <cell r="E2223"/>
          <cell r="H2223" t="str">
            <v>OK</v>
          </cell>
          <cell r="J2223"/>
          <cell r="K2223"/>
          <cell r="M2223"/>
        </row>
        <row r="2224">
          <cell r="C2224"/>
          <cell r="E2224"/>
          <cell r="H2224" t="str">
            <v>OK</v>
          </cell>
          <cell r="J2224"/>
          <cell r="K2224"/>
          <cell r="M2224"/>
        </row>
        <row r="2225">
          <cell r="C2225"/>
          <cell r="E2225"/>
          <cell r="H2225" t="str">
            <v>OK</v>
          </cell>
          <cell r="J2225"/>
          <cell r="K2225"/>
          <cell r="M2225"/>
        </row>
        <row r="2226">
          <cell r="C2226"/>
          <cell r="E2226"/>
          <cell r="H2226" t="str">
            <v>OK</v>
          </cell>
          <cell r="J2226"/>
          <cell r="K2226"/>
          <cell r="M2226"/>
        </row>
        <row r="2227">
          <cell r="C2227"/>
          <cell r="E2227"/>
          <cell r="H2227" t="str">
            <v>OK</v>
          </cell>
          <cell r="J2227"/>
          <cell r="K2227"/>
          <cell r="M2227"/>
        </row>
        <row r="2228">
          <cell r="C2228"/>
          <cell r="E2228"/>
          <cell r="H2228" t="str">
            <v>OK</v>
          </cell>
          <cell r="J2228"/>
          <cell r="K2228"/>
          <cell r="M2228"/>
        </row>
        <row r="2229">
          <cell r="C2229"/>
          <cell r="E2229"/>
          <cell r="H2229" t="str">
            <v>OK</v>
          </cell>
          <cell r="J2229"/>
          <cell r="K2229"/>
          <cell r="M2229"/>
        </row>
        <row r="2230">
          <cell r="C2230"/>
          <cell r="E2230"/>
          <cell r="H2230" t="str">
            <v>OK</v>
          </cell>
          <cell r="J2230"/>
          <cell r="K2230"/>
          <cell r="M2230"/>
        </row>
        <row r="2231">
          <cell r="C2231"/>
          <cell r="E2231"/>
          <cell r="H2231" t="str">
            <v>OK</v>
          </cell>
          <cell r="J2231"/>
          <cell r="K2231"/>
          <cell r="M2231"/>
        </row>
        <row r="2232">
          <cell r="C2232"/>
          <cell r="E2232"/>
          <cell r="H2232" t="str">
            <v>OK</v>
          </cell>
          <cell r="J2232"/>
          <cell r="K2232"/>
          <cell r="M2232"/>
        </row>
        <row r="2233">
          <cell r="C2233"/>
          <cell r="E2233"/>
          <cell r="H2233" t="str">
            <v>OK</v>
          </cell>
          <cell r="J2233"/>
          <cell r="K2233"/>
          <cell r="M2233"/>
        </row>
        <row r="2234">
          <cell r="C2234"/>
          <cell r="E2234"/>
          <cell r="H2234" t="str">
            <v>OK</v>
          </cell>
          <cell r="J2234"/>
          <cell r="K2234"/>
          <cell r="M2234"/>
        </row>
        <row r="2235">
          <cell r="C2235"/>
          <cell r="E2235"/>
          <cell r="H2235" t="str">
            <v>OK</v>
          </cell>
          <cell r="J2235"/>
          <cell r="K2235"/>
          <cell r="M2235"/>
        </row>
        <row r="2236">
          <cell r="C2236"/>
          <cell r="E2236"/>
          <cell r="H2236" t="str">
            <v>OK</v>
          </cell>
          <cell r="J2236"/>
          <cell r="K2236"/>
          <cell r="M2236"/>
        </row>
        <row r="2237">
          <cell r="C2237"/>
          <cell r="E2237"/>
          <cell r="H2237" t="str">
            <v>OK</v>
          </cell>
          <cell r="J2237"/>
          <cell r="K2237"/>
          <cell r="M2237"/>
        </row>
        <row r="2238">
          <cell r="C2238"/>
          <cell r="E2238"/>
          <cell r="H2238" t="str">
            <v>OK</v>
          </cell>
          <cell r="J2238"/>
          <cell r="K2238"/>
          <cell r="M2238"/>
        </row>
        <row r="2239">
          <cell r="C2239"/>
          <cell r="E2239"/>
          <cell r="H2239" t="str">
            <v>OK</v>
          </cell>
          <cell r="J2239"/>
          <cell r="K2239"/>
          <cell r="M2239"/>
        </row>
        <row r="2240">
          <cell r="C2240"/>
          <cell r="E2240"/>
          <cell r="H2240" t="str">
            <v>OK</v>
          </cell>
          <cell r="J2240"/>
          <cell r="K2240"/>
          <cell r="M2240"/>
        </row>
        <row r="2241">
          <cell r="C2241"/>
          <cell r="E2241"/>
          <cell r="H2241" t="str">
            <v>OK</v>
          </cell>
          <cell r="J2241"/>
          <cell r="K2241"/>
          <cell r="M2241"/>
        </row>
        <row r="2242">
          <cell r="C2242"/>
          <cell r="E2242"/>
          <cell r="H2242" t="str">
            <v>OK</v>
          </cell>
          <cell r="J2242"/>
          <cell r="K2242"/>
          <cell r="M2242"/>
        </row>
        <row r="2243">
          <cell r="C2243"/>
          <cell r="E2243"/>
          <cell r="H2243" t="str">
            <v>OK</v>
          </cell>
          <cell r="J2243"/>
          <cell r="K2243"/>
          <cell r="M2243"/>
        </row>
        <row r="2244">
          <cell r="C2244"/>
          <cell r="E2244"/>
          <cell r="H2244" t="str">
            <v>OK</v>
          </cell>
          <cell r="J2244"/>
          <cell r="K2244"/>
          <cell r="M2244"/>
        </row>
        <row r="2245">
          <cell r="C2245"/>
          <cell r="E2245"/>
          <cell r="H2245" t="str">
            <v>OK</v>
          </cell>
          <cell r="J2245"/>
          <cell r="K2245"/>
          <cell r="M2245"/>
        </row>
        <row r="2246">
          <cell r="C2246"/>
          <cell r="E2246"/>
          <cell r="H2246" t="str">
            <v>OK</v>
          </cell>
          <cell r="J2246"/>
          <cell r="K2246"/>
          <cell r="M2246"/>
        </row>
        <row r="2247">
          <cell r="C2247"/>
          <cell r="E2247"/>
          <cell r="H2247" t="str">
            <v>OK</v>
          </cell>
          <cell r="J2247"/>
          <cell r="K2247"/>
          <cell r="M2247"/>
        </row>
        <row r="2248">
          <cell r="C2248"/>
          <cell r="E2248"/>
          <cell r="H2248" t="str">
            <v>OK</v>
          </cell>
          <cell r="J2248"/>
          <cell r="K2248"/>
          <cell r="M2248"/>
        </row>
        <row r="2249">
          <cell r="C2249"/>
          <cell r="E2249"/>
          <cell r="H2249" t="str">
            <v>OK</v>
          </cell>
          <cell r="J2249"/>
          <cell r="K2249"/>
          <cell r="M2249"/>
        </row>
        <row r="2250">
          <cell r="C2250"/>
          <cell r="E2250"/>
          <cell r="H2250" t="str">
            <v>OK</v>
          </cell>
          <cell r="J2250"/>
          <cell r="K2250"/>
          <cell r="M2250"/>
        </row>
        <row r="2251">
          <cell r="C2251"/>
          <cell r="E2251"/>
          <cell r="H2251" t="str">
            <v>OK</v>
          </cell>
          <cell r="J2251"/>
          <cell r="K2251"/>
          <cell r="M2251"/>
        </row>
        <row r="2252">
          <cell r="C2252"/>
          <cell r="E2252"/>
          <cell r="H2252" t="str">
            <v>OK</v>
          </cell>
          <cell r="J2252"/>
          <cell r="K2252"/>
          <cell r="M2252"/>
        </row>
        <row r="2253">
          <cell r="C2253"/>
          <cell r="E2253"/>
          <cell r="H2253" t="str">
            <v>OK</v>
          </cell>
          <cell r="J2253"/>
          <cell r="K2253"/>
          <cell r="M2253"/>
        </row>
        <row r="2254">
          <cell r="C2254"/>
          <cell r="E2254"/>
          <cell r="H2254" t="str">
            <v>OK</v>
          </cell>
          <cell r="J2254"/>
          <cell r="K2254"/>
          <cell r="M2254"/>
        </row>
        <row r="2255">
          <cell r="C2255"/>
          <cell r="E2255"/>
          <cell r="H2255" t="str">
            <v>OK</v>
          </cell>
          <cell r="J2255"/>
          <cell r="K2255"/>
          <cell r="M2255"/>
        </row>
        <row r="2256">
          <cell r="C2256"/>
          <cell r="E2256"/>
          <cell r="H2256" t="str">
            <v>OK</v>
          </cell>
          <cell r="J2256"/>
          <cell r="K2256"/>
          <cell r="M2256"/>
        </row>
        <row r="2257">
          <cell r="C2257"/>
          <cell r="E2257"/>
          <cell r="H2257" t="str">
            <v>OK</v>
          </cell>
          <cell r="J2257"/>
          <cell r="K2257"/>
          <cell r="M2257"/>
        </row>
        <row r="2258">
          <cell r="C2258"/>
          <cell r="E2258"/>
          <cell r="H2258" t="str">
            <v>OK</v>
          </cell>
          <cell r="J2258"/>
          <cell r="K2258"/>
          <cell r="M2258"/>
        </row>
        <row r="2259">
          <cell r="C2259"/>
          <cell r="E2259"/>
          <cell r="H2259" t="str">
            <v>OK</v>
          </cell>
          <cell r="J2259"/>
          <cell r="K2259"/>
          <cell r="M2259"/>
        </row>
        <row r="2260">
          <cell r="C2260"/>
          <cell r="E2260"/>
          <cell r="H2260" t="str">
            <v>OK</v>
          </cell>
          <cell r="J2260"/>
          <cell r="K2260"/>
          <cell r="M2260"/>
        </row>
        <row r="2261">
          <cell r="C2261"/>
          <cell r="E2261"/>
          <cell r="H2261" t="str">
            <v>OK</v>
          </cell>
          <cell r="J2261"/>
          <cell r="K2261"/>
          <cell r="M2261"/>
        </row>
        <row r="2262">
          <cell r="C2262"/>
          <cell r="E2262"/>
          <cell r="H2262" t="str">
            <v>OK</v>
          </cell>
          <cell r="J2262"/>
          <cell r="K2262"/>
          <cell r="M2262"/>
        </row>
        <row r="2263">
          <cell r="C2263"/>
          <cell r="E2263"/>
          <cell r="H2263" t="str">
            <v>OK</v>
          </cell>
          <cell r="J2263"/>
          <cell r="K2263"/>
          <cell r="M2263"/>
        </row>
        <row r="2264">
          <cell r="C2264"/>
          <cell r="E2264"/>
          <cell r="H2264" t="str">
            <v>OK</v>
          </cell>
          <cell r="J2264"/>
          <cell r="K2264"/>
          <cell r="M2264"/>
        </row>
        <row r="2265">
          <cell r="C2265"/>
          <cell r="E2265"/>
          <cell r="H2265" t="str">
            <v>OK</v>
          </cell>
          <cell r="J2265"/>
          <cell r="K2265"/>
          <cell r="M2265"/>
        </row>
        <row r="2266">
          <cell r="C2266"/>
          <cell r="E2266"/>
          <cell r="H2266" t="str">
            <v>OK</v>
          </cell>
          <cell r="J2266"/>
          <cell r="K2266"/>
          <cell r="M2266"/>
        </row>
        <row r="2267">
          <cell r="C2267"/>
          <cell r="E2267"/>
          <cell r="H2267" t="str">
            <v>OK</v>
          </cell>
          <cell r="J2267"/>
          <cell r="K2267"/>
          <cell r="M2267"/>
        </row>
        <row r="2268">
          <cell r="C2268"/>
          <cell r="E2268"/>
          <cell r="H2268" t="str">
            <v>OK</v>
          </cell>
          <cell r="J2268"/>
          <cell r="K2268"/>
          <cell r="M2268"/>
        </row>
        <row r="2269">
          <cell r="C2269"/>
          <cell r="E2269"/>
          <cell r="H2269" t="str">
            <v>OK</v>
          </cell>
          <cell r="J2269"/>
          <cell r="K2269"/>
          <cell r="M2269"/>
        </row>
        <row r="2270">
          <cell r="C2270"/>
          <cell r="E2270"/>
          <cell r="H2270" t="str">
            <v>OK</v>
          </cell>
          <cell r="J2270"/>
          <cell r="K2270"/>
          <cell r="M2270"/>
        </row>
        <row r="2271">
          <cell r="C2271"/>
          <cell r="E2271"/>
          <cell r="H2271" t="str">
            <v>OK</v>
          </cell>
          <cell r="J2271"/>
          <cell r="K2271"/>
          <cell r="M2271"/>
        </row>
        <row r="2272">
          <cell r="C2272"/>
          <cell r="E2272"/>
          <cell r="H2272" t="str">
            <v>OK</v>
          </cell>
          <cell r="J2272"/>
          <cell r="K2272"/>
          <cell r="M2272"/>
        </row>
        <row r="2273">
          <cell r="C2273"/>
          <cell r="E2273"/>
          <cell r="H2273" t="str">
            <v>OK</v>
          </cell>
          <cell r="J2273"/>
          <cell r="K2273"/>
          <cell r="M2273"/>
        </row>
        <row r="2274">
          <cell r="C2274"/>
          <cell r="E2274"/>
          <cell r="H2274" t="str">
            <v>OK</v>
          </cell>
          <cell r="J2274"/>
          <cell r="K2274"/>
          <cell r="M2274"/>
        </row>
        <row r="2275">
          <cell r="C2275"/>
          <cell r="E2275"/>
          <cell r="H2275" t="str">
            <v>OK</v>
          </cell>
          <cell r="J2275"/>
          <cell r="K2275"/>
          <cell r="M2275"/>
        </row>
        <row r="2276">
          <cell r="C2276"/>
          <cell r="E2276"/>
          <cell r="H2276" t="str">
            <v>OK</v>
          </cell>
          <cell r="J2276"/>
          <cell r="K2276"/>
          <cell r="M2276"/>
        </row>
        <row r="2277">
          <cell r="C2277"/>
          <cell r="E2277"/>
          <cell r="H2277" t="str">
            <v>OK</v>
          </cell>
          <cell r="J2277"/>
          <cell r="K2277"/>
          <cell r="M2277"/>
        </row>
        <row r="2278">
          <cell r="C2278"/>
          <cell r="E2278"/>
          <cell r="H2278" t="str">
            <v>OK</v>
          </cell>
          <cell r="J2278"/>
          <cell r="K2278"/>
          <cell r="M2278"/>
        </row>
        <row r="2279">
          <cell r="C2279"/>
          <cell r="E2279"/>
          <cell r="H2279" t="str">
            <v>OK</v>
          </cell>
          <cell r="J2279"/>
          <cell r="K2279"/>
          <cell r="M2279"/>
        </row>
        <row r="2280">
          <cell r="C2280"/>
          <cell r="E2280"/>
          <cell r="H2280" t="str">
            <v>OK</v>
          </cell>
          <cell r="J2280"/>
          <cell r="K2280"/>
          <cell r="M2280"/>
        </row>
        <row r="2281">
          <cell r="C2281"/>
          <cell r="E2281"/>
          <cell r="H2281" t="str">
            <v>OK</v>
          </cell>
          <cell r="J2281"/>
          <cell r="K2281"/>
          <cell r="M2281"/>
        </row>
        <row r="2282">
          <cell r="C2282"/>
          <cell r="E2282"/>
          <cell r="H2282" t="str">
            <v>OK</v>
          </cell>
          <cell r="J2282"/>
          <cell r="K2282"/>
          <cell r="M2282"/>
        </row>
        <row r="2283">
          <cell r="C2283"/>
          <cell r="E2283"/>
          <cell r="H2283" t="str">
            <v>OK</v>
          </cell>
          <cell r="J2283"/>
          <cell r="K2283"/>
          <cell r="M2283"/>
        </row>
        <row r="2284">
          <cell r="C2284"/>
          <cell r="E2284"/>
          <cell r="H2284" t="str">
            <v>OK</v>
          </cell>
          <cell r="J2284"/>
          <cell r="K2284"/>
          <cell r="M2284"/>
        </row>
        <row r="2285">
          <cell r="C2285"/>
          <cell r="E2285"/>
          <cell r="H2285" t="str">
            <v>OK</v>
          </cell>
          <cell r="J2285"/>
          <cell r="K2285"/>
          <cell r="M2285"/>
        </row>
        <row r="2286">
          <cell r="C2286"/>
          <cell r="E2286"/>
          <cell r="H2286" t="str">
            <v>OK</v>
          </cell>
          <cell r="J2286"/>
          <cell r="K2286"/>
          <cell r="M2286"/>
        </row>
        <row r="2287">
          <cell r="C2287"/>
          <cell r="E2287"/>
          <cell r="H2287" t="str">
            <v>OK</v>
          </cell>
          <cell r="J2287"/>
          <cell r="K2287"/>
          <cell r="M2287"/>
        </row>
        <row r="2288">
          <cell r="C2288"/>
          <cell r="E2288"/>
          <cell r="H2288" t="str">
            <v>OK</v>
          </cell>
          <cell r="J2288"/>
          <cell r="K2288"/>
          <cell r="M2288"/>
        </row>
        <row r="2289">
          <cell r="C2289"/>
          <cell r="E2289"/>
          <cell r="H2289" t="str">
            <v>OK</v>
          </cell>
          <cell r="J2289"/>
          <cell r="K2289"/>
          <cell r="M2289"/>
        </row>
        <row r="2290">
          <cell r="C2290"/>
          <cell r="E2290"/>
          <cell r="H2290" t="str">
            <v>OK</v>
          </cell>
          <cell r="J2290"/>
          <cell r="K2290"/>
          <cell r="M2290"/>
        </row>
        <row r="2291">
          <cell r="C2291"/>
          <cell r="E2291"/>
          <cell r="H2291" t="str">
            <v>OK</v>
          </cell>
          <cell r="J2291"/>
          <cell r="K2291"/>
          <cell r="M2291"/>
        </row>
        <row r="2292">
          <cell r="C2292"/>
          <cell r="E2292"/>
          <cell r="H2292" t="str">
            <v>OK</v>
          </cell>
          <cell r="J2292"/>
          <cell r="K2292"/>
          <cell r="M2292"/>
        </row>
        <row r="2293">
          <cell r="C2293"/>
          <cell r="E2293"/>
          <cell r="H2293" t="str">
            <v>OK</v>
          </cell>
          <cell r="J2293"/>
          <cell r="K2293"/>
          <cell r="M2293"/>
        </row>
        <row r="2294">
          <cell r="C2294"/>
          <cell r="E2294"/>
          <cell r="H2294" t="str">
            <v>OK</v>
          </cell>
          <cell r="J2294"/>
          <cell r="K2294"/>
          <cell r="M2294"/>
        </row>
        <row r="2295">
          <cell r="C2295"/>
          <cell r="E2295"/>
          <cell r="H2295" t="str">
            <v>OK</v>
          </cell>
          <cell r="J2295"/>
          <cell r="K2295"/>
          <cell r="M2295"/>
        </row>
        <row r="2296">
          <cell r="C2296"/>
          <cell r="E2296"/>
          <cell r="H2296" t="str">
            <v>OK</v>
          </cell>
          <cell r="J2296"/>
          <cell r="K2296"/>
          <cell r="M2296"/>
        </row>
        <row r="2297">
          <cell r="C2297"/>
          <cell r="E2297"/>
          <cell r="H2297" t="str">
            <v>OK</v>
          </cell>
          <cell r="J2297"/>
          <cell r="K2297"/>
          <cell r="M2297"/>
        </row>
        <row r="2298">
          <cell r="C2298"/>
          <cell r="E2298"/>
          <cell r="H2298" t="str">
            <v>OK</v>
          </cell>
          <cell r="J2298"/>
          <cell r="K2298"/>
          <cell r="M2298"/>
        </row>
        <row r="2299">
          <cell r="C2299"/>
          <cell r="E2299"/>
          <cell r="H2299" t="str">
            <v>OK</v>
          </cell>
          <cell r="J2299"/>
          <cell r="K2299"/>
          <cell r="M2299"/>
        </row>
        <row r="2300">
          <cell r="C2300"/>
          <cell r="E2300"/>
          <cell r="H2300" t="str">
            <v>OK</v>
          </cell>
          <cell r="J2300"/>
          <cell r="K2300"/>
          <cell r="M2300"/>
        </row>
        <row r="2301">
          <cell r="C2301"/>
          <cell r="E2301"/>
          <cell r="H2301" t="str">
            <v>OK</v>
          </cell>
          <cell r="J2301"/>
          <cell r="K2301"/>
          <cell r="M2301"/>
        </row>
        <row r="2302">
          <cell r="C2302"/>
          <cell r="E2302"/>
          <cell r="H2302" t="str">
            <v>OK</v>
          </cell>
          <cell r="J2302"/>
          <cell r="K2302"/>
          <cell r="M2302"/>
        </row>
        <row r="2303">
          <cell r="C2303"/>
          <cell r="E2303"/>
          <cell r="H2303" t="str">
            <v>OK</v>
          </cell>
          <cell r="J2303"/>
          <cell r="K2303"/>
          <cell r="M2303"/>
        </row>
        <row r="2304">
          <cell r="C2304"/>
          <cell r="E2304"/>
          <cell r="H2304" t="str">
            <v>OK</v>
          </cell>
          <cell r="J2304"/>
          <cell r="K2304"/>
          <cell r="M2304"/>
        </row>
        <row r="2305">
          <cell r="C2305"/>
          <cell r="E2305"/>
          <cell r="H2305" t="str">
            <v>OK</v>
          </cell>
          <cell r="J2305"/>
          <cell r="K2305"/>
          <cell r="M2305"/>
        </row>
        <row r="2306">
          <cell r="C2306"/>
          <cell r="E2306"/>
          <cell r="H2306" t="str">
            <v>OK</v>
          </cell>
          <cell r="J2306"/>
          <cell r="K2306"/>
          <cell r="M2306"/>
        </row>
        <row r="2307">
          <cell r="C2307"/>
          <cell r="E2307"/>
          <cell r="H2307" t="str">
            <v>OK</v>
          </cell>
          <cell r="J2307"/>
          <cell r="K2307"/>
          <cell r="M2307"/>
        </row>
        <row r="2308">
          <cell r="C2308"/>
          <cell r="E2308"/>
          <cell r="H2308" t="str">
            <v>OK</v>
          </cell>
          <cell r="J2308"/>
          <cell r="K2308"/>
          <cell r="M2308"/>
        </row>
        <row r="2309">
          <cell r="C2309"/>
          <cell r="E2309"/>
          <cell r="H2309" t="str">
            <v>OK</v>
          </cell>
          <cell r="J2309"/>
          <cell r="K2309"/>
          <cell r="M2309"/>
        </row>
        <row r="2310">
          <cell r="C2310"/>
          <cell r="E2310"/>
          <cell r="H2310" t="str">
            <v>OK</v>
          </cell>
          <cell r="J2310"/>
          <cell r="K2310"/>
          <cell r="M2310"/>
        </row>
        <row r="2311">
          <cell r="C2311"/>
          <cell r="E2311"/>
          <cell r="H2311" t="str">
            <v>OK</v>
          </cell>
          <cell r="J2311"/>
          <cell r="K2311"/>
          <cell r="M2311"/>
        </row>
        <row r="2312">
          <cell r="C2312"/>
          <cell r="E2312"/>
          <cell r="H2312" t="str">
            <v>OK</v>
          </cell>
          <cell r="J2312"/>
          <cell r="K2312"/>
          <cell r="M2312"/>
        </row>
        <row r="2313">
          <cell r="C2313"/>
          <cell r="E2313"/>
          <cell r="H2313" t="str">
            <v>OK</v>
          </cell>
          <cell r="J2313"/>
          <cell r="K2313"/>
          <cell r="M2313"/>
        </row>
        <row r="2314">
          <cell r="C2314"/>
          <cell r="E2314"/>
          <cell r="H2314" t="str">
            <v>OK</v>
          </cell>
          <cell r="J2314"/>
          <cell r="K2314"/>
          <cell r="M2314"/>
        </row>
        <row r="2315">
          <cell r="C2315"/>
          <cell r="E2315"/>
          <cell r="H2315" t="str">
            <v>OK</v>
          </cell>
          <cell r="J2315"/>
          <cell r="K2315"/>
          <cell r="M2315"/>
        </row>
        <row r="2316">
          <cell r="C2316"/>
          <cell r="E2316"/>
          <cell r="H2316" t="str">
            <v>OK</v>
          </cell>
          <cell r="J2316"/>
          <cell r="K2316"/>
          <cell r="M2316"/>
        </row>
        <row r="2317">
          <cell r="C2317"/>
          <cell r="E2317"/>
          <cell r="H2317" t="str">
            <v>OK</v>
          </cell>
          <cell r="J2317"/>
          <cell r="K2317"/>
          <cell r="M2317"/>
        </row>
        <row r="2318">
          <cell r="C2318"/>
          <cell r="E2318"/>
          <cell r="H2318" t="str">
            <v>OK</v>
          </cell>
          <cell r="J2318"/>
          <cell r="K2318"/>
          <cell r="M2318"/>
        </row>
        <row r="2319">
          <cell r="C2319"/>
          <cell r="E2319"/>
          <cell r="H2319" t="str">
            <v>OK</v>
          </cell>
          <cell r="J2319"/>
          <cell r="K2319"/>
          <cell r="M2319"/>
        </row>
        <row r="2320">
          <cell r="C2320"/>
          <cell r="E2320"/>
          <cell r="H2320" t="str">
            <v>OK</v>
          </cell>
          <cell r="J2320"/>
          <cell r="K2320"/>
          <cell r="M2320"/>
        </row>
        <row r="2321">
          <cell r="C2321"/>
          <cell r="E2321"/>
          <cell r="H2321" t="str">
            <v>OK</v>
          </cell>
          <cell r="J2321"/>
          <cell r="K2321"/>
          <cell r="M2321"/>
        </row>
        <row r="2322">
          <cell r="C2322"/>
          <cell r="E2322"/>
          <cell r="H2322" t="str">
            <v>OK</v>
          </cell>
          <cell r="J2322"/>
          <cell r="K2322"/>
          <cell r="M2322"/>
        </row>
        <row r="2323">
          <cell r="C2323"/>
          <cell r="E2323"/>
          <cell r="H2323" t="str">
            <v>OK</v>
          </cell>
          <cell r="J2323"/>
          <cell r="K2323"/>
          <cell r="M2323"/>
        </row>
        <row r="2324">
          <cell r="C2324"/>
          <cell r="E2324"/>
          <cell r="H2324" t="str">
            <v>OK</v>
          </cell>
          <cell r="J2324"/>
          <cell r="K2324"/>
          <cell r="M2324"/>
        </row>
        <row r="2325">
          <cell r="C2325"/>
          <cell r="E2325"/>
          <cell r="H2325" t="str">
            <v>OK</v>
          </cell>
          <cell r="J2325"/>
          <cell r="K2325"/>
          <cell r="M2325"/>
        </row>
        <row r="2326">
          <cell r="C2326"/>
          <cell r="E2326"/>
          <cell r="H2326" t="str">
            <v>OK</v>
          </cell>
          <cell r="J2326"/>
          <cell r="K2326"/>
          <cell r="M2326"/>
        </row>
        <row r="2327">
          <cell r="C2327"/>
          <cell r="E2327"/>
          <cell r="H2327" t="str">
            <v>OK</v>
          </cell>
          <cell r="J2327"/>
          <cell r="K2327"/>
          <cell r="M2327"/>
        </row>
        <row r="2328">
          <cell r="C2328"/>
          <cell r="E2328"/>
          <cell r="H2328" t="str">
            <v>OK</v>
          </cell>
          <cell r="J2328"/>
          <cell r="K2328"/>
          <cell r="M2328"/>
        </row>
        <row r="2329">
          <cell r="C2329"/>
          <cell r="E2329"/>
          <cell r="H2329" t="str">
            <v>OK</v>
          </cell>
          <cell r="J2329"/>
          <cell r="K2329"/>
          <cell r="M2329"/>
        </row>
        <row r="2330">
          <cell r="C2330"/>
          <cell r="E2330"/>
          <cell r="H2330" t="str">
            <v>OK</v>
          </cell>
          <cell r="J2330"/>
          <cell r="K2330"/>
          <cell r="M2330"/>
        </row>
        <row r="2331">
          <cell r="C2331"/>
          <cell r="E2331"/>
          <cell r="H2331" t="str">
            <v>OK</v>
          </cell>
          <cell r="J2331"/>
          <cell r="K2331"/>
          <cell r="M2331"/>
        </row>
        <row r="2332">
          <cell r="C2332"/>
          <cell r="E2332"/>
          <cell r="H2332" t="str">
            <v>OK</v>
          </cell>
          <cell r="J2332"/>
          <cell r="K2332"/>
          <cell r="M2332"/>
        </row>
        <row r="2333">
          <cell r="C2333"/>
          <cell r="E2333"/>
          <cell r="H2333" t="str">
            <v>OK</v>
          </cell>
          <cell r="J2333"/>
          <cell r="K2333"/>
          <cell r="M2333"/>
        </row>
        <row r="2334">
          <cell r="C2334"/>
          <cell r="E2334"/>
          <cell r="H2334" t="str">
            <v>OK</v>
          </cell>
          <cell r="J2334"/>
          <cell r="K2334"/>
          <cell r="M2334"/>
        </row>
        <row r="2335">
          <cell r="C2335"/>
          <cell r="E2335"/>
          <cell r="H2335" t="str">
            <v>OK</v>
          </cell>
          <cell r="J2335"/>
          <cell r="K2335"/>
          <cell r="M2335"/>
        </row>
        <row r="2336">
          <cell r="C2336"/>
          <cell r="E2336"/>
          <cell r="H2336" t="str">
            <v>OK</v>
          </cell>
          <cell r="J2336"/>
          <cell r="K2336"/>
          <cell r="M2336"/>
        </row>
        <row r="2337">
          <cell r="C2337"/>
          <cell r="E2337"/>
          <cell r="H2337" t="str">
            <v>OK</v>
          </cell>
          <cell r="J2337"/>
          <cell r="K2337"/>
          <cell r="M2337"/>
        </row>
        <row r="2338">
          <cell r="C2338"/>
          <cell r="E2338"/>
          <cell r="H2338" t="str">
            <v>OK</v>
          </cell>
          <cell r="J2338"/>
          <cell r="K2338"/>
          <cell r="M2338"/>
        </row>
        <row r="2339">
          <cell r="C2339"/>
          <cell r="E2339"/>
          <cell r="H2339" t="str">
            <v>OK</v>
          </cell>
          <cell r="J2339"/>
          <cell r="K2339"/>
          <cell r="M2339"/>
        </row>
        <row r="2340">
          <cell r="C2340"/>
          <cell r="E2340"/>
          <cell r="H2340" t="str">
            <v>OK</v>
          </cell>
          <cell r="J2340"/>
          <cell r="K2340"/>
          <cell r="M2340"/>
        </row>
        <row r="2341">
          <cell r="C2341"/>
          <cell r="E2341"/>
          <cell r="H2341" t="str">
            <v>OK</v>
          </cell>
          <cell r="J2341"/>
          <cell r="K2341"/>
          <cell r="M2341"/>
        </row>
        <row r="2342">
          <cell r="C2342"/>
          <cell r="E2342"/>
          <cell r="H2342" t="str">
            <v>OK</v>
          </cell>
          <cell r="J2342"/>
          <cell r="K2342"/>
          <cell r="M2342"/>
        </row>
        <row r="2343">
          <cell r="C2343"/>
          <cell r="E2343"/>
          <cell r="H2343" t="str">
            <v>OK</v>
          </cell>
          <cell r="J2343"/>
          <cell r="K2343"/>
          <cell r="M2343"/>
        </row>
        <row r="2344">
          <cell r="C2344"/>
          <cell r="E2344"/>
          <cell r="H2344" t="str">
            <v>OK</v>
          </cell>
          <cell r="J2344"/>
          <cell r="K2344"/>
          <cell r="M2344"/>
        </row>
        <row r="2345">
          <cell r="C2345"/>
          <cell r="E2345"/>
          <cell r="H2345" t="str">
            <v>OK</v>
          </cell>
          <cell r="J2345"/>
          <cell r="K2345"/>
          <cell r="M2345"/>
        </row>
        <row r="2346">
          <cell r="C2346"/>
          <cell r="E2346"/>
          <cell r="H2346" t="str">
            <v>OK</v>
          </cell>
          <cell r="J2346"/>
          <cell r="K2346"/>
          <cell r="M2346"/>
        </row>
        <row r="2347">
          <cell r="C2347"/>
          <cell r="E2347"/>
          <cell r="H2347" t="str">
            <v>OK</v>
          </cell>
          <cell r="J2347"/>
          <cell r="K2347"/>
          <cell r="M2347"/>
        </row>
        <row r="2348">
          <cell r="C2348"/>
          <cell r="E2348"/>
          <cell r="H2348" t="str">
            <v>OK</v>
          </cell>
          <cell r="J2348"/>
          <cell r="K2348"/>
          <cell r="M2348"/>
        </row>
        <row r="2349">
          <cell r="C2349"/>
          <cell r="E2349"/>
          <cell r="H2349" t="str">
            <v>OK</v>
          </cell>
          <cell r="J2349"/>
          <cell r="K2349"/>
          <cell r="M2349"/>
        </row>
        <row r="2350">
          <cell r="C2350"/>
          <cell r="E2350"/>
          <cell r="H2350" t="str">
            <v>OK</v>
          </cell>
          <cell r="J2350"/>
          <cell r="K2350"/>
          <cell r="M2350"/>
        </row>
        <row r="2351">
          <cell r="C2351"/>
          <cell r="E2351"/>
          <cell r="H2351" t="str">
            <v>OK</v>
          </cell>
          <cell r="J2351"/>
          <cell r="K2351"/>
          <cell r="M2351"/>
        </row>
        <row r="2352">
          <cell r="C2352"/>
          <cell r="E2352"/>
          <cell r="H2352" t="str">
            <v>OK</v>
          </cell>
          <cell r="J2352"/>
          <cell r="K2352"/>
          <cell r="M2352"/>
        </row>
        <row r="2353">
          <cell r="C2353"/>
          <cell r="E2353"/>
          <cell r="H2353" t="str">
            <v>OK</v>
          </cell>
          <cell r="J2353"/>
          <cell r="K2353"/>
          <cell r="M2353"/>
        </row>
        <row r="2354">
          <cell r="C2354"/>
          <cell r="E2354"/>
          <cell r="H2354" t="str">
            <v>OK</v>
          </cell>
          <cell r="J2354"/>
          <cell r="K2354"/>
          <cell r="M2354"/>
        </row>
        <row r="2355">
          <cell r="C2355"/>
          <cell r="E2355"/>
          <cell r="H2355" t="str">
            <v>OK</v>
          </cell>
          <cell r="J2355"/>
          <cell r="K2355"/>
          <cell r="M2355"/>
        </row>
        <row r="2356">
          <cell r="C2356"/>
          <cell r="E2356"/>
          <cell r="H2356" t="str">
            <v>OK</v>
          </cell>
          <cell r="J2356"/>
          <cell r="K2356"/>
          <cell r="M2356"/>
        </row>
        <row r="2357">
          <cell r="C2357"/>
          <cell r="E2357"/>
          <cell r="H2357" t="str">
            <v>OK</v>
          </cell>
          <cell r="J2357"/>
          <cell r="K2357"/>
          <cell r="M2357"/>
        </row>
        <row r="2358">
          <cell r="C2358"/>
          <cell r="E2358"/>
          <cell r="H2358" t="str">
            <v>OK</v>
          </cell>
          <cell r="J2358"/>
          <cell r="K2358"/>
          <cell r="M2358"/>
        </row>
        <row r="2359">
          <cell r="C2359"/>
          <cell r="E2359"/>
          <cell r="H2359" t="str">
            <v>OK</v>
          </cell>
          <cell r="J2359"/>
          <cell r="K2359"/>
          <cell r="M2359"/>
        </row>
        <row r="2360">
          <cell r="C2360"/>
          <cell r="E2360"/>
          <cell r="H2360" t="str">
            <v>OK</v>
          </cell>
          <cell r="J2360"/>
          <cell r="K2360"/>
          <cell r="M2360"/>
        </row>
        <row r="2361">
          <cell r="C2361"/>
          <cell r="E2361"/>
          <cell r="H2361" t="str">
            <v>OK</v>
          </cell>
          <cell r="J2361"/>
          <cell r="K2361"/>
          <cell r="M2361"/>
        </row>
        <row r="2362">
          <cell r="C2362"/>
          <cell r="E2362"/>
          <cell r="H2362" t="str">
            <v>OK</v>
          </cell>
          <cell r="J2362"/>
          <cell r="K2362"/>
          <cell r="M2362"/>
        </row>
        <row r="2363">
          <cell r="C2363"/>
          <cell r="E2363"/>
          <cell r="H2363" t="str">
            <v>OK</v>
          </cell>
          <cell r="J2363"/>
          <cell r="K2363"/>
          <cell r="M2363"/>
        </row>
        <row r="2364">
          <cell r="C2364"/>
          <cell r="E2364"/>
          <cell r="H2364" t="str">
            <v>OK</v>
          </cell>
          <cell r="J2364"/>
          <cell r="K2364"/>
          <cell r="M2364"/>
        </row>
        <row r="2365">
          <cell r="C2365"/>
          <cell r="E2365"/>
          <cell r="H2365" t="str">
            <v>OK</v>
          </cell>
          <cell r="J2365"/>
          <cell r="K2365"/>
          <cell r="M2365"/>
        </row>
        <row r="2366">
          <cell r="C2366"/>
          <cell r="E2366"/>
          <cell r="H2366" t="str">
            <v>OK</v>
          </cell>
          <cell r="J2366"/>
          <cell r="K2366"/>
          <cell r="M2366"/>
        </row>
        <row r="2367">
          <cell r="C2367"/>
          <cell r="E2367"/>
          <cell r="H2367" t="str">
            <v>OK</v>
          </cell>
          <cell r="J2367"/>
          <cell r="K2367"/>
          <cell r="M2367"/>
        </row>
        <row r="2368">
          <cell r="C2368"/>
          <cell r="E2368"/>
          <cell r="H2368" t="str">
            <v>OK</v>
          </cell>
          <cell r="J2368"/>
          <cell r="K2368"/>
          <cell r="M2368"/>
        </row>
        <row r="2369">
          <cell r="C2369"/>
          <cell r="E2369"/>
          <cell r="H2369" t="str">
            <v>OK</v>
          </cell>
          <cell r="J2369"/>
          <cell r="K2369"/>
          <cell r="M2369"/>
        </row>
        <row r="2370">
          <cell r="C2370"/>
          <cell r="E2370"/>
          <cell r="H2370" t="str">
            <v>OK</v>
          </cell>
          <cell r="J2370"/>
          <cell r="K2370"/>
          <cell r="M2370"/>
        </row>
        <row r="2371">
          <cell r="C2371"/>
          <cell r="E2371"/>
          <cell r="H2371" t="str">
            <v>OK</v>
          </cell>
          <cell r="J2371"/>
          <cell r="K2371"/>
          <cell r="M2371"/>
        </row>
        <row r="2372">
          <cell r="C2372"/>
          <cell r="E2372"/>
          <cell r="H2372" t="str">
            <v>OK</v>
          </cell>
          <cell r="J2372"/>
          <cell r="K2372"/>
          <cell r="M2372"/>
        </row>
        <row r="2373">
          <cell r="C2373"/>
          <cell r="E2373"/>
          <cell r="H2373" t="str">
            <v>OK</v>
          </cell>
          <cell r="J2373"/>
          <cell r="K2373"/>
          <cell r="M2373"/>
        </row>
        <row r="2374">
          <cell r="C2374"/>
          <cell r="E2374"/>
          <cell r="H2374" t="str">
            <v>OK</v>
          </cell>
          <cell r="J2374"/>
          <cell r="K2374"/>
          <cell r="M2374"/>
        </row>
        <row r="2375">
          <cell r="C2375"/>
          <cell r="E2375"/>
          <cell r="H2375" t="str">
            <v>OK</v>
          </cell>
          <cell r="J2375"/>
          <cell r="K2375"/>
          <cell r="M2375"/>
        </row>
        <row r="2376">
          <cell r="C2376"/>
          <cell r="E2376"/>
          <cell r="H2376" t="str">
            <v>OK</v>
          </cell>
          <cell r="J2376"/>
          <cell r="K2376"/>
          <cell r="M2376"/>
        </row>
        <row r="2377">
          <cell r="C2377"/>
          <cell r="E2377"/>
          <cell r="H2377" t="str">
            <v>OK</v>
          </cell>
          <cell r="J2377"/>
          <cell r="K2377"/>
          <cell r="M2377"/>
        </row>
        <row r="2378">
          <cell r="C2378"/>
          <cell r="E2378"/>
          <cell r="H2378" t="str">
            <v>OK</v>
          </cell>
          <cell r="J2378"/>
          <cell r="K2378"/>
          <cell r="M2378"/>
        </row>
        <row r="2379">
          <cell r="C2379"/>
          <cell r="E2379"/>
          <cell r="H2379" t="str">
            <v>OK</v>
          </cell>
          <cell r="J2379"/>
          <cell r="K2379"/>
          <cell r="M2379"/>
        </row>
        <row r="2380">
          <cell r="C2380"/>
          <cell r="E2380"/>
          <cell r="H2380" t="str">
            <v>OK</v>
          </cell>
          <cell r="J2380"/>
          <cell r="K2380"/>
          <cell r="M2380"/>
        </row>
        <row r="2381">
          <cell r="C2381"/>
          <cell r="E2381"/>
          <cell r="H2381" t="str">
            <v>OK</v>
          </cell>
          <cell r="J2381"/>
          <cell r="K2381"/>
          <cell r="M2381"/>
        </row>
        <row r="2382">
          <cell r="C2382"/>
          <cell r="E2382"/>
          <cell r="H2382" t="str">
            <v>OK</v>
          </cell>
          <cell r="J2382"/>
          <cell r="K2382"/>
          <cell r="M2382"/>
        </row>
        <row r="2383">
          <cell r="C2383"/>
          <cell r="E2383"/>
          <cell r="H2383" t="str">
            <v>OK</v>
          </cell>
          <cell r="J2383"/>
          <cell r="K2383"/>
          <cell r="M2383"/>
        </row>
        <row r="2384">
          <cell r="C2384"/>
          <cell r="E2384"/>
          <cell r="H2384" t="str">
            <v>OK</v>
          </cell>
          <cell r="J2384"/>
          <cell r="K2384"/>
          <cell r="M2384"/>
        </row>
        <row r="2385">
          <cell r="C2385"/>
          <cell r="E2385"/>
          <cell r="H2385" t="str">
            <v>OK</v>
          </cell>
          <cell r="J2385"/>
          <cell r="K2385"/>
          <cell r="M2385"/>
        </row>
        <row r="2386">
          <cell r="C2386"/>
          <cell r="E2386"/>
          <cell r="H2386" t="str">
            <v>OK</v>
          </cell>
          <cell r="J2386"/>
          <cell r="K2386"/>
          <cell r="M2386"/>
        </row>
        <row r="2387">
          <cell r="C2387"/>
          <cell r="E2387"/>
          <cell r="H2387" t="str">
            <v>OK</v>
          </cell>
          <cell r="J2387"/>
          <cell r="K2387"/>
          <cell r="M2387"/>
        </row>
        <row r="2388">
          <cell r="C2388"/>
          <cell r="E2388"/>
          <cell r="H2388" t="str">
            <v>OK</v>
          </cell>
          <cell r="J2388"/>
          <cell r="K2388"/>
          <cell r="M2388"/>
        </row>
        <row r="2389">
          <cell r="C2389"/>
          <cell r="E2389"/>
          <cell r="H2389" t="str">
            <v>OK</v>
          </cell>
          <cell r="J2389"/>
          <cell r="K2389"/>
          <cell r="M2389"/>
        </row>
        <row r="2390">
          <cell r="C2390"/>
          <cell r="E2390"/>
          <cell r="H2390" t="str">
            <v>OK</v>
          </cell>
          <cell r="J2390"/>
          <cell r="K2390"/>
          <cell r="M2390"/>
        </row>
        <row r="2391">
          <cell r="C2391"/>
          <cell r="E2391"/>
          <cell r="H2391" t="str">
            <v>OK</v>
          </cell>
          <cell r="J2391"/>
          <cell r="K2391"/>
          <cell r="M2391"/>
        </row>
        <row r="2392">
          <cell r="C2392"/>
          <cell r="E2392"/>
          <cell r="H2392" t="str">
            <v>OK</v>
          </cell>
          <cell r="J2392"/>
          <cell r="K2392"/>
          <cell r="M2392"/>
        </row>
        <row r="2393">
          <cell r="C2393"/>
          <cell r="E2393"/>
          <cell r="H2393" t="str">
            <v>OK</v>
          </cell>
          <cell r="J2393"/>
          <cell r="K2393"/>
          <cell r="M2393"/>
        </row>
        <row r="2394">
          <cell r="C2394"/>
          <cell r="E2394"/>
          <cell r="H2394" t="str">
            <v>OK</v>
          </cell>
          <cell r="J2394"/>
          <cell r="K2394"/>
          <cell r="M2394"/>
        </row>
        <row r="2395">
          <cell r="C2395"/>
          <cell r="E2395"/>
          <cell r="H2395" t="str">
            <v>OK</v>
          </cell>
          <cell r="J2395"/>
          <cell r="K2395"/>
          <cell r="M2395"/>
        </row>
        <row r="2396">
          <cell r="C2396"/>
          <cell r="E2396"/>
          <cell r="H2396" t="str">
            <v>OK</v>
          </cell>
          <cell r="J2396"/>
          <cell r="K2396"/>
          <cell r="M2396"/>
        </row>
        <row r="2397">
          <cell r="C2397"/>
          <cell r="E2397"/>
          <cell r="H2397" t="str">
            <v>OK</v>
          </cell>
          <cell r="J2397"/>
          <cell r="K2397"/>
          <cell r="M2397"/>
        </row>
        <row r="2398">
          <cell r="C2398"/>
          <cell r="E2398"/>
          <cell r="H2398" t="str">
            <v>OK</v>
          </cell>
          <cell r="J2398"/>
          <cell r="K2398"/>
          <cell r="M2398"/>
        </row>
        <row r="2399">
          <cell r="C2399"/>
          <cell r="E2399"/>
          <cell r="H2399" t="str">
            <v>OK</v>
          </cell>
          <cell r="J2399"/>
          <cell r="K2399"/>
          <cell r="M2399"/>
        </row>
        <row r="2400">
          <cell r="C2400"/>
          <cell r="E2400"/>
          <cell r="H2400" t="str">
            <v>OK</v>
          </cell>
          <cell r="J2400"/>
          <cell r="K2400"/>
          <cell r="M2400"/>
        </row>
        <row r="2401">
          <cell r="C2401"/>
          <cell r="E2401"/>
          <cell r="H2401" t="str">
            <v>OK</v>
          </cell>
          <cell r="J2401"/>
          <cell r="K2401"/>
          <cell r="M2401"/>
        </row>
        <row r="2402">
          <cell r="C2402"/>
          <cell r="E2402"/>
          <cell r="H2402" t="str">
            <v>OK</v>
          </cell>
          <cell r="J2402"/>
          <cell r="K2402"/>
          <cell r="M2402"/>
        </row>
        <row r="2403">
          <cell r="C2403"/>
          <cell r="E2403"/>
          <cell r="H2403" t="str">
            <v>OK</v>
          </cell>
          <cell r="J2403"/>
          <cell r="K2403"/>
          <cell r="M2403"/>
        </row>
        <row r="2404">
          <cell r="C2404"/>
          <cell r="E2404"/>
          <cell r="H2404" t="str">
            <v>OK</v>
          </cell>
          <cell r="J2404"/>
          <cell r="K2404"/>
          <cell r="M2404"/>
        </row>
        <row r="2405">
          <cell r="C2405"/>
          <cell r="E2405"/>
          <cell r="H2405" t="str">
            <v>OK</v>
          </cell>
          <cell r="J2405"/>
          <cell r="K2405"/>
          <cell r="M2405"/>
        </row>
        <row r="2406">
          <cell r="C2406"/>
          <cell r="E2406"/>
          <cell r="H2406" t="str">
            <v>OK</v>
          </cell>
          <cell r="J2406"/>
          <cell r="K2406"/>
          <cell r="M2406"/>
        </row>
        <row r="2407">
          <cell r="C2407"/>
          <cell r="E2407"/>
          <cell r="H2407" t="str">
            <v>OK</v>
          </cell>
          <cell r="J2407"/>
          <cell r="K2407"/>
          <cell r="M2407"/>
        </row>
        <row r="2408">
          <cell r="C2408"/>
          <cell r="E2408"/>
          <cell r="H2408" t="str">
            <v>OK</v>
          </cell>
          <cell r="J2408"/>
          <cell r="K2408"/>
          <cell r="M2408"/>
        </row>
        <row r="2409">
          <cell r="C2409"/>
          <cell r="E2409"/>
          <cell r="H2409" t="str">
            <v>OK</v>
          </cell>
          <cell r="J2409"/>
          <cell r="K2409"/>
          <cell r="M2409"/>
        </row>
        <row r="2410">
          <cell r="C2410"/>
          <cell r="E2410"/>
          <cell r="H2410" t="str">
            <v>OK</v>
          </cell>
          <cell r="J2410"/>
          <cell r="K2410"/>
          <cell r="M2410"/>
        </row>
        <row r="2411">
          <cell r="C2411"/>
          <cell r="E2411"/>
          <cell r="H2411" t="str">
            <v>OK</v>
          </cell>
          <cell r="J2411"/>
          <cell r="K2411"/>
          <cell r="M2411"/>
        </row>
        <row r="2412">
          <cell r="C2412"/>
          <cell r="E2412"/>
          <cell r="H2412" t="str">
            <v>OK</v>
          </cell>
          <cell r="J2412"/>
          <cell r="K2412"/>
          <cell r="M2412"/>
        </row>
        <row r="2413">
          <cell r="C2413"/>
          <cell r="E2413"/>
          <cell r="H2413" t="str">
            <v>OK</v>
          </cell>
          <cell r="J2413"/>
          <cell r="K2413"/>
          <cell r="M2413"/>
        </row>
        <row r="2414">
          <cell r="C2414"/>
          <cell r="E2414"/>
          <cell r="H2414" t="str">
            <v>OK</v>
          </cell>
          <cell r="J2414"/>
          <cell r="K2414"/>
          <cell r="M2414"/>
        </row>
        <row r="2415">
          <cell r="C2415"/>
          <cell r="E2415"/>
          <cell r="H2415" t="str">
            <v>OK</v>
          </cell>
          <cell r="J2415"/>
          <cell r="K2415"/>
          <cell r="M2415"/>
        </row>
        <row r="2416">
          <cell r="C2416"/>
          <cell r="E2416"/>
          <cell r="H2416" t="str">
            <v>OK</v>
          </cell>
          <cell r="J2416"/>
          <cell r="K2416"/>
          <cell r="M2416"/>
        </row>
        <row r="2417">
          <cell r="C2417"/>
          <cell r="E2417"/>
          <cell r="H2417" t="str">
            <v>OK</v>
          </cell>
          <cell r="J2417"/>
          <cell r="K2417"/>
          <cell r="M2417"/>
        </row>
        <row r="2418">
          <cell r="C2418"/>
          <cell r="E2418"/>
          <cell r="H2418" t="str">
            <v>OK</v>
          </cell>
          <cell r="J2418"/>
          <cell r="K2418"/>
          <cell r="M2418"/>
        </row>
        <row r="2419">
          <cell r="C2419"/>
          <cell r="E2419"/>
          <cell r="H2419" t="str">
            <v>OK</v>
          </cell>
          <cell r="J2419"/>
          <cell r="K2419"/>
          <cell r="M2419"/>
        </row>
        <row r="2420">
          <cell r="C2420"/>
          <cell r="E2420"/>
          <cell r="H2420" t="str">
            <v>OK</v>
          </cell>
          <cell r="J2420"/>
          <cell r="K2420"/>
          <cell r="M2420"/>
        </row>
        <row r="2421">
          <cell r="C2421"/>
          <cell r="E2421"/>
          <cell r="H2421" t="str">
            <v>OK</v>
          </cell>
          <cell r="J2421"/>
          <cell r="K2421"/>
          <cell r="M2421"/>
        </row>
        <row r="2422">
          <cell r="C2422"/>
          <cell r="E2422"/>
          <cell r="H2422" t="str">
            <v>OK</v>
          </cell>
          <cell r="J2422"/>
          <cell r="K2422"/>
          <cell r="M2422"/>
        </row>
        <row r="2423">
          <cell r="C2423"/>
          <cell r="E2423"/>
          <cell r="H2423" t="str">
            <v>OK</v>
          </cell>
          <cell r="J2423"/>
          <cell r="K2423"/>
          <cell r="M2423"/>
        </row>
        <row r="2424">
          <cell r="C2424"/>
          <cell r="E2424"/>
          <cell r="H2424" t="str">
            <v>OK</v>
          </cell>
          <cell r="J2424"/>
          <cell r="K2424"/>
          <cell r="M2424"/>
        </row>
        <row r="2425">
          <cell r="C2425"/>
          <cell r="E2425"/>
          <cell r="H2425" t="str">
            <v>OK</v>
          </cell>
          <cell r="J2425"/>
          <cell r="K2425"/>
          <cell r="M2425"/>
        </row>
        <row r="2426">
          <cell r="C2426"/>
          <cell r="E2426"/>
          <cell r="H2426" t="str">
            <v>OK</v>
          </cell>
          <cell r="J2426"/>
          <cell r="K2426"/>
          <cell r="M2426"/>
        </row>
        <row r="2427">
          <cell r="C2427"/>
          <cell r="E2427"/>
          <cell r="H2427" t="str">
            <v>OK</v>
          </cell>
          <cell r="J2427"/>
          <cell r="K2427"/>
          <cell r="M2427"/>
        </row>
        <row r="2428">
          <cell r="C2428"/>
          <cell r="E2428"/>
          <cell r="H2428" t="str">
            <v>OK</v>
          </cell>
          <cell r="J2428"/>
          <cell r="K2428"/>
          <cell r="M2428"/>
        </row>
        <row r="2429">
          <cell r="C2429"/>
          <cell r="E2429"/>
          <cell r="H2429" t="str">
            <v>OK</v>
          </cell>
          <cell r="J2429"/>
          <cell r="K2429"/>
          <cell r="M2429"/>
        </row>
        <row r="2430">
          <cell r="C2430"/>
          <cell r="E2430"/>
          <cell r="H2430" t="str">
            <v>OK</v>
          </cell>
          <cell r="J2430"/>
          <cell r="K2430"/>
          <cell r="M2430"/>
        </row>
        <row r="2431">
          <cell r="C2431"/>
          <cell r="E2431"/>
          <cell r="H2431" t="str">
            <v>OK</v>
          </cell>
          <cell r="J2431"/>
          <cell r="K2431"/>
          <cell r="M2431"/>
        </row>
        <row r="2432">
          <cell r="C2432"/>
          <cell r="E2432"/>
          <cell r="H2432" t="str">
            <v>OK</v>
          </cell>
          <cell r="J2432"/>
          <cell r="K2432"/>
          <cell r="M2432"/>
        </row>
        <row r="2433">
          <cell r="C2433"/>
          <cell r="E2433"/>
          <cell r="H2433" t="str">
            <v>OK</v>
          </cell>
          <cell r="J2433"/>
          <cell r="K2433"/>
          <cell r="M2433"/>
        </row>
        <row r="2434">
          <cell r="C2434"/>
          <cell r="E2434"/>
          <cell r="H2434" t="str">
            <v>OK</v>
          </cell>
          <cell r="J2434"/>
          <cell r="K2434"/>
          <cell r="M2434"/>
        </row>
        <row r="2435">
          <cell r="C2435"/>
          <cell r="E2435"/>
          <cell r="H2435" t="str">
            <v>OK</v>
          </cell>
          <cell r="J2435"/>
          <cell r="K2435"/>
          <cell r="M2435"/>
        </row>
        <row r="2436">
          <cell r="C2436"/>
          <cell r="E2436"/>
          <cell r="H2436" t="str">
            <v>OK</v>
          </cell>
          <cell r="J2436"/>
          <cell r="K2436"/>
          <cell r="M2436"/>
        </row>
        <row r="2437">
          <cell r="C2437"/>
          <cell r="E2437"/>
          <cell r="H2437" t="str">
            <v>OK</v>
          </cell>
          <cell r="J2437"/>
          <cell r="K2437"/>
          <cell r="M2437"/>
        </row>
        <row r="2438">
          <cell r="C2438"/>
          <cell r="E2438"/>
          <cell r="H2438" t="str">
            <v>OK</v>
          </cell>
          <cell r="J2438"/>
          <cell r="K2438"/>
          <cell r="M2438"/>
        </row>
        <row r="2439">
          <cell r="C2439"/>
          <cell r="E2439"/>
          <cell r="H2439" t="str">
            <v>OK</v>
          </cell>
          <cell r="J2439"/>
          <cell r="K2439"/>
          <cell r="M2439"/>
        </row>
        <row r="2440">
          <cell r="C2440"/>
          <cell r="E2440"/>
          <cell r="H2440" t="str">
            <v>OK</v>
          </cell>
          <cell r="J2440"/>
          <cell r="K2440"/>
          <cell r="M2440"/>
        </row>
        <row r="2441">
          <cell r="C2441"/>
          <cell r="E2441"/>
          <cell r="H2441" t="str">
            <v>OK</v>
          </cell>
          <cell r="J2441"/>
          <cell r="K2441"/>
          <cell r="M2441"/>
        </row>
        <row r="2442">
          <cell r="C2442"/>
          <cell r="E2442"/>
          <cell r="H2442" t="str">
            <v>OK</v>
          </cell>
          <cell r="J2442"/>
          <cell r="K2442"/>
          <cell r="M2442"/>
        </row>
        <row r="2443">
          <cell r="C2443"/>
          <cell r="E2443"/>
          <cell r="H2443" t="str">
            <v>OK</v>
          </cell>
          <cell r="J2443"/>
          <cell r="K2443"/>
          <cell r="M2443"/>
        </row>
        <row r="2444">
          <cell r="C2444"/>
          <cell r="E2444"/>
          <cell r="H2444" t="str">
            <v>OK</v>
          </cell>
          <cell r="J2444"/>
          <cell r="K2444"/>
          <cell r="M2444"/>
        </row>
        <row r="2445">
          <cell r="C2445"/>
          <cell r="E2445"/>
          <cell r="H2445" t="str">
            <v>OK</v>
          </cell>
          <cell r="J2445"/>
          <cell r="K2445"/>
          <cell r="M2445"/>
        </row>
        <row r="2446">
          <cell r="C2446"/>
          <cell r="E2446"/>
          <cell r="H2446" t="str">
            <v>OK</v>
          </cell>
          <cell r="J2446"/>
          <cell r="K2446"/>
          <cell r="M2446"/>
        </row>
        <row r="2447">
          <cell r="C2447"/>
          <cell r="E2447"/>
          <cell r="H2447" t="str">
            <v>OK</v>
          </cell>
          <cell r="J2447"/>
          <cell r="K2447"/>
          <cell r="M2447"/>
        </row>
        <row r="2448">
          <cell r="C2448"/>
          <cell r="E2448"/>
          <cell r="H2448" t="str">
            <v>OK</v>
          </cell>
          <cell r="J2448"/>
          <cell r="K2448"/>
          <cell r="M2448"/>
        </row>
        <row r="2449">
          <cell r="C2449"/>
          <cell r="E2449"/>
          <cell r="H2449" t="str">
            <v>OK</v>
          </cell>
          <cell r="J2449"/>
          <cell r="K2449"/>
          <cell r="M2449"/>
        </row>
        <row r="2450">
          <cell r="C2450"/>
          <cell r="E2450"/>
          <cell r="H2450" t="str">
            <v>OK</v>
          </cell>
          <cell r="J2450"/>
          <cell r="K2450"/>
          <cell r="M2450"/>
        </row>
        <row r="2451">
          <cell r="C2451"/>
          <cell r="E2451"/>
          <cell r="H2451" t="str">
            <v>OK</v>
          </cell>
          <cell r="J2451"/>
          <cell r="K2451"/>
          <cell r="M2451"/>
        </row>
        <row r="2452">
          <cell r="C2452"/>
          <cell r="E2452"/>
          <cell r="H2452" t="str">
            <v>OK</v>
          </cell>
          <cell r="J2452"/>
          <cell r="K2452"/>
          <cell r="M2452"/>
        </row>
        <row r="2453">
          <cell r="C2453"/>
          <cell r="E2453"/>
          <cell r="H2453" t="str">
            <v>OK</v>
          </cell>
          <cell r="J2453"/>
          <cell r="K2453"/>
          <cell r="M2453"/>
        </row>
        <row r="2454">
          <cell r="C2454"/>
          <cell r="E2454"/>
          <cell r="H2454" t="str">
            <v>OK</v>
          </cell>
          <cell r="J2454"/>
          <cell r="K2454"/>
          <cell r="M2454"/>
        </row>
        <row r="2455">
          <cell r="C2455"/>
          <cell r="E2455"/>
          <cell r="H2455" t="str">
            <v>OK</v>
          </cell>
          <cell r="J2455"/>
          <cell r="K2455"/>
          <cell r="M2455"/>
        </row>
        <row r="2456">
          <cell r="C2456"/>
          <cell r="E2456"/>
          <cell r="H2456" t="str">
            <v>OK</v>
          </cell>
          <cell r="J2456"/>
          <cell r="K2456"/>
          <cell r="M2456"/>
        </row>
        <row r="2457">
          <cell r="C2457"/>
          <cell r="E2457"/>
          <cell r="H2457" t="str">
            <v>OK</v>
          </cell>
          <cell r="J2457"/>
          <cell r="K2457"/>
          <cell r="M2457"/>
        </row>
        <row r="2458">
          <cell r="C2458"/>
          <cell r="E2458"/>
          <cell r="H2458" t="str">
            <v>OK</v>
          </cell>
          <cell r="J2458"/>
          <cell r="K2458"/>
          <cell r="M2458"/>
        </row>
        <row r="2459">
          <cell r="C2459"/>
          <cell r="E2459"/>
          <cell r="H2459" t="str">
            <v>OK</v>
          </cell>
          <cell r="J2459"/>
          <cell r="K2459"/>
          <cell r="M2459"/>
        </row>
        <row r="2460">
          <cell r="C2460"/>
          <cell r="E2460"/>
          <cell r="H2460" t="str">
            <v>OK</v>
          </cell>
          <cell r="J2460"/>
          <cell r="K2460"/>
          <cell r="M2460"/>
        </row>
        <row r="2461">
          <cell r="C2461"/>
          <cell r="E2461"/>
          <cell r="H2461" t="str">
            <v>OK</v>
          </cell>
          <cell r="J2461"/>
          <cell r="K2461"/>
          <cell r="M2461"/>
        </row>
        <row r="2462">
          <cell r="C2462"/>
          <cell r="E2462"/>
          <cell r="H2462" t="str">
            <v>OK</v>
          </cell>
          <cell r="J2462"/>
          <cell r="K2462"/>
          <cell r="M2462"/>
        </row>
        <row r="2463">
          <cell r="C2463"/>
          <cell r="E2463"/>
          <cell r="H2463" t="str">
            <v>OK</v>
          </cell>
          <cell r="J2463"/>
          <cell r="K2463"/>
          <cell r="M2463"/>
        </row>
        <row r="2464">
          <cell r="C2464"/>
          <cell r="E2464"/>
          <cell r="H2464" t="str">
            <v>OK</v>
          </cell>
          <cell r="J2464"/>
          <cell r="K2464"/>
          <cell r="M2464"/>
        </row>
        <row r="2465">
          <cell r="C2465"/>
          <cell r="E2465"/>
          <cell r="H2465" t="str">
            <v>OK</v>
          </cell>
          <cell r="J2465"/>
          <cell r="K2465"/>
          <cell r="M2465"/>
        </row>
        <row r="2466">
          <cell r="C2466"/>
          <cell r="E2466"/>
          <cell r="H2466" t="str">
            <v>OK</v>
          </cell>
          <cell r="J2466"/>
          <cell r="K2466"/>
          <cell r="M2466"/>
        </row>
        <row r="2467">
          <cell r="C2467"/>
          <cell r="E2467"/>
          <cell r="H2467" t="str">
            <v>OK</v>
          </cell>
          <cell r="J2467"/>
          <cell r="K2467"/>
          <cell r="M2467"/>
        </row>
        <row r="2468">
          <cell r="C2468"/>
          <cell r="E2468"/>
          <cell r="H2468" t="str">
            <v>OK</v>
          </cell>
          <cell r="J2468"/>
          <cell r="K2468"/>
          <cell r="M2468"/>
        </row>
        <row r="2469">
          <cell r="C2469"/>
          <cell r="E2469"/>
          <cell r="H2469" t="str">
            <v>OK</v>
          </cell>
          <cell r="J2469"/>
          <cell r="K2469"/>
          <cell r="M2469"/>
        </row>
        <row r="2470">
          <cell r="C2470"/>
          <cell r="E2470"/>
          <cell r="H2470" t="str">
            <v>OK</v>
          </cell>
          <cell r="J2470"/>
          <cell r="K2470"/>
          <cell r="M2470"/>
        </row>
        <row r="2471">
          <cell r="C2471"/>
          <cell r="E2471"/>
          <cell r="H2471" t="str">
            <v>OK</v>
          </cell>
          <cell r="J2471"/>
          <cell r="K2471"/>
          <cell r="M2471"/>
        </row>
        <row r="2472">
          <cell r="C2472"/>
          <cell r="E2472"/>
          <cell r="H2472" t="str">
            <v>OK</v>
          </cell>
          <cell r="J2472"/>
          <cell r="K2472"/>
          <cell r="M2472"/>
        </row>
        <row r="2473">
          <cell r="C2473"/>
          <cell r="E2473"/>
          <cell r="H2473" t="str">
            <v>OK</v>
          </cell>
          <cell r="J2473"/>
          <cell r="K2473"/>
          <cell r="M2473"/>
        </row>
        <row r="2474">
          <cell r="C2474"/>
          <cell r="E2474"/>
          <cell r="H2474" t="str">
            <v>OK</v>
          </cell>
          <cell r="J2474"/>
          <cell r="K2474"/>
          <cell r="M2474"/>
        </row>
        <row r="2475">
          <cell r="C2475"/>
          <cell r="E2475"/>
          <cell r="H2475" t="str">
            <v>OK</v>
          </cell>
          <cell r="J2475"/>
          <cell r="K2475"/>
          <cell r="M2475"/>
        </row>
        <row r="2476">
          <cell r="C2476"/>
          <cell r="E2476"/>
          <cell r="H2476" t="str">
            <v>OK</v>
          </cell>
          <cell r="J2476"/>
          <cell r="K2476"/>
          <cell r="M2476"/>
        </row>
        <row r="2477">
          <cell r="C2477"/>
          <cell r="E2477"/>
          <cell r="H2477" t="str">
            <v>OK</v>
          </cell>
          <cell r="J2477"/>
          <cell r="K2477"/>
          <cell r="M2477"/>
        </row>
        <row r="2478">
          <cell r="C2478"/>
          <cell r="E2478"/>
          <cell r="H2478" t="str">
            <v>OK</v>
          </cell>
          <cell r="J2478"/>
          <cell r="K2478"/>
          <cell r="M2478"/>
        </row>
        <row r="2479">
          <cell r="C2479"/>
          <cell r="E2479"/>
          <cell r="H2479" t="str">
            <v>OK</v>
          </cell>
          <cell r="J2479"/>
          <cell r="K2479"/>
          <cell r="M2479"/>
        </row>
        <row r="2480">
          <cell r="C2480"/>
          <cell r="E2480"/>
          <cell r="H2480" t="str">
            <v>OK</v>
          </cell>
          <cell r="J2480"/>
          <cell r="K2480"/>
          <cell r="M2480"/>
        </row>
        <row r="2481">
          <cell r="C2481"/>
          <cell r="E2481"/>
          <cell r="H2481" t="str">
            <v>OK</v>
          </cell>
          <cell r="J2481"/>
          <cell r="K2481"/>
          <cell r="M2481"/>
        </row>
        <row r="2482">
          <cell r="C2482"/>
          <cell r="E2482"/>
          <cell r="H2482" t="str">
            <v>OK</v>
          </cell>
          <cell r="J2482"/>
          <cell r="K2482"/>
          <cell r="M2482"/>
        </row>
        <row r="2483">
          <cell r="C2483"/>
          <cell r="E2483"/>
          <cell r="H2483" t="str">
            <v>OK</v>
          </cell>
          <cell r="J2483"/>
          <cell r="K2483"/>
          <cell r="M2483"/>
        </row>
        <row r="2484">
          <cell r="C2484"/>
          <cell r="E2484"/>
          <cell r="H2484" t="str">
            <v>OK</v>
          </cell>
          <cell r="J2484"/>
          <cell r="K2484"/>
          <cell r="M2484"/>
        </row>
        <row r="2485">
          <cell r="C2485"/>
          <cell r="E2485"/>
          <cell r="H2485" t="str">
            <v>OK</v>
          </cell>
          <cell r="J2485"/>
          <cell r="K2485"/>
          <cell r="M2485"/>
        </row>
        <row r="2486">
          <cell r="C2486"/>
          <cell r="E2486"/>
          <cell r="H2486" t="str">
            <v>OK</v>
          </cell>
          <cell r="J2486"/>
          <cell r="K2486"/>
          <cell r="M2486"/>
        </row>
        <row r="2487">
          <cell r="C2487"/>
          <cell r="E2487"/>
          <cell r="H2487" t="str">
            <v>OK</v>
          </cell>
          <cell r="J2487"/>
          <cell r="K2487"/>
          <cell r="M2487"/>
        </row>
        <row r="2488">
          <cell r="C2488"/>
          <cell r="E2488"/>
          <cell r="H2488" t="str">
            <v>OK</v>
          </cell>
          <cell r="J2488"/>
          <cell r="K2488"/>
          <cell r="M2488"/>
        </row>
        <row r="2489">
          <cell r="C2489"/>
          <cell r="E2489"/>
          <cell r="H2489" t="str">
            <v>OK</v>
          </cell>
          <cell r="J2489"/>
          <cell r="K2489"/>
          <cell r="M2489"/>
        </row>
        <row r="2490">
          <cell r="C2490"/>
          <cell r="E2490"/>
          <cell r="H2490" t="str">
            <v>OK</v>
          </cell>
          <cell r="J2490"/>
          <cell r="K2490"/>
          <cell r="M2490"/>
        </row>
        <row r="2491">
          <cell r="C2491"/>
          <cell r="E2491"/>
          <cell r="H2491" t="str">
            <v>OK</v>
          </cell>
          <cell r="J2491"/>
          <cell r="K2491"/>
          <cell r="M2491"/>
        </row>
        <row r="2492">
          <cell r="C2492"/>
          <cell r="E2492"/>
          <cell r="H2492" t="str">
            <v>OK</v>
          </cell>
          <cell r="J2492"/>
          <cell r="K2492"/>
          <cell r="M2492"/>
        </row>
        <row r="2493">
          <cell r="C2493"/>
          <cell r="E2493"/>
          <cell r="H2493" t="str">
            <v>OK</v>
          </cell>
          <cell r="J2493"/>
          <cell r="K2493"/>
          <cell r="M2493"/>
        </row>
        <row r="2494">
          <cell r="C2494"/>
          <cell r="E2494"/>
          <cell r="H2494" t="str">
            <v>OK</v>
          </cell>
          <cell r="J2494"/>
          <cell r="K2494"/>
          <cell r="M2494"/>
        </row>
        <row r="2495">
          <cell r="C2495"/>
          <cell r="E2495"/>
          <cell r="H2495" t="str">
            <v>OK</v>
          </cell>
          <cell r="J2495"/>
          <cell r="K2495"/>
          <cell r="M2495"/>
        </row>
        <row r="2496">
          <cell r="C2496"/>
          <cell r="E2496"/>
          <cell r="H2496" t="str">
            <v>OK</v>
          </cell>
          <cell r="J2496"/>
          <cell r="K2496"/>
          <cell r="M2496"/>
        </row>
        <row r="2497">
          <cell r="C2497"/>
          <cell r="E2497"/>
          <cell r="H2497" t="str">
            <v>OK</v>
          </cell>
          <cell r="J2497"/>
          <cell r="K2497"/>
          <cell r="M2497"/>
        </row>
        <row r="2498">
          <cell r="C2498"/>
          <cell r="E2498"/>
          <cell r="H2498" t="str">
            <v>OK</v>
          </cell>
          <cell r="J2498"/>
          <cell r="K2498"/>
          <cell r="M2498"/>
        </row>
        <row r="2499">
          <cell r="C2499"/>
          <cell r="E2499"/>
          <cell r="H2499" t="str">
            <v>OK</v>
          </cell>
          <cell r="J2499"/>
          <cell r="K2499"/>
          <cell r="M2499"/>
        </row>
        <row r="2500">
          <cell r="C2500"/>
          <cell r="E2500"/>
          <cell r="H2500" t="str">
            <v>OK</v>
          </cell>
          <cell r="J2500"/>
          <cell r="K2500"/>
          <cell r="M2500"/>
        </row>
        <row r="2501">
          <cell r="C2501"/>
          <cell r="E2501"/>
          <cell r="H2501" t="str">
            <v>OK</v>
          </cell>
          <cell r="J2501"/>
          <cell r="K2501"/>
          <cell r="M2501"/>
        </row>
        <row r="2502">
          <cell r="C2502"/>
          <cell r="E2502"/>
          <cell r="H2502" t="str">
            <v>OK</v>
          </cell>
          <cell r="J2502"/>
          <cell r="K2502"/>
          <cell r="M2502"/>
        </row>
        <row r="2503">
          <cell r="C2503"/>
          <cell r="E2503"/>
          <cell r="H2503" t="str">
            <v>OK</v>
          </cell>
          <cell r="J2503"/>
          <cell r="K2503"/>
          <cell r="M2503"/>
        </row>
        <row r="2504">
          <cell r="C2504"/>
          <cell r="E2504"/>
          <cell r="H2504" t="str">
            <v>OK</v>
          </cell>
          <cell r="J2504"/>
          <cell r="K2504"/>
          <cell r="M2504"/>
        </row>
        <row r="2505">
          <cell r="C2505"/>
          <cell r="E2505"/>
          <cell r="H2505" t="str">
            <v>OK</v>
          </cell>
          <cell r="J2505"/>
          <cell r="K2505"/>
          <cell r="M2505"/>
        </row>
        <row r="2506">
          <cell r="C2506"/>
          <cell r="E2506"/>
          <cell r="H2506" t="str">
            <v>OK</v>
          </cell>
          <cell r="J2506"/>
          <cell r="K2506"/>
          <cell r="M2506"/>
        </row>
        <row r="2507">
          <cell r="C2507"/>
          <cell r="E2507"/>
          <cell r="H2507" t="str">
            <v>OK</v>
          </cell>
          <cell r="J2507"/>
          <cell r="K2507"/>
          <cell r="M2507"/>
        </row>
        <row r="2508">
          <cell r="C2508"/>
          <cell r="E2508"/>
          <cell r="H2508" t="str">
            <v>OK</v>
          </cell>
          <cell r="J2508"/>
          <cell r="K2508"/>
          <cell r="M2508"/>
        </row>
        <row r="2509">
          <cell r="C2509"/>
          <cell r="E2509"/>
          <cell r="H2509" t="str">
            <v>OK</v>
          </cell>
          <cell r="J2509"/>
          <cell r="K2509"/>
          <cell r="M2509"/>
        </row>
        <row r="2510">
          <cell r="C2510"/>
          <cell r="E2510"/>
          <cell r="H2510" t="str">
            <v>OK</v>
          </cell>
          <cell r="J2510"/>
          <cell r="K2510"/>
          <cell r="M2510"/>
        </row>
        <row r="2511">
          <cell r="C2511"/>
          <cell r="E2511"/>
          <cell r="H2511" t="str">
            <v>OK</v>
          </cell>
          <cell r="J2511"/>
          <cell r="K2511"/>
          <cell r="M2511"/>
        </row>
        <row r="2512">
          <cell r="C2512"/>
          <cell r="E2512"/>
          <cell r="H2512" t="str">
            <v>OK</v>
          </cell>
          <cell r="J2512"/>
          <cell r="K2512"/>
          <cell r="M2512"/>
        </row>
        <row r="2513">
          <cell r="C2513"/>
          <cell r="E2513"/>
          <cell r="H2513" t="str">
            <v>OK</v>
          </cell>
          <cell r="J2513"/>
          <cell r="K2513"/>
          <cell r="M2513"/>
        </row>
        <row r="2514">
          <cell r="C2514"/>
          <cell r="E2514"/>
          <cell r="H2514" t="str">
            <v>OK</v>
          </cell>
          <cell r="J2514"/>
          <cell r="K2514"/>
          <cell r="M2514"/>
        </row>
        <row r="2515">
          <cell r="C2515"/>
          <cell r="E2515"/>
          <cell r="H2515" t="str">
            <v>OK</v>
          </cell>
          <cell r="J2515"/>
          <cell r="K2515"/>
          <cell r="M2515"/>
        </row>
        <row r="2516">
          <cell r="C2516"/>
          <cell r="E2516"/>
          <cell r="H2516" t="str">
            <v>OK</v>
          </cell>
          <cell r="J2516"/>
          <cell r="K2516"/>
          <cell r="M2516"/>
        </row>
        <row r="2517">
          <cell r="C2517"/>
          <cell r="E2517"/>
          <cell r="H2517" t="str">
            <v>OK</v>
          </cell>
          <cell r="J2517"/>
          <cell r="K2517"/>
          <cell r="M2517"/>
        </row>
        <row r="2518">
          <cell r="C2518"/>
          <cell r="E2518"/>
          <cell r="H2518" t="str">
            <v>OK</v>
          </cell>
          <cell r="J2518"/>
          <cell r="K2518"/>
          <cell r="M2518"/>
        </row>
        <row r="2519">
          <cell r="C2519"/>
          <cell r="E2519"/>
          <cell r="H2519" t="str">
            <v>OK</v>
          </cell>
          <cell r="J2519"/>
          <cell r="K2519"/>
          <cell r="M2519"/>
        </row>
        <row r="2520">
          <cell r="C2520"/>
          <cell r="E2520"/>
          <cell r="H2520" t="str">
            <v>OK</v>
          </cell>
          <cell r="J2520"/>
          <cell r="K2520"/>
          <cell r="M2520"/>
        </row>
        <row r="2521">
          <cell r="C2521"/>
          <cell r="E2521"/>
          <cell r="H2521" t="str">
            <v>OK</v>
          </cell>
          <cell r="J2521"/>
          <cell r="K2521"/>
          <cell r="M2521"/>
        </row>
        <row r="2522">
          <cell r="C2522"/>
          <cell r="E2522"/>
          <cell r="H2522" t="str">
            <v>OK</v>
          </cell>
          <cell r="J2522"/>
          <cell r="K2522"/>
          <cell r="M2522"/>
        </row>
        <row r="2523">
          <cell r="C2523"/>
          <cell r="E2523"/>
          <cell r="H2523" t="str">
            <v>OK</v>
          </cell>
          <cell r="J2523"/>
          <cell r="K2523"/>
          <cell r="M2523"/>
        </row>
        <row r="2524">
          <cell r="C2524"/>
          <cell r="E2524"/>
          <cell r="H2524" t="str">
            <v>OK</v>
          </cell>
          <cell r="J2524"/>
          <cell r="K2524"/>
          <cell r="M2524"/>
        </row>
        <row r="2525">
          <cell r="C2525"/>
          <cell r="E2525"/>
          <cell r="H2525" t="str">
            <v>OK</v>
          </cell>
          <cell r="J2525"/>
          <cell r="K2525"/>
          <cell r="M2525"/>
        </row>
        <row r="2526">
          <cell r="C2526"/>
          <cell r="E2526"/>
          <cell r="H2526" t="str">
            <v>OK</v>
          </cell>
          <cell r="J2526"/>
          <cell r="K2526"/>
          <cell r="M2526"/>
        </row>
        <row r="2527">
          <cell r="C2527"/>
          <cell r="E2527"/>
          <cell r="H2527" t="str">
            <v>OK</v>
          </cell>
          <cell r="J2527"/>
          <cell r="K2527"/>
          <cell r="M2527"/>
        </row>
        <row r="2528">
          <cell r="C2528"/>
          <cell r="E2528"/>
          <cell r="H2528" t="str">
            <v>OK</v>
          </cell>
          <cell r="J2528"/>
          <cell r="K2528"/>
          <cell r="M2528"/>
        </row>
        <row r="2529">
          <cell r="C2529"/>
          <cell r="E2529"/>
          <cell r="H2529" t="str">
            <v>OK</v>
          </cell>
          <cell r="J2529"/>
          <cell r="K2529"/>
          <cell r="M2529"/>
        </row>
        <row r="2530">
          <cell r="C2530"/>
          <cell r="E2530"/>
          <cell r="H2530" t="str">
            <v>OK</v>
          </cell>
          <cell r="J2530"/>
          <cell r="K2530"/>
          <cell r="M2530"/>
        </row>
        <row r="2531">
          <cell r="C2531"/>
          <cell r="E2531"/>
          <cell r="H2531" t="str">
            <v>OK</v>
          </cell>
          <cell r="J2531"/>
          <cell r="K2531"/>
          <cell r="M2531"/>
        </row>
        <row r="2532">
          <cell r="C2532"/>
          <cell r="E2532"/>
          <cell r="H2532" t="str">
            <v>OK</v>
          </cell>
          <cell r="J2532"/>
          <cell r="K2532"/>
          <cell r="M2532"/>
        </row>
        <row r="2533">
          <cell r="C2533"/>
          <cell r="E2533"/>
          <cell r="H2533" t="str">
            <v>OK</v>
          </cell>
          <cell r="J2533"/>
          <cell r="K2533"/>
          <cell r="M2533"/>
        </row>
        <row r="2534">
          <cell r="C2534"/>
          <cell r="E2534"/>
          <cell r="H2534" t="str">
            <v>OK</v>
          </cell>
          <cell r="J2534"/>
          <cell r="K2534"/>
          <cell r="M2534"/>
        </row>
        <row r="2535">
          <cell r="C2535"/>
          <cell r="E2535"/>
          <cell r="H2535" t="str">
            <v>OK</v>
          </cell>
          <cell r="J2535"/>
          <cell r="K2535"/>
          <cell r="M2535"/>
        </row>
        <row r="2536">
          <cell r="C2536"/>
          <cell r="E2536"/>
          <cell r="H2536" t="str">
            <v>OK</v>
          </cell>
          <cell r="J2536"/>
          <cell r="K2536"/>
          <cell r="M2536"/>
        </row>
        <row r="2537">
          <cell r="C2537"/>
          <cell r="E2537"/>
          <cell r="H2537" t="str">
            <v>OK</v>
          </cell>
          <cell r="J2537"/>
          <cell r="K2537"/>
          <cell r="M2537"/>
        </row>
        <row r="2538">
          <cell r="C2538"/>
          <cell r="E2538"/>
          <cell r="H2538" t="str">
            <v>OK</v>
          </cell>
          <cell r="J2538"/>
          <cell r="K2538"/>
          <cell r="M2538"/>
        </row>
        <row r="2539">
          <cell r="C2539"/>
          <cell r="E2539"/>
          <cell r="H2539" t="str">
            <v>OK</v>
          </cell>
          <cell r="J2539"/>
          <cell r="K2539"/>
          <cell r="M2539"/>
        </row>
        <row r="2540">
          <cell r="C2540"/>
          <cell r="E2540"/>
          <cell r="H2540" t="str">
            <v>OK</v>
          </cell>
          <cell r="J2540"/>
          <cell r="K2540"/>
          <cell r="M2540"/>
        </row>
        <row r="2541">
          <cell r="C2541"/>
          <cell r="E2541"/>
          <cell r="H2541" t="str">
            <v>OK</v>
          </cell>
          <cell r="J2541"/>
          <cell r="K2541"/>
          <cell r="M2541"/>
        </row>
        <row r="2542">
          <cell r="C2542"/>
          <cell r="E2542"/>
          <cell r="H2542" t="str">
            <v>OK</v>
          </cell>
          <cell r="J2542"/>
          <cell r="K2542"/>
          <cell r="M2542"/>
        </row>
        <row r="2543">
          <cell r="C2543"/>
          <cell r="E2543"/>
          <cell r="H2543" t="str">
            <v>OK</v>
          </cell>
          <cell r="J2543"/>
          <cell r="K2543"/>
          <cell r="M2543"/>
        </row>
        <row r="2544">
          <cell r="C2544"/>
          <cell r="E2544"/>
          <cell r="H2544" t="str">
            <v>OK</v>
          </cell>
          <cell r="J2544"/>
          <cell r="K2544"/>
          <cell r="M2544"/>
        </row>
        <row r="2545">
          <cell r="C2545"/>
          <cell r="E2545"/>
          <cell r="H2545" t="str">
            <v>OK</v>
          </cell>
          <cell r="J2545"/>
          <cell r="K2545"/>
          <cell r="M2545"/>
        </row>
        <row r="2546">
          <cell r="C2546"/>
          <cell r="E2546"/>
          <cell r="H2546" t="str">
            <v>OK</v>
          </cell>
          <cell r="J2546"/>
          <cell r="K2546"/>
          <cell r="M2546"/>
        </row>
        <row r="2547">
          <cell r="C2547"/>
          <cell r="E2547"/>
          <cell r="H2547" t="str">
            <v>OK</v>
          </cell>
          <cell r="J2547"/>
          <cell r="K2547"/>
          <cell r="M2547"/>
        </row>
        <row r="2548">
          <cell r="C2548"/>
          <cell r="E2548"/>
          <cell r="H2548" t="str">
            <v>OK</v>
          </cell>
          <cell r="J2548"/>
          <cell r="K2548"/>
          <cell r="M2548"/>
        </row>
        <row r="2549">
          <cell r="C2549"/>
          <cell r="E2549"/>
          <cell r="H2549" t="str">
            <v>OK</v>
          </cell>
          <cell r="J2549"/>
          <cell r="K2549"/>
          <cell r="M2549"/>
        </row>
        <row r="2550">
          <cell r="C2550"/>
          <cell r="E2550"/>
          <cell r="H2550" t="str">
            <v>OK</v>
          </cell>
          <cell r="J2550"/>
          <cell r="K2550"/>
          <cell r="M2550"/>
        </row>
        <row r="2551">
          <cell r="C2551"/>
          <cell r="E2551"/>
          <cell r="H2551" t="str">
            <v>OK</v>
          </cell>
          <cell r="J2551"/>
          <cell r="K2551"/>
          <cell r="M2551"/>
        </row>
        <row r="2552">
          <cell r="C2552"/>
          <cell r="E2552"/>
          <cell r="H2552" t="str">
            <v>OK</v>
          </cell>
          <cell r="J2552"/>
          <cell r="K2552"/>
          <cell r="M2552"/>
        </row>
        <row r="2553">
          <cell r="C2553"/>
          <cell r="E2553"/>
          <cell r="H2553" t="str">
            <v>OK</v>
          </cell>
          <cell r="J2553"/>
          <cell r="K2553"/>
          <cell r="M2553"/>
        </row>
        <row r="2554">
          <cell r="C2554"/>
          <cell r="E2554"/>
          <cell r="H2554" t="str">
            <v>OK</v>
          </cell>
          <cell r="J2554"/>
          <cell r="K2554"/>
          <cell r="M2554"/>
        </row>
        <row r="2555">
          <cell r="C2555"/>
          <cell r="E2555"/>
          <cell r="H2555" t="str">
            <v>OK</v>
          </cell>
          <cell r="J2555"/>
          <cell r="K2555"/>
          <cell r="M2555"/>
        </row>
        <row r="2556">
          <cell r="C2556"/>
          <cell r="E2556"/>
          <cell r="H2556" t="str">
            <v>OK</v>
          </cell>
          <cell r="J2556"/>
          <cell r="K2556"/>
          <cell r="M2556"/>
        </row>
        <row r="2557">
          <cell r="C2557"/>
          <cell r="E2557"/>
          <cell r="H2557" t="str">
            <v>OK</v>
          </cell>
          <cell r="J2557"/>
          <cell r="K2557"/>
          <cell r="M2557"/>
        </row>
        <row r="2558">
          <cell r="C2558"/>
          <cell r="E2558"/>
          <cell r="H2558" t="str">
            <v>OK</v>
          </cell>
          <cell r="J2558"/>
          <cell r="K2558"/>
          <cell r="M2558"/>
        </row>
        <row r="2559">
          <cell r="C2559"/>
          <cell r="E2559"/>
          <cell r="H2559" t="str">
            <v>OK</v>
          </cell>
          <cell r="J2559"/>
          <cell r="K2559"/>
          <cell r="M2559"/>
        </row>
        <row r="2560">
          <cell r="C2560"/>
          <cell r="E2560"/>
          <cell r="H2560" t="str">
            <v>OK</v>
          </cell>
          <cell r="J2560"/>
          <cell r="K2560"/>
          <cell r="M2560"/>
        </row>
        <row r="2561">
          <cell r="C2561"/>
          <cell r="E2561"/>
          <cell r="H2561" t="str">
            <v>OK</v>
          </cell>
          <cell r="J2561"/>
          <cell r="K2561"/>
          <cell r="M2561"/>
        </row>
        <row r="2562">
          <cell r="C2562"/>
          <cell r="E2562"/>
          <cell r="H2562" t="str">
            <v>OK</v>
          </cell>
          <cell r="J2562"/>
          <cell r="K2562"/>
          <cell r="M2562"/>
        </row>
        <row r="2563">
          <cell r="C2563"/>
          <cell r="E2563"/>
          <cell r="H2563" t="str">
            <v>OK</v>
          </cell>
          <cell r="J2563"/>
          <cell r="K2563"/>
          <cell r="M2563"/>
        </row>
        <row r="2564">
          <cell r="C2564"/>
          <cell r="E2564"/>
          <cell r="H2564" t="str">
            <v>OK</v>
          </cell>
          <cell r="J2564"/>
          <cell r="K2564"/>
          <cell r="M2564"/>
        </row>
        <row r="2565">
          <cell r="C2565"/>
          <cell r="E2565"/>
          <cell r="H2565" t="str">
            <v>OK</v>
          </cell>
          <cell r="J2565"/>
          <cell r="K2565"/>
          <cell r="M2565"/>
        </row>
        <row r="2566">
          <cell r="C2566"/>
          <cell r="E2566"/>
          <cell r="H2566" t="str">
            <v>OK</v>
          </cell>
          <cell r="J2566"/>
          <cell r="K2566"/>
          <cell r="M2566"/>
        </row>
        <row r="2567">
          <cell r="C2567"/>
          <cell r="E2567"/>
          <cell r="H2567" t="str">
            <v>OK</v>
          </cell>
          <cell r="J2567"/>
          <cell r="K2567"/>
          <cell r="M2567"/>
        </row>
        <row r="2568">
          <cell r="C2568"/>
          <cell r="E2568"/>
          <cell r="H2568" t="str">
            <v>OK</v>
          </cell>
          <cell r="J2568"/>
          <cell r="K2568"/>
          <cell r="M2568"/>
        </row>
        <row r="2569">
          <cell r="C2569"/>
          <cell r="E2569"/>
          <cell r="H2569" t="str">
            <v>OK</v>
          </cell>
          <cell r="J2569"/>
          <cell r="K2569"/>
          <cell r="M2569"/>
        </row>
        <row r="2570">
          <cell r="C2570"/>
          <cell r="E2570"/>
          <cell r="H2570" t="str">
            <v>OK</v>
          </cell>
          <cell r="J2570"/>
          <cell r="K2570"/>
          <cell r="M2570"/>
        </row>
        <row r="2571">
          <cell r="C2571"/>
          <cell r="E2571"/>
          <cell r="H2571" t="str">
            <v>OK</v>
          </cell>
          <cell r="J2571"/>
          <cell r="K2571"/>
          <cell r="M2571"/>
        </row>
        <row r="2572">
          <cell r="C2572"/>
          <cell r="E2572"/>
          <cell r="H2572" t="str">
            <v>OK</v>
          </cell>
          <cell r="J2572"/>
          <cell r="K2572"/>
          <cell r="M2572"/>
        </row>
        <row r="2573">
          <cell r="C2573"/>
          <cell r="E2573"/>
          <cell r="H2573" t="str">
            <v>OK</v>
          </cell>
          <cell r="J2573"/>
          <cell r="K2573"/>
          <cell r="M2573"/>
        </row>
        <row r="2574">
          <cell r="C2574"/>
          <cell r="E2574"/>
          <cell r="H2574" t="str">
            <v>OK</v>
          </cell>
          <cell r="J2574"/>
          <cell r="K2574"/>
          <cell r="M2574"/>
        </row>
        <row r="2575">
          <cell r="C2575"/>
          <cell r="E2575"/>
          <cell r="H2575" t="str">
            <v>OK</v>
          </cell>
          <cell r="J2575"/>
          <cell r="K2575"/>
          <cell r="M2575"/>
        </row>
        <row r="2576">
          <cell r="C2576"/>
          <cell r="E2576"/>
          <cell r="H2576" t="str">
            <v>OK</v>
          </cell>
          <cell r="J2576"/>
          <cell r="K2576"/>
          <cell r="M2576"/>
        </row>
        <row r="2577">
          <cell r="C2577"/>
          <cell r="E2577"/>
          <cell r="H2577" t="str">
            <v>OK</v>
          </cell>
          <cell r="J2577"/>
          <cell r="K2577"/>
          <cell r="M2577"/>
        </row>
        <row r="2578">
          <cell r="C2578"/>
          <cell r="E2578"/>
          <cell r="H2578" t="str">
            <v>OK</v>
          </cell>
          <cell r="J2578"/>
          <cell r="K2578"/>
          <cell r="M2578"/>
        </row>
        <row r="2579">
          <cell r="C2579"/>
          <cell r="E2579"/>
          <cell r="H2579" t="str">
            <v>OK</v>
          </cell>
          <cell r="J2579"/>
          <cell r="K2579"/>
          <cell r="M2579"/>
        </row>
        <row r="2580">
          <cell r="C2580"/>
          <cell r="E2580"/>
          <cell r="H2580" t="str">
            <v>OK</v>
          </cell>
          <cell r="J2580"/>
          <cell r="K2580"/>
          <cell r="M2580"/>
        </row>
        <row r="2581">
          <cell r="C2581"/>
          <cell r="E2581"/>
          <cell r="H2581" t="str">
            <v>OK</v>
          </cell>
          <cell r="J2581"/>
          <cell r="K2581"/>
          <cell r="M2581"/>
        </row>
        <row r="2582">
          <cell r="C2582"/>
          <cell r="E2582"/>
          <cell r="H2582" t="str">
            <v>OK</v>
          </cell>
          <cell r="J2582"/>
          <cell r="K2582"/>
          <cell r="M2582"/>
        </row>
        <row r="2583">
          <cell r="C2583"/>
          <cell r="E2583"/>
          <cell r="H2583" t="str">
            <v>OK</v>
          </cell>
          <cell r="J2583"/>
          <cell r="K2583"/>
          <cell r="M2583"/>
        </row>
        <row r="2584">
          <cell r="C2584"/>
          <cell r="E2584"/>
          <cell r="H2584" t="str">
            <v>OK</v>
          </cell>
          <cell r="J2584"/>
          <cell r="K2584"/>
          <cell r="M2584"/>
        </row>
        <row r="2585">
          <cell r="C2585"/>
          <cell r="E2585"/>
          <cell r="H2585" t="str">
            <v>OK</v>
          </cell>
          <cell r="J2585"/>
          <cell r="K2585"/>
          <cell r="M2585"/>
        </row>
        <row r="2586">
          <cell r="C2586"/>
          <cell r="E2586"/>
          <cell r="H2586" t="str">
            <v>OK</v>
          </cell>
          <cell r="J2586"/>
          <cell r="K2586"/>
          <cell r="M2586"/>
        </row>
        <row r="2587">
          <cell r="C2587"/>
          <cell r="E2587"/>
          <cell r="H2587" t="str">
            <v>OK</v>
          </cell>
          <cell r="J2587"/>
          <cell r="K2587"/>
          <cell r="M2587"/>
        </row>
        <row r="2588">
          <cell r="C2588"/>
          <cell r="E2588"/>
          <cell r="H2588" t="str">
            <v>OK</v>
          </cell>
          <cell r="J2588"/>
          <cell r="K2588"/>
          <cell r="M2588"/>
        </row>
        <row r="2589">
          <cell r="C2589"/>
          <cell r="E2589"/>
          <cell r="H2589" t="str">
            <v>OK</v>
          </cell>
          <cell r="J2589"/>
          <cell r="K2589"/>
          <cell r="M2589"/>
        </row>
        <row r="2590">
          <cell r="C2590"/>
          <cell r="E2590"/>
          <cell r="H2590" t="str">
            <v>OK</v>
          </cell>
          <cell r="J2590"/>
          <cell r="K2590"/>
          <cell r="M2590"/>
        </row>
        <row r="2591">
          <cell r="C2591"/>
          <cell r="E2591"/>
          <cell r="H2591" t="str">
            <v>OK</v>
          </cell>
          <cell r="J2591"/>
          <cell r="K2591"/>
          <cell r="M2591"/>
        </row>
        <row r="2592">
          <cell r="C2592"/>
          <cell r="E2592"/>
          <cell r="H2592" t="str">
            <v>OK</v>
          </cell>
          <cell r="J2592"/>
          <cell r="K2592"/>
          <cell r="M2592"/>
        </row>
        <row r="2593">
          <cell r="C2593"/>
          <cell r="E2593"/>
          <cell r="H2593" t="str">
            <v>OK</v>
          </cell>
          <cell r="J2593"/>
          <cell r="K2593"/>
          <cell r="M2593"/>
        </row>
        <row r="2594">
          <cell r="C2594"/>
          <cell r="E2594"/>
          <cell r="H2594" t="str">
            <v>OK</v>
          </cell>
          <cell r="J2594"/>
          <cell r="K2594"/>
          <cell r="M2594"/>
        </row>
        <row r="2595">
          <cell r="C2595"/>
          <cell r="E2595"/>
          <cell r="H2595" t="str">
            <v>OK</v>
          </cell>
          <cell r="J2595"/>
          <cell r="K2595"/>
          <cell r="M2595"/>
        </row>
        <row r="2596">
          <cell r="C2596"/>
          <cell r="E2596"/>
          <cell r="H2596" t="str">
            <v>OK</v>
          </cell>
          <cell r="J2596"/>
          <cell r="K2596"/>
          <cell r="M2596"/>
        </row>
        <row r="2597">
          <cell r="C2597"/>
          <cell r="E2597"/>
          <cell r="H2597" t="str">
            <v>OK</v>
          </cell>
          <cell r="J2597"/>
          <cell r="K2597"/>
          <cell r="M2597"/>
        </row>
        <row r="2598">
          <cell r="C2598"/>
          <cell r="E2598"/>
          <cell r="H2598" t="str">
            <v>OK</v>
          </cell>
          <cell r="J2598"/>
          <cell r="K2598"/>
          <cell r="M2598"/>
        </row>
        <row r="2599">
          <cell r="C2599"/>
          <cell r="E2599"/>
          <cell r="H2599" t="str">
            <v>OK</v>
          </cell>
          <cell r="J2599"/>
          <cell r="K2599"/>
          <cell r="M2599"/>
        </row>
        <row r="2600">
          <cell r="C2600"/>
          <cell r="E2600"/>
          <cell r="H2600" t="str">
            <v>OK</v>
          </cell>
          <cell r="J2600"/>
          <cell r="K2600"/>
          <cell r="M2600"/>
        </row>
        <row r="2601">
          <cell r="C2601"/>
          <cell r="E2601"/>
          <cell r="H2601" t="str">
            <v>OK</v>
          </cell>
          <cell r="J2601"/>
          <cell r="K2601"/>
          <cell r="M2601"/>
        </row>
        <row r="2602">
          <cell r="C2602"/>
          <cell r="E2602"/>
          <cell r="H2602" t="str">
            <v>OK</v>
          </cell>
          <cell r="J2602"/>
          <cell r="K2602"/>
          <cell r="M2602"/>
        </row>
        <row r="2603">
          <cell r="C2603"/>
          <cell r="E2603"/>
          <cell r="H2603" t="str">
            <v>OK</v>
          </cell>
          <cell r="J2603"/>
          <cell r="K2603"/>
          <cell r="M2603"/>
        </row>
        <row r="2604">
          <cell r="C2604"/>
          <cell r="E2604"/>
          <cell r="H2604" t="str">
            <v>OK</v>
          </cell>
          <cell r="J2604"/>
          <cell r="K2604"/>
          <cell r="M2604"/>
        </row>
        <row r="2605">
          <cell r="C2605"/>
          <cell r="E2605"/>
          <cell r="H2605" t="str">
            <v>OK</v>
          </cell>
          <cell r="J2605"/>
          <cell r="K2605"/>
          <cell r="M2605"/>
        </row>
        <row r="2606">
          <cell r="C2606"/>
          <cell r="E2606"/>
          <cell r="H2606" t="str">
            <v>OK</v>
          </cell>
          <cell r="J2606"/>
          <cell r="K2606"/>
          <cell r="M2606"/>
        </row>
        <row r="2607">
          <cell r="C2607"/>
          <cell r="E2607"/>
          <cell r="H2607" t="str">
            <v>OK</v>
          </cell>
          <cell r="J2607"/>
          <cell r="K2607"/>
          <cell r="M2607"/>
        </row>
        <row r="2608">
          <cell r="C2608"/>
          <cell r="E2608"/>
          <cell r="H2608" t="str">
            <v>OK</v>
          </cell>
          <cell r="J2608"/>
          <cell r="K2608"/>
          <cell r="M2608"/>
        </row>
        <row r="2609">
          <cell r="C2609"/>
          <cell r="E2609"/>
          <cell r="H2609" t="str">
            <v>OK</v>
          </cell>
          <cell r="J2609"/>
          <cell r="K2609"/>
          <cell r="M2609"/>
        </row>
        <row r="2610">
          <cell r="C2610"/>
          <cell r="E2610"/>
          <cell r="H2610" t="str">
            <v>OK</v>
          </cell>
          <cell r="J2610"/>
          <cell r="K2610"/>
          <cell r="M2610"/>
        </row>
        <row r="2611">
          <cell r="C2611"/>
          <cell r="E2611"/>
          <cell r="H2611" t="str">
            <v>OK</v>
          </cell>
          <cell r="J2611"/>
          <cell r="K2611"/>
          <cell r="M2611"/>
        </row>
        <row r="2612">
          <cell r="C2612"/>
          <cell r="E2612"/>
          <cell r="H2612" t="str">
            <v>OK</v>
          </cell>
          <cell r="J2612"/>
          <cell r="K2612"/>
          <cell r="M2612"/>
        </row>
        <row r="2613">
          <cell r="C2613"/>
          <cell r="E2613"/>
          <cell r="H2613" t="str">
            <v>OK</v>
          </cell>
          <cell r="J2613"/>
          <cell r="K2613"/>
          <cell r="M2613"/>
        </row>
        <row r="2614">
          <cell r="C2614"/>
          <cell r="E2614"/>
          <cell r="H2614" t="str">
            <v>OK</v>
          </cell>
          <cell r="J2614"/>
          <cell r="K2614"/>
          <cell r="M2614"/>
        </row>
        <row r="2615">
          <cell r="C2615"/>
          <cell r="E2615"/>
          <cell r="H2615" t="str">
            <v>OK</v>
          </cell>
          <cell r="J2615"/>
          <cell r="K2615"/>
          <cell r="M2615"/>
        </row>
        <row r="2616">
          <cell r="C2616"/>
          <cell r="E2616"/>
          <cell r="H2616" t="str">
            <v>OK</v>
          </cell>
          <cell r="J2616"/>
          <cell r="K2616"/>
          <cell r="M2616"/>
        </row>
        <row r="2617">
          <cell r="C2617"/>
          <cell r="E2617"/>
          <cell r="H2617" t="str">
            <v>OK</v>
          </cell>
          <cell r="J2617"/>
          <cell r="K2617"/>
          <cell r="M2617"/>
        </row>
        <row r="2618">
          <cell r="C2618"/>
          <cell r="E2618"/>
          <cell r="H2618" t="str">
            <v>OK</v>
          </cell>
          <cell r="J2618"/>
          <cell r="K2618"/>
          <cell r="M2618"/>
        </row>
        <row r="2619">
          <cell r="C2619"/>
          <cell r="E2619"/>
          <cell r="H2619" t="str">
            <v>OK</v>
          </cell>
          <cell r="J2619"/>
          <cell r="K2619"/>
          <cell r="M2619"/>
        </row>
        <row r="2620">
          <cell r="C2620"/>
          <cell r="E2620"/>
          <cell r="H2620" t="str">
            <v>OK</v>
          </cell>
          <cell r="J2620"/>
          <cell r="K2620"/>
          <cell r="M2620"/>
        </row>
        <row r="2621">
          <cell r="C2621"/>
          <cell r="E2621"/>
          <cell r="H2621" t="str">
            <v>OK</v>
          </cell>
          <cell r="J2621"/>
          <cell r="K2621"/>
          <cell r="M2621"/>
        </row>
        <row r="2622">
          <cell r="C2622"/>
          <cell r="E2622"/>
          <cell r="H2622" t="str">
            <v>OK</v>
          </cell>
          <cell r="J2622"/>
          <cell r="K2622"/>
          <cell r="M2622"/>
        </row>
        <row r="2623">
          <cell r="C2623"/>
          <cell r="E2623"/>
          <cell r="H2623" t="str">
            <v>OK</v>
          </cell>
          <cell r="J2623"/>
          <cell r="K2623"/>
          <cell r="M2623"/>
        </row>
        <row r="2624">
          <cell r="C2624"/>
          <cell r="E2624"/>
          <cell r="H2624" t="str">
            <v>OK</v>
          </cell>
          <cell r="J2624"/>
          <cell r="K2624"/>
          <cell r="M2624"/>
        </row>
        <row r="2625">
          <cell r="C2625"/>
          <cell r="E2625"/>
          <cell r="H2625" t="str">
            <v>OK</v>
          </cell>
          <cell r="J2625"/>
          <cell r="K2625"/>
          <cell r="M2625"/>
        </row>
        <row r="2626">
          <cell r="C2626"/>
          <cell r="E2626"/>
          <cell r="H2626" t="str">
            <v>OK</v>
          </cell>
          <cell r="J2626"/>
          <cell r="K2626"/>
          <cell r="M2626"/>
        </row>
        <row r="2627">
          <cell r="C2627"/>
          <cell r="E2627"/>
          <cell r="H2627" t="str">
            <v>OK</v>
          </cell>
          <cell r="J2627"/>
          <cell r="K2627"/>
          <cell r="M2627"/>
        </row>
        <row r="2628">
          <cell r="C2628"/>
          <cell r="E2628"/>
          <cell r="H2628" t="str">
            <v>OK</v>
          </cell>
          <cell r="J2628"/>
          <cell r="K2628"/>
          <cell r="M2628"/>
        </row>
        <row r="2629">
          <cell r="C2629"/>
          <cell r="E2629"/>
          <cell r="H2629" t="str">
            <v>OK</v>
          </cell>
          <cell r="J2629"/>
          <cell r="K2629"/>
          <cell r="M2629"/>
        </row>
        <row r="2630">
          <cell r="C2630"/>
          <cell r="E2630"/>
          <cell r="H2630" t="str">
            <v>OK</v>
          </cell>
          <cell r="J2630"/>
          <cell r="K2630"/>
          <cell r="M2630"/>
        </row>
        <row r="2631">
          <cell r="C2631"/>
          <cell r="E2631"/>
          <cell r="H2631" t="str">
            <v>OK</v>
          </cell>
          <cell r="J2631"/>
          <cell r="K2631"/>
          <cell r="M2631"/>
        </row>
        <row r="2632">
          <cell r="C2632"/>
          <cell r="E2632"/>
          <cell r="H2632" t="str">
            <v>OK</v>
          </cell>
          <cell r="J2632"/>
          <cell r="K2632"/>
          <cell r="M2632"/>
        </row>
        <row r="2633">
          <cell r="C2633"/>
          <cell r="E2633"/>
          <cell r="H2633" t="str">
            <v>OK</v>
          </cell>
          <cell r="J2633"/>
          <cell r="K2633"/>
          <cell r="M2633"/>
        </row>
        <row r="2634">
          <cell r="C2634"/>
          <cell r="E2634"/>
          <cell r="H2634" t="str">
            <v>OK</v>
          </cell>
          <cell r="J2634"/>
          <cell r="K2634"/>
          <cell r="M2634"/>
        </row>
        <row r="2635">
          <cell r="C2635"/>
          <cell r="E2635"/>
          <cell r="H2635" t="str">
            <v>OK</v>
          </cell>
          <cell r="J2635"/>
          <cell r="K2635"/>
          <cell r="M2635"/>
        </row>
        <row r="2636">
          <cell r="C2636"/>
          <cell r="E2636"/>
          <cell r="H2636" t="str">
            <v>OK</v>
          </cell>
          <cell r="J2636"/>
          <cell r="K2636"/>
          <cell r="M2636"/>
        </row>
        <row r="2637">
          <cell r="C2637"/>
          <cell r="E2637"/>
          <cell r="H2637" t="str">
            <v>OK</v>
          </cell>
          <cell r="J2637"/>
          <cell r="K2637"/>
          <cell r="M2637"/>
        </row>
        <row r="2638">
          <cell r="C2638"/>
          <cell r="E2638"/>
          <cell r="H2638" t="str">
            <v>OK</v>
          </cell>
          <cell r="J2638"/>
          <cell r="K2638"/>
          <cell r="M2638"/>
        </row>
        <row r="2639">
          <cell r="C2639"/>
          <cell r="E2639"/>
          <cell r="H2639" t="str">
            <v>OK</v>
          </cell>
          <cell r="J2639"/>
          <cell r="K2639"/>
          <cell r="M2639"/>
        </row>
        <row r="2640">
          <cell r="C2640"/>
          <cell r="E2640"/>
          <cell r="H2640" t="str">
            <v>OK</v>
          </cell>
          <cell r="J2640"/>
          <cell r="K2640"/>
          <cell r="M2640"/>
        </row>
        <row r="2641">
          <cell r="C2641"/>
          <cell r="E2641"/>
          <cell r="H2641" t="str">
            <v>OK</v>
          </cell>
          <cell r="J2641"/>
          <cell r="K2641"/>
          <cell r="M2641"/>
        </row>
        <row r="2642">
          <cell r="C2642"/>
          <cell r="E2642"/>
          <cell r="H2642" t="str">
            <v>OK</v>
          </cell>
          <cell r="J2642"/>
          <cell r="K2642"/>
          <cell r="M2642"/>
        </row>
        <row r="2643">
          <cell r="C2643"/>
          <cell r="E2643"/>
          <cell r="H2643" t="str">
            <v>OK</v>
          </cell>
          <cell r="J2643"/>
          <cell r="K2643"/>
          <cell r="M2643"/>
        </row>
        <row r="2644">
          <cell r="C2644"/>
          <cell r="E2644"/>
          <cell r="H2644" t="str">
            <v>OK</v>
          </cell>
          <cell r="J2644"/>
          <cell r="K2644"/>
          <cell r="M2644"/>
        </row>
        <row r="2645">
          <cell r="C2645"/>
          <cell r="E2645"/>
          <cell r="H2645" t="str">
            <v>OK</v>
          </cell>
          <cell r="J2645"/>
          <cell r="K2645"/>
          <cell r="M2645"/>
        </row>
        <row r="2646">
          <cell r="C2646"/>
          <cell r="E2646"/>
          <cell r="H2646" t="str">
            <v>OK</v>
          </cell>
          <cell r="J2646"/>
          <cell r="K2646"/>
          <cell r="M2646"/>
        </row>
        <row r="2647">
          <cell r="C2647"/>
          <cell r="E2647"/>
          <cell r="H2647" t="str">
            <v>OK</v>
          </cell>
          <cell r="J2647"/>
          <cell r="K2647"/>
          <cell r="M2647"/>
        </row>
        <row r="2648">
          <cell r="C2648"/>
          <cell r="E2648"/>
          <cell r="H2648" t="str">
            <v>OK</v>
          </cell>
          <cell r="J2648"/>
          <cell r="K2648"/>
          <cell r="M2648"/>
        </row>
        <row r="2649">
          <cell r="C2649"/>
          <cell r="E2649"/>
          <cell r="H2649" t="str">
            <v>OK</v>
          </cell>
          <cell r="J2649"/>
          <cell r="K2649"/>
          <cell r="M2649"/>
        </row>
        <row r="2650">
          <cell r="C2650"/>
          <cell r="E2650"/>
          <cell r="H2650" t="str">
            <v>OK</v>
          </cell>
          <cell r="J2650"/>
          <cell r="K2650"/>
          <cell r="M2650"/>
        </row>
        <row r="2651">
          <cell r="C2651"/>
          <cell r="E2651"/>
          <cell r="H2651" t="str">
            <v>OK</v>
          </cell>
          <cell r="J2651"/>
          <cell r="K2651"/>
          <cell r="M2651"/>
        </row>
        <row r="2652">
          <cell r="C2652"/>
          <cell r="E2652"/>
          <cell r="H2652" t="str">
            <v>OK</v>
          </cell>
          <cell r="J2652"/>
          <cell r="K2652"/>
          <cell r="M2652"/>
        </row>
        <row r="2653">
          <cell r="C2653"/>
          <cell r="E2653"/>
          <cell r="H2653" t="str">
            <v>OK</v>
          </cell>
          <cell r="J2653"/>
          <cell r="K2653"/>
          <cell r="M2653"/>
        </row>
        <row r="2654">
          <cell r="C2654"/>
          <cell r="E2654"/>
          <cell r="H2654" t="str">
            <v>OK</v>
          </cell>
          <cell r="J2654"/>
          <cell r="K2654"/>
          <cell r="M2654"/>
        </row>
        <row r="2655">
          <cell r="C2655"/>
          <cell r="E2655"/>
          <cell r="H2655" t="str">
            <v>OK</v>
          </cell>
          <cell r="J2655"/>
          <cell r="K2655"/>
          <cell r="M2655"/>
        </row>
        <row r="2656">
          <cell r="C2656"/>
          <cell r="E2656"/>
          <cell r="H2656" t="str">
            <v>OK</v>
          </cell>
          <cell r="J2656"/>
          <cell r="K2656"/>
          <cell r="M2656"/>
        </row>
        <row r="2657">
          <cell r="C2657"/>
          <cell r="E2657"/>
          <cell r="H2657" t="str">
            <v>OK</v>
          </cell>
          <cell r="J2657"/>
          <cell r="K2657"/>
          <cell r="M2657"/>
        </row>
        <row r="2658">
          <cell r="C2658"/>
          <cell r="E2658"/>
          <cell r="H2658" t="str">
            <v>OK</v>
          </cell>
          <cell r="J2658"/>
          <cell r="K2658"/>
          <cell r="M2658"/>
        </row>
        <row r="2659">
          <cell r="C2659"/>
          <cell r="E2659"/>
          <cell r="H2659" t="str">
            <v>OK</v>
          </cell>
          <cell r="J2659"/>
          <cell r="K2659"/>
          <cell r="M2659"/>
        </row>
        <row r="2660">
          <cell r="C2660"/>
          <cell r="E2660"/>
          <cell r="H2660" t="str">
            <v>OK</v>
          </cell>
          <cell r="J2660"/>
          <cell r="K2660"/>
          <cell r="M2660"/>
        </row>
        <row r="2661">
          <cell r="C2661"/>
          <cell r="E2661"/>
          <cell r="H2661" t="str">
            <v>OK</v>
          </cell>
          <cell r="J2661"/>
          <cell r="K2661"/>
          <cell r="M2661"/>
        </row>
        <row r="2662">
          <cell r="C2662"/>
          <cell r="E2662"/>
          <cell r="H2662" t="str">
            <v>OK</v>
          </cell>
          <cell r="J2662"/>
          <cell r="K2662"/>
          <cell r="M2662"/>
        </row>
        <row r="2663">
          <cell r="C2663"/>
          <cell r="E2663"/>
          <cell r="H2663" t="str">
            <v>OK</v>
          </cell>
          <cell r="J2663"/>
          <cell r="K2663"/>
          <cell r="M2663"/>
        </row>
        <row r="2664">
          <cell r="C2664"/>
          <cell r="E2664"/>
          <cell r="H2664" t="str">
            <v>OK</v>
          </cell>
          <cell r="J2664"/>
          <cell r="K2664"/>
          <cell r="M2664"/>
        </row>
        <row r="2665">
          <cell r="C2665"/>
          <cell r="E2665"/>
          <cell r="H2665" t="str">
            <v>OK</v>
          </cell>
          <cell r="J2665"/>
          <cell r="K2665"/>
          <cell r="M2665"/>
        </row>
        <row r="2666">
          <cell r="C2666"/>
          <cell r="E2666"/>
          <cell r="H2666" t="str">
            <v>OK</v>
          </cell>
          <cell r="J2666"/>
          <cell r="K2666"/>
          <cell r="M2666"/>
        </row>
        <row r="2667">
          <cell r="C2667"/>
          <cell r="E2667"/>
          <cell r="H2667" t="str">
            <v>OK</v>
          </cell>
          <cell r="J2667"/>
          <cell r="K2667"/>
          <cell r="M2667"/>
        </row>
        <row r="2668">
          <cell r="C2668"/>
          <cell r="E2668"/>
          <cell r="H2668" t="str">
            <v>OK</v>
          </cell>
          <cell r="J2668"/>
          <cell r="K2668"/>
          <cell r="M2668"/>
        </row>
        <row r="2669">
          <cell r="C2669"/>
          <cell r="E2669"/>
          <cell r="H2669" t="str">
            <v>OK</v>
          </cell>
          <cell r="J2669"/>
          <cell r="K2669"/>
          <cell r="M2669"/>
        </row>
        <row r="2670">
          <cell r="C2670"/>
          <cell r="E2670"/>
          <cell r="H2670" t="str">
            <v>OK</v>
          </cell>
          <cell r="J2670"/>
          <cell r="K2670"/>
          <cell r="M2670"/>
        </row>
        <row r="2671">
          <cell r="C2671"/>
          <cell r="E2671"/>
          <cell r="H2671" t="str">
            <v>OK</v>
          </cell>
          <cell r="J2671"/>
          <cell r="K2671"/>
          <cell r="M2671"/>
        </row>
        <row r="2672">
          <cell r="C2672"/>
          <cell r="E2672"/>
          <cell r="H2672" t="str">
            <v>OK</v>
          </cell>
          <cell r="J2672"/>
          <cell r="K2672"/>
          <cell r="M2672"/>
        </row>
        <row r="2673">
          <cell r="C2673"/>
          <cell r="E2673"/>
          <cell r="H2673" t="str">
            <v>OK</v>
          </cell>
          <cell r="J2673"/>
          <cell r="K2673"/>
          <cell r="M2673"/>
        </row>
        <row r="2674">
          <cell r="C2674"/>
          <cell r="E2674"/>
          <cell r="H2674" t="str">
            <v>OK</v>
          </cell>
          <cell r="J2674"/>
          <cell r="K2674"/>
          <cell r="M2674"/>
        </row>
        <row r="2675">
          <cell r="C2675"/>
          <cell r="E2675"/>
          <cell r="H2675" t="str">
            <v>OK</v>
          </cell>
          <cell r="J2675"/>
          <cell r="K2675"/>
          <cell r="M2675"/>
        </row>
        <row r="2676">
          <cell r="C2676"/>
          <cell r="E2676"/>
          <cell r="H2676" t="str">
            <v>OK</v>
          </cell>
          <cell r="J2676"/>
          <cell r="K2676"/>
          <cell r="M2676"/>
        </row>
        <row r="2677">
          <cell r="C2677"/>
          <cell r="E2677"/>
          <cell r="H2677" t="str">
            <v>OK</v>
          </cell>
          <cell r="J2677"/>
          <cell r="K2677"/>
          <cell r="M2677"/>
        </row>
        <row r="2678">
          <cell r="C2678"/>
          <cell r="E2678"/>
          <cell r="H2678" t="str">
            <v>OK</v>
          </cell>
          <cell r="J2678"/>
          <cell r="K2678"/>
          <cell r="M2678"/>
        </row>
        <row r="2679">
          <cell r="C2679"/>
          <cell r="E2679"/>
          <cell r="H2679" t="str">
            <v>OK</v>
          </cell>
          <cell r="J2679"/>
          <cell r="K2679"/>
          <cell r="M2679"/>
        </row>
        <row r="2680">
          <cell r="C2680"/>
          <cell r="E2680"/>
          <cell r="H2680" t="str">
            <v>OK</v>
          </cell>
          <cell r="J2680"/>
          <cell r="K2680"/>
          <cell r="M2680"/>
        </row>
        <row r="2681">
          <cell r="C2681"/>
          <cell r="E2681"/>
          <cell r="H2681" t="str">
            <v>OK</v>
          </cell>
          <cell r="J2681"/>
          <cell r="K2681"/>
          <cell r="M2681"/>
        </row>
        <row r="2682">
          <cell r="C2682"/>
          <cell r="E2682"/>
          <cell r="H2682" t="str">
            <v>OK</v>
          </cell>
          <cell r="J2682"/>
          <cell r="K2682"/>
          <cell r="M2682"/>
        </row>
        <row r="2683">
          <cell r="C2683"/>
          <cell r="E2683"/>
          <cell r="H2683" t="str">
            <v>OK</v>
          </cell>
          <cell r="J2683"/>
          <cell r="K2683"/>
          <cell r="M2683"/>
        </row>
        <row r="2684">
          <cell r="C2684"/>
          <cell r="E2684"/>
          <cell r="H2684" t="str">
            <v>OK</v>
          </cell>
          <cell r="J2684"/>
          <cell r="K2684"/>
          <cell r="M2684"/>
        </row>
        <row r="2685">
          <cell r="C2685"/>
          <cell r="E2685"/>
          <cell r="H2685" t="str">
            <v>OK</v>
          </cell>
          <cell r="J2685"/>
          <cell r="K2685"/>
          <cell r="M2685"/>
        </row>
        <row r="2686">
          <cell r="C2686"/>
          <cell r="E2686"/>
          <cell r="H2686" t="str">
            <v>OK</v>
          </cell>
          <cell r="J2686"/>
          <cell r="K2686"/>
          <cell r="M2686"/>
        </row>
        <row r="2687">
          <cell r="C2687"/>
          <cell r="E2687"/>
          <cell r="H2687" t="str">
            <v>OK</v>
          </cell>
          <cell r="J2687"/>
          <cell r="K2687"/>
          <cell r="M2687"/>
        </row>
        <row r="2688">
          <cell r="C2688"/>
          <cell r="E2688"/>
          <cell r="H2688" t="str">
            <v>OK</v>
          </cell>
          <cell r="J2688"/>
          <cell r="K2688"/>
          <cell r="M2688"/>
        </row>
        <row r="2689">
          <cell r="C2689"/>
          <cell r="E2689"/>
          <cell r="H2689" t="str">
            <v>OK</v>
          </cell>
          <cell r="J2689"/>
          <cell r="K2689"/>
          <cell r="M2689"/>
        </row>
        <row r="2690">
          <cell r="C2690"/>
          <cell r="E2690"/>
          <cell r="H2690" t="str">
            <v>OK</v>
          </cell>
          <cell r="J2690"/>
          <cell r="K2690"/>
          <cell r="M2690"/>
        </row>
        <row r="2691">
          <cell r="C2691"/>
          <cell r="E2691"/>
          <cell r="H2691" t="str">
            <v>OK</v>
          </cell>
          <cell r="J2691"/>
          <cell r="K2691"/>
          <cell r="M2691"/>
        </row>
        <row r="2692">
          <cell r="C2692"/>
          <cell r="E2692"/>
          <cell r="H2692" t="str">
            <v>OK</v>
          </cell>
          <cell r="J2692"/>
          <cell r="K2692"/>
          <cell r="M2692"/>
        </row>
        <row r="2693">
          <cell r="C2693"/>
          <cell r="E2693"/>
          <cell r="H2693" t="str">
            <v>OK</v>
          </cell>
          <cell r="J2693"/>
          <cell r="K2693"/>
          <cell r="M2693"/>
        </row>
        <row r="2694">
          <cell r="C2694"/>
          <cell r="E2694"/>
          <cell r="H2694" t="str">
            <v>OK</v>
          </cell>
          <cell r="J2694"/>
          <cell r="K2694"/>
          <cell r="M2694"/>
        </row>
        <row r="2695">
          <cell r="C2695"/>
          <cell r="E2695"/>
          <cell r="H2695" t="str">
            <v>OK</v>
          </cell>
          <cell r="J2695"/>
          <cell r="K2695"/>
          <cell r="M2695"/>
        </row>
        <row r="2696">
          <cell r="C2696"/>
          <cell r="E2696"/>
          <cell r="H2696" t="str">
            <v>OK</v>
          </cell>
          <cell r="J2696"/>
          <cell r="K2696"/>
          <cell r="M2696"/>
        </row>
        <row r="2697">
          <cell r="C2697"/>
          <cell r="E2697"/>
          <cell r="H2697" t="str">
            <v>OK</v>
          </cell>
          <cell r="J2697"/>
          <cell r="K2697"/>
          <cell r="M2697"/>
        </row>
        <row r="2698">
          <cell r="C2698"/>
          <cell r="E2698"/>
          <cell r="H2698" t="str">
            <v>OK</v>
          </cell>
          <cell r="J2698"/>
          <cell r="K2698"/>
          <cell r="M2698"/>
        </row>
        <row r="2699">
          <cell r="C2699"/>
          <cell r="E2699"/>
          <cell r="H2699" t="str">
            <v>OK</v>
          </cell>
          <cell r="J2699"/>
          <cell r="K2699"/>
          <cell r="M2699"/>
        </row>
        <row r="2700">
          <cell r="C2700"/>
          <cell r="E2700"/>
          <cell r="H2700" t="str">
            <v>OK</v>
          </cell>
          <cell r="J2700"/>
          <cell r="K2700"/>
          <cell r="M2700"/>
        </row>
        <row r="2701">
          <cell r="C2701"/>
          <cell r="E2701"/>
          <cell r="H2701" t="str">
            <v>OK</v>
          </cell>
          <cell r="J2701"/>
          <cell r="K2701"/>
          <cell r="M2701"/>
        </row>
        <row r="2702">
          <cell r="C2702"/>
          <cell r="E2702"/>
          <cell r="H2702" t="str">
            <v>OK</v>
          </cell>
          <cell r="J2702"/>
          <cell r="K2702"/>
          <cell r="M2702"/>
        </row>
        <row r="2703">
          <cell r="C2703"/>
          <cell r="E2703"/>
          <cell r="H2703" t="str">
            <v>OK</v>
          </cell>
          <cell r="J2703"/>
          <cell r="K2703"/>
          <cell r="M2703"/>
        </row>
        <row r="2704">
          <cell r="C2704"/>
          <cell r="E2704"/>
          <cell r="H2704" t="str">
            <v>OK</v>
          </cell>
          <cell r="J2704"/>
          <cell r="K2704"/>
          <cell r="M2704"/>
        </row>
        <row r="2705">
          <cell r="C2705"/>
          <cell r="E2705"/>
          <cell r="H2705" t="str">
            <v>OK</v>
          </cell>
          <cell r="J2705"/>
          <cell r="K2705"/>
          <cell r="M2705"/>
        </row>
        <row r="2706">
          <cell r="C2706"/>
          <cell r="E2706"/>
          <cell r="H2706" t="str">
            <v>OK</v>
          </cell>
          <cell r="J2706"/>
          <cell r="K2706"/>
          <cell r="M2706"/>
        </row>
        <row r="2707">
          <cell r="C2707"/>
          <cell r="E2707"/>
          <cell r="H2707" t="str">
            <v>OK</v>
          </cell>
          <cell r="J2707"/>
          <cell r="K2707"/>
          <cell r="M2707"/>
        </row>
        <row r="2708">
          <cell r="C2708"/>
          <cell r="E2708"/>
          <cell r="H2708" t="str">
            <v>OK</v>
          </cell>
          <cell r="J2708"/>
          <cell r="K2708"/>
          <cell r="M2708"/>
        </row>
        <row r="2709">
          <cell r="C2709"/>
          <cell r="E2709"/>
          <cell r="H2709" t="str">
            <v>OK</v>
          </cell>
          <cell r="J2709"/>
          <cell r="K2709"/>
          <cell r="M2709"/>
        </row>
        <row r="2710">
          <cell r="C2710"/>
          <cell r="E2710"/>
          <cell r="H2710" t="str">
            <v>OK</v>
          </cell>
          <cell r="J2710"/>
          <cell r="K2710"/>
          <cell r="M2710"/>
        </row>
        <row r="2711">
          <cell r="C2711"/>
          <cell r="E2711"/>
          <cell r="H2711" t="str">
            <v>OK</v>
          </cell>
          <cell r="J2711"/>
          <cell r="K2711"/>
          <cell r="M2711"/>
        </row>
        <row r="2712">
          <cell r="C2712"/>
          <cell r="E2712"/>
          <cell r="H2712" t="str">
            <v>OK</v>
          </cell>
          <cell r="J2712"/>
          <cell r="K2712"/>
          <cell r="M2712"/>
        </row>
        <row r="2713">
          <cell r="C2713"/>
          <cell r="E2713"/>
          <cell r="H2713" t="str">
            <v>OK</v>
          </cell>
          <cell r="J2713"/>
          <cell r="K2713"/>
          <cell r="M2713"/>
        </row>
        <row r="2714">
          <cell r="C2714"/>
          <cell r="E2714"/>
          <cell r="H2714" t="str">
            <v>OK</v>
          </cell>
          <cell r="J2714"/>
          <cell r="K2714"/>
          <cell r="M2714"/>
        </row>
        <row r="2715">
          <cell r="C2715"/>
          <cell r="E2715"/>
          <cell r="H2715" t="str">
            <v>OK</v>
          </cell>
          <cell r="J2715"/>
          <cell r="K2715"/>
          <cell r="M2715"/>
        </row>
        <row r="2716">
          <cell r="C2716"/>
          <cell r="E2716"/>
          <cell r="H2716" t="str">
            <v>OK</v>
          </cell>
          <cell r="J2716"/>
          <cell r="K2716"/>
          <cell r="M2716"/>
        </row>
        <row r="2717">
          <cell r="C2717"/>
          <cell r="E2717"/>
          <cell r="H2717" t="str">
            <v>OK</v>
          </cell>
          <cell r="J2717"/>
          <cell r="K2717"/>
          <cell r="M2717"/>
        </row>
        <row r="2718">
          <cell r="C2718"/>
          <cell r="E2718"/>
          <cell r="H2718" t="str">
            <v>OK</v>
          </cell>
          <cell r="J2718"/>
          <cell r="K2718"/>
          <cell r="M2718"/>
        </row>
        <row r="2719">
          <cell r="C2719"/>
          <cell r="E2719"/>
          <cell r="H2719" t="str">
            <v>OK</v>
          </cell>
          <cell r="J2719"/>
          <cell r="K2719"/>
          <cell r="M2719"/>
        </row>
        <row r="2720">
          <cell r="C2720"/>
          <cell r="E2720"/>
          <cell r="H2720" t="str">
            <v>OK</v>
          </cell>
          <cell r="J2720"/>
          <cell r="K2720"/>
          <cell r="M2720"/>
        </row>
        <row r="2721">
          <cell r="C2721"/>
          <cell r="E2721"/>
          <cell r="H2721" t="str">
            <v>OK</v>
          </cell>
          <cell r="J2721"/>
          <cell r="K2721"/>
          <cell r="M2721"/>
        </row>
        <row r="2722">
          <cell r="C2722"/>
          <cell r="E2722"/>
          <cell r="H2722" t="str">
            <v>OK</v>
          </cell>
          <cell r="J2722"/>
          <cell r="K2722"/>
          <cell r="M2722"/>
        </row>
        <row r="2723">
          <cell r="C2723"/>
          <cell r="E2723"/>
          <cell r="H2723" t="str">
            <v>OK</v>
          </cell>
          <cell r="J2723"/>
          <cell r="K2723"/>
          <cell r="M2723"/>
        </row>
        <row r="2724">
          <cell r="C2724"/>
          <cell r="E2724"/>
          <cell r="H2724" t="str">
            <v>OK</v>
          </cell>
          <cell r="J2724"/>
          <cell r="K2724"/>
          <cell r="M2724"/>
        </row>
        <row r="2725">
          <cell r="C2725"/>
          <cell r="E2725"/>
          <cell r="H2725" t="str">
            <v>OK</v>
          </cell>
          <cell r="J2725"/>
          <cell r="K2725"/>
          <cell r="M2725"/>
        </row>
        <row r="2726">
          <cell r="C2726"/>
          <cell r="E2726"/>
          <cell r="H2726" t="str">
            <v>OK</v>
          </cell>
          <cell r="J2726"/>
          <cell r="K2726"/>
          <cell r="M2726"/>
        </row>
        <row r="2727">
          <cell r="C2727"/>
          <cell r="E2727"/>
          <cell r="H2727" t="str">
            <v>OK</v>
          </cell>
          <cell r="J2727"/>
          <cell r="K2727"/>
          <cell r="M2727"/>
        </row>
        <row r="2728">
          <cell r="C2728"/>
          <cell r="E2728"/>
          <cell r="H2728" t="str">
            <v>OK</v>
          </cell>
          <cell r="J2728"/>
          <cell r="K2728"/>
          <cell r="M2728"/>
        </row>
        <row r="2729">
          <cell r="C2729"/>
          <cell r="E2729"/>
          <cell r="H2729" t="str">
            <v>OK</v>
          </cell>
          <cell r="J2729"/>
          <cell r="K2729"/>
          <cell r="M2729"/>
        </row>
        <row r="2730">
          <cell r="C2730"/>
          <cell r="E2730"/>
          <cell r="H2730" t="str">
            <v>OK</v>
          </cell>
          <cell r="J2730"/>
          <cell r="K2730"/>
          <cell r="M2730"/>
        </row>
        <row r="2731">
          <cell r="C2731"/>
          <cell r="E2731"/>
          <cell r="H2731" t="str">
            <v>OK</v>
          </cell>
          <cell r="J2731"/>
          <cell r="K2731"/>
          <cell r="M2731"/>
        </row>
        <row r="2732">
          <cell r="C2732"/>
          <cell r="E2732"/>
          <cell r="H2732" t="str">
            <v>OK</v>
          </cell>
          <cell r="J2732"/>
          <cell r="K2732"/>
          <cell r="M2732"/>
        </row>
        <row r="2733">
          <cell r="C2733"/>
          <cell r="E2733"/>
          <cell r="H2733" t="str">
            <v>OK</v>
          </cell>
          <cell r="J2733"/>
          <cell r="K2733"/>
          <cell r="M2733"/>
        </row>
        <row r="2734">
          <cell r="C2734"/>
          <cell r="E2734"/>
          <cell r="H2734" t="str">
            <v>OK</v>
          </cell>
          <cell r="J2734"/>
          <cell r="K2734"/>
          <cell r="M2734"/>
        </row>
        <row r="2735">
          <cell r="C2735"/>
          <cell r="E2735"/>
          <cell r="H2735" t="str">
            <v>OK</v>
          </cell>
          <cell r="J2735"/>
          <cell r="K2735"/>
          <cell r="M2735"/>
        </row>
        <row r="2736">
          <cell r="C2736"/>
          <cell r="E2736"/>
          <cell r="H2736" t="str">
            <v>OK</v>
          </cell>
          <cell r="J2736"/>
          <cell r="K2736"/>
          <cell r="M2736"/>
        </row>
        <row r="2737">
          <cell r="C2737"/>
          <cell r="E2737"/>
          <cell r="H2737" t="str">
            <v>OK</v>
          </cell>
          <cell r="J2737"/>
          <cell r="K2737"/>
          <cell r="M2737"/>
        </row>
        <row r="2738">
          <cell r="C2738"/>
          <cell r="E2738"/>
          <cell r="H2738" t="str">
            <v>OK</v>
          </cell>
          <cell r="J2738"/>
          <cell r="K2738"/>
          <cell r="M2738"/>
        </row>
        <row r="2739">
          <cell r="C2739"/>
          <cell r="E2739"/>
          <cell r="H2739" t="str">
            <v>OK</v>
          </cell>
          <cell r="J2739"/>
          <cell r="K2739"/>
          <cell r="M2739"/>
        </row>
        <row r="2740">
          <cell r="C2740"/>
          <cell r="E2740"/>
          <cell r="H2740" t="str">
            <v>OK</v>
          </cell>
          <cell r="J2740"/>
          <cell r="K2740"/>
          <cell r="M2740"/>
        </row>
        <row r="2741">
          <cell r="C2741"/>
          <cell r="E2741"/>
          <cell r="H2741" t="str">
            <v>OK</v>
          </cell>
          <cell r="J2741"/>
          <cell r="K2741"/>
          <cell r="M2741"/>
        </row>
        <row r="2742">
          <cell r="C2742"/>
          <cell r="E2742"/>
          <cell r="H2742" t="str">
            <v>OK</v>
          </cell>
          <cell r="J2742"/>
          <cell r="K2742"/>
          <cell r="M2742"/>
        </row>
        <row r="2743">
          <cell r="C2743"/>
          <cell r="E2743"/>
          <cell r="H2743" t="str">
            <v>OK</v>
          </cell>
          <cell r="J2743"/>
          <cell r="K2743"/>
          <cell r="M2743"/>
        </row>
        <row r="2744">
          <cell r="C2744"/>
          <cell r="E2744"/>
          <cell r="H2744" t="str">
            <v>OK</v>
          </cell>
          <cell r="J2744"/>
          <cell r="K2744"/>
          <cell r="M2744"/>
        </row>
        <row r="2745">
          <cell r="C2745"/>
          <cell r="E2745"/>
          <cell r="H2745" t="str">
            <v>OK</v>
          </cell>
          <cell r="J2745"/>
          <cell r="K2745"/>
          <cell r="M2745"/>
        </row>
        <row r="2746">
          <cell r="C2746"/>
          <cell r="E2746"/>
          <cell r="H2746" t="str">
            <v>OK</v>
          </cell>
          <cell r="J2746"/>
          <cell r="K2746"/>
          <cell r="M2746"/>
        </row>
        <row r="2747">
          <cell r="C2747"/>
          <cell r="E2747"/>
          <cell r="H2747" t="str">
            <v>OK</v>
          </cell>
          <cell r="J2747"/>
          <cell r="K2747"/>
          <cell r="M2747"/>
        </row>
        <row r="2748">
          <cell r="C2748"/>
          <cell r="E2748"/>
          <cell r="H2748" t="str">
            <v>OK</v>
          </cell>
          <cell r="J2748"/>
          <cell r="K2748"/>
          <cell r="M2748"/>
        </row>
        <row r="2749">
          <cell r="C2749"/>
          <cell r="E2749"/>
          <cell r="H2749" t="str">
            <v>OK</v>
          </cell>
          <cell r="J2749"/>
          <cell r="K2749"/>
          <cell r="M2749"/>
        </row>
        <row r="2750">
          <cell r="C2750"/>
          <cell r="E2750"/>
          <cell r="H2750" t="str">
            <v>OK</v>
          </cell>
          <cell r="J2750"/>
          <cell r="K2750"/>
          <cell r="M2750"/>
        </row>
        <row r="2751">
          <cell r="C2751"/>
          <cell r="E2751"/>
          <cell r="H2751" t="str">
            <v>OK</v>
          </cell>
          <cell r="J2751"/>
          <cell r="K2751"/>
          <cell r="M2751"/>
        </row>
        <row r="2752">
          <cell r="C2752"/>
          <cell r="E2752"/>
          <cell r="H2752" t="str">
            <v>OK</v>
          </cell>
          <cell r="J2752"/>
          <cell r="K2752"/>
          <cell r="M2752"/>
        </row>
        <row r="2753">
          <cell r="C2753"/>
          <cell r="E2753"/>
          <cell r="H2753" t="str">
            <v>OK</v>
          </cell>
          <cell r="J2753"/>
          <cell r="K2753"/>
          <cell r="M2753"/>
        </row>
        <row r="2754">
          <cell r="C2754"/>
          <cell r="E2754"/>
          <cell r="H2754" t="str">
            <v>OK</v>
          </cell>
          <cell r="J2754"/>
          <cell r="K2754"/>
          <cell r="M2754"/>
        </row>
        <row r="2755">
          <cell r="C2755"/>
          <cell r="E2755"/>
          <cell r="H2755" t="str">
            <v>OK</v>
          </cell>
          <cell r="J2755"/>
          <cell r="K2755"/>
          <cell r="M2755"/>
        </row>
        <row r="2756">
          <cell r="C2756"/>
          <cell r="E2756"/>
          <cell r="H2756" t="str">
            <v>OK</v>
          </cell>
          <cell r="J2756"/>
          <cell r="K2756"/>
          <cell r="M2756"/>
        </row>
        <row r="2757">
          <cell r="C2757"/>
          <cell r="E2757"/>
          <cell r="H2757" t="str">
            <v>OK</v>
          </cell>
          <cell r="J2757"/>
          <cell r="K2757"/>
          <cell r="M2757"/>
        </row>
        <row r="2758">
          <cell r="C2758"/>
          <cell r="E2758"/>
          <cell r="H2758" t="str">
            <v>OK</v>
          </cell>
          <cell r="J2758"/>
          <cell r="K2758"/>
          <cell r="M2758"/>
        </row>
        <row r="2759">
          <cell r="C2759"/>
          <cell r="E2759"/>
          <cell r="H2759" t="str">
            <v>OK</v>
          </cell>
          <cell r="J2759"/>
          <cell r="K2759"/>
          <cell r="M2759"/>
        </row>
        <row r="2760">
          <cell r="C2760"/>
          <cell r="E2760"/>
          <cell r="H2760" t="str">
            <v>OK</v>
          </cell>
          <cell r="J2760"/>
          <cell r="K2760"/>
          <cell r="M2760"/>
        </row>
        <row r="2761">
          <cell r="C2761"/>
          <cell r="E2761"/>
          <cell r="H2761" t="str">
            <v>OK</v>
          </cell>
          <cell r="J2761"/>
          <cell r="K2761"/>
          <cell r="M2761"/>
        </row>
        <row r="2762">
          <cell r="C2762"/>
          <cell r="E2762"/>
          <cell r="H2762" t="str">
            <v>OK</v>
          </cell>
          <cell r="J2762"/>
          <cell r="K2762"/>
          <cell r="M2762"/>
        </row>
        <row r="2763">
          <cell r="C2763"/>
          <cell r="E2763"/>
          <cell r="H2763" t="str">
            <v>OK</v>
          </cell>
          <cell r="J2763"/>
          <cell r="K2763"/>
          <cell r="M2763"/>
        </row>
        <row r="2764">
          <cell r="C2764"/>
          <cell r="E2764"/>
          <cell r="H2764" t="str">
            <v>OK</v>
          </cell>
          <cell r="J2764"/>
          <cell r="K2764"/>
          <cell r="M2764"/>
        </row>
        <row r="2765">
          <cell r="C2765"/>
          <cell r="E2765"/>
          <cell r="H2765" t="str">
            <v>OK</v>
          </cell>
          <cell r="J2765"/>
          <cell r="K2765"/>
          <cell r="M2765"/>
        </row>
        <row r="2766">
          <cell r="C2766"/>
          <cell r="E2766"/>
          <cell r="H2766" t="str">
            <v>OK</v>
          </cell>
          <cell r="J2766"/>
          <cell r="K2766"/>
          <cell r="M2766"/>
        </row>
        <row r="2767">
          <cell r="C2767"/>
          <cell r="E2767"/>
          <cell r="H2767" t="str">
            <v>OK</v>
          </cell>
          <cell r="J2767"/>
          <cell r="K2767"/>
          <cell r="M2767"/>
        </row>
        <row r="2768">
          <cell r="C2768"/>
          <cell r="E2768"/>
          <cell r="H2768" t="str">
            <v>OK</v>
          </cell>
          <cell r="J2768"/>
          <cell r="K2768"/>
          <cell r="M2768"/>
        </row>
        <row r="2769">
          <cell r="C2769"/>
          <cell r="E2769"/>
          <cell r="H2769" t="str">
            <v>OK</v>
          </cell>
          <cell r="J2769"/>
          <cell r="K2769"/>
          <cell r="M2769"/>
        </row>
        <row r="2770">
          <cell r="C2770"/>
          <cell r="E2770"/>
          <cell r="H2770" t="str">
            <v>OK</v>
          </cell>
          <cell r="J2770"/>
          <cell r="K2770"/>
          <cell r="M2770"/>
        </row>
        <row r="2771">
          <cell r="C2771"/>
          <cell r="E2771"/>
          <cell r="H2771" t="str">
            <v>OK</v>
          </cell>
          <cell r="J2771"/>
          <cell r="K2771"/>
          <cell r="M2771"/>
        </row>
        <row r="2772">
          <cell r="C2772"/>
          <cell r="E2772"/>
          <cell r="H2772" t="str">
            <v>OK</v>
          </cell>
          <cell r="J2772"/>
          <cell r="K2772"/>
          <cell r="M2772"/>
        </row>
        <row r="2773">
          <cell r="C2773"/>
          <cell r="E2773"/>
          <cell r="H2773" t="str">
            <v>OK</v>
          </cell>
          <cell r="J2773"/>
          <cell r="K2773"/>
          <cell r="M2773"/>
        </row>
        <row r="2774">
          <cell r="C2774"/>
          <cell r="E2774"/>
          <cell r="H2774" t="str">
            <v>OK</v>
          </cell>
          <cell r="J2774"/>
          <cell r="K2774"/>
          <cell r="M2774"/>
        </row>
        <row r="2775">
          <cell r="C2775"/>
          <cell r="E2775"/>
          <cell r="H2775" t="str">
            <v>OK</v>
          </cell>
          <cell r="J2775"/>
          <cell r="K2775"/>
          <cell r="M2775"/>
        </row>
        <row r="2776">
          <cell r="C2776"/>
          <cell r="E2776"/>
          <cell r="H2776" t="str">
            <v>OK</v>
          </cell>
          <cell r="J2776"/>
          <cell r="K2776"/>
          <cell r="M2776"/>
        </row>
        <row r="2777">
          <cell r="C2777"/>
          <cell r="E2777"/>
          <cell r="H2777" t="str">
            <v>OK</v>
          </cell>
          <cell r="J2777"/>
          <cell r="K2777"/>
          <cell r="M2777"/>
        </row>
        <row r="2778">
          <cell r="C2778"/>
          <cell r="E2778"/>
          <cell r="H2778" t="str">
            <v>OK</v>
          </cell>
          <cell r="J2778"/>
          <cell r="K2778"/>
          <cell r="M2778"/>
        </row>
        <row r="2779">
          <cell r="C2779"/>
          <cell r="E2779"/>
          <cell r="H2779" t="str">
            <v>OK</v>
          </cell>
          <cell r="J2779"/>
          <cell r="K2779"/>
          <cell r="M2779"/>
        </row>
        <row r="2780">
          <cell r="C2780"/>
          <cell r="E2780"/>
          <cell r="H2780" t="str">
            <v>OK</v>
          </cell>
          <cell r="J2780"/>
          <cell r="K2780"/>
          <cell r="M2780"/>
        </row>
        <row r="2781">
          <cell r="C2781"/>
          <cell r="E2781"/>
          <cell r="H2781" t="str">
            <v>OK</v>
          </cell>
          <cell r="J2781"/>
          <cell r="K2781"/>
          <cell r="M2781"/>
        </row>
        <row r="2782">
          <cell r="C2782"/>
          <cell r="E2782"/>
          <cell r="H2782" t="str">
            <v>OK</v>
          </cell>
          <cell r="J2782"/>
          <cell r="K2782"/>
          <cell r="M2782"/>
        </row>
        <row r="2783">
          <cell r="C2783"/>
          <cell r="E2783"/>
          <cell r="H2783" t="str">
            <v>OK</v>
          </cell>
          <cell r="J2783"/>
          <cell r="K2783"/>
          <cell r="M2783"/>
        </row>
        <row r="2784">
          <cell r="C2784"/>
          <cell r="E2784"/>
          <cell r="H2784" t="str">
            <v>OK</v>
          </cell>
          <cell r="J2784"/>
          <cell r="K2784"/>
          <cell r="M2784"/>
        </row>
        <row r="2785">
          <cell r="C2785"/>
          <cell r="E2785"/>
          <cell r="H2785" t="str">
            <v>OK</v>
          </cell>
          <cell r="J2785"/>
          <cell r="K2785"/>
          <cell r="M2785"/>
        </row>
        <row r="2786">
          <cell r="C2786"/>
          <cell r="E2786"/>
          <cell r="H2786" t="str">
            <v>OK</v>
          </cell>
          <cell r="J2786"/>
          <cell r="K2786"/>
          <cell r="M2786"/>
        </row>
        <row r="2787">
          <cell r="C2787"/>
          <cell r="E2787"/>
          <cell r="H2787" t="str">
            <v>OK</v>
          </cell>
          <cell r="J2787"/>
          <cell r="K2787"/>
          <cell r="M2787"/>
        </row>
        <row r="2788">
          <cell r="C2788"/>
          <cell r="E2788"/>
          <cell r="H2788" t="str">
            <v>OK</v>
          </cell>
          <cell r="J2788"/>
          <cell r="K2788"/>
          <cell r="M2788"/>
        </row>
        <row r="2789">
          <cell r="C2789"/>
          <cell r="E2789"/>
          <cell r="H2789" t="str">
            <v>OK</v>
          </cell>
          <cell r="J2789"/>
          <cell r="K2789"/>
          <cell r="M2789"/>
        </row>
        <row r="2790">
          <cell r="C2790"/>
          <cell r="E2790"/>
          <cell r="H2790" t="str">
            <v>OK</v>
          </cell>
          <cell r="J2790"/>
          <cell r="K2790"/>
          <cell r="M2790"/>
        </row>
        <row r="2791">
          <cell r="C2791"/>
          <cell r="E2791"/>
          <cell r="H2791" t="str">
            <v>OK</v>
          </cell>
          <cell r="J2791"/>
          <cell r="K2791"/>
          <cell r="M2791"/>
        </row>
        <row r="2792">
          <cell r="C2792"/>
          <cell r="E2792"/>
          <cell r="H2792" t="str">
            <v>OK</v>
          </cell>
          <cell r="J2792"/>
          <cell r="K2792"/>
          <cell r="M2792"/>
        </row>
        <row r="2793">
          <cell r="C2793"/>
          <cell r="E2793"/>
          <cell r="H2793" t="str">
            <v>OK</v>
          </cell>
          <cell r="J2793"/>
          <cell r="K2793"/>
          <cell r="M2793"/>
        </row>
        <row r="2794">
          <cell r="C2794"/>
          <cell r="E2794"/>
          <cell r="H2794" t="str">
            <v>OK</v>
          </cell>
          <cell r="J2794"/>
          <cell r="K2794"/>
          <cell r="M2794"/>
        </row>
        <row r="2795">
          <cell r="C2795"/>
          <cell r="E2795"/>
          <cell r="H2795" t="str">
            <v>OK</v>
          </cell>
          <cell r="J2795"/>
          <cell r="K2795"/>
          <cell r="M2795"/>
        </row>
        <row r="2796">
          <cell r="C2796"/>
          <cell r="E2796"/>
          <cell r="H2796" t="str">
            <v>OK</v>
          </cell>
          <cell r="J2796"/>
          <cell r="K2796"/>
          <cell r="M2796"/>
        </row>
        <row r="2797">
          <cell r="C2797"/>
          <cell r="E2797"/>
          <cell r="H2797" t="str">
            <v>OK</v>
          </cell>
          <cell r="J2797"/>
          <cell r="K2797"/>
          <cell r="M2797"/>
        </row>
        <row r="2798">
          <cell r="C2798"/>
          <cell r="E2798"/>
          <cell r="H2798" t="str">
            <v>OK</v>
          </cell>
          <cell r="J2798"/>
          <cell r="K2798"/>
          <cell r="M2798"/>
        </row>
        <row r="2799">
          <cell r="C2799"/>
          <cell r="E2799"/>
          <cell r="H2799" t="str">
            <v>OK</v>
          </cell>
          <cell r="J2799"/>
          <cell r="K2799"/>
          <cell r="M2799"/>
        </row>
        <row r="2800">
          <cell r="C2800"/>
          <cell r="E2800"/>
          <cell r="H2800" t="str">
            <v>OK</v>
          </cell>
          <cell r="J2800"/>
          <cell r="K2800"/>
          <cell r="M2800"/>
        </row>
        <row r="2801">
          <cell r="C2801"/>
          <cell r="E2801"/>
          <cell r="H2801" t="str">
            <v>OK</v>
          </cell>
          <cell r="J2801"/>
          <cell r="K2801"/>
          <cell r="M2801"/>
        </row>
        <row r="2802">
          <cell r="C2802"/>
          <cell r="E2802"/>
          <cell r="H2802" t="str">
            <v>OK</v>
          </cell>
          <cell r="J2802"/>
          <cell r="K2802"/>
          <cell r="M2802"/>
        </row>
        <row r="2803">
          <cell r="C2803"/>
          <cell r="E2803"/>
          <cell r="H2803" t="str">
            <v>OK</v>
          </cell>
          <cell r="J2803"/>
          <cell r="K2803"/>
          <cell r="M2803"/>
        </row>
        <row r="2804">
          <cell r="C2804"/>
          <cell r="E2804"/>
          <cell r="H2804" t="str">
            <v>OK</v>
          </cell>
          <cell r="J2804"/>
          <cell r="K2804"/>
          <cell r="M2804"/>
        </row>
        <row r="2805">
          <cell r="C2805"/>
          <cell r="E2805"/>
          <cell r="H2805" t="str">
            <v>OK</v>
          </cell>
          <cell r="J2805"/>
          <cell r="K2805"/>
          <cell r="M2805"/>
        </row>
        <row r="2806">
          <cell r="C2806"/>
          <cell r="E2806"/>
          <cell r="H2806" t="str">
            <v>OK</v>
          </cell>
          <cell r="J2806"/>
          <cell r="K2806"/>
          <cell r="M2806"/>
        </row>
        <row r="2807">
          <cell r="C2807"/>
          <cell r="E2807"/>
          <cell r="H2807" t="str">
            <v>OK</v>
          </cell>
          <cell r="J2807"/>
          <cell r="K2807"/>
          <cell r="M2807"/>
        </row>
        <row r="2808">
          <cell r="C2808"/>
          <cell r="E2808"/>
          <cell r="H2808" t="str">
            <v>OK</v>
          </cell>
          <cell r="J2808"/>
          <cell r="K2808"/>
          <cell r="M2808"/>
        </row>
        <row r="2809">
          <cell r="C2809"/>
          <cell r="E2809"/>
          <cell r="H2809" t="str">
            <v>OK</v>
          </cell>
          <cell r="J2809"/>
          <cell r="K2809"/>
          <cell r="M2809"/>
        </row>
        <row r="2810">
          <cell r="C2810"/>
          <cell r="E2810"/>
          <cell r="H2810" t="str">
            <v>OK</v>
          </cell>
          <cell r="J2810"/>
          <cell r="K2810"/>
          <cell r="M2810"/>
        </row>
        <row r="2811">
          <cell r="C2811"/>
          <cell r="E2811"/>
          <cell r="H2811" t="str">
            <v>OK</v>
          </cell>
          <cell r="J2811"/>
          <cell r="K2811"/>
          <cell r="M2811"/>
        </row>
        <row r="2812">
          <cell r="C2812"/>
          <cell r="E2812"/>
          <cell r="H2812" t="str">
            <v>OK</v>
          </cell>
          <cell r="J2812"/>
          <cell r="K2812"/>
          <cell r="M2812"/>
        </row>
        <row r="2813">
          <cell r="C2813"/>
          <cell r="E2813"/>
          <cell r="H2813" t="str">
            <v>OK</v>
          </cell>
          <cell r="J2813"/>
          <cell r="K2813"/>
          <cell r="M2813"/>
        </row>
        <row r="2814">
          <cell r="C2814"/>
          <cell r="E2814"/>
          <cell r="H2814" t="str">
            <v>OK</v>
          </cell>
          <cell r="J2814"/>
          <cell r="K2814"/>
          <cell r="M2814"/>
        </row>
        <row r="2815">
          <cell r="C2815"/>
          <cell r="E2815"/>
          <cell r="H2815" t="str">
            <v>OK</v>
          </cell>
          <cell r="J2815"/>
          <cell r="K2815"/>
          <cell r="M2815"/>
        </row>
        <row r="2816">
          <cell r="C2816"/>
          <cell r="E2816"/>
          <cell r="H2816" t="str">
            <v>OK</v>
          </cell>
          <cell r="J2816"/>
          <cell r="K2816"/>
          <cell r="M2816"/>
        </row>
        <row r="2817">
          <cell r="C2817"/>
          <cell r="E2817"/>
          <cell r="H2817" t="str">
            <v>OK</v>
          </cell>
          <cell r="J2817"/>
          <cell r="K2817"/>
          <cell r="M2817"/>
        </row>
        <row r="2818">
          <cell r="C2818"/>
          <cell r="E2818"/>
          <cell r="H2818" t="str">
            <v>OK</v>
          </cell>
          <cell r="J2818"/>
          <cell r="K2818"/>
          <cell r="M2818"/>
        </row>
        <row r="2819">
          <cell r="C2819"/>
          <cell r="E2819"/>
          <cell r="H2819" t="str">
            <v>OK</v>
          </cell>
          <cell r="J2819"/>
          <cell r="K2819"/>
          <cell r="M2819"/>
        </row>
        <row r="2820">
          <cell r="C2820"/>
          <cell r="E2820"/>
          <cell r="H2820" t="str">
            <v>OK</v>
          </cell>
          <cell r="J2820"/>
          <cell r="K2820"/>
          <cell r="M2820"/>
        </row>
        <row r="2821">
          <cell r="C2821"/>
          <cell r="E2821"/>
          <cell r="H2821" t="str">
            <v>OK</v>
          </cell>
          <cell r="J2821"/>
          <cell r="K2821"/>
          <cell r="M2821"/>
        </row>
        <row r="2822">
          <cell r="C2822"/>
          <cell r="E2822"/>
          <cell r="H2822" t="str">
            <v>OK</v>
          </cell>
          <cell r="J2822"/>
          <cell r="K2822"/>
          <cell r="M2822"/>
        </row>
        <row r="2823">
          <cell r="C2823"/>
          <cell r="E2823"/>
          <cell r="H2823" t="str">
            <v>OK</v>
          </cell>
          <cell r="J2823"/>
          <cell r="K2823"/>
          <cell r="M2823"/>
        </row>
        <row r="2824">
          <cell r="C2824"/>
          <cell r="E2824"/>
          <cell r="H2824" t="str">
            <v>OK</v>
          </cell>
          <cell r="J2824"/>
          <cell r="K2824"/>
          <cell r="M2824"/>
        </row>
        <row r="2825">
          <cell r="C2825"/>
          <cell r="E2825"/>
          <cell r="H2825" t="str">
            <v>OK</v>
          </cell>
          <cell r="J2825"/>
          <cell r="K2825"/>
          <cell r="M2825"/>
        </row>
        <row r="2826">
          <cell r="C2826"/>
          <cell r="E2826"/>
          <cell r="H2826" t="str">
            <v>OK</v>
          </cell>
          <cell r="J2826"/>
          <cell r="K2826"/>
          <cell r="M2826"/>
        </row>
        <row r="2827">
          <cell r="C2827"/>
          <cell r="E2827"/>
          <cell r="H2827" t="str">
            <v>OK</v>
          </cell>
          <cell r="J2827"/>
          <cell r="K2827"/>
          <cell r="M2827"/>
        </row>
        <row r="2828">
          <cell r="C2828"/>
          <cell r="E2828"/>
          <cell r="H2828" t="str">
            <v>OK</v>
          </cell>
          <cell r="J2828"/>
          <cell r="K2828"/>
          <cell r="M2828"/>
        </row>
        <row r="2829">
          <cell r="C2829"/>
          <cell r="E2829"/>
          <cell r="H2829" t="str">
            <v>OK</v>
          </cell>
          <cell r="J2829"/>
          <cell r="K2829"/>
          <cell r="M2829"/>
        </row>
        <row r="2830">
          <cell r="C2830"/>
          <cell r="E2830"/>
          <cell r="H2830" t="str">
            <v>OK</v>
          </cell>
          <cell r="J2830"/>
          <cell r="K2830"/>
          <cell r="M2830"/>
        </row>
        <row r="2831">
          <cell r="C2831"/>
          <cell r="E2831"/>
          <cell r="H2831" t="str">
            <v>OK</v>
          </cell>
          <cell r="J2831"/>
          <cell r="K2831"/>
          <cell r="M2831"/>
        </row>
        <row r="2832">
          <cell r="C2832"/>
          <cell r="E2832"/>
          <cell r="H2832" t="str">
            <v>OK</v>
          </cell>
          <cell r="J2832"/>
          <cell r="K2832"/>
          <cell r="M2832"/>
        </row>
        <row r="2833">
          <cell r="C2833"/>
          <cell r="E2833"/>
          <cell r="H2833" t="str">
            <v>OK</v>
          </cell>
          <cell r="J2833"/>
          <cell r="K2833"/>
          <cell r="M2833"/>
        </row>
        <row r="2834">
          <cell r="C2834"/>
          <cell r="E2834"/>
          <cell r="H2834" t="str">
            <v>OK</v>
          </cell>
          <cell r="J2834"/>
          <cell r="K2834"/>
          <cell r="M2834"/>
        </row>
        <row r="2835">
          <cell r="C2835"/>
          <cell r="E2835"/>
          <cell r="H2835" t="str">
            <v>OK</v>
          </cell>
          <cell r="J2835"/>
          <cell r="K2835"/>
          <cell r="M2835"/>
        </row>
        <row r="2836">
          <cell r="C2836"/>
          <cell r="E2836"/>
          <cell r="H2836" t="str">
            <v>OK</v>
          </cell>
          <cell r="J2836"/>
          <cell r="K2836"/>
          <cell r="M2836"/>
        </row>
        <row r="2837">
          <cell r="C2837"/>
          <cell r="E2837"/>
          <cell r="H2837" t="str">
            <v>OK</v>
          </cell>
          <cell r="J2837"/>
          <cell r="K2837"/>
          <cell r="M2837"/>
        </row>
        <row r="2838">
          <cell r="C2838"/>
          <cell r="E2838"/>
          <cell r="H2838" t="str">
            <v>OK</v>
          </cell>
          <cell r="J2838"/>
          <cell r="K2838"/>
          <cell r="M2838"/>
        </row>
        <row r="2839">
          <cell r="C2839"/>
          <cell r="E2839"/>
          <cell r="H2839" t="str">
            <v>OK</v>
          </cell>
          <cell r="J2839"/>
          <cell r="K2839"/>
          <cell r="M2839"/>
        </row>
        <row r="2840">
          <cell r="C2840"/>
          <cell r="E2840"/>
          <cell r="H2840" t="str">
            <v>OK</v>
          </cell>
          <cell r="J2840"/>
          <cell r="K2840"/>
          <cell r="M2840"/>
        </row>
        <row r="2841">
          <cell r="C2841"/>
          <cell r="E2841"/>
          <cell r="H2841" t="str">
            <v>OK</v>
          </cell>
          <cell r="J2841"/>
          <cell r="K2841"/>
          <cell r="M2841"/>
        </row>
        <row r="2842">
          <cell r="C2842"/>
          <cell r="E2842"/>
          <cell r="H2842" t="str">
            <v>OK</v>
          </cell>
          <cell r="J2842"/>
          <cell r="K2842"/>
          <cell r="M2842"/>
        </row>
        <row r="2843">
          <cell r="C2843"/>
          <cell r="E2843"/>
          <cell r="H2843" t="str">
            <v>OK</v>
          </cell>
          <cell r="J2843"/>
          <cell r="K2843"/>
          <cell r="M2843"/>
        </row>
        <row r="2844">
          <cell r="C2844"/>
          <cell r="E2844"/>
          <cell r="H2844" t="str">
            <v>OK</v>
          </cell>
          <cell r="J2844"/>
          <cell r="K2844"/>
          <cell r="M2844"/>
        </row>
        <row r="2845">
          <cell r="C2845"/>
          <cell r="E2845"/>
          <cell r="H2845" t="str">
            <v>OK</v>
          </cell>
          <cell r="J2845"/>
          <cell r="K2845"/>
          <cell r="M2845"/>
        </row>
        <row r="2846">
          <cell r="C2846"/>
          <cell r="E2846"/>
          <cell r="H2846" t="str">
            <v>OK</v>
          </cell>
          <cell r="J2846"/>
          <cell r="K2846"/>
          <cell r="M2846"/>
        </row>
        <row r="2847">
          <cell r="C2847"/>
          <cell r="E2847"/>
          <cell r="H2847" t="str">
            <v>OK</v>
          </cell>
          <cell r="J2847"/>
          <cell r="K2847"/>
          <cell r="M2847"/>
        </row>
        <row r="2848">
          <cell r="C2848"/>
          <cell r="E2848"/>
          <cell r="H2848" t="str">
            <v>OK</v>
          </cell>
          <cell r="J2848"/>
          <cell r="K2848"/>
          <cell r="M2848"/>
        </row>
        <row r="2849">
          <cell r="C2849"/>
          <cell r="E2849"/>
          <cell r="H2849" t="str">
            <v>OK</v>
          </cell>
          <cell r="J2849"/>
          <cell r="K2849"/>
          <cell r="M2849"/>
        </row>
        <row r="2850">
          <cell r="C2850"/>
          <cell r="E2850"/>
          <cell r="H2850" t="str">
            <v>OK</v>
          </cell>
          <cell r="J2850"/>
          <cell r="K2850"/>
          <cell r="M2850"/>
        </row>
        <row r="2851">
          <cell r="C2851"/>
          <cell r="E2851"/>
          <cell r="H2851" t="str">
            <v>OK</v>
          </cell>
          <cell r="J2851"/>
          <cell r="K2851"/>
          <cell r="M2851"/>
        </row>
        <row r="2852">
          <cell r="C2852"/>
          <cell r="E2852"/>
          <cell r="H2852" t="str">
            <v>OK</v>
          </cell>
          <cell r="J2852"/>
          <cell r="K2852"/>
          <cell r="M2852"/>
        </row>
        <row r="2853">
          <cell r="C2853"/>
          <cell r="E2853"/>
          <cell r="H2853" t="str">
            <v>OK</v>
          </cell>
          <cell r="J2853"/>
          <cell r="K2853"/>
          <cell r="M2853"/>
        </row>
        <row r="2854">
          <cell r="C2854"/>
          <cell r="E2854"/>
          <cell r="H2854" t="str">
            <v>OK</v>
          </cell>
          <cell r="J2854"/>
          <cell r="K2854"/>
          <cell r="M2854"/>
        </row>
        <row r="2855">
          <cell r="C2855"/>
          <cell r="E2855"/>
          <cell r="H2855" t="str">
            <v>OK</v>
          </cell>
          <cell r="J2855"/>
          <cell r="K2855"/>
          <cell r="M2855"/>
        </row>
        <row r="2856">
          <cell r="C2856"/>
          <cell r="E2856"/>
          <cell r="H2856" t="str">
            <v>OK</v>
          </cell>
          <cell r="J2856"/>
          <cell r="K2856"/>
          <cell r="M2856"/>
        </row>
        <row r="2857">
          <cell r="C2857"/>
          <cell r="E2857"/>
          <cell r="H2857" t="str">
            <v>OK</v>
          </cell>
          <cell r="J2857"/>
          <cell r="K2857"/>
          <cell r="M2857"/>
        </row>
        <row r="2858">
          <cell r="C2858"/>
          <cell r="E2858"/>
          <cell r="H2858" t="str">
            <v>OK</v>
          </cell>
          <cell r="J2858"/>
          <cell r="K2858"/>
          <cell r="M2858"/>
        </row>
        <row r="2859">
          <cell r="C2859"/>
          <cell r="E2859"/>
          <cell r="H2859" t="str">
            <v>OK</v>
          </cell>
          <cell r="J2859"/>
          <cell r="K2859"/>
          <cell r="M2859"/>
        </row>
        <row r="2860">
          <cell r="C2860"/>
          <cell r="E2860"/>
          <cell r="H2860" t="str">
            <v>OK</v>
          </cell>
          <cell r="J2860"/>
          <cell r="K2860"/>
          <cell r="M2860"/>
        </row>
        <row r="2861">
          <cell r="C2861"/>
          <cell r="E2861"/>
          <cell r="H2861" t="str">
            <v>OK</v>
          </cell>
          <cell r="J2861"/>
          <cell r="K2861"/>
          <cell r="M2861"/>
        </row>
        <row r="2862">
          <cell r="C2862"/>
          <cell r="E2862"/>
          <cell r="H2862" t="str">
            <v>OK</v>
          </cell>
          <cell r="J2862"/>
          <cell r="K2862"/>
          <cell r="M2862"/>
        </row>
        <row r="2863">
          <cell r="C2863"/>
          <cell r="E2863"/>
          <cell r="H2863" t="str">
            <v>OK</v>
          </cell>
          <cell r="J2863"/>
          <cell r="K2863"/>
          <cell r="M2863"/>
        </row>
        <row r="2864">
          <cell r="C2864"/>
          <cell r="E2864"/>
          <cell r="H2864" t="str">
            <v>OK</v>
          </cell>
          <cell r="J2864"/>
          <cell r="K2864"/>
          <cell r="M2864"/>
        </row>
        <row r="2865">
          <cell r="C2865"/>
          <cell r="E2865"/>
          <cell r="H2865" t="str">
            <v>OK</v>
          </cell>
          <cell r="J2865"/>
          <cell r="K2865"/>
          <cell r="M2865"/>
        </row>
        <row r="2866">
          <cell r="C2866"/>
          <cell r="E2866"/>
          <cell r="H2866" t="str">
            <v>OK</v>
          </cell>
          <cell r="J2866"/>
          <cell r="K2866"/>
          <cell r="M2866"/>
        </row>
        <row r="2867">
          <cell r="C2867"/>
          <cell r="E2867"/>
          <cell r="H2867" t="str">
            <v>OK</v>
          </cell>
          <cell r="J2867"/>
          <cell r="K2867"/>
          <cell r="M2867"/>
        </row>
        <row r="2868">
          <cell r="C2868"/>
          <cell r="E2868"/>
          <cell r="H2868" t="str">
            <v>OK</v>
          </cell>
          <cell r="J2868"/>
          <cell r="K2868"/>
          <cell r="M2868"/>
        </row>
        <row r="2869">
          <cell r="C2869"/>
          <cell r="E2869"/>
          <cell r="H2869" t="str">
            <v>OK</v>
          </cell>
          <cell r="J2869"/>
          <cell r="K2869"/>
          <cell r="M2869"/>
        </row>
        <row r="2870">
          <cell r="C2870"/>
          <cell r="E2870"/>
          <cell r="H2870" t="str">
            <v>OK</v>
          </cell>
          <cell r="J2870"/>
          <cell r="K2870"/>
          <cell r="M2870"/>
        </row>
        <row r="2871">
          <cell r="C2871"/>
          <cell r="E2871"/>
          <cell r="H2871" t="str">
            <v>OK</v>
          </cell>
          <cell r="J2871"/>
          <cell r="K2871"/>
          <cell r="M2871"/>
        </row>
        <row r="2872">
          <cell r="C2872"/>
          <cell r="E2872"/>
          <cell r="H2872" t="str">
            <v>OK</v>
          </cell>
          <cell r="J2872"/>
          <cell r="K2872"/>
          <cell r="M2872"/>
        </row>
        <row r="2873">
          <cell r="C2873"/>
          <cell r="E2873"/>
          <cell r="H2873" t="str">
            <v>OK</v>
          </cell>
          <cell r="J2873"/>
          <cell r="K2873"/>
          <cell r="M2873"/>
        </row>
        <row r="2874">
          <cell r="C2874"/>
          <cell r="E2874"/>
          <cell r="H2874" t="str">
            <v>OK</v>
          </cell>
          <cell r="J2874"/>
          <cell r="K2874"/>
          <cell r="M2874"/>
        </row>
        <row r="2875">
          <cell r="C2875"/>
          <cell r="E2875"/>
          <cell r="H2875" t="str">
            <v>OK</v>
          </cell>
          <cell r="J2875"/>
          <cell r="K2875"/>
          <cell r="M2875"/>
        </row>
        <row r="2876">
          <cell r="C2876"/>
          <cell r="E2876"/>
          <cell r="H2876" t="str">
            <v>OK</v>
          </cell>
          <cell r="J2876"/>
          <cell r="K2876"/>
          <cell r="M2876"/>
        </row>
        <row r="2877">
          <cell r="C2877"/>
          <cell r="E2877"/>
          <cell r="H2877" t="str">
            <v>OK</v>
          </cell>
          <cell r="J2877"/>
          <cell r="K2877"/>
          <cell r="M2877"/>
        </row>
        <row r="2878">
          <cell r="C2878"/>
          <cell r="E2878"/>
          <cell r="H2878" t="str">
            <v>OK</v>
          </cell>
          <cell r="J2878"/>
          <cell r="K2878"/>
          <cell r="M2878"/>
        </row>
        <row r="2879">
          <cell r="C2879"/>
          <cell r="E2879"/>
          <cell r="H2879" t="str">
            <v>OK</v>
          </cell>
          <cell r="J2879"/>
          <cell r="K2879"/>
          <cell r="M2879"/>
        </row>
        <row r="2880">
          <cell r="C2880"/>
          <cell r="E2880"/>
          <cell r="H2880" t="str">
            <v>OK</v>
          </cell>
          <cell r="J2880"/>
          <cell r="K2880"/>
          <cell r="M2880"/>
        </row>
        <row r="2881">
          <cell r="C2881"/>
          <cell r="E2881"/>
          <cell r="H2881" t="str">
            <v>OK</v>
          </cell>
          <cell r="J2881"/>
          <cell r="K2881"/>
          <cell r="M2881"/>
        </row>
        <row r="2882">
          <cell r="C2882"/>
          <cell r="E2882"/>
          <cell r="H2882" t="str">
            <v>OK</v>
          </cell>
          <cell r="J2882"/>
          <cell r="K2882"/>
          <cell r="M2882"/>
        </row>
        <row r="2883">
          <cell r="C2883"/>
          <cell r="E2883"/>
          <cell r="H2883" t="str">
            <v>OK</v>
          </cell>
          <cell r="J2883"/>
          <cell r="K2883"/>
          <cell r="M2883"/>
        </row>
        <row r="2884">
          <cell r="C2884"/>
          <cell r="E2884"/>
          <cell r="H2884" t="str">
            <v>OK</v>
          </cell>
          <cell r="J2884"/>
          <cell r="K2884"/>
          <cell r="M2884"/>
        </row>
        <row r="2885">
          <cell r="C2885"/>
          <cell r="E2885"/>
          <cell r="H2885" t="str">
            <v>OK</v>
          </cell>
          <cell r="J2885"/>
          <cell r="K2885"/>
          <cell r="M2885"/>
        </row>
        <row r="2886">
          <cell r="C2886"/>
          <cell r="E2886"/>
          <cell r="H2886" t="str">
            <v>OK</v>
          </cell>
          <cell r="J2886"/>
          <cell r="K2886"/>
          <cell r="M2886"/>
        </row>
        <row r="2887">
          <cell r="C2887"/>
          <cell r="E2887"/>
          <cell r="H2887" t="str">
            <v>OK</v>
          </cell>
          <cell r="J2887"/>
          <cell r="K2887"/>
          <cell r="M2887"/>
        </row>
        <row r="2888">
          <cell r="C2888"/>
          <cell r="E2888"/>
          <cell r="H2888" t="str">
            <v>OK</v>
          </cell>
          <cell r="J2888"/>
          <cell r="K2888"/>
          <cell r="M2888"/>
        </row>
        <row r="2889">
          <cell r="C2889"/>
          <cell r="E2889"/>
          <cell r="H2889" t="str">
            <v>OK</v>
          </cell>
          <cell r="J2889"/>
          <cell r="K2889"/>
          <cell r="M2889"/>
        </row>
        <row r="2890">
          <cell r="C2890"/>
          <cell r="E2890"/>
          <cell r="H2890" t="str">
            <v>OK</v>
          </cell>
          <cell r="J2890"/>
          <cell r="K2890"/>
          <cell r="M2890"/>
        </row>
        <row r="2891">
          <cell r="C2891"/>
          <cell r="E2891"/>
          <cell r="H2891" t="str">
            <v>OK</v>
          </cell>
          <cell r="J2891"/>
          <cell r="K2891"/>
          <cell r="M2891"/>
        </row>
        <row r="2892">
          <cell r="C2892"/>
          <cell r="E2892"/>
          <cell r="H2892" t="str">
            <v>OK</v>
          </cell>
          <cell r="J2892"/>
          <cell r="K2892"/>
          <cell r="M2892"/>
        </row>
        <row r="2893">
          <cell r="C2893"/>
          <cell r="E2893"/>
          <cell r="H2893" t="str">
            <v>OK</v>
          </cell>
          <cell r="J2893"/>
          <cell r="K2893"/>
          <cell r="M2893"/>
        </row>
        <row r="2894">
          <cell r="C2894"/>
          <cell r="E2894"/>
          <cell r="H2894" t="str">
            <v>OK</v>
          </cell>
          <cell r="J2894"/>
          <cell r="K2894"/>
          <cell r="M2894"/>
        </row>
        <row r="2895">
          <cell r="C2895"/>
          <cell r="E2895"/>
          <cell r="H2895" t="str">
            <v>OK</v>
          </cell>
          <cell r="J2895"/>
          <cell r="K2895"/>
          <cell r="M2895"/>
        </row>
        <row r="2896">
          <cell r="C2896"/>
          <cell r="E2896"/>
          <cell r="H2896" t="str">
            <v>OK</v>
          </cell>
          <cell r="J2896"/>
          <cell r="K2896"/>
          <cell r="M2896"/>
        </row>
        <row r="2897">
          <cell r="C2897"/>
          <cell r="E2897"/>
          <cell r="H2897" t="str">
            <v>OK</v>
          </cell>
          <cell r="J2897"/>
          <cell r="K2897"/>
          <cell r="M2897"/>
        </row>
        <row r="2898">
          <cell r="C2898"/>
          <cell r="E2898"/>
          <cell r="H2898" t="str">
            <v>OK</v>
          </cell>
          <cell r="J2898"/>
          <cell r="K2898"/>
          <cell r="M2898"/>
        </row>
        <row r="2899">
          <cell r="C2899"/>
          <cell r="E2899"/>
          <cell r="H2899" t="str">
            <v>OK</v>
          </cell>
          <cell r="J2899"/>
          <cell r="K2899"/>
          <cell r="M2899"/>
        </row>
        <row r="2900">
          <cell r="C2900"/>
          <cell r="E2900"/>
          <cell r="H2900" t="str">
            <v>OK</v>
          </cell>
          <cell r="J2900"/>
          <cell r="K2900"/>
          <cell r="M2900"/>
        </row>
        <row r="2901">
          <cell r="C2901"/>
          <cell r="E2901"/>
          <cell r="H2901" t="str">
            <v>OK</v>
          </cell>
          <cell r="J2901"/>
          <cell r="K2901"/>
          <cell r="M2901"/>
        </row>
        <row r="2902">
          <cell r="C2902"/>
          <cell r="E2902"/>
          <cell r="H2902" t="str">
            <v>OK</v>
          </cell>
          <cell r="J2902"/>
          <cell r="K2902"/>
          <cell r="M2902"/>
        </row>
        <row r="2903">
          <cell r="C2903"/>
          <cell r="E2903"/>
          <cell r="H2903" t="str">
            <v>OK</v>
          </cell>
          <cell r="J2903"/>
          <cell r="K2903"/>
          <cell r="M2903"/>
        </row>
        <row r="2904">
          <cell r="C2904"/>
          <cell r="E2904"/>
          <cell r="H2904" t="str">
            <v>OK</v>
          </cell>
          <cell r="J2904"/>
          <cell r="K2904"/>
          <cell r="M2904"/>
        </row>
        <row r="2905">
          <cell r="C2905"/>
          <cell r="E2905"/>
          <cell r="H2905" t="str">
            <v>OK</v>
          </cell>
          <cell r="J2905"/>
          <cell r="K2905"/>
          <cell r="M2905"/>
        </row>
        <row r="2906">
          <cell r="C2906"/>
          <cell r="E2906"/>
          <cell r="H2906" t="str">
            <v>OK</v>
          </cell>
          <cell r="J2906"/>
          <cell r="K2906"/>
          <cell r="M2906"/>
        </row>
        <row r="2907">
          <cell r="C2907"/>
          <cell r="E2907"/>
          <cell r="H2907" t="str">
            <v>OK</v>
          </cell>
          <cell r="J2907"/>
          <cell r="K2907"/>
          <cell r="M2907"/>
        </row>
        <row r="2908">
          <cell r="C2908"/>
          <cell r="E2908"/>
          <cell r="H2908" t="str">
            <v>OK</v>
          </cell>
          <cell r="J2908"/>
          <cell r="K2908"/>
          <cell r="M2908"/>
        </row>
        <row r="2909">
          <cell r="C2909"/>
          <cell r="E2909"/>
          <cell r="H2909" t="str">
            <v>OK</v>
          </cell>
          <cell r="J2909"/>
          <cell r="K2909"/>
          <cell r="M2909"/>
        </row>
        <row r="2910">
          <cell r="C2910"/>
          <cell r="E2910"/>
          <cell r="H2910" t="str">
            <v>OK</v>
          </cell>
          <cell r="J2910"/>
          <cell r="K2910"/>
          <cell r="M2910"/>
        </row>
        <row r="2911">
          <cell r="C2911"/>
          <cell r="E2911"/>
          <cell r="H2911" t="str">
            <v>OK</v>
          </cell>
          <cell r="J2911"/>
          <cell r="K2911"/>
          <cell r="M2911"/>
        </row>
        <row r="2912">
          <cell r="C2912"/>
          <cell r="E2912"/>
          <cell r="H2912" t="str">
            <v>OK</v>
          </cell>
          <cell r="J2912"/>
          <cell r="K2912"/>
          <cell r="M2912"/>
        </row>
        <row r="2913">
          <cell r="C2913"/>
          <cell r="E2913"/>
          <cell r="H2913" t="str">
            <v>OK</v>
          </cell>
          <cell r="J2913"/>
          <cell r="K2913"/>
          <cell r="M2913"/>
        </row>
        <row r="2914">
          <cell r="C2914"/>
          <cell r="E2914"/>
          <cell r="H2914" t="str">
            <v>OK</v>
          </cell>
          <cell r="J2914"/>
          <cell r="K2914"/>
          <cell r="M2914"/>
        </row>
        <row r="2915">
          <cell r="C2915"/>
          <cell r="E2915"/>
          <cell r="H2915" t="str">
            <v>OK</v>
          </cell>
          <cell r="J2915"/>
          <cell r="K2915"/>
          <cell r="M2915"/>
        </row>
        <row r="2916">
          <cell r="C2916"/>
          <cell r="E2916"/>
          <cell r="H2916" t="str">
            <v>OK</v>
          </cell>
          <cell r="J2916"/>
          <cell r="K2916"/>
          <cell r="M2916"/>
        </row>
        <row r="2917">
          <cell r="C2917"/>
          <cell r="E2917"/>
          <cell r="H2917" t="str">
            <v>OK</v>
          </cell>
          <cell r="J2917"/>
          <cell r="K2917"/>
          <cell r="M2917"/>
        </row>
        <row r="2918">
          <cell r="C2918"/>
          <cell r="E2918"/>
          <cell r="H2918" t="str">
            <v>OK</v>
          </cell>
          <cell r="J2918"/>
          <cell r="K2918"/>
          <cell r="M2918"/>
        </row>
        <row r="2919">
          <cell r="C2919"/>
          <cell r="E2919"/>
          <cell r="H2919" t="str">
            <v>OK</v>
          </cell>
          <cell r="J2919"/>
          <cell r="K2919"/>
          <cell r="M2919"/>
        </row>
        <row r="2920">
          <cell r="C2920"/>
          <cell r="E2920"/>
          <cell r="H2920" t="str">
            <v>OK</v>
          </cell>
          <cell r="J2920"/>
          <cell r="K2920"/>
          <cell r="M2920"/>
        </row>
        <row r="2921">
          <cell r="C2921"/>
          <cell r="E2921"/>
          <cell r="H2921" t="str">
            <v>OK</v>
          </cell>
          <cell r="J2921"/>
          <cell r="K2921"/>
          <cell r="M2921"/>
        </row>
        <row r="2922">
          <cell r="C2922"/>
          <cell r="E2922"/>
          <cell r="H2922" t="str">
            <v>OK</v>
          </cell>
          <cell r="J2922"/>
          <cell r="K2922"/>
          <cell r="M2922"/>
        </row>
        <row r="2923">
          <cell r="C2923"/>
          <cell r="E2923"/>
          <cell r="H2923" t="str">
            <v>OK</v>
          </cell>
          <cell r="J2923"/>
          <cell r="K2923"/>
          <cell r="M2923"/>
        </row>
        <row r="2924">
          <cell r="C2924"/>
          <cell r="E2924"/>
          <cell r="H2924" t="str">
            <v>OK</v>
          </cell>
          <cell r="J2924"/>
          <cell r="K2924"/>
          <cell r="M2924"/>
        </row>
        <row r="2925">
          <cell r="C2925"/>
          <cell r="E2925"/>
          <cell r="H2925" t="str">
            <v>OK</v>
          </cell>
          <cell r="J2925"/>
          <cell r="K2925"/>
          <cell r="M2925"/>
        </row>
        <row r="2926">
          <cell r="C2926"/>
          <cell r="E2926"/>
          <cell r="H2926" t="str">
            <v>OK</v>
          </cell>
          <cell r="J2926"/>
          <cell r="K2926"/>
          <cell r="M2926"/>
        </row>
        <row r="2927">
          <cell r="C2927"/>
          <cell r="E2927"/>
          <cell r="H2927" t="str">
            <v>OK</v>
          </cell>
          <cell r="J2927"/>
          <cell r="K2927"/>
          <cell r="M2927"/>
        </row>
        <row r="2928">
          <cell r="C2928"/>
          <cell r="E2928"/>
          <cell r="H2928" t="str">
            <v>OK</v>
          </cell>
          <cell r="J2928"/>
          <cell r="K2928"/>
          <cell r="M2928"/>
        </row>
        <row r="2929">
          <cell r="C2929"/>
          <cell r="E2929"/>
          <cell r="H2929" t="str">
            <v>OK</v>
          </cell>
          <cell r="J2929"/>
          <cell r="K2929"/>
          <cell r="M2929"/>
        </row>
        <row r="2930">
          <cell r="C2930"/>
          <cell r="E2930"/>
          <cell r="H2930" t="str">
            <v>OK</v>
          </cell>
          <cell r="J2930"/>
          <cell r="K2930"/>
          <cell r="M2930"/>
        </row>
        <row r="2931">
          <cell r="C2931"/>
          <cell r="E2931"/>
          <cell r="H2931" t="str">
            <v>OK</v>
          </cell>
          <cell r="J2931"/>
          <cell r="K2931"/>
          <cell r="M2931"/>
        </row>
        <row r="2932">
          <cell r="C2932"/>
          <cell r="E2932"/>
          <cell r="H2932" t="str">
            <v>OK</v>
          </cell>
          <cell r="J2932"/>
          <cell r="K2932"/>
          <cell r="M2932"/>
        </row>
        <row r="2933">
          <cell r="C2933"/>
          <cell r="E2933"/>
          <cell r="H2933" t="str">
            <v>OK</v>
          </cell>
          <cell r="J2933"/>
          <cell r="K2933"/>
          <cell r="M2933"/>
        </row>
        <row r="2934">
          <cell r="C2934"/>
          <cell r="E2934"/>
          <cell r="H2934" t="str">
            <v>OK</v>
          </cell>
          <cell r="J2934"/>
          <cell r="K2934"/>
          <cell r="M2934"/>
        </row>
        <row r="2935">
          <cell r="C2935"/>
          <cell r="E2935"/>
          <cell r="H2935" t="str">
            <v>OK</v>
          </cell>
          <cell r="J2935"/>
          <cell r="K2935"/>
          <cell r="M2935"/>
        </row>
        <row r="2936">
          <cell r="C2936"/>
          <cell r="E2936"/>
          <cell r="H2936" t="str">
            <v>OK</v>
          </cell>
          <cell r="J2936"/>
          <cell r="K2936"/>
          <cell r="M2936"/>
        </row>
        <row r="2937">
          <cell r="C2937"/>
          <cell r="E2937"/>
          <cell r="H2937" t="str">
            <v>OK</v>
          </cell>
          <cell r="J2937"/>
          <cell r="K2937"/>
          <cell r="M2937"/>
        </row>
        <row r="2938">
          <cell r="C2938"/>
          <cell r="E2938"/>
          <cell r="H2938" t="str">
            <v>OK</v>
          </cell>
          <cell r="J2938"/>
          <cell r="K2938"/>
          <cell r="M2938"/>
        </row>
        <row r="2939">
          <cell r="C2939"/>
          <cell r="E2939"/>
          <cell r="H2939" t="str">
            <v>OK</v>
          </cell>
          <cell r="J2939"/>
          <cell r="K2939"/>
          <cell r="M2939"/>
        </row>
        <row r="2940">
          <cell r="C2940"/>
          <cell r="E2940"/>
          <cell r="H2940" t="str">
            <v>OK</v>
          </cell>
          <cell r="J2940"/>
          <cell r="K2940"/>
          <cell r="M2940"/>
        </row>
        <row r="2941">
          <cell r="C2941"/>
          <cell r="E2941"/>
          <cell r="H2941" t="str">
            <v>OK</v>
          </cell>
          <cell r="J2941"/>
          <cell r="K2941"/>
          <cell r="M2941"/>
        </row>
        <row r="2942">
          <cell r="C2942"/>
          <cell r="E2942"/>
          <cell r="H2942" t="str">
            <v>OK</v>
          </cell>
          <cell r="J2942"/>
          <cell r="K2942"/>
          <cell r="M2942"/>
        </row>
        <row r="2943">
          <cell r="C2943"/>
          <cell r="E2943"/>
          <cell r="H2943" t="str">
            <v>OK</v>
          </cell>
          <cell r="J2943"/>
          <cell r="K2943"/>
          <cell r="M2943"/>
        </row>
        <row r="2944">
          <cell r="C2944"/>
          <cell r="E2944"/>
          <cell r="H2944" t="str">
            <v>OK</v>
          </cell>
          <cell r="J2944"/>
          <cell r="K2944"/>
          <cell r="M2944"/>
        </row>
        <row r="2945">
          <cell r="C2945"/>
          <cell r="E2945"/>
          <cell r="H2945" t="str">
            <v>OK</v>
          </cell>
          <cell r="J2945"/>
          <cell r="K2945"/>
          <cell r="M2945"/>
        </row>
        <row r="2946">
          <cell r="C2946"/>
          <cell r="E2946"/>
          <cell r="H2946" t="str">
            <v>OK</v>
          </cell>
          <cell r="J2946"/>
          <cell r="K2946"/>
          <cell r="M2946"/>
        </row>
        <row r="2947">
          <cell r="C2947"/>
          <cell r="E2947"/>
          <cell r="H2947" t="str">
            <v>OK</v>
          </cell>
          <cell r="J2947"/>
          <cell r="K2947"/>
          <cell r="M2947"/>
        </row>
        <row r="2948">
          <cell r="C2948"/>
          <cell r="E2948"/>
          <cell r="H2948" t="str">
            <v>OK</v>
          </cell>
          <cell r="J2948"/>
          <cell r="K2948"/>
          <cell r="M2948"/>
        </row>
        <row r="2949">
          <cell r="C2949"/>
          <cell r="E2949"/>
          <cell r="H2949" t="str">
            <v>OK</v>
          </cell>
          <cell r="J2949"/>
          <cell r="K2949"/>
          <cell r="M2949"/>
        </row>
        <row r="2950">
          <cell r="C2950"/>
          <cell r="E2950"/>
          <cell r="H2950" t="str">
            <v>OK</v>
          </cell>
          <cell r="J2950"/>
          <cell r="K2950"/>
          <cell r="M2950"/>
        </row>
        <row r="2951">
          <cell r="C2951"/>
          <cell r="E2951"/>
          <cell r="H2951" t="str">
            <v>OK</v>
          </cell>
          <cell r="J2951"/>
          <cell r="K2951"/>
          <cell r="M2951"/>
        </row>
        <row r="2952">
          <cell r="C2952"/>
          <cell r="E2952"/>
          <cell r="H2952" t="str">
            <v>OK</v>
          </cell>
          <cell r="J2952"/>
          <cell r="K2952"/>
          <cell r="M2952"/>
        </row>
        <row r="2953">
          <cell r="C2953"/>
          <cell r="E2953"/>
          <cell r="H2953" t="str">
            <v>OK</v>
          </cell>
          <cell r="J2953"/>
          <cell r="K2953"/>
          <cell r="M2953"/>
        </row>
        <row r="2954">
          <cell r="C2954"/>
          <cell r="E2954"/>
          <cell r="H2954" t="str">
            <v>OK</v>
          </cell>
          <cell r="J2954"/>
          <cell r="K2954"/>
          <cell r="M2954"/>
        </row>
        <row r="2955">
          <cell r="C2955"/>
          <cell r="E2955"/>
          <cell r="H2955" t="str">
            <v>OK</v>
          </cell>
          <cell r="J2955"/>
          <cell r="K2955"/>
          <cell r="M2955"/>
        </row>
        <row r="2956">
          <cell r="C2956"/>
          <cell r="E2956"/>
          <cell r="H2956" t="str">
            <v>OK</v>
          </cell>
          <cell r="J2956"/>
          <cell r="K2956"/>
          <cell r="M2956"/>
        </row>
        <row r="2957">
          <cell r="C2957"/>
          <cell r="E2957"/>
          <cell r="H2957" t="str">
            <v>OK</v>
          </cell>
          <cell r="J2957"/>
          <cell r="K2957"/>
          <cell r="M2957"/>
        </row>
        <row r="2958">
          <cell r="C2958"/>
          <cell r="E2958"/>
          <cell r="H2958" t="str">
            <v>OK</v>
          </cell>
          <cell r="J2958"/>
          <cell r="K2958"/>
          <cell r="M2958"/>
        </row>
        <row r="2959">
          <cell r="C2959"/>
          <cell r="E2959"/>
          <cell r="H2959" t="str">
            <v>OK</v>
          </cell>
          <cell r="J2959"/>
          <cell r="K2959"/>
          <cell r="M2959"/>
        </row>
        <row r="2960">
          <cell r="C2960"/>
          <cell r="E2960"/>
          <cell r="H2960" t="str">
            <v>OK</v>
          </cell>
          <cell r="J2960"/>
          <cell r="K2960"/>
          <cell r="M2960"/>
        </row>
        <row r="2961">
          <cell r="C2961"/>
          <cell r="E2961"/>
          <cell r="H2961" t="str">
            <v>OK</v>
          </cell>
          <cell r="J2961"/>
          <cell r="K2961"/>
          <cell r="M2961"/>
        </row>
        <row r="2962">
          <cell r="C2962"/>
          <cell r="E2962"/>
          <cell r="H2962" t="str">
            <v>OK</v>
          </cell>
          <cell r="J2962"/>
          <cell r="K2962"/>
          <cell r="M2962"/>
        </row>
        <row r="2963">
          <cell r="C2963"/>
          <cell r="E2963"/>
          <cell r="H2963" t="str">
            <v>OK</v>
          </cell>
          <cell r="J2963"/>
          <cell r="K2963"/>
          <cell r="M2963"/>
        </row>
        <row r="2964">
          <cell r="C2964"/>
          <cell r="E2964"/>
          <cell r="H2964" t="str">
            <v>OK</v>
          </cell>
          <cell r="J2964"/>
          <cell r="K2964"/>
          <cell r="M2964"/>
        </row>
        <row r="2965">
          <cell r="C2965"/>
          <cell r="E2965"/>
          <cell r="H2965" t="str">
            <v>OK</v>
          </cell>
          <cell r="J2965"/>
          <cell r="K2965"/>
          <cell r="M2965"/>
        </row>
        <row r="2966">
          <cell r="C2966"/>
          <cell r="E2966"/>
          <cell r="H2966" t="str">
            <v>OK</v>
          </cell>
          <cell r="J2966"/>
          <cell r="K2966"/>
          <cell r="M2966"/>
        </row>
        <row r="2967">
          <cell r="C2967"/>
          <cell r="E2967"/>
          <cell r="H2967" t="str">
            <v>OK</v>
          </cell>
          <cell r="J2967"/>
          <cell r="K2967"/>
          <cell r="M2967"/>
        </row>
        <row r="2968">
          <cell r="C2968"/>
          <cell r="E2968"/>
          <cell r="H2968" t="str">
            <v>OK</v>
          </cell>
          <cell r="J2968"/>
          <cell r="K2968"/>
          <cell r="M2968"/>
        </row>
        <row r="2969">
          <cell r="C2969"/>
          <cell r="E2969"/>
          <cell r="H2969" t="str">
            <v>OK</v>
          </cell>
          <cell r="J2969"/>
          <cell r="K2969"/>
          <cell r="M2969"/>
        </row>
        <row r="2970">
          <cell r="C2970"/>
          <cell r="E2970"/>
          <cell r="H2970" t="str">
            <v>OK</v>
          </cell>
          <cell r="J2970"/>
          <cell r="K2970"/>
          <cell r="M2970"/>
        </row>
        <row r="2971">
          <cell r="C2971"/>
          <cell r="E2971"/>
          <cell r="H2971" t="str">
            <v>OK</v>
          </cell>
          <cell r="J2971"/>
          <cell r="K2971"/>
          <cell r="M2971"/>
        </row>
        <row r="2972">
          <cell r="C2972"/>
          <cell r="E2972"/>
          <cell r="H2972" t="str">
            <v>OK</v>
          </cell>
          <cell r="J2972"/>
          <cell r="K2972"/>
          <cell r="M2972"/>
        </row>
        <row r="2973">
          <cell r="C2973"/>
          <cell r="E2973"/>
          <cell r="H2973" t="str">
            <v>OK</v>
          </cell>
          <cell r="J2973"/>
          <cell r="K2973"/>
          <cell r="M2973"/>
        </row>
        <row r="2974">
          <cell r="C2974"/>
          <cell r="E2974"/>
          <cell r="H2974" t="str">
            <v>OK</v>
          </cell>
          <cell r="J2974"/>
          <cell r="K2974"/>
          <cell r="M2974"/>
        </row>
        <row r="2975">
          <cell r="C2975"/>
          <cell r="E2975"/>
          <cell r="H2975" t="str">
            <v>OK</v>
          </cell>
          <cell r="J2975"/>
          <cell r="K2975"/>
          <cell r="M2975"/>
        </row>
        <row r="2976">
          <cell r="C2976"/>
          <cell r="E2976"/>
          <cell r="H2976" t="str">
            <v>OK</v>
          </cell>
          <cell r="J2976"/>
          <cell r="K2976"/>
          <cell r="M2976"/>
        </row>
        <row r="2977">
          <cell r="C2977"/>
          <cell r="E2977"/>
          <cell r="H2977" t="str">
            <v>OK</v>
          </cell>
          <cell r="J2977"/>
          <cell r="K2977"/>
          <cell r="M2977"/>
        </row>
        <row r="2978">
          <cell r="C2978"/>
          <cell r="E2978"/>
          <cell r="H2978" t="str">
            <v>OK</v>
          </cell>
          <cell r="J2978"/>
          <cell r="K2978"/>
          <cell r="M2978"/>
        </row>
        <row r="2979">
          <cell r="C2979"/>
          <cell r="E2979"/>
          <cell r="H2979" t="str">
            <v>OK</v>
          </cell>
          <cell r="J2979"/>
          <cell r="K2979"/>
          <cell r="M2979"/>
        </row>
        <row r="2980">
          <cell r="C2980"/>
          <cell r="E2980"/>
          <cell r="H2980" t="str">
            <v>OK</v>
          </cell>
          <cell r="J2980"/>
          <cell r="K2980"/>
          <cell r="M2980"/>
        </row>
        <row r="2981">
          <cell r="C2981"/>
          <cell r="E2981"/>
          <cell r="H2981" t="str">
            <v>OK</v>
          </cell>
          <cell r="J2981"/>
          <cell r="K2981"/>
          <cell r="M2981"/>
        </row>
        <row r="2982">
          <cell r="C2982"/>
          <cell r="E2982"/>
          <cell r="H2982" t="str">
            <v>OK</v>
          </cell>
          <cell r="J2982"/>
          <cell r="K2982"/>
          <cell r="M2982"/>
        </row>
        <row r="2983">
          <cell r="C2983"/>
          <cell r="E2983"/>
          <cell r="H2983" t="str">
            <v>OK</v>
          </cell>
          <cell r="J2983"/>
          <cell r="K2983"/>
          <cell r="M2983"/>
        </row>
        <row r="2984">
          <cell r="C2984"/>
          <cell r="E2984"/>
          <cell r="H2984" t="str">
            <v>OK</v>
          </cell>
          <cell r="J2984"/>
          <cell r="K2984"/>
          <cell r="M2984"/>
        </row>
        <row r="2985">
          <cell r="C2985"/>
          <cell r="E2985"/>
          <cell r="H2985" t="str">
            <v>OK</v>
          </cell>
          <cell r="J2985"/>
          <cell r="K2985"/>
          <cell r="M2985"/>
        </row>
        <row r="2986">
          <cell r="C2986"/>
          <cell r="E2986"/>
          <cell r="H2986" t="str">
            <v>OK</v>
          </cell>
          <cell r="J2986"/>
          <cell r="K2986"/>
          <cell r="M2986"/>
        </row>
        <row r="2987">
          <cell r="C2987"/>
          <cell r="E2987"/>
          <cell r="H2987" t="str">
            <v>OK</v>
          </cell>
          <cell r="J2987"/>
          <cell r="K2987"/>
          <cell r="M2987"/>
        </row>
        <row r="2988">
          <cell r="C2988"/>
          <cell r="E2988"/>
          <cell r="H2988" t="str">
            <v>OK</v>
          </cell>
          <cell r="J2988"/>
          <cell r="K2988"/>
          <cell r="M2988"/>
        </row>
        <row r="2989">
          <cell r="C2989"/>
          <cell r="E2989"/>
          <cell r="H2989" t="str">
            <v>OK</v>
          </cell>
          <cell r="J2989"/>
          <cell r="K2989"/>
          <cell r="M2989"/>
        </row>
        <row r="2990">
          <cell r="C2990"/>
          <cell r="E2990"/>
          <cell r="H2990" t="str">
            <v>OK</v>
          </cell>
          <cell r="J2990"/>
          <cell r="K2990"/>
          <cell r="M2990"/>
        </row>
        <row r="2991">
          <cell r="C2991"/>
          <cell r="E2991"/>
          <cell r="H2991" t="str">
            <v>OK</v>
          </cell>
          <cell r="J2991"/>
          <cell r="K2991"/>
          <cell r="M2991"/>
        </row>
        <row r="2992">
          <cell r="C2992"/>
          <cell r="E2992"/>
          <cell r="H2992" t="str">
            <v>OK</v>
          </cell>
          <cell r="J2992"/>
          <cell r="K2992"/>
          <cell r="M2992"/>
        </row>
        <row r="2993">
          <cell r="C2993"/>
          <cell r="E2993"/>
          <cell r="H2993" t="str">
            <v>OK</v>
          </cell>
          <cell r="J2993"/>
          <cell r="K2993"/>
          <cell r="M2993"/>
        </row>
        <row r="2994">
          <cell r="C2994"/>
          <cell r="E2994"/>
          <cell r="H2994" t="str">
            <v>OK</v>
          </cell>
          <cell r="J2994"/>
          <cell r="K2994"/>
          <cell r="M2994"/>
        </row>
        <row r="2995">
          <cell r="C2995"/>
          <cell r="E2995"/>
          <cell r="H2995" t="str">
            <v>OK</v>
          </cell>
          <cell r="J2995"/>
          <cell r="K2995"/>
          <cell r="M2995"/>
        </row>
        <row r="2996">
          <cell r="C2996"/>
          <cell r="E2996"/>
          <cell r="H2996" t="str">
            <v>OK</v>
          </cell>
          <cell r="J2996"/>
          <cell r="K2996"/>
          <cell r="M2996"/>
        </row>
        <row r="2997">
          <cell r="C2997"/>
          <cell r="E2997"/>
          <cell r="H2997" t="str">
            <v>OK</v>
          </cell>
          <cell r="J2997"/>
          <cell r="K2997"/>
          <cell r="M2997"/>
        </row>
        <row r="2998">
          <cell r="C2998"/>
          <cell r="E2998"/>
          <cell r="H2998" t="str">
            <v>OK</v>
          </cell>
          <cell r="J2998"/>
          <cell r="K2998"/>
          <cell r="M2998"/>
        </row>
        <row r="2999">
          <cell r="C2999"/>
          <cell r="E2999"/>
          <cell r="H2999" t="str">
            <v>OK</v>
          </cell>
          <cell r="J2999"/>
          <cell r="K2999"/>
          <cell r="M2999"/>
        </row>
        <row r="3000">
          <cell r="C3000"/>
          <cell r="E3000"/>
          <cell r="H3000" t="str">
            <v>OK</v>
          </cell>
          <cell r="J3000"/>
          <cell r="K3000"/>
          <cell r="M3000"/>
        </row>
        <row r="3001">
          <cell r="C3001"/>
          <cell r="E3001"/>
          <cell r="H3001" t="str">
            <v>OK</v>
          </cell>
          <cell r="J3001"/>
          <cell r="K3001"/>
          <cell r="M3001"/>
        </row>
        <row r="3002">
          <cell r="C3002"/>
          <cell r="E3002"/>
          <cell r="H3002" t="str">
            <v>OK</v>
          </cell>
          <cell r="J3002"/>
          <cell r="K3002"/>
          <cell r="M3002"/>
        </row>
        <row r="3003">
          <cell r="C3003"/>
          <cell r="E3003"/>
          <cell r="H3003" t="str">
            <v>OK</v>
          </cell>
          <cell r="J3003"/>
          <cell r="K3003"/>
          <cell r="M3003"/>
        </row>
        <row r="3004">
          <cell r="C3004"/>
          <cell r="E3004"/>
          <cell r="H3004" t="str">
            <v>OK</v>
          </cell>
          <cell r="J3004"/>
          <cell r="K3004"/>
          <cell r="M3004"/>
        </row>
        <row r="3005">
          <cell r="C3005"/>
          <cell r="E3005"/>
          <cell r="H3005" t="str">
            <v>OK</v>
          </cell>
          <cell r="J3005"/>
          <cell r="K3005"/>
          <cell r="M3005"/>
        </row>
        <row r="3006">
          <cell r="C3006"/>
          <cell r="E3006"/>
          <cell r="H3006" t="str">
            <v>OK</v>
          </cell>
          <cell r="J3006"/>
          <cell r="K3006"/>
          <cell r="M3006"/>
        </row>
        <row r="3007">
          <cell r="C3007"/>
          <cell r="E3007"/>
          <cell r="H3007" t="str">
            <v>OK</v>
          </cell>
          <cell r="J3007"/>
          <cell r="K3007"/>
          <cell r="M3007"/>
        </row>
        <row r="3008">
          <cell r="C3008"/>
          <cell r="E3008"/>
          <cell r="H3008" t="str">
            <v>OK</v>
          </cell>
          <cell r="J3008"/>
          <cell r="K3008"/>
          <cell r="M3008"/>
        </row>
        <row r="3009">
          <cell r="C3009"/>
          <cell r="E3009"/>
          <cell r="H3009" t="str">
            <v>OK</v>
          </cell>
          <cell r="J3009"/>
          <cell r="K3009"/>
          <cell r="M3009"/>
        </row>
        <row r="3010">
          <cell r="C3010"/>
          <cell r="E3010"/>
          <cell r="H3010" t="str">
            <v>OK</v>
          </cell>
          <cell r="J3010"/>
          <cell r="K3010"/>
          <cell r="M3010"/>
        </row>
        <row r="3011">
          <cell r="C3011"/>
          <cell r="E3011"/>
          <cell r="H3011" t="str">
            <v>OK</v>
          </cell>
          <cell r="J3011"/>
          <cell r="K3011"/>
          <cell r="M3011"/>
        </row>
        <row r="3012">
          <cell r="C3012"/>
          <cell r="E3012"/>
          <cell r="H3012" t="str">
            <v>OK</v>
          </cell>
          <cell r="J3012"/>
          <cell r="K3012"/>
          <cell r="M3012"/>
        </row>
        <row r="3013">
          <cell r="C3013"/>
          <cell r="E3013"/>
          <cell r="H3013" t="str">
            <v>OK</v>
          </cell>
          <cell r="J3013"/>
          <cell r="K3013"/>
          <cell r="M3013"/>
        </row>
        <row r="3014">
          <cell r="C3014"/>
          <cell r="E3014"/>
          <cell r="H3014" t="str">
            <v>OK</v>
          </cell>
          <cell r="J3014"/>
          <cell r="K3014"/>
          <cell r="M3014"/>
        </row>
        <row r="3015">
          <cell r="C3015"/>
          <cell r="E3015"/>
          <cell r="H3015" t="str">
            <v>OK</v>
          </cell>
          <cell r="J3015"/>
          <cell r="K3015"/>
          <cell r="M3015"/>
        </row>
        <row r="3016">
          <cell r="C3016"/>
          <cell r="E3016"/>
          <cell r="H3016" t="str">
            <v>OK</v>
          </cell>
          <cell r="J3016"/>
          <cell r="K3016"/>
          <cell r="M3016"/>
        </row>
        <row r="3017">
          <cell r="C3017"/>
          <cell r="E3017"/>
          <cell r="H3017" t="str">
            <v>OK</v>
          </cell>
          <cell r="J3017"/>
          <cell r="K3017"/>
          <cell r="M3017"/>
        </row>
        <row r="3018">
          <cell r="C3018"/>
          <cell r="E3018"/>
          <cell r="H3018" t="str">
            <v>OK</v>
          </cell>
          <cell r="J3018"/>
          <cell r="K3018"/>
          <cell r="M3018"/>
        </row>
        <row r="3019">
          <cell r="C3019"/>
          <cell r="E3019"/>
          <cell r="H3019" t="str">
            <v>OK</v>
          </cell>
          <cell r="J3019"/>
          <cell r="K3019"/>
          <cell r="M3019"/>
        </row>
        <row r="3020">
          <cell r="C3020"/>
          <cell r="E3020"/>
          <cell r="H3020" t="str">
            <v>OK</v>
          </cell>
          <cell r="J3020"/>
          <cell r="K3020"/>
          <cell r="M3020"/>
        </row>
        <row r="3021">
          <cell r="C3021"/>
          <cell r="E3021"/>
          <cell r="H3021" t="str">
            <v>OK</v>
          </cell>
          <cell r="J3021"/>
          <cell r="K3021"/>
          <cell r="M3021"/>
        </row>
        <row r="3022">
          <cell r="C3022"/>
          <cell r="E3022"/>
          <cell r="H3022" t="str">
            <v>OK</v>
          </cell>
          <cell r="J3022"/>
          <cell r="K3022"/>
          <cell r="M3022"/>
        </row>
        <row r="3023">
          <cell r="C3023"/>
          <cell r="E3023"/>
          <cell r="H3023" t="str">
            <v>OK</v>
          </cell>
          <cell r="J3023"/>
          <cell r="K3023"/>
          <cell r="M3023"/>
        </row>
        <row r="3024">
          <cell r="C3024"/>
          <cell r="E3024"/>
          <cell r="H3024" t="str">
            <v>OK</v>
          </cell>
          <cell r="J3024"/>
          <cell r="K3024"/>
          <cell r="M3024"/>
        </row>
        <row r="3025">
          <cell r="C3025"/>
          <cell r="E3025"/>
          <cell r="H3025" t="str">
            <v>OK</v>
          </cell>
          <cell r="J3025"/>
          <cell r="K3025"/>
          <cell r="M3025"/>
        </row>
        <row r="3026">
          <cell r="C3026"/>
          <cell r="E3026"/>
          <cell r="H3026" t="str">
            <v>OK</v>
          </cell>
          <cell r="J3026"/>
          <cell r="K3026"/>
          <cell r="M3026"/>
        </row>
        <row r="3027">
          <cell r="C3027"/>
          <cell r="E3027"/>
          <cell r="H3027" t="str">
            <v>OK</v>
          </cell>
          <cell r="J3027"/>
          <cell r="K3027"/>
          <cell r="M3027"/>
        </row>
        <row r="3028">
          <cell r="C3028"/>
          <cell r="E3028"/>
          <cell r="H3028" t="str">
            <v>OK</v>
          </cell>
          <cell r="J3028"/>
          <cell r="K3028"/>
          <cell r="M3028"/>
        </row>
        <row r="3029">
          <cell r="C3029"/>
          <cell r="E3029"/>
          <cell r="H3029" t="str">
            <v>OK</v>
          </cell>
          <cell r="J3029"/>
          <cell r="K3029"/>
          <cell r="M3029"/>
        </row>
        <row r="3030">
          <cell r="C3030"/>
          <cell r="E3030"/>
          <cell r="H3030" t="str">
            <v>OK</v>
          </cell>
          <cell r="J3030"/>
          <cell r="K3030"/>
          <cell r="M3030"/>
        </row>
        <row r="3031">
          <cell r="C3031"/>
          <cell r="E3031"/>
          <cell r="H3031" t="str">
            <v>OK</v>
          </cell>
          <cell r="J3031"/>
          <cell r="K3031"/>
          <cell r="M3031"/>
        </row>
        <row r="3032">
          <cell r="C3032"/>
          <cell r="E3032"/>
          <cell r="H3032" t="str">
            <v>OK</v>
          </cell>
          <cell r="J3032"/>
          <cell r="K3032"/>
          <cell r="M3032"/>
        </row>
        <row r="3033">
          <cell r="C3033"/>
          <cell r="E3033"/>
          <cell r="H3033" t="str">
            <v>OK</v>
          </cell>
          <cell r="J3033"/>
          <cell r="K3033"/>
          <cell r="M3033"/>
        </row>
        <row r="3034">
          <cell r="C3034"/>
          <cell r="E3034"/>
          <cell r="H3034" t="str">
            <v>OK</v>
          </cell>
          <cell r="J3034"/>
          <cell r="K3034"/>
          <cell r="M3034"/>
        </row>
        <row r="3035">
          <cell r="C3035"/>
          <cell r="E3035"/>
          <cell r="H3035" t="str">
            <v>OK</v>
          </cell>
          <cell r="J3035"/>
          <cell r="K3035"/>
          <cell r="M3035"/>
        </row>
        <row r="3036">
          <cell r="C3036"/>
          <cell r="E3036"/>
          <cell r="H3036" t="str">
            <v>OK</v>
          </cell>
          <cell r="J3036"/>
          <cell r="K3036"/>
          <cell r="M3036"/>
        </row>
        <row r="3037">
          <cell r="C3037"/>
          <cell r="E3037"/>
          <cell r="H3037" t="str">
            <v>OK</v>
          </cell>
          <cell r="J3037"/>
          <cell r="K3037"/>
          <cell r="M3037"/>
        </row>
        <row r="3038">
          <cell r="C3038"/>
          <cell r="E3038"/>
          <cell r="H3038" t="str">
            <v>OK</v>
          </cell>
          <cell r="J3038"/>
          <cell r="K3038"/>
          <cell r="M3038"/>
        </row>
        <row r="3039">
          <cell r="C3039"/>
          <cell r="E3039"/>
          <cell r="H3039" t="str">
            <v>OK</v>
          </cell>
          <cell r="J3039"/>
          <cell r="K3039"/>
          <cell r="M3039"/>
        </row>
        <row r="3040">
          <cell r="C3040"/>
          <cell r="E3040"/>
          <cell r="H3040" t="str">
            <v>OK</v>
          </cell>
          <cell r="J3040"/>
          <cell r="K3040"/>
          <cell r="M3040"/>
        </row>
        <row r="3041">
          <cell r="C3041"/>
          <cell r="E3041"/>
          <cell r="H3041" t="str">
            <v>OK</v>
          </cell>
          <cell r="J3041"/>
          <cell r="K3041"/>
          <cell r="M3041"/>
        </row>
        <row r="3042">
          <cell r="C3042"/>
          <cell r="E3042"/>
          <cell r="H3042" t="str">
            <v>OK</v>
          </cell>
          <cell r="J3042"/>
          <cell r="K3042"/>
          <cell r="M3042"/>
        </row>
        <row r="3043">
          <cell r="C3043"/>
          <cell r="E3043"/>
          <cell r="H3043" t="str">
            <v>OK</v>
          </cell>
          <cell r="J3043"/>
          <cell r="K3043"/>
          <cell r="M3043"/>
        </row>
        <row r="3044">
          <cell r="C3044"/>
          <cell r="E3044"/>
          <cell r="H3044" t="str">
            <v>OK</v>
          </cell>
          <cell r="J3044"/>
          <cell r="K3044"/>
          <cell r="M3044"/>
        </row>
        <row r="3045">
          <cell r="C3045"/>
          <cell r="E3045"/>
          <cell r="H3045" t="str">
            <v>OK</v>
          </cell>
          <cell r="J3045"/>
          <cell r="K3045"/>
          <cell r="M3045"/>
        </row>
        <row r="3046">
          <cell r="C3046"/>
          <cell r="E3046"/>
          <cell r="H3046" t="str">
            <v>OK</v>
          </cell>
          <cell r="J3046"/>
          <cell r="K3046"/>
          <cell r="M3046"/>
        </row>
        <row r="3047">
          <cell r="C3047"/>
          <cell r="E3047"/>
          <cell r="H3047" t="str">
            <v>OK</v>
          </cell>
          <cell r="J3047"/>
          <cell r="K3047"/>
          <cell r="M3047"/>
        </row>
        <row r="3048">
          <cell r="C3048"/>
          <cell r="E3048"/>
          <cell r="H3048" t="str">
            <v>OK</v>
          </cell>
          <cell r="J3048"/>
          <cell r="K3048"/>
          <cell r="M3048"/>
        </row>
        <row r="3049">
          <cell r="C3049"/>
          <cell r="E3049"/>
          <cell r="H3049" t="str">
            <v>OK</v>
          </cell>
          <cell r="J3049"/>
          <cell r="K3049"/>
          <cell r="M3049"/>
        </row>
        <row r="3050">
          <cell r="C3050"/>
          <cell r="E3050"/>
          <cell r="H3050" t="str">
            <v>OK</v>
          </cell>
          <cell r="J3050"/>
          <cell r="K3050"/>
          <cell r="M3050"/>
        </row>
        <row r="3051">
          <cell r="C3051"/>
          <cell r="E3051"/>
          <cell r="H3051" t="str">
            <v>OK</v>
          </cell>
          <cell r="J3051"/>
          <cell r="K3051"/>
          <cell r="M3051"/>
        </row>
        <row r="3052">
          <cell r="C3052"/>
          <cell r="E3052"/>
          <cell r="H3052" t="str">
            <v>OK</v>
          </cell>
          <cell r="J3052"/>
          <cell r="K3052"/>
          <cell r="M3052"/>
        </row>
        <row r="3053">
          <cell r="C3053"/>
          <cell r="E3053"/>
          <cell r="H3053" t="str">
            <v>OK</v>
          </cell>
          <cell r="J3053"/>
          <cell r="K3053"/>
          <cell r="M3053"/>
        </row>
        <row r="3054">
          <cell r="C3054"/>
          <cell r="E3054"/>
          <cell r="H3054" t="str">
            <v>OK</v>
          </cell>
          <cell r="J3054"/>
          <cell r="K3054"/>
          <cell r="M3054"/>
        </row>
        <row r="3055">
          <cell r="C3055"/>
          <cell r="E3055"/>
          <cell r="H3055" t="str">
            <v>OK</v>
          </cell>
          <cell r="J3055"/>
          <cell r="K3055"/>
          <cell r="M3055"/>
        </row>
        <row r="3056">
          <cell r="C3056"/>
          <cell r="E3056"/>
          <cell r="H3056" t="str">
            <v>OK</v>
          </cell>
          <cell r="J3056"/>
          <cell r="K3056"/>
          <cell r="M3056"/>
        </row>
        <row r="3057">
          <cell r="C3057"/>
          <cell r="E3057"/>
          <cell r="H3057" t="str">
            <v>OK</v>
          </cell>
          <cell r="J3057"/>
          <cell r="K3057"/>
          <cell r="M3057"/>
        </row>
        <row r="3058">
          <cell r="C3058"/>
          <cell r="E3058"/>
          <cell r="H3058" t="str">
            <v>OK</v>
          </cell>
          <cell r="J3058"/>
          <cell r="K3058"/>
          <cell r="M3058"/>
        </row>
        <row r="3059">
          <cell r="C3059"/>
          <cell r="E3059"/>
          <cell r="H3059" t="str">
            <v>OK</v>
          </cell>
          <cell r="J3059"/>
          <cell r="K3059"/>
          <cell r="M3059"/>
        </row>
        <row r="3060">
          <cell r="C3060"/>
          <cell r="E3060"/>
          <cell r="H3060" t="str">
            <v>OK</v>
          </cell>
          <cell r="J3060"/>
          <cell r="K3060"/>
          <cell r="M3060"/>
        </row>
        <row r="3061">
          <cell r="C3061"/>
          <cell r="E3061"/>
          <cell r="H3061" t="str">
            <v>OK</v>
          </cell>
          <cell r="J3061"/>
          <cell r="K3061"/>
          <cell r="M3061"/>
        </row>
        <row r="3062">
          <cell r="C3062"/>
          <cell r="E3062"/>
          <cell r="H3062" t="str">
            <v>OK</v>
          </cell>
          <cell r="J3062"/>
          <cell r="K3062"/>
          <cell r="M3062"/>
        </row>
        <row r="3063">
          <cell r="C3063"/>
          <cell r="E3063"/>
          <cell r="H3063" t="str">
            <v>OK</v>
          </cell>
          <cell r="J3063"/>
          <cell r="K3063"/>
          <cell r="M3063"/>
        </row>
        <row r="3064">
          <cell r="C3064"/>
          <cell r="E3064"/>
          <cell r="H3064" t="str">
            <v>OK</v>
          </cell>
          <cell r="J3064"/>
          <cell r="K3064"/>
          <cell r="M3064"/>
        </row>
        <row r="3065">
          <cell r="C3065"/>
          <cell r="E3065"/>
          <cell r="H3065" t="str">
            <v>OK</v>
          </cell>
          <cell r="J3065"/>
          <cell r="K3065"/>
          <cell r="M3065"/>
        </row>
        <row r="3066">
          <cell r="C3066"/>
          <cell r="E3066"/>
          <cell r="H3066" t="str">
            <v>OK</v>
          </cell>
          <cell r="J3066"/>
          <cell r="K3066"/>
          <cell r="M3066"/>
        </row>
        <row r="3067">
          <cell r="C3067"/>
          <cell r="E3067"/>
          <cell r="H3067" t="str">
            <v>OK</v>
          </cell>
          <cell r="J3067"/>
          <cell r="K3067"/>
          <cell r="M3067"/>
        </row>
        <row r="3068">
          <cell r="C3068"/>
          <cell r="E3068"/>
          <cell r="H3068" t="str">
            <v>OK</v>
          </cell>
          <cell r="J3068"/>
          <cell r="K3068"/>
          <cell r="M3068"/>
        </row>
        <row r="3069">
          <cell r="C3069"/>
          <cell r="E3069"/>
          <cell r="H3069" t="str">
            <v>OK</v>
          </cell>
          <cell r="J3069"/>
          <cell r="K3069"/>
          <cell r="M3069"/>
        </row>
        <row r="3070">
          <cell r="C3070"/>
          <cell r="E3070"/>
          <cell r="H3070" t="str">
            <v>OK</v>
          </cell>
          <cell r="J3070"/>
          <cell r="K3070"/>
          <cell r="M3070"/>
        </row>
        <row r="3071">
          <cell r="C3071"/>
          <cell r="E3071"/>
          <cell r="H3071" t="str">
            <v>OK</v>
          </cell>
          <cell r="J3071"/>
          <cell r="K3071"/>
          <cell r="M3071"/>
        </row>
        <row r="3072">
          <cell r="C3072"/>
          <cell r="E3072"/>
          <cell r="H3072" t="str">
            <v>OK</v>
          </cell>
          <cell r="J3072"/>
          <cell r="K3072"/>
          <cell r="M3072"/>
        </row>
        <row r="3073">
          <cell r="C3073"/>
          <cell r="E3073"/>
          <cell r="H3073" t="str">
            <v>OK</v>
          </cell>
          <cell r="J3073"/>
          <cell r="K3073"/>
          <cell r="M3073"/>
        </row>
        <row r="3074">
          <cell r="C3074"/>
          <cell r="E3074"/>
          <cell r="H3074" t="str">
            <v>OK</v>
          </cell>
          <cell r="J3074"/>
          <cell r="K3074"/>
          <cell r="M3074"/>
        </row>
        <row r="3075">
          <cell r="C3075"/>
          <cell r="E3075"/>
          <cell r="H3075" t="str">
            <v>OK</v>
          </cell>
          <cell r="J3075"/>
          <cell r="K3075"/>
          <cell r="M3075"/>
        </row>
        <row r="3076">
          <cell r="C3076"/>
          <cell r="E3076"/>
          <cell r="H3076" t="str">
            <v>OK</v>
          </cell>
          <cell r="J3076"/>
          <cell r="K3076"/>
          <cell r="M3076"/>
        </row>
        <row r="3077">
          <cell r="C3077"/>
          <cell r="E3077"/>
          <cell r="H3077" t="str">
            <v>OK</v>
          </cell>
          <cell r="J3077"/>
          <cell r="K3077"/>
          <cell r="M3077"/>
        </row>
        <row r="3078">
          <cell r="C3078"/>
          <cell r="E3078"/>
          <cell r="H3078" t="str">
            <v>OK</v>
          </cell>
          <cell r="J3078"/>
          <cell r="K3078"/>
          <cell r="M3078"/>
        </row>
        <row r="3079">
          <cell r="C3079"/>
          <cell r="E3079"/>
          <cell r="H3079" t="str">
            <v>OK</v>
          </cell>
          <cell r="J3079"/>
          <cell r="K3079"/>
          <cell r="M3079"/>
        </row>
        <row r="3080">
          <cell r="C3080"/>
          <cell r="E3080"/>
          <cell r="H3080" t="str">
            <v>OK</v>
          </cell>
          <cell r="J3080"/>
          <cell r="K3080"/>
          <cell r="M3080"/>
        </row>
        <row r="3081">
          <cell r="C3081"/>
          <cell r="E3081"/>
          <cell r="H3081" t="str">
            <v>OK</v>
          </cell>
          <cell r="J3081"/>
          <cell r="K3081"/>
          <cell r="M3081"/>
        </row>
        <row r="3082">
          <cell r="C3082"/>
          <cell r="E3082"/>
          <cell r="H3082" t="str">
            <v>OK</v>
          </cell>
          <cell r="J3082"/>
          <cell r="K3082"/>
          <cell r="M3082"/>
        </row>
        <row r="3083">
          <cell r="C3083"/>
          <cell r="E3083"/>
          <cell r="H3083" t="str">
            <v>OK</v>
          </cell>
          <cell r="J3083"/>
          <cell r="K3083"/>
          <cell r="M3083"/>
        </row>
        <row r="3084">
          <cell r="C3084"/>
          <cell r="E3084"/>
          <cell r="H3084" t="str">
            <v>OK</v>
          </cell>
          <cell r="J3084"/>
          <cell r="K3084"/>
          <cell r="M3084"/>
        </row>
        <row r="3085">
          <cell r="C3085"/>
          <cell r="E3085"/>
          <cell r="H3085" t="str">
            <v>OK</v>
          </cell>
          <cell r="J3085"/>
          <cell r="K3085"/>
          <cell r="M3085"/>
        </row>
        <row r="3086">
          <cell r="C3086"/>
          <cell r="E3086"/>
          <cell r="H3086" t="str">
            <v>OK</v>
          </cell>
          <cell r="J3086"/>
          <cell r="K3086"/>
          <cell r="M3086"/>
        </row>
        <row r="3087">
          <cell r="C3087"/>
          <cell r="E3087"/>
          <cell r="H3087" t="str">
            <v>OK</v>
          </cell>
          <cell r="J3087"/>
          <cell r="K3087"/>
          <cell r="M3087"/>
        </row>
        <row r="3088">
          <cell r="C3088"/>
          <cell r="E3088"/>
          <cell r="H3088" t="str">
            <v>OK</v>
          </cell>
          <cell r="J3088"/>
          <cell r="K3088"/>
          <cell r="M3088"/>
        </row>
        <row r="3089">
          <cell r="C3089"/>
          <cell r="E3089"/>
          <cell r="H3089" t="str">
            <v>OK</v>
          </cell>
          <cell r="J3089"/>
          <cell r="K3089"/>
          <cell r="M3089"/>
        </row>
        <row r="3090">
          <cell r="C3090"/>
          <cell r="E3090"/>
          <cell r="H3090" t="str">
            <v>OK</v>
          </cell>
          <cell r="J3090"/>
          <cell r="K3090"/>
          <cell r="M3090"/>
        </row>
        <row r="3091">
          <cell r="C3091"/>
          <cell r="E3091"/>
          <cell r="H3091" t="str">
            <v>OK</v>
          </cell>
          <cell r="J3091"/>
          <cell r="K3091"/>
          <cell r="M3091"/>
        </row>
        <row r="3092">
          <cell r="C3092"/>
          <cell r="E3092"/>
          <cell r="H3092" t="str">
            <v>OK</v>
          </cell>
          <cell r="J3092"/>
          <cell r="K3092"/>
          <cell r="M3092"/>
        </row>
        <row r="3093">
          <cell r="C3093"/>
          <cell r="E3093"/>
          <cell r="H3093" t="str">
            <v>OK</v>
          </cell>
          <cell r="J3093"/>
          <cell r="K3093"/>
          <cell r="M3093"/>
        </row>
        <row r="3094">
          <cell r="C3094"/>
          <cell r="E3094"/>
          <cell r="H3094" t="str">
            <v>OK</v>
          </cell>
          <cell r="J3094"/>
          <cell r="K3094"/>
          <cell r="M3094"/>
        </row>
        <row r="3095">
          <cell r="C3095"/>
          <cell r="E3095"/>
          <cell r="H3095" t="str">
            <v>OK</v>
          </cell>
          <cell r="J3095"/>
          <cell r="K3095"/>
          <cell r="M3095"/>
        </row>
        <row r="3096">
          <cell r="C3096"/>
          <cell r="E3096"/>
          <cell r="H3096" t="str">
            <v>OK</v>
          </cell>
          <cell r="J3096"/>
          <cell r="K3096"/>
          <cell r="M3096"/>
        </row>
        <row r="3097">
          <cell r="C3097"/>
          <cell r="E3097"/>
          <cell r="H3097" t="str">
            <v>OK</v>
          </cell>
          <cell r="J3097"/>
          <cell r="K3097"/>
          <cell r="M3097"/>
        </row>
        <row r="3098">
          <cell r="C3098"/>
          <cell r="E3098"/>
          <cell r="H3098" t="str">
            <v>OK</v>
          </cell>
          <cell r="J3098"/>
          <cell r="K3098"/>
          <cell r="M3098"/>
        </row>
        <row r="3099">
          <cell r="C3099"/>
          <cell r="E3099"/>
          <cell r="H3099" t="str">
            <v>OK</v>
          </cell>
          <cell r="J3099"/>
          <cell r="K3099"/>
          <cell r="M3099"/>
        </row>
        <row r="3100">
          <cell r="C3100"/>
          <cell r="E3100"/>
          <cell r="H3100" t="str">
            <v>OK</v>
          </cell>
          <cell r="J3100"/>
          <cell r="K3100"/>
          <cell r="M3100"/>
        </row>
        <row r="3101">
          <cell r="C3101"/>
          <cell r="E3101"/>
          <cell r="H3101" t="str">
            <v>OK</v>
          </cell>
          <cell r="J3101"/>
          <cell r="K3101"/>
          <cell r="M3101"/>
        </row>
        <row r="3102">
          <cell r="C3102"/>
          <cell r="E3102"/>
          <cell r="H3102" t="str">
            <v>OK</v>
          </cell>
          <cell r="J3102"/>
          <cell r="K3102"/>
          <cell r="M3102"/>
        </row>
        <row r="3103">
          <cell r="C3103"/>
          <cell r="E3103"/>
          <cell r="H3103" t="str">
            <v>OK</v>
          </cell>
          <cell r="J3103"/>
          <cell r="K3103"/>
          <cell r="M3103"/>
        </row>
        <row r="3104">
          <cell r="C3104"/>
          <cell r="E3104"/>
          <cell r="H3104" t="str">
            <v>OK</v>
          </cell>
          <cell r="J3104"/>
          <cell r="K3104"/>
          <cell r="M3104"/>
        </row>
        <row r="3105">
          <cell r="C3105"/>
          <cell r="E3105"/>
          <cell r="H3105" t="str">
            <v>OK</v>
          </cell>
          <cell r="J3105"/>
          <cell r="K3105"/>
          <cell r="M3105"/>
        </row>
        <row r="3106">
          <cell r="C3106"/>
          <cell r="E3106"/>
          <cell r="H3106" t="str">
            <v>OK</v>
          </cell>
          <cell r="J3106"/>
          <cell r="K3106"/>
          <cell r="M3106"/>
        </row>
        <row r="3107">
          <cell r="C3107"/>
          <cell r="E3107"/>
          <cell r="H3107" t="str">
            <v>OK</v>
          </cell>
          <cell r="J3107"/>
          <cell r="K3107"/>
          <cell r="M3107"/>
        </row>
        <row r="3108">
          <cell r="C3108"/>
          <cell r="E3108"/>
          <cell r="H3108" t="str">
            <v>OK</v>
          </cell>
          <cell r="J3108"/>
          <cell r="K3108"/>
          <cell r="M3108"/>
        </row>
        <row r="3109">
          <cell r="C3109"/>
          <cell r="E3109"/>
          <cell r="H3109" t="str">
            <v>OK</v>
          </cell>
          <cell r="J3109"/>
          <cell r="K3109"/>
          <cell r="M3109"/>
        </row>
        <row r="3110">
          <cell r="C3110"/>
          <cell r="E3110"/>
          <cell r="H3110" t="str">
            <v>OK</v>
          </cell>
          <cell r="J3110"/>
          <cell r="K3110"/>
          <cell r="M3110"/>
        </row>
        <row r="3111">
          <cell r="C3111"/>
          <cell r="E3111"/>
          <cell r="H3111" t="str">
            <v>OK</v>
          </cell>
          <cell r="J3111"/>
          <cell r="K3111"/>
          <cell r="M3111"/>
        </row>
        <row r="3112">
          <cell r="C3112"/>
          <cell r="E3112"/>
          <cell r="H3112" t="str">
            <v>OK</v>
          </cell>
          <cell r="J3112"/>
          <cell r="K3112"/>
          <cell r="M3112"/>
        </row>
        <row r="3113">
          <cell r="C3113"/>
          <cell r="E3113"/>
          <cell r="H3113" t="str">
            <v>OK</v>
          </cell>
          <cell r="J3113"/>
          <cell r="K3113"/>
          <cell r="M3113"/>
        </row>
        <row r="3114">
          <cell r="C3114"/>
          <cell r="E3114"/>
          <cell r="H3114" t="str">
            <v>OK</v>
          </cell>
          <cell r="J3114"/>
          <cell r="K3114"/>
          <cell r="M3114"/>
        </row>
        <row r="3115">
          <cell r="C3115"/>
          <cell r="E3115"/>
          <cell r="H3115" t="str">
            <v>OK</v>
          </cell>
          <cell r="J3115"/>
          <cell r="K3115"/>
          <cell r="M3115"/>
        </row>
        <row r="3116">
          <cell r="C3116"/>
          <cell r="E3116"/>
          <cell r="H3116" t="str">
            <v>OK</v>
          </cell>
          <cell r="J3116"/>
          <cell r="K3116"/>
          <cell r="M3116"/>
        </row>
        <row r="3117">
          <cell r="C3117"/>
          <cell r="E3117"/>
          <cell r="H3117" t="str">
            <v>OK</v>
          </cell>
          <cell r="J3117"/>
          <cell r="K3117"/>
          <cell r="M3117"/>
        </row>
        <row r="3118">
          <cell r="C3118"/>
          <cell r="E3118"/>
          <cell r="H3118" t="str">
            <v>OK</v>
          </cell>
          <cell r="J3118"/>
          <cell r="K3118"/>
          <cell r="M3118"/>
        </row>
        <row r="3119">
          <cell r="C3119"/>
          <cell r="E3119"/>
          <cell r="H3119" t="str">
            <v>OK</v>
          </cell>
          <cell r="J3119"/>
          <cell r="K3119"/>
          <cell r="M3119"/>
        </row>
        <row r="3120">
          <cell r="C3120"/>
          <cell r="E3120"/>
          <cell r="H3120" t="str">
            <v>OK</v>
          </cell>
          <cell r="J3120"/>
          <cell r="K3120"/>
          <cell r="M3120"/>
        </row>
        <row r="3121">
          <cell r="C3121"/>
          <cell r="E3121"/>
          <cell r="H3121" t="str">
            <v>OK</v>
          </cell>
          <cell r="J3121"/>
          <cell r="K3121"/>
          <cell r="M3121"/>
        </row>
        <row r="3122">
          <cell r="C3122"/>
          <cell r="E3122"/>
          <cell r="H3122" t="str">
            <v>OK</v>
          </cell>
          <cell r="J3122"/>
          <cell r="K3122"/>
          <cell r="M3122"/>
        </row>
        <row r="3123">
          <cell r="C3123"/>
          <cell r="E3123"/>
          <cell r="H3123" t="str">
            <v>OK</v>
          </cell>
          <cell r="J3123"/>
          <cell r="K3123"/>
          <cell r="M3123"/>
        </row>
        <row r="3124">
          <cell r="C3124"/>
          <cell r="E3124"/>
          <cell r="H3124" t="str">
            <v>OK</v>
          </cell>
          <cell r="J3124"/>
          <cell r="K3124"/>
          <cell r="M3124"/>
        </row>
        <row r="3125">
          <cell r="C3125"/>
          <cell r="E3125"/>
          <cell r="H3125" t="str">
            <v>OK</v>
          </cell>
          <cell r="J3125"/>
          <cell r="K3125"/>
          <cell r="M3125"/>
        </row>
        <row r="3126">
          <cell r="C3126"/>
          <cell r="E3126"/>
          <cell r="H3126" t="str">
            <v>OK</v>
          </cell>
          <cell r="J3126"/>
          <cell r="K3126"/>
          <cell r="M3126"/>
        </row>
        <row r="3127">
          <cell r="C3127"/>
          <cell r="E3127"/>
          <cell r="H3127" t="str">
            <v>OK</v>
          </cell>
          <cell r="J3127"/>
          <cell r="K3127"/>
          <cell r="M3127"/>
        </row>
        <row r="3128">
          <cell r="C3128"/>
          <cell r="E3128"/>
          <cell r="H3128" t="str">
            <v>OK</v>
          </cell>
          <cell r="J3128"/>
          <cell r="K3128"/>
          <cell r="M3128"/>
        </row>
        <row r="3129">
          <cell r="C3129"/>
          <cell r="E3129"/>
          <cell r="H3129" t="str">
            <v>OK</v>
          </cell>
          <cell r="J3129"/>
          <cell r="K3129"/>
          <cell r="M3129"/>
        </row>
        <row r="3130">
          <cell r="C3130"/>
          <cell r="E3130"/>
          <cell r="H3130" t="str">
            <v>OK</v>
          </cell>
          <cell r="J3130"/>
          <cell r="K3130"/>
          <cell r="M3130"/>
        </row>
        <row r="3131">
          <cell r="C3131"/>
          <cell r="E3131"/>
          <cell r="H3131" t="str">
            <v>OK</v>
          </cell>
          <cell r="J3131"/>
          <cell r="K3131"/>
          <cell r="M3131"/>
        </row>
        <row r="3132">
          <cell r="C3132"/>
          <cell r="E3132"/>
          <cell r="H3132" t="str">
            <v>OK</v>
          </cell>
          <cell r="J3132"/>
          <cell r="K3132"/>
          <cell r="M3132"/>
        </row>
        <row r="3133">
          <cell r="C3133"/>
          <cell r="E3133"/>
          <cell r="H3133" t="str">
            <v>OK</v>
          </cell>
          <cell r="J3133"/>
          <cell r="K3133"/>
          <cell r="M3133"/>
        </row>
        <row r="3134">
          <cell r="C3134"/>
          <cell r="E3134"/>
          <cell r="H3134" t="str">
            <v>OK</v>
          </cell>
          <cell r="J3134"/>
          <cell r="K3134"/>
          <cell r="M3134"/>
        </row>
        <row r="3135">
          <cell r="C3135"/>
          <cell r="E3135"/>
          <cell r="H3135" t="str">
            <v>OK</v>
          </cell>
          <cell r="J3135"/>
          <cell r="K3135"/>
          <cell r="M3135"/>
        </row>
        <row r="3136">
          <cell r="C3136"/>
          <cell r="E3136"/>
          <cell r="H3136" t="str">
            <v>OK</v>
          </cell>
          <cell r="J3136"/>
          <cell r="K3136"/>
          <cell r="M3136"/>
        </row>
        <row r="3137">
          <cell r="C3137"/>
          <cell r="E3137"/>
          <cell r="H3137" t="str">
            <v>OK</v>
          </cell>
          <cell r="J3137"/>
          <cell r="K3137"/>
          <cell r="M3137"/>
        </row>
        <row r="3138">
          <cell r="C3138"/>
          <cell r="E3138"/>
          <cell r="H3138" t="str">
            <v>OK</v>
          </cell>
          <cell r="J3138"/>
          <cell r="K3138"/>
          <cell r="M3138"/>
        </row>
        <row r="3139">
          <cell r="C3139"/>
          <cell r="E3139"/>
          <cell r="H3139" t="str">
            <v>OK</v>
          </cell>
          <cell r="J3139"/>
          <cell r="K3139"/>
          <cell r="M3139"/>
        </row>
        <row r="3140">
          <cell r="C3140"/>
          <cell r="E3140"/>
          <cell r="H3140" t="str">
            <v>OK</v>
          </cell>
          <cell r="J3140"/>
          <cell r="K3140"/>
          <cell r="M3140"/>
        </row>
        <row r="3141">
          <cell r="C3141"/>
          <cell r="E3141"/>
          <cell r="H3141" t="str">
            <v>OK</v>
          </cell>
          <cell r="J3141"/>
          <cell r="K3141"/>
          <cell r="M3141"/>
        </row>
        <row r="3142">
          <cell r="C3142"/>
          <cell r="E3142"/>
          <cell r="H3142" t="str">
            <v>OK</v>
          </cell>
          <cell r="J3142"/>
          <cell r="K3142"/>
          <cell r="M3142"/>
        </row>
        <row r="3143">
          <cell r="C3143"/>
          <cell r="E3143"/>
          <cell r="H3143" t="str">
            <v>OK</v>
          </cell>
          <cell r="J3143"/>
          <cell r="K3143"/>
          <cell r="M3143"/>
        </row>
        <row r="3144">
          <cell r="C3144"/>
          <cell r="E3144"/>
          <cell r="H3144" t="str">
            <v>OK</v>
          </cell>
          <cell r="J3144"/>
          <cell r="K3144"/>
          <cell r="M3144"/>
        </row>
        <row r="3145">
          <cell r="C3145"/>
          <cell r="E3145"/>
          <cell r="H3145" t="str">
            <v>OK</v>
          </cell>
          <cell r="J3145"/>
          <cell r="K3145"/>
          <cell r="M3145"/>
        </row>
        <row r="3146">
          <cell r="C3146"/>
          <cell r="E3146"/>
          <cell r="H3146" t="str">
            <v>OK</v>
          </cell>
          <cell r="J3146"/>
          <cell r="K3146"/>
          <cell r="M3146"/>
        </row>
        <row r="3147">
          <cell r="C3147"/>
          <cell r="E3147"/>
          <cell r="H3147" t="str">
            <v>OK</v>
          </cell>
          <cell r="J3147"/>
          <cell r="K3147"/>
          <cell r="M3147"/>
        </row>
        <row r="3148">
          <cell r="C3148"/>
          <cell r="E3148"/>
          <cell r="H3148" t="str">
            <v>OK</v>
          </cell>
          <cell r="J3148"/>
          <cell r="K3148"/>
          <cell r="M3148"/>
        </row>
        <row r="3149">
          <cell r="C3149"/>
          <cell r="E3149"/>
          <cell r="H3149" t="str">
            <v>OK</v>
          </cell>
          <cell r="J3149"/>
          <cell r="K3149"/>
          <cell r="M3149"/>
        </row>
        <row r="3150">
          <cell r="C3150"/>
          <cell r="E3150"/>
          <cell r="H3150" t="str">
            <v>OK</v>
          </cell>
          <cell r="J3150"/>
          <cell r="K3150"/>
          <cell r="M3150"/>
        </row>
        <row r="3151">
          <cell r="C3151"/>
          <cell r="E3151"/>
          <cell r="H3151" t="str">
            <v>OK</v>
          </cell>
          <cell r="J3151"/>
          <cell r="K3151"/>
          <cell r="M3151"/>
        </row>
        <row r="3152">
          <cell r="C3152"/>
          <cell r="E3152"/>
          <cell r="H3152" t="str">
            <v>OK</v>
          </cell>
          <cell r="J3152"/>
          <cell r="K3152"/>
          <cell r="M3152"/>
        </row>
        <row r="3153">
          <cell r="C3153"/>
          <cell r="E3153"/>
          <cell r="H3153" t="str">
            <v>OK</v>
          </cell>
          <cell r="J3153"/>
          <cell r="K3153"/>
          <cell r="M3153"/>
        </row>
        <row r="3154">
          <cell r="C3154"/>
          <cell r="E3154"/>
          <cell r="H3154" t="str">
            <v>OK</v>
          </cell>
          <cell r="J3154"/>
          <cell r="K3154"/>
          <cell r="M3154"/>
        </row>
        <row r="3155">
          <cell r="C3155"/>
          <cell r="E3155"/>
          <cell r="H3155" t="str">
            <v>OK</v>
          </cell>
          <cell r="J3155"/>
          <cell r="K3155"/>
          <cell r="M3155"/>
        </row>
        <row r="3156">
          <cell r="C3156"/>
          <cell r="E3156"/>
          <cell r="H3156" t="str">
            <v>OK</v>
          </cell>
          <cell r="J3156"/>
          <cell r="K3156"/>
          <cell r="M3156"/>
        </row>
        <row r="3157">
          <cell r="C3157"/>
          <cell r="E3157"/>
          <cell r="H3157" t="str">
            <v>OK</v>
          </cell>
          <cell r="J3157"/>
          <cell r="K3157"/>
          <cell r="M3157"/>
        </row>
        <row r="3158">
          <cell r="C3158"/>
          <cell r="E3158"/>
          <cell r="H3158" t="str">
            <v>OK</v>
          </cell>
          <cell r="J3158"/>
          <cell r="K3158"/>
          <cell r="M3158"/>
        </row>
        <row r="3159">
          <cell r="C3159"/>
          <cell r="E3159"/>
          <cell r="H3159" t="str">
            <v>OK</v>
          </cell>
          <cell r="J3159"/>
          <cell r="K3159"/>
          <cell r="M3159"/>
        </row>
        <row r="3160">
          <cell r="C3160"/>
          <cell r="E3160"/>
          <cell r="H3160" t="str">
            <v>OK</v>
          </cell>
          <cell r="J3160"/>
          <cell r="K3160"/>
          <cell r="M3160"/>
        </row>
        <row r="3161">
          <cell r="C3161"/>
          <cell r="E3161"/>
          <cell r="H3161" t="str">
            <v>OK</v>
          </cell>
          <cell r="J3161"/>
          <cell r="K3161"/>
          <cell r="M3161"/>
        </row>
        <row r="3162">
          <cell r="C3162"/>
          <cell r="E3162"/>
          <cell r="H3162" t="str">
            <v>OK</v>
          </cell>
          <cell r="J3162"/>
          <cell r="K3162"/>
          <cell r="M3162"/>
        </row>
        <row r="3163">
          <cell r="C3163"/>
          <cell r="E3163"/>
          <cell r="H3163" t="str">
            <v>OK</v>
          </cell>
          <cell r="J3163"/>
          <cell r="K3163"/>
          <cell r="M3163"/>
        </row>
        <row r="3164">
          <cell r="C3164"/>
          <cell r="E3164"/>
          <cell r="H3164" t="str">
            <v>OK</v>
          </cell>
          <cell r="J3164"/>
          <cell r="K3164"/>
          <cell r="M3164"/>
        </row>
        <row r="3165">
          <cell r="C3165"/>
          <cell r="E3165"/>
          <cell r="H3165" t="str">
            <v>OK</v>
          </cell>
          <cell r="J3165"/>
          <cell r="K3165"/>
          <cell r="M3165"/>
        </row>
        <row r="3166">
          <cell r="C3166"/>
          <cell r="E3166"/>
          <cell r="H3166" t="str">
            <v>OK</v>
          </cell>
          <cell r="J3166"/>
          <cell r="K3166"/>
          <cell r="M3166"/>
        </row>
        <row r="3167">
          <cell r="C3167"/>
          <cell r="E3167"/>
          <cell r="H3167" t="str">
            <v>OK</v>
          </cell>
          <cell r="J3167"/>
          <cell r="K3167"/>
          <cell r="M3167"/>
        </row>
        <row r="3168">
          <cell r="C3168"/>
          <cell r="E3168"/>
          <cell r="H3168" t="str">
            <v>OK</v>
          </cell>
          <cell r="J3168"/>
          <cell r="K3168"/>
          <cell r="M3168"/>
        </row>
        <row r="3169">
          <cell r="C3169"/>
          <cell r="E3169"/>
          <cell r="H3169" t="str">
            <v>OK</v>
          </cell>
          <cell r="J3169"/>
          <cell r="K3169"/>
          <cell r="M3169"/>
        </row>
        <row r="3170">
          <cell r="C3170"/>
          <cell r="E3170"/>
          <cell r="H3170" t="str">
            <v>OK</v>
          </cell>
          <cell r="J3170"/>
          <cell r="K3170"/>
          <cell r="M3170"/>
        </row>
        <row r="3171">
          <cell r="C3171"/>
          <cell r="E3171"/>
          <cell r="H3171" t="str">
            <v>OK</v>
          </cell>
          <cell r="J3171"/>
          <cell r="K3171"/>
          <cell r="M3171"/>
        </row>
        <row r="3172">
          <cell r="C3172"/>
          <cell r="E3172"/>
          <cell r="H3172" t="str">
            <v>OK</v>
          </cell>
          <cell r="J3172"/>
          <cell r="K3172"/>
          <cell r="M3172"/>
        </row>
        <row r="3173">
          <cell r="C3173"/>
          <cell r="E3173"/>
          <cell r="H3173" t="str">
            <v>OK</v>
          </cell>
          <cell r="J3173"/>
          <cell r="K3173"/>
          <cell r="M3173"/>
        </row>
        <row r="3174">
          <cell r="C3174"/>
          <cell r="E3174"/>
          <cell r="H3174" t="str">
            <v>OK</v>
          </cell>
          <cell r="J3174"/>
          <cell r="K3174"/>
          <cell r="M3174"/>
        </row>
        <row r="3175">
          <cell r="C3175"/>
          <cell r="E3175"/>
          <cell r="H3175" t="str">
            <v>OK</v>
          </cell>
          <cell r="J3175"/>
          <cell r="K3175"/>
          <cell r="M3175"/>
        </row>
        <row r="3176">
          <cell r="C3176"/>
          <cell r="E3176"/>
          <cell r="H3176" t="str">
            <v>OK</v>
          </cell>
          <cell r="J3176"/>
          <cell r="K3176"/>
          <cell r="M3176"/>
        </row>
        <row r="3177">
          <cell r="C3177"/>
          <cell r="E3177"/>
          <cell r="H3177" t="str">
            <v>OK</v>
          </cell>
          <cell r="J3177"/>
          <cell r="K3177"/>
          <cell r="M3177"/>
        </row>
        <row r="3178">
          <cell r="C3178"/>
          <cell r="E3178"/>
          <cell r="H3178" t="str">
            <v>OK</v>
          </cell>
          <cell r="J3178"/>
          <cell r="K3178"/>
          <cell r="M3178"/>
        </row>
        <row r="3179">
          <cell r="C3179"/>
          <cell r="E3179"/>
          <cell r="H3179" t="str">
            <v>OK</v>
          </cell>
          <cell r="J3179"/>
          <cell r="K3179"/>
          <cell r="M3179"/>
        </row>
        <row r="3180">
          <cell r="C3180"/>
          <cell r="E3180"/>
          <cell r="H3180" t="str">
            <v>OK</v>
          </cell>
          <cell r="J3180"/>
          <cell r="K3180"/>
          <cell r="M3180"/>
        </row>
        <row r="3181">
          <cell r="C3181"/>
          <cell r="E3181"/>
          <cell r="H3181" t="str">
            <v>OK</v>
          </cell>
          <cell r="J3181"/>
          <cell r="K3181"/>
          <cell r="M3181"/>
        </row>
        <row r="3182">
          <cell r="C3182"/>
          <cell r="E3182"/>
          <cell r="H3182" t="str">
            <v>OK</v>
          </cell>
          <cell r="J3182"/>
          <cell r="K3182"/>
          <cell r="M3182"/>
        </row>
        <row r="3183">
          <cell r="C3183"/>
          <cell r="E3183"/>
          <cell r="H3183" t="str">
            <v>OK</v>
          </cell>
          <cell r="J3183"/>
          <cell r="K3183"/>
          <cell r="M3183"/>
        </row>
        <row r="3184">
          <cell r="C3184"/>
          <cell r="E3184"/>
          <cell r="H3184" t="str">
            <v>OK</v>
          </cell>
          <cell r="J3184"/>
          <cell r="K3184"/>
          <cell r="M3184"/>
        </row>
        <row r="3185">
          <cell r="C3185"/>
          <cell r="E3185"/>
          <cell r="H3185" t="str">
            <v>OK</v>
          </cell>
          <cell r="J3185"/>
          <cell r="K3185"/>
          <cell r="M3185"/>
        </row>
        <row r="3186">
          <cell r="C3186"/>
          <cell r="E3186"/>
          <cell r="H3186" t="str">
            <v>OK</v>
          </cell>
          <cell r="J3186"/>
          <cell r="K3186"/>
          <cell r="M3186"/>
        </row>
        <row r="3187">
          <cell r="C3187"/>
          <cell r="E3187"/>
          <cell r="H3187" t="str">
            <v>OK</v>
          </cell>
          <cell r="J3187"/>
          <cell r="K3187"/>
          <cell r="M3187"/>
        </row>
        <row r="3188">
          <cell r="C3188"/>
          <cell r="E3188"/>
          <cell r="H3188" t="str">
            <v>OK</v>
          </cell>
          <cell r="J3188"/>
          <cell r="K3188"/>
          <cell r="M3188"/>
        </row>
        <row r="3189">
          <cell r="C3189"/>
          <cell r="E3189"/>
          <cell r="H3189" t="str">
            <v>OK</v>
          </cell>
          <cell r="J3189"/>
          <cell r="K3189"/>
          <cell r="M3189"/>
        </row>
        <row r="3190">
          <cell r="C3190"/>
          <cell r="E3190"/>
          <cell r="H3190" t="str">
            <v>OK</v>
          </cell>
          <cell r="J3190"/>
          <cell r="K3190"/>
          <cell r="M3190"/>
        </row>
        <row r="3191">
          <cell r="C3191"/>
          <cell r="E3191"/>
          <cell r="H3191" t="str">
            <v>OK</v>
          </cell>
          <cell r="J3191"/>
          <cell r="K3191"/>
          <cell r="M3191"/>
        </row>
        <row r="3192">
          <cell r="C3192"/>
          <cell r="E3192"/>
          <cell r="H3192" t="str">
            <v>OK</v>
          </cell>
          <cell r="J3192"/>
          <cell r="K3192"/>
          <cell r="M3192"/>
        </row>
        <row r="3193">
          <cell r="C3193"/>
          <cell r="E3193"/>
          <cell r="H3193" t="str">
            <v>OK</v>
          </cell>
          <cell r="J3193"/>
          <cell r="K3193"/>
          <cell r="M3193"/>
        </row>
        <row r="3194">
          <cell r="C3194"/>
          <cell r="E3194"/>
          <cell r="H3194" t="str">
            <v>OK</v>
          </cell>
          <cell r="J3194"/>
          <cell r="K3194"/>
          <cell r="M3194"/>
        </row>
        <row r="3195">
          <cell r="C3195"/>
          <cell r="E3195"/>
          <cell r="H3195" t="str">
            <v>OK</v>
          </cell>
          <cell r="J3195"/>
          <cell r="K3195"/>
          <cell r="M3195"/>
        </row>
        <row r="3196">
          <cell r="C3196"/>
          <cell r="E3196"/>
          <cell r="H3196" t="str">
            <v>OK</v>
          </cell>
          <cell r="J3196"/>
          <cell r="K3196"/>
          <cell r="M3196"/>
        </row>
        <row r="3197">
          <cell r="C3197"/>
          <cell r="E3197"/>
          <cell r="H3197" t="str">
            <v>OK</v>
          </cell>
          <cell r="J3197"/>
          <cell r="K3197"/>
          <cell r="M3197"/>
        </row>
        <row r="3198">
          <cell r="C3198"/>
          <cell r="E3198"/>
          <cell r="H3198" t="str">
            <v>OK</v>
          </cell>
          <cell r="J3198"/>
          <cell r="K3198"/>
          <cell r="M3198"/>
        </row>
        <row r="3199">
          <cell r="C3199"/>
          <cell r="E3199"/>
          <cell r="H3199" t="str">
            <v>OK</v>
          </cell>
          <cell r="J3199"/>
          <cell r="K3199"/>
          <cell r="M3199"/>
        </row>
        <row r="3200">
          <cell r="C3200"/>
          <cell r="E3200"/>
          <cell r="H3200" t="str">
            <v>OK</v>
          </cell>
          <cell r="J3200"/>
          <cell r="K3200"/>
          <cell r="M3200"/>
        </row>
        <row r="3201">
          <cell r="C3201"/>
          <cell r="E3201"/>
          <cell r="H3201" t="str">
            <v>OK</v>
          </cell>
          <cell r="J3201"/>
          <cell r="K3201"/>
          <cell r="M3201"/>
        </row>
        <row r="3202">
          <cell r="C3202"/>
          <cell r="E3202"/>
          <cell r="H3202" t="str">
            <v>OK</v>
          </cell>
          <cell r="J3202"/>
          <cell r="K3202"/>
          <cell r="M3202"/>
        </row>
        <row r="3203">
          <cell r="C3203"/>
          <cell r="E3203"/>
          <cell r="H3203" t="str">
            <v>OK</v>
          </cell>
          <cell r="J3203"/>
          <cell r="K3203"/>
          <cell r="M3203"/>
        </row>
        <row r="3204">
          <cell r="C3204"/>
          <cell r="E3204"/>
          <cell r="H3204" t="str">
            <v>OK</v>
          </cell>
          <cell r="J3204"/>
          <cell r="K3204"/>
          <cell r="M3204"/>
        </row>
        <row r="3205">
          <cell r="C3205"/>
          <cell r="E3205"/>
          <cell r="H3205" t="str">
            <v>OK</v>
          </cell>
          <cell r="J3205"/>
          <cell r="K3205"/>
          <cell r="M3205"/>
        </row>
        <row r="3206">
          <cell r="C3206"/>
          <cell r="E3206"/>
          <cell r="H3206" t="str">
            <v>OK</v>
          </cell>
          <cell r="J3206"/>
          <cell r="K3206"/>
          <cell r="M3206"/>
        </row>
        <row r="3207">
          <cell r="C3207"/>
          <cell r="E3207"/>
          <cell r="H3207" t="str">
            <v>OK</v>
          </cell>
          <cell r="J3207"/>
          <cell r="K3207"/>
          <cell r="M3207"/>
        </row>
        <row r="3208">
          <cell r="C3208"/>
          <cell r="E3208"/>
          <cell r="H3208" t="str">
            <v>OK</v>
          </cell>
          <cell r="J3208"/>
          <cell r="K3208"/>
          <cell r="M3208"/>
        </row>
        <row r="3209">
          <cell r="C3209"/>
          <cell r="E3209"/>
          <cell r="H3209" t="str">
            <v>OK</v>
          </cell>
          <cell r="J3209"/>
          <cell r="K3209"/>
          <cell r="M3209"/>
        </row>
        <row r="3210">
          <cell r="C3210"/>
          <cell r="E3210"/>
          <cell r="H3210" t="str">
            <v>OK</v>
          </cell>
          <cell r="J3210"/>
          <cell r="K3210"/>
          <cell r="M3210"/>
        </row>
        <row r="3211">
          <cell r="C3211"/>
          <cell r="E3211"/>
          <cell r="H3211" t="str">
            <v>OK</v>
          </cell>
          <cell r="J3211"/>
          <cell r="K3211"/>
          <cell r="M3211"/>
        </row>
        <row r="3212">
          <cell r="C3212"/>
          <cell r="E3212"/>
          <cell r="H3212" t="str">
            <v>OK</v>
          </cell>
          <cell r="J3212"/>
          <cell r="K3212"/>
          <cell r="M3212"/>
        </row>
        <row r="3213">
          <cell r="C3213"/>
          <cell r="E3213"/>
          <cell r="H3213" t="str">
            <v>OK</v>
          </cell>
          <cell r="J3213"/>
          <cell r="K3213"/>
          <cell r="M3213"/>
        </row>
        <row r="3214">
          <cell r="C3214"/>
          <cell r="E3214"/>
          <cell r="H3214" t="str">
            <v>OK</v>
          </cell>
          <cell r="J3214"/>
          <cell r="K3214"/>
          <cell r="M3214"/>
        </row>
        <row r="3215">
          <cell r="C3215"/>
          <cell r="E3215"/>
          <cell r="H3215" t="str">
            <v>OK</v>
          </cell>
          <cell r="J3215"/>
          <cell r="K3215"/>
          <cell r="M3215"/>
        </row>
        <row r="3216">
          <cell r="C3216"/>
          <cell r="E3216"/>
          <cell r="H3216" t="str">
            <v>OK</v>
          </cell>
          <cell r="J3216"/>
          <cell r="K3216"/>
          <cell r="M3216"/>
        </row>
        <row r="3217">
          <cell r="C3217"/>
          <cell r="E3217"/>
          <cell r="H3217" t="str">
            <v>OK</v>
          </cell>
          <cell r="J3217"/>
          <cell r="K3217"/>
          <cell r="M3217"/>
        </row>
        <row r="3218">
          <cell r="C3218"/>
          <cell r="E3218"/>
          <cell r="H3218" t="str">
            <v>OK</v>
          </cell>
          <cell r="J3218"/>
          <cell r="K3218"/>
          <cell r="M3218"/>
        </row>
        <row r="3219">
          <cell r="C3219"/>
          <cell r="E3219"/>
          <cell r="H3219" t="str">
            <v>OK</v>
          </cell>
          <cell r="J3219"/>
          <cell r="K3219"/>
          <cell r="M3219"/>
        </row>
        <row r="3220">
          <cell r="C3220"/>
          <cell r="E3220"/>
          <cell r="H3220" t="str">
            <v>OK</v>
          </cell>
          <cell r="J3220"/>
          <cell r="K3220"/>
          <cell r="M3220"/>
        </row>
        <row r="3221">
          <cell r="C3221"/>
          <cell r="E3221"/>
          <cell r="H3221" t="str">
            <v>OK</v>
          </cell>
          <cell r="J3221"/>
          <cell r="K3221"/>
          <cell r="M3221"/>
        </row>
        <row r="3222">
          <cell r="C3222"/>
          <cell r="E3222"/>
          <cell r="H3222" t="str">
            <v>OK</v>
          </cell>
          <cell r="J3222"/>
          <cell r="K3222"/>
          <cell r="M3222"/>
        </row>
        <row r="3223">
          <cell r="C3223"/>
          <cell r="E3223"/>
          <cell r="H3223" t="str">
            <v>OK</v>
          </cell>
          <cell r="J3223"/>
          <cell r="K3223"/>
          <cell r="M3223"/>
        </row>
        <row r="3224">
          <cell r="C3224"/>
          <cell r="E3224"/>
          <cell r="H3224" t="str">
            <v>OK</v>
          </cell>
          <cell r="J3224"/>
          <cell r="K3224"/>
          <cell r="M3224"/>
        </row>
        <row r="3225">
          <cell r="C3225"/>
          <cell r="E3225"/>
          <cell r="H3225" t="str">
            <v>OK</v>
          </cell>
          <cell r="J3225"/>
          <cell r="K3225"/>
          <cell r="M3225"/>
        </row>
        <row r="3226">
          <cell r="C3226"/>
          <cell r="E3226"/>
          <cell r="H3226" t="str">
            <v>OK</v>
          </cell>
          <cell r="J3226"/>
          <cell r="K3226"/>
          <cell r="M3226"/>
        </row>
        <row r="3227">
          <cell r="C3227"/>
          <cell r="E3227"/>
          <cell r="H3227" t="str">
            <v>OK</v>
          </cell>
          <cell r="J3227"/>
          <cell r="K3227"/>
          <cell r="M3227"/>
        </row>
        <row r="3228">
          <cell r="C3228"/>
          <cell r="E3228"/>
          <cell r="H3228" t="str">
            <v>OK</v>
          </cell>
          <cell r="J3228"/>
          <cell r="K3228"/>
          <cell r="M3228"/>
        </row>
        <row r="3229">
          <cell r="C3229"/>
          <cell r="E3229"/>
          <cell r="H3229" t="str">
            <v>OK</v>
          </cell>
          <cell r="J3229"/>
          <cell r="K3229"/>
          <cell r="M3229"/>
        </row>
        <row r="3230">
          <cell r="C3230"/>
          <cell r="E3230"/>
          <cell r="H3230" t="str">
            <v>OK</v>
          </cell>
          <cell r="J3230"/>
          <cell r="K3230"/>
          <cell r="M3230"/>
        </row>
        <row r="3231">
          <cell r="C3231"/>
          <cell r="E3231"/>
          <cell r="H3231" t="str">
            <v>OK</v>
          </cell>
          <cell r="J3231"/>
          <cell r="K3231"/>
          <cell r="M3231"/>
        </row>
        <row r="3232">
          <cell r="C3232"/>
          <cell r="E3232"/>
          <cell r="H3232" t="str">
            <v>OK</v>
          </cell>
          <cell r="J3232"/>
          <cell r="K3232"/>
          <cell r="M3232"/>
        </row>
        <row r="3233">
          <cell r="C3233"/>
          <cell r="E3233"/>
          <cell r="H3233" t="str">
            <v>OK</v>
          </cell>
          <cell r="J3233"/>
          <cell r="K3233"/>
          <cell r="M3233"/>
        </row>
        <row r="3234">
          <cell r="C3234"/>
          <cell r="E3234"/>
          <cell r="H3234" t="str">
            <v>OK</v>
          </cell>
          <cell r="J3234"/>
          <cell r="K3234"/>
          <cell r="M3234"/>
        </row>
        <row r="3235">
          <cell r="C3235"/>
          <cell r="E3235"/>
          <cell r="H3235" t="str">
            <v>OK</v>
          </cell>
          <cell r="J3235"/>
          <cell r="K3235"/>
          <cell r="M3235"/>
        </row>
        <row r="3236">
          <cell r="C3236"/>
          <cell r="E3236"/>
          <cell r="H3236" t="str">
            <v>OK</v>
          </cell>
          <cell r="J3236"/>
          <cell r="K3236"/>
          <cell r="M3236"/>
        </row>
        <row r="3237">
          <cell r="C3237"/>
          <cell r="E3237"/>
          <cell r="H3237" t="str">
            <v>OK</v>
          </cell>
          <cell r="J3237"/>
          <cell r="K3237"/>
          <cell r="M3237"/>
        </row>
        <row r="3238">
          <cell r="C3238"/>
          <cell r="E3238"/>
          <cell r="H3238" t="str">
            <v>OK</v>
          </cell>
          <cell r="J3238"/>
          <cell r="K3238"/>
          <cell r="M3238"/>
        </row>
        <row r="3239">
          <cell r="C3239"/>
          <cell r="E3239"/>
          <cell r="H3239" t="str">
            <v>OK</v>
          </cell>
          <cell r="J3239"/>
          <cell r="K3239"/>
          <cell r="M3239"/>
        </row>
        <row r="3240">
          <cell r="C3240"/>
          <cell r="E3240"/>
          <cell r="H3240" t="str">
            <v>OK</v>
          </cell>
          <cell r="J3240"/>
          <cell r="K3240"/>
          <cell r="M3240"/>
        </row>
        <row r="3241">
          <cell r="C3241"/>
          <cell r="E3241"/>
          <cell r="H3241" t="str">
            <v>OK</v>
          </cell>
          <cell r="J3241"/>
          <cell r="K3241"/>
          <cell r="M3241"/>
        </row>
        <row r="3242">
          <cell r="C3242"/>
          <cell r="E3242"/>
          <cell r="H3242" t="str">
            <v>OK</v>
          </cell>
          <cell r="J3242"/>
          <cell r="K3242"/>
          <cell r="M3242"/>
        </row>
        <row r="3243">
          <cell r="C3243"/>
          <cell r="E3243"/>
          <cell r="H3243" t="str">
            <v>OK</v>
          </cell>
          <cell r="J3243"/>
          <cell r="K3243"/>
          <cell r="M3243"/>
        </row>
        <row r="3244">
          <cell r="C3244"/>
          <cell r="E3244"/>
          <cell r="H3244" t="str">
            <v>OK</v>
          </cell>
          <cell r="J3244"/>
          <cell r="K3244"/>
          <cell r="M3244"/>
        </row>
        <row r="3245">
          <cell r="C3245"/>
          <cell r="E3245"/>
          <cell r="H3245" t="str">
            <v>OK</v>
          </cell>
          <cell r="J3245"/>
          <cell r="K3245"/>
          <cell r="M3245"/>
        </row>
        <row r="3246">
          <cell r="C3246"/>
          <cell r="E3246"/>
          <cell r="H3246" t="str">
            <v>OK</v>
          </cell>
          <cell r="J3246"/>
          <cell r="K3246"/>
          <cell r="M3246"/>
        </row>
        <row r="3247">
          <cell r="C3247"/>
          <cell r="E3247"/>
          <cell r="H3247" t="str">
            <v>OK</v>
          </cell>
          <cell r="J3247"/>
          <cell r="K3247"/>
          <cell r="M3247"/>
        </row>
        <row r="3248">
          <cell r="C3248"/>
          <cell r="E3248"/>
          <cell r="H3248" t="str">
            <v>OK</v>
          </cell>
          <cell r="J3248"/>
          <cell r="K3248"/>
          <cell r="M3248"/>
        </row>
        <row r="3249">
          <cell r="C3249"/>
          <cell r="E3249"/>
          <cell r="H3249" t="str">
            <v>OK</v>
          </cell>
          <cell r="J3249"/>
          <cell r="K3249"/>
          <cell r="M3249"/>
        </row>
        <row r="3250">
          <cell r="C3250"/>
          <cell r="E3250"/>
          <cell r="H3250" t="str">
            <v>OK</v>
          </cell>
          <cell r="J3250"/>
          <cell r="K3250"/>
          <cell r="M3250"/>
        </row>
        <row r="3251">
          <cell r="C3251"/>
          <cell r="E3251"/>
          <cell r="H3251" t="str">
            <v>OK</v>
          </cell>
          <cell r="J3251"/>
          <cell r="K3251"/>
          <cell r="M3251"/>
        </row>
        <row r="3252">
          <cell r="C3252"/>
          <cell r="E3252"/>
          <cell r="H3252" t="str">
            <v>OK</v>
          </cell>
          <cell r="J3252"/>
          <cell r="K3252"/>
          <cell r="M3252"/>
        </row>
        <row r="3253">
          <cell r="C3253"/>
          <cell r="E3253"/>
          <cell r="H3253" t="str">
            <v>OK</v>
          </cell>
          <cell r="J3253"/>
          <cell r="K3253"/>
          <cell r="M3253"/>
        </row>
        <row r="3254">
          <cell r="C3254"/>
          <cell r="E3254"/>
          <cell r="H3254" t="str">
            <v>OK</v>
          </cell>
          <cell r="J3254"/>
          <cell r="K3254"/>
          <cell r="M3254"/>
        </row>
        <row r="3255">
          <cell r="C3255"/>
          <cell r="E3255"/>
          <cell r="H3255" t="str">
            <v>OK</v>
          </cell>
          <cell r="J3255"/>
          <cell r="K3255"/>
          <cell r="M3255"/>
        </row>
        <row r="3256">
          <cell r="C3256"/>
          <cell r="E3256"/>
          <cell r="H3256" t="str">
            <v>OK</v>
          </cell>
          <cell r="J3256"/>
          <cell r="K3256"/>
          <cell r="M3256"/>
        </row>
        <row r="3257">
          <cell r="C3257"/>
          <cell r="E3257"/>
          <cell r="H3257" t="str">
            <v>OK</v>
          </cell>
          <cell r="J3257"/>
          <cell r="K3257"/>
          <cell r="M3257"/>
        </row>
        <row r="3258">
          <cell r="C3258"/>
          <cell r="E3258"/>
          <cell r="H3258" t="str">
            <v>OK</v>
          </cell>
          <cell r="J3258"/>
          <cell r="K3258"/>
          <cell r="M3258"/>
        </row>
        <row r="3259">
          <cell r="C3259"/>
          <cell r="E3259"/>
          <cell r="H3259" t="str">
            <v>OK</v>
          </cell>
          <cell r="J3259"/>
          <cell r="K3259"/>
          <cell r="M3259"/>
        </row>
        <row r="3260">
          <cell r="C3260"/>
          <cell r="E3260"/>
          <cell r="H3260" t="str">
            <v>OK</v>
          </cell>
          <cell r="J3260"/>
          <cell r="K3260"/>
          <cell r="M3260"/>
        </row>
        <row r="3261">
          <cell r="C3261"/>
          <cell r="E3261"/>
          <cell r="H3261" t="str">
            <v>OK</v>
          </cell>
          <cell r="J3261"/>
          <cell r="K3261"/>
          <cell r="M3261"/>
        </row>
        <row r="3262">
          <cell r="C3262"/>
          <cell r="E3262"/>
          <cell r="H3262" t="str">
            <v>OK</v>
          </cell>
          <cell r="J3262"/>
          <cell r="K3262"/>
          <cell r="M3262"/>
        </row>
        <row r="3263">
          <cell r="C3263"/>
          <cell r="E3263"/>
          <cell r="H3263" t="str">
            <v>OK</v>
          </cell>
          <cell r="J3263"/>
          <cell r="K3263"/>
          <cell r="M3263"/>
        </row>
        <row r="3264">
          <cell r="C3264"/>
          <cell r="E3264"/>
          <cell r="H3264" t="str">
            <v>OK</v>
          </cell>
          <cell r="J3264"/>
          <cell r="K3264"/>
          <cell r="M3264"/>
        </row>
        <row r="3265">
          <cell r="C3265"/>
          <cell r="E3265"/>
          <cell r="H3265" t="str">
            <v>OK</v>
          </cell>
          <cell r="J3265"/>
          <cell r="K3265"/>
          <cell r="M3265"/>
        </row>
        <row r="3266">
          <cell r="C3266"/>
          <cell r="E3266"/>
          <cell r="H3266" t="str">
            <v>OK</v>
          </cell>
          <cell r="J3266"/>
          <cell r="K3266"/>
          <cell r="M3266"/>
        </row>
        <row r="3267">
          <cell r="C3267"/>
          <cell r="E3267"/>
          <cell r="H3267" t="str">
            <v>OK</v>
          </cell>
          <cell r="J3267"/>
          <cell r="K3267"/>
          <cell r="M3267"/>
        </row>
        <row r="3268">
          <cell r="C3268"/>
          <cell r="E3268"/>
          <cell r="H3268" t="str">
            <v>OK</v>
          </cell>
          <cell r="J3268"/>
          <cell r="K3268"/>
          <cell r="M3268"/>
        </row>
        <row r="3269">
          <cell r="C3269"/>
          <cell r="E3269"/>
          <cell r="H3269" t="str">
            <v>OK</v>
          </cell>
          <cell r="J3269"/>
          <cell r="K3269"/>
          <cell r="M3269"/>
        </row>
        <row r="3270">
          <cell r="C3270"/>
          <cell r="E3270"/>
          <cell r="H3270" t="str">
            <v>OK</v>
          </cell>
          <cell r="J3270"/>
          <cell r="K3270"/>
          <cell r="M3270"/>
        </row>
        <row r="3271">
          <cell r="C3271"/>
          <cell r="E3271"/>
          <cell r="H3271" t="str">
            <v>OK</v>
          </cell>
          <cell r="J3271"/>
          <cell r="K3271"/>
          <cell r="M3271"/>
        </row>
        <row r="3272">
          <cell r="C3272"/>
          <cell r="E3272"/>
          <cell r="H3272" t="str">
            <v>OK</v>
          </cell>
          <cell r="J3272"/>
          <cell r="K3272"/>
          <cell r="M3272"/>
        </row>
        <row r="3273">
          <cell r="C3273"/>
          <cell r="E3273"/>
          <cell r="H3273" t="str">
            <v>OK</v>
          </cell>
          <cell r="J3273"/>
          <cell r="K3273"/>
          <cell r="M3273"/>
        </row>
        <row r="3274">
          <cell r="C3274"/>
          <cell r="E3274"/>
          <cell r="H3274" t="str">
            <v>OK</v>
          </cell>
          <cell r="J3274"/>
          <cell r="K3274"/>
          <cell r="M3274"/>
        </row>
        <row r="3275">
          <cell r="C3275"/>
          <cell r="E3275"/>
          <cell r="H3275" t="str">
            <v>OK</v>
          </cell>
          <cell r="J3275"/>
          <cell r="K3275"/>
          <cell r="M3275"/>
        </row>
        <row r="3276">
          <cell r="C3276"/>
          <cell r="E3276"/>
          <cell r="H3276" t="str">
            <v>OK</v>
          </cell>
          <cell r="J3276"/>
          <cell r="K3276"/>
          <cell r="M3276"/>
        </row>
        <row r="3277">
          <cell r="C3277"/>
          <cell r="E3277"/>
          <cell r="H3277" t="str">
            <v>OK</v>
          </cell>
          <cell r="J3277"/>
          <cell r="K3277"/>
          <cell r="M3277"/>
        </row>
        <row r="3278">
          <cell r="C3278"/>
          <cell r="E3278"/>
          <cell r="H3278" t="str">
            <v>OK</v>
          </cell>
          <cell r="J3278"/>
          <cell r="K3278"/>
          <cell r="M3278"/>
        </row>
        <row r="3279">
          <cell r="C3279"/>
          <cell r="E3279"/>
          <cell r="H3279" t="str">
            <v>OK</v>
          </cell>
          <cell r="J3279"/>
          <cell r="K3279"/>
          <cell r="M3279"/>
        </row>
        <row r="3280">
          <cell r="C3280"/>
          <cell r="E3280"/>
          <cell r="H3280" t="str">
            <v>OK</v>
          </cell>
          <cell r="J3280"/>
          <cell r="K3280"/>
          <cell r="M3280"/>
        </row>
        <row r="3281">
          <cell r="C3281"/>
          <cell r="E3281"/>
          <cell r="H3281" t="str">
            <v>OK</v>
          </cell>
          <cell r="J3281"/>
          <cell r="K3281"/>
          <cell r="M3281"/>
        </row>
        <row r="3282">
          <cell r="C3282"/>
          <cell r="E3282"/>
          <cell r="H3282" t="str">
            <v>OK</v>
          </cell>
          <cell r="J3282"/>
          <cell r="K3282"/>
          <cell r="M3282"/>
        </row>
        <row r="3283">
          <cell r="C3283"/>
          <cell r="E3283"/>
          <cell r="H3283" t="str">
            <v>OK</v>
          </cell>
          <cell r="J3283"/>
          <cell r="K3283"/>
          <cell r="M3283"/>
        </row>
        <row r="3284">
          <cell r="C3284"/>
          <cell r="E3284"/>
          <cell r="H3284" t="str">
            <v>OK</v>
          </cell>
          <cell r="J3284"/>
          <cell r="K3284"/>
          <cell r="M3284"/>
        </row>
        <row r="3285">
          <cell r="C3285"/>
          <cell r="E3285"/>
          <cell r="H3285" t="str">
            <v>OK</v>
          </cell>
          <cell r="J3285"/>
          <cell r="K3285"/>
          <cell r="M3285"/>
        </row>
        <row r="3286">
          <cell r="C3286"/>
          <cell r="E3286"/>
          <cell r="H3286" t="str">
            <v>OK</v>
          </cell>
          <cell r="J3286"/>
          <cell r="K3286"/>
          <cell r="M3286"/>
        </row>
        <row r="3287">
          <cell r="C3287"/>
          <cell r="E3287"/>
          <cell r="H3287" t="str">
            <v>OK</v>
          </cell>
          <cell r="J3287"/>
          <cell r="K3287"/>
          <cell r="M3287"/>
        </row>
        <row r="3288">
          <cell r="C3288"/>
          <cell r="E3288"/>
          <cell r="H3288" t="str">
            <v>OK</v>
          </cell>
          <cell r="J3288"/>
          <cell r="K3288"/>
          <cell r="M3288"/>
        </row>
        <row r="3289">
          <cell r="C3289"/>
          <cell r="E3289"/>
          <cell r="H3289" t="str">
            <v>OK</v>
          </cell>
          <cell r="J3289"/>
          <cell r="K3289"/>
          <cell r="M3289"/>
        </row>
        <row r="3290">
          <cell r="C3290"/>
          <cell r="E3290"/>
          <cell r="H3290" t="str">
            <v>OK</v>
          </cell>
          <cell r="J3290"/>
          <cell r="K3290"/>
          <cell r="M3290"/>
        </row>
        <row r="3291">
          <cell r="C3291"/>
          <cell r="E3291"/>
          <cell r="H3291" t="str">
            <v>OK</v>
          </cell>
          <cell r="J3291"/>
          <cell r="K3291"/>
          <cell r="M3291"/>
        </row>
        <row r="3292">
          <cell r="C3292"/>
          <cell r="E3292"/>
          <cell r="H3292" t="str">
            <v>OK</v>
          </cell>
          <cell r="J3292"/>
          <cell r="K3292"/>
          <cell r="M3292"/>
        </row>
        <row r="3293">
          <cell r="C3293"/>
          <cell r="E3293"/>
          <cell r="H3293" t="str">
            <v>OK</v>
          </cell>
          <cell r="J3293"/>
          <cell r="K3293"/>
          <cell r="M3293"/>
        </row>
        <row r="3294">
          <cell r="C3294"/>
          <cell r="E3294"/>
          <cell r="H3294" t="str">
            <v>OK</v>
          </cell>
          <cell r="J3294"/>
          <cell r="K3294"/>
          <cell r="M3294"/>
        </row>
        <row r="3295">
          <cell r="C3295"/>
          <cell r="E3295"/>
          <cell r="H3295" t="str">
            <v>OK</v>
          </cell>
          <cell r="J3295"/>
          <cell r="K3295"/>
          <cell r="M3295"/>
        </row>
        <row r="3296">
          <cell r="C3296"/>
          <cell r="E3296"/>
          <cell r="H3296" t="str">
            <v>OK</v>
          </cell>
          <cell r="J3296"/>
          <cell r="K3296"/>
          <cell r="M3296"/>
        </row>
        <row r="3297">
          <cell r="C3297"/>
          <cell r="E3297"/>
          <cell r="H3297" t="str">
            <v>OK</v>
          </cell>
          <cell r="J3297"/>
          <cell r="K3297"/>
          <cell r="M3297"/>
        </row>
        <row r="3298">
          <cell r="C3298"/>
          <cell r="E3298"/>
          <cell r="H3298" t="str">
            <v>OK</v>
          </cell>
          <cell r="J3298"/>
          <cell r="K3298"/>
          <cell r="M3298"/>
        </row>
        <row r="3299">
          <cell r="C3299"/>
          <cell r="E3299"/>
          <cell r="H3299" t="str">
            <v>OK</v>
          </cell>
          <cell r="J3299"/>
          <cell r="K3299"/>
          <cell r="M3299"/>
        </row>
        <row r="3300">
          <cell r="C3300"/>
          <cell r="E3300"/>
          <cell r="H3300" t="str">
            <v>OK</v>
          </cell>
          <cell r="J3300"/>
          <cell r="K3300"/>
          <cell r="M3300"/>
        </row>
        <row r="3301">
          <cell r="C3301"/>
          <cell r="E3301"/>
          <cell r="H3301" t="str">
            <v>OK</v>
          </cell>
          <cell r="J3301"/>
          <cell r="K3301"/>
          <cell r="M3301"/>
        </row>
        <row r="3302">
          <cell r="C3302"/>
          <cell r="E3302"/>
          <cell r="H3302" t="str">
            <v>OK</v>
          </cell>
          <cell r="J3302"/>
          <cell r="K3302"/>
          <cell r="M3302"/>
        </row>
        <row r="3303">
          <cell r="C3303"/>
          <cell r="E3303"/>
          <cell r="H3303" t="str">
            <v>OK</v>
          </cell>
          <cell r="J3303"/>
          <cell r="K3303"/>
          <cell r="M3303"/>
        </row>
        <row r="3304">
          <cell r="C3304"/>
          <cell r="E3304"/>
          <cell r="H3304" t="str">
            <v>OK</v>
          </cell>
          <cell r="J3304"/>
          <cell r="K3304"/>
          <cell r="M3304"/>
        </row>
        <row r="3305">
          <cell r="C3305"/>
          <cell r="E3305"/>
          <cell r="H3305" t="str">
            <v>OK</v>
          </cell>
          <cell r="J3305"/>
          <cell r="K3305"/>
          <cell r="M3305"/>
        </row>
        <row r="3306">
          <cell r="C3306"/>
          <cell r="E3306"/>
          <cell r="H3306" t="str">
            <v>OK</v>
          </cell>
          <cell r="J3306"/>
          <cell r="K3306"/>
          <cell r="M3306"/>
        </row>
        <row r="3307">
          <cell r="C3307"/>
          <cell r="E3307"/>
          <cell r="H3307" t="str">
            <v>OK</v>
          </cell>
          <cell r="J3307"/>
          <cell r="K3307"/>
          <cell r="M3307"/>
        </row>
        <row r="3308">
          <cell r="C3308"/>
          <cell r="E3308"/>
          <cell r="H3308" t="str">
            <v>OK</v>
          </cell>
          <cell r="J3308"/>
          <cell r="K3308"/>
          <cell r="M3308"/>
        </row>
        <row r="3309">
          <cell r="C3309"/>
          <cell r="E3309"/>
          <cell r="H3309" t="str">
            <v>OK</v>
          </cell>
          <cell r="J3309"/>
          <cell r="K3309"/>
          <cell r="M3309"/>
        </row>
        <row r="3310">
          <cell r="C3310"/>
          <cell r="E3310"/>
          <cell r="H3310" t="str">
            <v>OK</v>
          </cell>
          <cell r="J3310"/>
          <cell r="K3310"/>
          <cell r="M3310"/>
        </row>
        <row r="3311">
          <cell r="C3311"/>
          <cell r="E3311"/>
          <cell r="H3311" t="str">
            <v>OK</v>
          </cell>
          <cell r="J3311"/>
          <cell r="K3311"/>
          <cell r="M3311"/>
        </row>
        <row r="3312">
          <cell r="C3312"/>
          <cell r="E3312"/>
          <cell r="H3312" t="str">
            <v>OK</v>
          </cell>
          <cell r="J3312"/>
          <cell r="K3312"/>
          <cell r="M3312"/>
        </row>
        <row r="3313">
          <cell r="C3313"/>
          <cell r="E3313"/>
          <cell r="H3313" t="str">
            <v>OK</v>
          </cell>
          <cell r="J3313"/>
          <cell r="K3313"/>
          <cell r="M3313"/>
        </row>
        <row r="3314">
          <cell r="C3314"/>
          <cell r="E3314"/>
          <cell r="H3314" t="str">
            <v>OK</v>
          </cell>
          <cell r="J3314"/>
          <cell r="K3314"/>
          <cell r="M3314"/>
        </row>
        <row r="3315">
          <cell r="C3315"/>
          <cell r="E3315"/>
          <cell r="H3315" t="str">
            <v>OK</v>
          </cell>
          <cell r="J3315"/>
          <cell r="K3315"/>
          <cell r="M3315"/>
        </row>
        <row r="3316">
          <cell r="C3316"/>
          <cell r="E3316"/>
          <cell r="H3316" t="str">
            <v>OK</v>
          </cell>
          <cell r="J3316"/>
          <cell r="K3316"/>
          <cell r="M3316"/>
        </row>
        <row r="3317">
          <cell r="C3317"/>
          <cell r="E3317"/>
          <cell r="H3317" t="str">
            <v>OK</v>
          </cell>
          <cell r="J3317"/>
          <cell r="K3317"/>
          <cell r="M3317"/>
        </row>
        <row r="3318">
          <cell r="C3318"/>
          <cell r="E3318"/>
          <cell r="H3318" t="str">
            <v>OK</v>
          </cell>
          <cell r="J3318"/>
          <cell r="K3318"/>
          <cell r="M3318"/>
        </row>
        <row r="3319">
          <cell r="C3319"/>
          <cell r="E3319"/>
          <cell r="H3319" t="str">
            <v>OK</v>
          </cell>
          <cell r="J3319"/>
          <cell r="K3319"/>
          <cell r="M3319"/>
        </row>
        <row r="3320">
          <cell r="C3320"/>
          <cell r="E3320"/>
          <cell r="H3320" t="str">
            <v>OK</v>
          </cell>
          <cell r="J3320"/>
          <cell r="K3320"/>
          <cell r="M3320"/>
        </row>
        <row r="3321">
          <cell r="C3321"/>
          <cell r="E3321"/>
          <cell r="H3321" t="str">
            <v>OK</v>
          </cell>
          <cell r="J3321"/>
          <cell r="K3321"/>
          <cell r="M3321"/>
        </row>
        <row r="3322">
          <cell r="C3322"/>
          <cell r="E3322"/>
          <cell r="H3322" t="str">
            <v>OK</v>
          </cell>
          <cell r="J3322"/>
          <cell r="K3322"/>
          <cell r="M3322"/>
        </row>
        <row r="3323">
          <cell r="C3323"/>
          <cell r="E3323"/>
          <cell r="H3323" t="str">
            <v>OK</v>
          </cell>
          <cell r="J3323"/>
          <cell r="K3323"/>
          <cell r="M3323"/>
        </row>
        <row r="3324">
          <cell r="C3324"/>
          <cell r="E3324"/>
          <cell r="H3324" t="str">
            <v>OK</v>
          </cell>
          <cell r="J3324"/>
          <cell r="K3324"/>
          <cell r="M3324"/>
        </row>
        <row r="3325">
          <cell r="C3325"/>
          <cell r="E3325"/>
          <cell r="H3325" t="str">
            <v>OK</v>
          </cell>
          <cell r="J3325"/>
          <cell r="K3325"/>
          <cell r="M3325"/>
        </row>
        <row r="3326">
          <cell r="C3326"/>
          <cell r="E3326"/>
          <cell r="H3326" t="str">
            <v>OK</v>
          </cell>
          <cell r="J3326"/>
          <cell r="K3326"/>
          <cell r="M3326"/>
        </row>
        <row r="3327">
          <cell r="C3327"/>
          <cell r="E3327"/>
          <cell r="H3327" t="str">
            <v>OK</v>
          </cell>
          <cell r="J3327"/>
          <cell r="K3327"/>
          <cell r="M3327"/>
        </row>
        <row r="3328">
          <cell r="C3328"/>
          <cell r="E3328"/>
          <cell r="H3328" t="str">
            <v>OK</v>
          </cell>
          <cell r="J3328"/>
          <cell r="K3328"/>
          <cell r="M3328"/>
        </row>
        <row r="3329">
          <cell r="C3329"/>
          <cell r="E3329"/>
          <cell r="H3329" t="str">
            <v>OK</v>
          </cell>
          <cell r="J3329"/>
          <cell r="K3329"/>
          <cell r="M3329"/>
        </row>
        <row r="3330">
          <cell r="C3330"/>
          <cell r="E3330"/>
          <cell r="H3330" t="str">
            <v>OK</v>
          </cell>
          <cell r="J3330"/>
          <cell r="K3330"/>
          <cell r="M3330"/>
        </row>
        <row r="3331">
          <cell r="C3331"/>
          <cell r="E3331"/>
          <cell r="H3331" t="str">
            <v>OK</v>
          </cell>
          <cell r="J3331"/>
          <cell r="K3331"/>
          <cell r="M3331"/>
        </row>
        <row r="3332">
          <cell r="C3332"/>
          <cell r="E3332"/>
          <cell r="H3332" t="str">
            <v>OK</v>
          </cell>
          <cell r="J3332"/>
          <cell r="K3332"/>
          <cell r="M3332"/>
        </row>
        <row r="3333">
          <cell r="C3333"/>
          <cell r="E3333"/>
          <cell r="H3333" t="str">
            <v>OK</v>
          </cell>
          <cell r="J3333"/>
          <cell r="K3333"/>
          <cell r="M3333"/>
        </row>
        <row r="3334">
          <cell r="C3334"/>
          <cell r="E3334"/>
          <cell r="H3334" t="str">
            <v>OK</v>
          </cell>
          <cell r="J3334"/>
          <cell r="K3334"/>
          <cell r="M3334"/>
        </row>
        <row r="3335">
          <cell r="C3335"/>
          <cell r="E3335"/>
          <cell r="H3335" t="str">
            <v>OK</v>
          </cell>
          <cell r="J3335"/>
          <cell r="K3335"/>
          <cell r="M3335"/>
        </row>
        <row r="3336">
          <cell r="C3336"/>
          <cell r="E3336"/>
          <cell r="H3336" t="str">
            <v>OK</v>
          </cell>
          <cell r="J3336"/>
          <cell r="K3336"/>
          <cell r="M3336"/>
        </row>
        <row r="3337">
          <cell r="C3337"/>
          <cell r="E3337"/>
          <cell r="H3337" t="str">
            <v>OK</v>
          </cell>
          <cell r="J3337"/>
          <cell r="K3337"/>
          <cell r="M3337"/>
        </row>
        <row r="3338">
          <cell r="C3338"/>
          <cell r="E3338"/>
          <cell r="H3338" t="str">
            <v>OK</v>
          </cell>
          <cell r="J3338"/>
          <cell r="K3338"/>
          <cell r="M3338"/>
        </row>
        <row r="3339">
          <cell r="C3339"/>
          <cell r="E3339"/>
          <cell r="H3339" t="str">
            <v>OK</v>
          </cell>
          <cell r="J3339"/>
          <cell r="K3339"/>
          <cell r="M3339"/>
        </row>
        <row r="3340">
          <cell r="C3340"/>
          <cell r="E3340"/>
          <cell r="H3340" t="str">
            <v>OK</v>
          </cell>
          <cell r="J3340"/>
          <cell r="K3340"/>
          <cell r="M3340"/>
        </row>
        <row r="3341">
          <cell r="C3341"/>
          <cell r="E3341"/>
          <cell r="H3341" t="str">
            <v>OK</v>
          </cell>
          <cell r="J3341"/>
          <cell r="K3341"/>
          <cell r="M3341"/>
        </row>
        <row r="3342">
          <cell r="C3342"/>
          <cell r="E3342"/>
          <cell r="H3342" t="str">
            <v>OK</v>
          </cell>
          <cell r="J3342"/>
          <cell r="K3342"/>
          <cell r="M3342"/>
        </row>
        <row r="3343">
          <cell r="C3343"/>
          <cell r="E3343"/>
          <cell r="H3343" t="str">
            <v>OK</v>
          </cell>
          <cell r="J3343"/>
          <cell r="K3343"/>
          <cell r="M3343"/>
        </row>
        <row r="3344">
          <cell r="C3344"/>
          <cell r="E3344"/>
          <cell r="H3344" t="str">
            <v>OK</v>
          </cell>
          <cell r="J3344"/>
          <cell r="K3344"/>
          <cell r="M3344"/>
        </row>
        <row r="3345">
          <cell r="C3345"/>
          <cell r="E3345"/>
          <cell r="H3345" t="str">
            <v>OK</v>
          </cell>
          <cell r="J3345"/>
          <cell r="K3345"/>
          <cell r="M3345"/>
        </row>
        <row r="3346">
          <cell r="C3346"/>
          <cell r="E3346"/>
          <cell r="H3346" t="str">
            <v>OK</v>
          </cell>
          <cell r="J3346"/>
          <cell r="K3346"/>
          <cell r="M3346"/>
        </row>
        <row r="3347">
          <cell r="C3347"/>
          <cell r="E3347"/>
          <cell r="H3347" t="str">
            <v>OK</v>
          </cell>
          <cell r="J3347"/>
          <cell r="K3347"/>
          <cell r="M3347"/>
        </row>
        <row r="3348">
          <cell r="C3348"/>
          <cell r="E3348"/>
          <cell r="H3348" t="str">
            <v>OK</v>
          </cell>
          <cell r="J3348"/>
          <cell r="K3348"/>
          <cell r="M3348"/>
        </row>
        <row r="3349">
          <cell r="C3349"/>
          <cell r="E3349"/>
          <cell r="H3349" t="str">
            <v>OK</v>
          </cell>
          <cell r="J3349"/>
          <cell r="K3349"/>
          <cell r="M3349"/>
        </row>
        <row r="3350">
          <cell r="C3350"/>
          <cell r="E3350"/>
          <cell r="H3350" t="str">
            <v>OK</v>
          </cell>
          <cell r="J3350"/>
          <cell r="K3350"/>
          <cell r="M3350"/>
        </row>
        <row r="3351">
          <cell r="C3351"/>
          <cell r="E3351"/>
          <cell r="H3351" t="str">
            <v>OK</v>
          </cell>
          <cell r="J3351"/>
          <cell r="K3351"/>
          <cell r="M3351"/>
        </row>
        <row r="3352">
          <cell r="C3352"/>
          <cell r="E3352"/>
          <cell r="H3352" t="str">
            <v>OK</v>
          </cell>
          <cell r="J3352"/>
          <cell r="K3352"/>
          <cell r="M3352"/>
        </row>
        <row r="3353">
          <cell r="C3353"/>
          <cell r="E3353"/>
          <cell r="H3353" t="str">
            <v>OK</v>
          </cell>
          <cell r="J3353"/>
          <cell r="K3353"/>
          <cell r="M3353"/>
        </row>
        <row r="3354">
          <cell r="C3354"/>
          <cell r="E3354"/>
          <cell r="H3354" t="str">
            <v>OK</v>
          </cell>
          <cell r="J3354"/>
          <cell r="K3354"/>
          <cell r="M3354"/>
        </row>
        <row r="3355">
          <cell r="C3355"/>
          <cell r="E3355"/>
          <cell r="H3355" t="str">
            <v>OK</v>
          </cell>
          <cell r="J3355"/>
          <cell r="K3355"/>
          <cell r="M3355"/>
        </row>
        <row r="3356">
          <cell r="C3356"/>
          <cell r="E3356"/>
          <cell r="H3356" t="str">
            <v>OK</v>
          </cell>
          <cell r="J3356"/>
          <cell r="K3356"/>
          <cell r="M3356"/>
        </row>
        <row r="3357">
          <cell r="C3357"/>
          <cell r="E3357"/>
          <cell r="H3357" t="str">
            <v>OK</v>
          </cell>
          <cell r="J3357"/>
          <cell r="K3357"/>
          <cell r="M3357"/>
        </row>
        <row r="3358">
          <cell r="C3358"/>
          <cell r="E3358"/>
          <cell r="H3358" t="str">
            <v>OK</v>
          </cell>
          <cell r="J3358"/>
          <cell r="K3358"/>
          <cell r="M3358"/>
        </row>
        <row r="3359">
          <cell r="C3359"/>
          <cell r="E3359"/>
          <cell r="H3359" t="str">
            <v>OK</v>
          </cell>
          <cell r="J3359"/>
          <cell r="K3359"/>
          <cell r="M3359"/>
        </row>
        <row r="3360">
          <cell r="C3360"/>
          <cell r="E3360"/>
          <cell r="H3360" t="str">
            <v>OK</v>
          </cell>
          <cell r="J3360"/>
          <cell r="K3360"/>
          <cell r="M3360"/>
        </row>
        <row r="3361">
          <cell r="C3361"/>
          <cell r="E3361"/>
          <cell r="H3361" t="str">
            <v>OK</v>
          </cell>
          <cell r="J3361"/>
          <cell r="K3361"/>
          <cell r="M3361"/>
        </row>
        <row r="3362">
          <cell r="C3362"/>
          <cell r="E3362"/>
          <cell r="H3362" t="str">
            <v>OK</v>
          </cell>
          <cell r="J3362"/>
          <cell r="K3362"/>
          <cell r="M3362"/>
        </row>
        <row r="3363">
          <cell r="C3363"/>
          <cell r="E3363"/>
          <cell r="H3363" t="str">
            <v>OK</v>
          </cell>
          <cell r="J3363"/>
          <cell r="K3363"/>
          <cell r="M3363"/>
        </row>
        <row r="3364">
          <cell r="C3364"/>
          <cell r="E3364"/>
          <cell r="H3364" t="str">
            <v>OK</v>
          </cell>
          <cell r="J3364"/>
          <cell r="K3364"/>
          <cell r="M3364"/>
        </row>
        <row r="3365">
          <cell r="C3365"/>
          <cell r="E3365"/>
          <cell r="H3365" t="str">
            <v>OK</v>
          </cell>
          <cell r="J3365"/>
          <cell r="K3365"/>
          <cell r="M3365"/>
        </row>
        <row r="3366">
          <cell r="C3366"/>
          <cell r="E3366"/>
          <cell r="H3366" t="str">
            <v>OK</v>
          </cell>
          <cell r="J3366"/>
          <cell r="K3366"/>
          <cell r="M3366"/>
        </row>
        <row r="3367">
          <cell r="C3367"/>
          <cell r="E3367"/>
          <cell r="H3367" t="str">
            <v>OK</v>
          </cell>
          <cell r="J3367"/>
          <cell r="K3367"/>
          <cell r="M3367"/>
        </row>
        <row r="3368">
          <cell r="C3368"/>
          <cell r="E3368"/>
          <cell r="H3368" t="str">
            <v>OK</v>
          </cell>
          <cell r="J3368"/>
          <cell r="K3368"/>
          <cell r="M3368"/>
        </row>
        <row r="3369">
          <cell r="C3369"/>
          <cell r="E3369"/>
          <cell r="H3369" t="str">
            <v>OK</v>
          </cell>
          <cell r="J3369"/>
          <cell r="K3369"/>
          <cell r="M3369"/>
        </row>
        <row r="3370">
          <cell r="C3370"/>
          <cell r="E3370"/>
          <cell r="H3370" t="str">
            <v>OK</v>
          </cell>
          <cell r="J3370"/>
          <cell r="K3370"/>
          <cell r="M3370"/>
        </row>
        <row r="3371">
          <cell r="C3371"/>
          <cell r="E3371"/>
          <cell r="H3371" t="str">
            <v>OK</v>
          </cell>
          <cell r="J3371"/>
          <cell r="K3371"/>
          <cell r="M3371"/>
        </row>
        <row r="3372">
          <cell r="C3372"/>
          <cell r="E3372"/>
          <cell r="H3372" t="str">
            <v>OK</v>
          </cell>
          <cell r="J3372"/>
          <cell r="K3372"/>
          <cell r="M3372"/>
        </row>
        <row r="3373">
          <cell r="C3373"/>
          <cell r="E3373"/>
          <cell r="H3373" t="str">
            <v>OK</v>
          </cell>
          <cell r="J3373"/>
          <cell r="K3373"/>
          <cell r="M3373"/>
        </row>
        <row r="3374">
          <cell r="C3374"/>
          <cell r="E3374"/>
          <cell r="H3374" t="str">
            <v>OK</v>
          </cell>
          <cell r="J3374"/>
          <cell r="K3374"/>
          <cell r="M3374"/>
        </row>
        <row r="3375">
          <cell r="C3375"/>
          <cell r="E3375"/>
          <cell r="H3375" t="str">
            <v>OK</v>
          </cell>
          <cell r="J3375"/>
          <cell r="K3375"/>
          <cell r="M3375"/>
        </row>
        <row r="3376">
          <cell r="C3376"/>
          <cell r="E3376"/>
          <cell r="H3376" t="str">
            <v>OK</v>
          </cell>
          <cell r="J3376"/>
          <cell r="K3376"/>
          <cell r="M3376"/>
        </row>
        <row r="3377">
          <cell r="C3377"/>
          <cell r="E3377"/>
          <cell r="H3377" t="str">
            <v>OK</v>
          </cell>
          <cell r="J3377"/>
          <cell r="K3377"/>
          <cell r="M3377"/>
        </row>
        <row r="3378">
          <cell r="C3378"/>
          <cell r="E3378"/>
          <cell r="H3378" t="str">
            <v>OK</v>
          </cell>
          <cell r="J3378"/>
          <cell r="K3378"/>
          <cell r="M3378"/>
        </row>
        <row r="3379">
          <cell r="C3379"/>
          <cell r="E3379"/>
          <cell r="H3379" t="str">
            <v>OK</v>
          </cell>
          <cell r="J3379"/>
          <cell r="K3379"/>
          <cell r="M3379"/>
        </row>
        <row r="3380">
          <cell r="C3380"/>
          <cell r="E3380"/>
          <cell r="H3380" t="str">
            <v>OK</v>
          </cell>
          <cell r="J3380"/>
          <cell r="K3380"/>
          <cell r="M3380"/>
        </row>
        <row r="3381">
          <cell r="C3381"/>
          <cell r="E3381"/>
          <cell r="H3381" t="str">
            <v>OK</v>
          </cell>
          <cell r="J3381"/>
          <cell r="K3381"/>
          <cell r="M3381"/>
        </row>
        <row r="3382">
          <cell r="C3382"/>
          <cell r="E3382"/>
          <cell r="H3382" t="str">
            <v>OK</v>
          </cell>
          <cell r="J3382"/>
          <cell r="K3382"/>
          <cell r="M3382"/>
        </row>
        <row r="3383">
          <cell r="C3383"/>
          <cell r="E3383"/>
          <cell r="H3383" t="str">
            <v>OK</v>
          </cell>
          <cell r="J3383"/>
          <cell r="K3383"/>
          <cell r="M3383"/>
        </row>
        <row r="3384">
          <cell r="C3384"/>
          <cell r="E3384"/>
          <cell r="H3384" t="str">
            <v>OK</v>
          </cell>
          <cell r="J3384"/>
          <cell r="K3384"/>
          <cell r="M3384"/>
        </row>
        <row r="3385">
          <cell r="C3385"/>
          <cell r="E3385"/>
          <cell r="H3385" t="str">
            <v>OK</v>
          </cell>
          <cell r="J3385"/>
          <cell r="K3385"/>
          <cell r="M3385"/>
        </row>
        <row r="3386">
          <cell r="C3386"/>
          <cell r="E3386"/>
          <cell r="H3386" t="str">
            <v>OK</v>
          </cell>
          <cell r="J3386"/>
          <cell r="K3386"/>
          <cell r="M3386"/>
        </row>
        <row r="3387">
          <cell r="C3387"/>
          <cell r="E3387"/>
          <cell r="H3387" t="str">
            <v>OK</v>
          </cell>
          <cell r="J3387"/>
          <cell r="K3387"/>
          <cell r="M3387"/>
        </row>
        <row r="3388">
          <cell r="C3388"/>
          <cell r="E3388"/>
          <cell r="H3388" t="str">
            <v>OK</v>
          </cell>
          <cell r="J3388"/>
          <cell r="K3388"/>
          <cell r="M3388"/>
        </row>
        <row r="3389">
          <cell r="C3389"/>
          <cell r="E3389"/>
          <cell r="H3389" t="str">
            <v>OK</v>
          </cell>
          <cell r="J3389"/>
          <cell r="K3389"/>
          <cell r="M3389"/>
        </row>
        <row r="3390">
          <cell r="C3390"/>
          <cell r="E3390"/>
          <cell r="H3390" t="str">
            <v>OK</v>
          </cell>
          <cell r="J3390"/>
          <cell r="K3390"/>
          <cell r="M3390"/>
        </row>
        <row r="3391">
          <cell r="C3391"/>
          <cell r="E3391"/>
          <cell r="H3391" t="str">
            <v>OK</v>
          </cell>
          <cell r="J3391"/>
          <cell r="K3391"/>
          <cell r="M3391"/>
        </row>
        <row r="3392">
          <cell r="C3392"/>
          <cell r="E3392"/>
          <cell r="H3392" t="str">
            <v>OK</v>
          </cell>
          <cell r="J3392"/>
          <cell r="K3392"/>
          <cell r="M3392"/>
        </row>
        <row r="3393">
          <cell r="C3393"/>
          <cell r="E3393"/>
          <cell r="H3393" t="str">
            <v>OK</v>
          </cell>
          <cell r="J3393"/>
          <cell r="K3393"/>
          <cell r="M3393"/>
        </row>
        <row r="3394">
          <cell r="C3394"/>
          <cell r="E3394"/>
          <cell r="H3394" t="str">
            <v>OK</v>
          </cell>
          <cell r="J3394"/>
          <cell r="K3394"/>
          <cell r="M3394"/>
        </row>
        <row r="3395">
          <cell r="C3395"/>
          <cell r="E3395"/>
          <cell r="H3395" t="str">
            <v>OK</v>
          </cell>
          <cell r="J3395"/>
          <cell r="K3395"/>
          <cell r="M3395"/>
        </row>
        <row r="3396">
          <cell r="C3396"/>
          <cell r="E3396"/>
          <cell r="H3396" t="str">
            <v>OK</v>
          </cell>
          <cell r="J3396"/>
          <cell r="K3396"/>
          <cell r="M3396"/>
        </row>
        <row r="3397">
          <cell r="C3397"/>
          <cell r="E3397"/>
          <cell r="H3397" t="str">
            <v>OK</v>
          </cell>
          <cell r="J3397"/>
          <cell r="K3397"/>
          <cell r="M3397"/>
        </row>
        <row r="3398">
          <cell r="C3398"/>
          <cell r="E3398"/>
          <cell r="H3398" t="str">
            <v>OK</v>
          </cell>
          <cell r="J3398"/>
          <cell r="K3398"/>
          <cell r="M3398"/>
        </row>
        <row r="3399">
          <cell r="C3399"/>
          <cell r="E3399"/>
          <cell r="H3399" t="str">
            <v>OK</v>
          </cell>
          <cell r="J3399"/>
          <cell r="K3399"/>
          <cell r="M3399"/>
        </row>
        <row r="3400">
          <cell r="C3400"/>
          <cell r="E3400"/>
          <cell r="H3400" t="str">
            <v>OK</v>
          </cell>
          <cell r="J3400"/>
          <cell r="K3400"/>
          <cell r="M3400"/>
        </row>
        <row r="3401">
          <cell r="C3401"/>
          <cell r="E3401"/>
          <cell r="H3401" t="str">
            <v>OK</v>
          </cell>
          <cell r="J3401"/>
          <cell r="K3401"/>
          <cell r="M3401"/>
        </row>
        <row r="3402">
          <cell r="C3402"/>
          <cell r="E3402"/>
          <cell r="H3402" t="str">
            <v>OK</v>
          </cell>
          <cell r="J3402"/>
          <cell r="K3402"/>
          <cell r="M3402"/>
        </row>
        <row r="3403">
          <cell r="C3403"/>
          <cell r="E3403"/>
          <cell r="H3403" t="str">
            <v>OK</v>
          </cell>
          <cell r="J3403"/>
          <cell r="K3403"/>
          <cell r="M3403"/>
        </row>
        <row r="3404">
          <cell r="C3404"/>
          <cell r="E3404"/>
          <cell r="H3404" t="str">
            <v>OK</v>
          </cell>
          <cell r="J3404"/>
          <cell r="K3404"/>
          <cell r="M3404"/>
        </row>
        <row r="3405">
          <cell r="C3405"/>
          <cell r="E3405"/>
          <cell r="H3405" t="str">
            <v>OK</v>
          </cell>
          <cell r="J3405"/>
          <cell r="K3405"/>
          <cell r="M3405"/>
        </row>
        <row r="3406">
          <cell r="C3406"/>
          <cell r="E3406"/>
          <cell r="H3406" t="str">
            <v>OK</v>
          </cell>
          <cell r="J3406"/>
          <cell r="K3406"/>
          <cell r="M3406"/>
        </row>
        <row r="3407">
          <cell r="C3407"/>
          <cell r="E3407"/>
          <cell r="H3407" t="str">
            <v>OK</v>
          </cell>
          <cell r="J3407"/>
          <cell r="K3407"/>
          <cell r="M3407"/>
        </row>
        <row r="3408">
          <cell r="C3408"/>
          <cell r="E3408"/>
          <cell r="H3408" t="str">
            <v>OK</v>
          </cell>
          <cell r="J3408"/>
          <cell r="K3408"/>
          <cell r="M3408"/>
        </row>
        <row r="3409">
          <cell r="C3409"/>
          <cell r="E3409"/>
          <cell r="H3409" t="str">
            <v>OK</v>
          </cell>
          <cell r="J3409"/>
          <cell r="K3409"/>
          <cell r="M3409"/>
        </row>
        <row r="3410">
          <cell r="C3410"/>
          <cell r="E3410"/>
          <cell r="H3410" t="str">
            <v>OK</v>
          </cell>
          <cell r="J3410"/>
          <cell r="K3410"/>
          <cell r="M3410"/>
        </row>
        <row r="3411">
          <cell r="C3411"/>
          <cell r="E3411"/>
          <cell r="H3411" t="str">
            <v>OK</v>
          </cell>
          <cell r="J3411"/>
          <cell r="K3411"/>
          <cell r="M3411"/>
        </row>
        <row r="3412">
          <cell r="C3412"/>
          <cell r="E3412"/>
          <cell r="H3412" t="str">
            <v>OK</v>
          </cell>
          <cell r="J3412"/>
          <cell r="K3412"/>
          <cell r="M3412"/>
        </row>
        <row r="3413">
          <cell r="C3413"/>
          <cell r="E3413"/>
          <cell r="H3413" t="str">
            <v>OK</v>
          </cell>
          <cell r="J3413"/>
          <cell r="K3413"/>
          <cell r="M3413"/>
        </row>
        <row r="3414">
          <cell r="C3414"/>
          <cell r="E3414"/>
          <cell r="H3414" t="str">
            <v>OK</v>
          </cell>
          <cell r="J3414"/>
          <cell r="K3414"/>
          <cell r="M3414"/>
        </row>
        <row r="3415">
          <cell r="C3415"/>
          <cell r="E3415"/>
          <cell r="H3415" t="str">
            <v>OK</v>
          </cell>
          <cell r="J3415"/>
          <cell r="K3415"/>
          <cell r="M3415"/>
        </row>
        <row r="3416">
          <cell r="C3416"/>
          <cell r="E3416"/>
          <cell r="H3416" t="str">
            <v>OK</v>
          </cell>
          <cell r="J3416"/>
          <cell r="K3416"/>
          <cell r="M3416"/>
        </row>
        <row r="3417">
          <cell r="C3417"/>
          <cell r="E3417"/>
          <cell r="H3417" t="str">
            <v>OK</v>
          </cell>
          <cell r="J3417"/>
          <cell r="K3417"/>
          <cell r="M3417"/>
        </row>
        <row r="3418">
          <cell r="C3418"/>
          <cell r="E3418"/>
          <cell r="H3418" t="str">
            <v>OK</v>
          </cell>
          <cell r="J3418"/>
          <cell r="K3418"/>
          <cell r="M3418"/>
        </row>
        <row r="3419">
          <cell r="C3419"/>
          <cell r="E3419"/>
          <cell r="H3419" t="str">
            <v>OK</v>
          </cell>
          <cell r="J3419"/>
          <cell r="K3419"/>
          <cell r="M3419"/>
        </row>
        <row r="3420">
          <cell r="C3420"/>
          <cell r="E3420"/>
          <cell r="H3420" t="str">
            <v>OK</v>
          </cell>
          <cell r="J3420"/>
          <cell r="K3420"/>
          <cell r="M3420"/>
        </row>
        <row r="3421">
          <cell r="C3421"/>
          <cell r="E3421"/>
          <cell r="H3421" t="str">
            <v>OK</v>
          </cell>
          <cell r="J3421"/>
          <cell r="K3421"/>
          <cell r="M3421"/>
        </row>
        <row r="3422">
          <cell r="C3422"/>
          <cell r="E3422"/>
          <cell r="H3422" t="str">
            <v>OK</v>
          </cell>
          <cell r="J3422"/>
          <cell r="K3422"/>
          <cell r="M3422"/>
        </row>
        <row r="3423">
          <cell r="C3423"/>
          <cell r="E3423"/>
          <cell r="H3423" t="str">
            <v>OK</v>
          </cell>
          <cell r="J3423"/>
          <cell r="K3423"/>
          <cell r="M3423"/>
        </row>
        <row r="3424">
          <cell r="C3424"/>
          <cell r="E3424"/>
          <cell r="H3424" t="str">
            <v>OK</v>
          </cell>
          <cell r="J3424"/>
          <cell r="K3424"/>
          <cell r="M3424"/>
        </row>
        <row r="3425">
          <cell r="C3425"/>
          <cell r="E3425"/>
          <cell r="H3425" t="str">
            <v>OK</v>
          </cell>
          <cell r="J3425"/>
          <cell r="K3425"/>
          <cell r="M3425"/>
        </row>
        <row r="3426">
          <cell r="C3426"/>
          <cell r="E3426"/>
          <cell r="H3426" t="str">
            <v>OK</v>
          </cell>
          <cell r="J3426"/>
          <cell r="K3426"/>
          <cell r="M3426"/>
        </row>
        <row r="3427">
          <cell r="C3427"/>
          <cell r="E3427"/>
          <cell r="H3427" t="str">
            <v>OK</v>
          </cell>
          <cell r="J3427"/>
          <cell r="K3427"/>
          <cell r="M3427"/>
        </row>
        <row r="3428">
          <cell r="C3428"/>
          <cell r="E3428"/>
          <cell r="H3428" t="str">
            <v>OK</v>
          </cell>
          <cell r="J3428"/>
          <cell r="K3428"/>
          <cell r="M3428"/>
        </row>
        <row r="3429">
          <cell r="C3429"/>
          <cell r="E3429"/>
          <cell r="H3429" t="str">
            <v>OK</v>
          </cell>
          <cell r="J3429"/>
          <cell r="K3429"/>
          <cell r="M3429"/>
        </row>
        <row r="3430">
          <cell r="C3430"/>
          <cell r="E3430"/>
          <cell r="H3430" t="str">
            <v>OK</v>
          </cell>
          <cell r="J3430"/>
          <cell r="K3430"/>
          <cell r="M3430"/>
        </row>
        <row r="3431">
          <cell r="C3431"/>
          <cell r="E3431"/>
          <cell r="H3431" t="str">
            <v>OK</v>
          </cell>
          <cell r="J3431"/>
          <cell r="K3431"/>
          <cell r="M3431"/>
        </row>
        <row r="3432">
          <cell r="C3432"/>
          <cell r="E3432"/>
          <cell r="H3432" t="str">
            <v>OK</v>
          </cell>
          <cell r="J3432"/>
          <cell r="K3432"/>
          <cell r="M3432"/>
        </row>
        <row r="3433">
          <cell r="C3433"/>
          <cell r="E3433"/>
          <cell r="H3433" t="str">
            <v>OK</v>
          </cell>
          <cell r="J3433"/>
          <cell r="K3433"/>
          <cell r="M3433"/>
        </row>
        <row r="3434">
          <cell r="C3434"/>
          <cell r="E3434"/>
          <cell r="H3434" t="str">
            <v>OK</v>
          </cell>
          <cell r="J3434"/>
          <cell r="K3434"/>
          <cell r="M3434"/>
        </row>
        <row r="3435">
          <cell r="C3435"/>
          <cell r="E3435"/>
          <cell r="H3435" t="str">
            <v>OK</v>
          </cell>
          <cell r="J3435"/>
          <cell r="K3435"/>
          <cell r="M3435"/>
        </row>
        <row r="3436">
          <cell r="C3436"/>
          <cell r="E3436"/>
          <cell r="H3436" t="str">
            <v>OK</v>
          </cell>
          <cell r="J3436"/>
          <cell r="K3436"/>
          <cell r="M3436"/>
        </row>
        <row r="3437">
          <cell r="C3437"/>
          <cell r="E3437"/>
          <cell r="H3437" t="str">
            <v>OK</v>
          </cell>
          <cell r="J3437"/>
          <cell r="K3437"/>
          <cell r="M3437"/>
        </row>
        <row r="3438">
          <cell r="C3438"/>
          <cell r="E3438"/>
          <cell r="H3438" t="str">
            <v>OK</v>
          </cell>
          <cell r="J3438"/>
          <cell r="K3438"/>
          <cell r="M3438"/>
        </row>
        <row r="3439">
          <cell r="C3439"/>
          <cell r="E3439"/>
          <cell r="H3439" t="str">
            <v>OK</v>
          </cell>
          <cell r="J3439"/>
          <cell r="K3439"/>
          <cell r="M3439"/>
        </row>
        <row r="3440">
          <cell r="C3440"/>
          <cell r="E3440"/>
          <cell r="H3440" t="str">
            <v>OK</v>
          </cell>
          <cell r="J3440"/>
          <cell r="K3440"/>
          <cell r="M3440"/>
        </row>
        <row r="3441">
          <cell r="C3441"/>
          <cell r="E3441"/>
          <cell r="H3441" t="str">
            <v>OK</v>
          </cell>
          <cell r="J3441"/>
          <cell r="K3441"/>
          <cell r="M3441"/>
        </row>
        <row r="3442">
          <cell r="C3442"/>
          <cell r="E3442"/>
          <cell r="H3442" t="str">
            <v>OK</v>
          </cell>
          <cell r="J3442"/>
          <cell r="K3442"/>
          <cell r="M3442"/>
        </row>
        <row r="3443">
          <cell r="C3443"/>
          <cell r="E3443"/>
          <cell r="H3443" t="str">
            <v>OK</v>
          </cell>
          <cell r="J3443"/>
          <cell r="K3443"/>
          <cell r="M3443"/>
        </row>
        <row r="3444">
          <cell r="C3444"/>
          <cell r="E3444"/>
          <cell r="H3444" t="str">
            <v>OK</v>
          </cell>
          <cell r="J3444"/>
          <cell r="K3444"/>
          <cell r="M3444"/>
        </row>
        <row r="3445">
          <cell r="C3445"/>
          <cell r="E3445"/>
          <cell r="H3445" t="str">
            <v>OK</v>
          </cell>
          <cell r="J3445"/>
          <cell r="K3445"/>
          <cell r="M3445"/>
        </row>
        <row r="3446">
          <cell r="C3446"/>
          <cell r="E3446"/>
          <cell r="H3446" t="str">
            <v>OK</v>
          </cell>
          <cell r="J3446"/>
          <cell r="K3446"/>
          <cell r="M3446"/>
        </row>
        <row r="3447">
          <cell r="C3447"/>
          <cell r="E3447"/>
          <cell r="H3447" t="str">
            <v>OK</v>
          </cell>
          <cell r="J3447"/>
          <cell r="K3447"/>
          <cell r="M3447"/>
        </row>
        <row r="3448">
          <cell r="C3448"/>
          <cell r="E3448"/>
          <cell r="H3448" t="str">
            <v>OK</v>
          </cell>
          <cell r="J3448"/>
          <cell r="K3448"/>
          <cell r="M3448"/>
        </row>
        <row r="3449">
          <cell r="C3449"/>
          <cell r="E3449"/>
          <cell r="H3449" t="str">
            <v>OK</v>
          </cell>
          <cell r="J3449"/>
          <cell r="K3449"/>
          <cell r="M3449"/>
        </row>
        <row r="3450">
          <cell r="C3450"/>
          <cell r="E3450"/>
          <cell r="H3450" t="str">
            <v>OK</v>
          </cell>
          <cell r="J3450"/>
          <cell r="K3450"/>
          <cell r="M3450"/>
        </row>
        <row r="3451">
          <cell r="C3451"/>
          <cell r="E3451"/>
          <cell r="H3451" t="str">
            <v>OK</v>
          </cell>
          <cell r="J3451"/>
          <cell r="K3451"/>
          <cell r="M3451"/>
        </row>
        <row r="3452">
          <cell r="C3452"/>
          <cell r="E3452"/>
          <cell r="H3452" t="str">
            <v>OK</v>
          </cell>
          <cell r="J3452"/>
          <cell r="K3452"/>
          <cell r="M3452"/>
        </row>
        <row r="3453">
          <cell r="C3453"/>
          <cell r="E3453"/>
          <cell r="H3453" t="str">
            <v>OK</v>
          </cell>
          <cell r="J3453"/>
          <cell r="K3453"/>
          <cell r="M3453"/>
        </row>
        <row r="3454">
          <cell r="C3454"/>
          <cell r="E3454"/>
          <cell r="H3454" t="str">
            <v>OK</v>
          </cell>
          <cell r="J3454"/>
          <cell r="K3454"/>
          <cell r="M3454"/>
        </row>
        <row r="3455">
          <cell r="C3455"/>
          <cell r="E3455"/>
          <cell r="H3455" t="str">
            <v>OK</v>
          </cell>
          <cell r="J3455"/>
          <cell r="K3455"/>
          <cell r="M3455"/>
        </row>
        <row r="3456">
          <cell r="C3456"/>
          <cell r="E3456"/>
          <cell r="H3456" t="str">
            <v>OK</v>
          </cell>
          <cell r="J3456"/>
          <cell r="K3456"/>
          <cell r="M3456"/>
        </row>
        <row r="3457">
          <cell r="C3457"/>
          <cell r="E3457"/>
          <cell r="H3457" t="str">
            <v>OK</v>
          </cell>
          <cell r="J3457"/>
          <cell r="K3457"/>
          <cell r="M3457"/>
        </row>
        <row r="3458">
          <cell r="C3458"/>
          <cell r="E3458"/>
          <cell r="H3458" t="str">
            <v>OK</v>
          </cell>
          <cell r="J3458"/>
          <cell r="K3458"/>
          <cell r="M3458"/>
        </row>
        <row r="3459">
          <cell r="C3459"/>
          <cell r="E3459"/>
          <cell r="H3459" t="str">
            <v>OK</v>
          </cell>
          <cell r="J3459"/>
          <cell r="K3459"/>
          <cell r="M3459"/>
        </row>
        <row r="3460">
          <cell r="C3460"/>
          <cell r="E3460"/>
          <cell r="H3460" t="str">
            <v>OK</v>
          </cell>
          <cell r="J3460"/>
          <cell r="K3460"/>
          <cell r="M3460"/>
        </row>
        <row r="3461">
          <cell r="C3461"/>
          <cell r="E3461"/>
          <cell r="H3461" t="str">
            <v>OK</v>
          </cell>
          <cell r="J3461"/>
          <cell r="K3461"/>
          <cell r="M3461"/>
        </row>
        <row r="3462">
          <cell r="C3462"/>
          <cell r="E3462"/>
          <cell r="H3462" t="str">
            <v>OK</v>
          </cell>
          <cell r="J3462"/>
          <cell r="K3462"/>
          <cell r="M3462"/>
        </row>
        <row r="3463">
          <cell r="C3463"/>
          <cell r="E3463"/>
          <cell r="H3463" t="str">
            <v>OK</v>
          </cell>
          <cell r="J3463"/>
          <cell r="K3463"/>
          <cell r="M3463"/>
        </row>
        <row r="3464">
          <cell r="C3464"/>
          <cell r="E3464"/>
          <cell r="H3464" t="str">
            <v>OK</v>
          </cell>
          <cell r="J3464"/>
          <cell r="K3464"/>
          <cell r="M3464"/>
        </row>
        <row r="3465">
          <cell r="C3465"/>
          <cell r="E3465"/>
          <cell r="H3465" t="str">
            <v>OK</v>
          </cell>
          <cell r="J3465"/>
          <cell r="K3465"/>
          <cell r="M3465"/>
        </row>
        <row r="3466">
          <cell r="C3466"/>
          <cell r="E3466"/>
          <cell r="H3466" t="str">
            <v>OK</v>
          </cell>
          <cell r="J3466"/>
          <cell r="K3466"/>
          <cell r="M3466"/>
        </row>
        <row r="3467">
          <cell r="C3467"/>
          <cell r="E3467"/>
          <cell r="H3467" t="str">
            <v>OK</v>
          </cell>
          <cell r="J3467"/>
          <cell r="K3467"/>
          <cell r="M3467"/>
        </row>
        <row r="3468">
          <cell r="C3468"/>
          <cell r="E3468"/>
          <cell r="H3468" t="str">
            <v>OK</v>
          </cell>
          <cell r="J3468"/>
          <cell r="K3468"/>
          <cell r="M3468"/>
        </row>
        <row r="3469">
          <cell r="C3469"/>
          <cell r="E3469"/>
          <cell r="H3469" t="str">
            <v>OK</v>
          </cell>
          <cell r="J3469"/>
          <cell r="K3469"/>
          <cell r="M3469"/>
        </row>
        <row r="3470">
          <cell r="C3470"/>
          <cell r="E3470"/>
          <cell r="H3470" t="str">
            <v>OK</v>
          </cell>
          <cell r="J3470"/>
          <cell r="K3470"/>
          <cell r="M3470"/>
        </row>
        <row r="3471">
          <cell r="C3471"/>
          <cell r="E3471"/>
          <cell r="H3471" t="str">
            <v>OK</v>
          </cell>
          <cell r="J3471"/>
          <cell r="K3471"/>
          <cell r="M3471"/>
        </row>
        <row r="3472">
          <cell r="C3472"/>
          <cell r="E3472"/>
          <cell r="H3472" t="str">
            <v>OK</v>
          </cell>
          <cell r="J3472"/>
          <cell r="K3472"/>
          <cell r="M3472"/>
        </row>
        <row r="3473">
          <cell r="C3473"/>
          <cell r="E3473"/>
          <cell r="H3473" t="str">
            <v>OK</v>
          </cell>
          <cell r="J3473"/>
          <cell r="K3473"/>
          <cell r="M3473"/>
        </row>
        <row r="3474">
          <cell r="C3474"/>
          <cell r="E3474"/>
          <cell r="H3474" t="str">
            <v>OK</v>
          </cell>
          <cell r="J3474"/>
          <cell r="K3474"/>
          <cell r="M3474"/>
        </row>
        <row r="3475">
          <cell r="C3475"/>
          <cell r="E3475"/>
          <cell r="H3475" t="str">
            <v>OK</v>
          </cell>
          <cell r="J3475"/>
          <cell r="K3475"/>
          <cell r="M3475"/>
        </row>
        <row r="3476">
          <cell r="C3476"/>
          <cell r="E3476"/>
          <cell r="H3476" t="str">
            <v>OK</v>
          </cell>
          <cell r="J3476"/>
          <cell r="K3476"/>
          <cell r="M3476"/>
        </row>
        <row r="3477">
          <cell r="C3477"/>
          <cell r="E3477"/>
          <cell r="H3477" t="str">
            <v>OK</v>
          </cell>
          <cell r="J3477"/>
          <cell r="K3477"/>
          <cell r="M3477"/>
        </row>
        <row r="3478">
          <cell r="C3478"/>
          <cell r="E3478"/>
          <cell r="H3478" t="str">
            <v>OK</v>
          </cell>
          <cell r="J3478"/>
          <cell r="K3478"/>
          <cell r="M3478"/>
        </row>
        <row r="3479">
          <cell r="C3479"/>
          <cell r="E3479"/>
          <cell r="H3479" t="str">
            <v>OK</v>
          </cell>
          <cell r="J3479"/>
          <cell r="K3479"/>
          <cell r="M3479"/>
        </row>
        <row r="3480">
          <cell r="C3480"/>
          <cell r="E3480"/>
          <cell r="H3480" t="str">
            <v>OK</v>
          </cell>
          <cell r="J3480"/>
          <cell r="K3480"/>
          <cell r="M3480"/>
        </row>
        <row r="3481">
          <cell r="C3481"/>
          <cell r="E3481"/>
          <cell r="H3481" t="str">
            <v>OK</v>
          </cell>
          <cell r="J3481"/>
          <cell r="K3481"/>
          <cell r="M3481"/>
        </row>
        <row r="3482">
          <cell r="C3482"/>
          <cell r="E3482"/>
          <cell r="H3482" t="str">
            <v>OK</v>
          </cell>
          <cell r="J3482"/>
          <cell r="K3482"/>
          <cell r="M3482"/>
        </row>
        <row r="3483">
          <cell r="C3483"/>
          <cell r="E3483"/>
          <cell r="H3483" t="str">
            <v>OK</v>
          </cell>
          <cell r="J3483"/>
          <cell r="K3483"/>
          <cell r="M3483"/>
        </row>
        <row r="3484">
          <cell r="C3484"/>
          <cell r="E3484"/>
          <cell r="H3484" t="str">
            <v>OK</v>
          </cell>
          <cell r="J3484"/>
          <cell r="K3484"/>
          <cell r="M3484"/>
        </row>
        <row r="3485">
          <cell r="C3485"/>
          <cell r="E3485"/>
          <cell r="H3485" t="str">
            <v>OK</v>
          </cell>
          <cell r="J3485"/>
          <cell r="K3485"/>
          <cell r="M3485"/>
        </row>
        <row r="3486">
          <cell r="C3486"/>
          <cell r="E3486"/>
          <cell r="H3486" t="str">
            <v>OK</v>
          </cell>
          <cell r="J3486"/>
          <cell r="K3486"/>
          <cell r="M3486"/>
        </row>
        <row r="3487">
          <cell r="C3487"/>
          <cell r="E3487"/>
          <cell r="H3487" t="str">
            <v>OK</v>
          </cell>
          <cell r="J3487"/>
          <cell r="K3487"/>
          <cell r="M3487"/>
        </row>
        <row r="3488">
          <cell r="C3488"/>
          <cell r="E3488"/>
          <cell r="H3488" t="str">
            <v>OK</v>
          </cell>
          <cell r="J3488"/>
          <cell r="K3488"/>
          <cell r="M3488"/>
        </row>
        <row r="3489">
          <cell r="C3489"/>
          <cell r="E3489"/>
          <cell r="H3489" t="str">
            <v>OK</v>
          </cell>
          <cell r="J3489"/>
          <cell r="K3489"/>
          <cell r="M3489"/>
        </row>
        <row r="3490">
          <cell r="C3490"/>
          <cell r="E3490"/>
          <cell r="H3490" t="str">
            <v>OK</v>
          </cell>
          <cell r="J3490"/>
          <cell r="K3490"/>
          <cell r="M3490"/>
        </row>
        <row r="3491">
          <cell r="C3491"/>
          <cell r="E3491"/>
          <cell r="H3491" t="str">
            <v>OK</v>
          </cell>
          <cell r="J3491"/>
          <cell r="K3491"/>
          <cell r="M3491"/>
        </row>
        <row r="3492">
          <cell r="C3492"/>
          <cell r="E3492"/>
          <cell r="H3492" t="str">
            <v>OK</v>
          </cell>
          <cell r="J3492"/>
          <cell r="K3492"/>
          <cell r="M3492"/>
        </row>
        <row r="3493">
          <cell r="C3493"/>
          <cell r="E3493"/>
          <cell r="H3493" t="str">
            <v>OK</v>
          </cell>
          <cell r="J3493"/>
          <cell r="K3493"/>
          <cell r="M3493"/>
        </row>
        <row r="3494">
          <cell r="C3494"/>
          <cell r="E3494"/>
          <cell r="H3494" t="str">
            <v>OK</v>
          </cell>
          <cell r="J3494"/>
          <cell r="K3494"/>
          <cell r="M3494"/>
        </row>
        <row r="3495">
          <cell r="C3495"/>
          <cell r="E3495"/>
          <cell r="H3495" t="str">
            <v>OK</v>
          </cell>
          <cell r="J3495"/>
          <cell r="K3495"/>
          <cell r="M3495"/>
        </row>
        <row r="3496">
          <cell r="C3496"/>
          <cell r="E3496"/>
          <cell r="H3496" t="str">
            <v>OK</v>
          </cell>
          <cell r="J3496"/>
          <cell r="K3496"/>
          <cell r="M3496"/>
        </row>
        <row r="3497">
          <cell r="C3497"/>
          <cell r="E3497"/>
          <cell r="H3497" t="str">
            <v>OK</v>
          </cell>
          <cell r="J3497"/>
          <cell r="K3497"/>
          <cell r="M3497"/>
        </row>
        <row r="3498">
          <cell r="C3498"/>
          <cell r="E3498"/>
          <cell r="H3498" t="str">
            <v>OK</v>
          </cell>
          <cell r="J3498"/>
          <cell r="K3498"/>
          <cell r="M3498"/>
        </row>
        <row r="3499">
          <cell r="C3499"/>
          <cell r="E3499"/>
          <cell r="H3499" t="str">
            <v>OK</v>
          </cell>
          <cell r="J3499"/>
          <cell r="K3499"/>
          <cell r="M3499"/>
        </row>
        <row r="3500">
          <cell r="C3500"/>
          <cell r="E3500"/>
          <cell r="H3500" t="str">
            <v>OK</v>
          </cell>
          <cell r="J3500"/>
          <cell r="K3500"/>
          <cell r="M3500"/>
        </row>
        <row r="3501">
          <cell r="C3501"/>
          <cell r="E3501"/>
          <cell r="H3501" t="str">
            <v>OK</v>
          </cell>
          <cell r="J3501"/>
          <cell r="K3501"/>
          <cell r="M3501"/>
        </row>
        <row r="3502">
          <cell r="C3502"/>
          <cell r="E3502"/>
          <cell r="H3502" t="str">
            <v>OK</v>
          </cell>
          <cell r="J3502"/>
          <cell r="K3502"/>
          <cell r="M3502"/>
        </row>
        <row r="3503">
          <cell r="C3503"/>
          <cell r="E3503"/>
          <cell r="H3503" t="str">
            <v>OK</v>
          </cell>
          <cell r="J3503"/>
          <cell r="K3503"/>
          <cell r="M3503"/>
        </row>
        <row r="3504">
          <cell r="C3504"/>
          <cell r="E3504"/>
          <cell r="H3504" t="str">
            <v>OK</v>
          </cell>
          <cell r="J3504"/>
          <cell r="K3504"/>
          <cell r="M3504"/>
        </row>
        <row r="3505">
          <cell r="C3505"/>
          <cell r="E3505"/>
          <cell r="H3505" t="str">
            <v>OK</v>
          </cell>
          <cell r="J3505"/>
          <cell r="K3505"/>
          <cell r="M3505"/>
        </row>
        <row r="3506">
          <cell r="C3506"/>
          <cell r="E3506"/>
          <cell r="H3506" t="str">
            <v>OK</v>
          </cell>
          <cell r="J3506"/>
          <cell r="K3506"/>
          <cell r="M3506"/>
        </row>
        <row r="3507">
          <cell r="C3507"/>
          <cell r="E3507"/>
          <cell r="H3507" t="str">
            <v>OK</v>
          </cell>
          <cell r="J3507"/>
          <cell r="K3507"/>
          <cell r="M3507"/>
        </row>
        <row r="3508">
          <cell r="C3508"/>
          <cell r="E3508"/>
          <cell r="H3508" t="str">
            <v>OK</v>
          </cell>
          <cell r="J3508"/>
          <cell r="K3508"/>
          <cell r="M3508"/>
        </row>
        <row r="3509">
          <cell r="C3509"/>
          <cell r="E3509"/>
          <cell r="H3509" t="str">
            <v>OK</v>
          </cell>
          <cell r="J3509"/>
          <cell r="K3509"/>
          <cell r="M3509"/>
        </row>
        <row r="3510">
          <cell r="C3510"/>
          <cell r="E3510"/>
          <cell r="H3510" t="str">
            <v>OK</v>
          </cell>
          <cell r="J3510"/>
          <cell r="K3510"/>
          <cell r="M3510"/>
        </row>
        <row r="3511">
          <cell r="C3511"/>
          <cell r="E3511"/>
          <cell r="H3511" t="str">
            <v>OK</v>
          </cell>
          <cell r="J3511"/>
          <cell r="K3511"/>
          <cell r="M3511"/>
        </row>
        <row r="3512">
          <cell r="C3512"/>
          <cell r="E3512"/>
          <cell r="H3512" t="str">
            <v>OK</v>
          </cell>
          <cell r="J3512"/>
          <cell r="K3512"/>
          <cell r="M3512"/>
        </row>
        <row r="3513">
          <cell r="C3513"/>
          <cell r="E3513"/>
          <cell r="H3513" t="str">
            <v>OK</v>
          </cell>
          <cell r="J3513"/>
          <cell r="K3513"/>
          <cell r="M3513"/>
        </row>
        <row r="3514">
          <cell r="C3514"/>
          <cell r="E3514"/>
          <cell r="H3514" t="str">
            <v>OK</v>
          </cell>
          <cell r="J3514"/>
          <cell r="K3514"/>
          <cell r="M3514"/>
        </row>
        <row r="3515">
          <cell r="C3515"/>
          <cell r="E3515"/>
          <cell r="H3515" t="str">
            <v>OK</v>
          </cell>
          <cell r="J3515"/>
          <cell r="K3515"/>
          <cell r="M3515"/>
        </row>
        <row r="3516">
          <cell r="C3516"/>
          <cell r="E3516"/>
          <cell r="H3516" t="str">
            <v>OK</v>
          </cell>
          <cell r="J3516"/>
          <cell r="K3516"/>
          <cell r="M3516"/>
        </row>
        <row r="3517">
          <cell r="C3517"/>
          <cell r="E3517"/>
          <cell r="H3517" t="str">
            <v>OK</v>
          </cell>
          <cell r="J3517"/>
          <cell r="K3517"/>
          <cell r="M3517"/>
        </row>
        <row r="3518">
          <cell r="C3518"/>
          <cell r="E3518"/>
          <cell r="H3518" t="str">
            <v>OK</v>
          </cell>
          <cell r="J3518"/>
          <cell r="K3518"/>
          <cell r="M3518"/>
        </row>
        <row r="3519">
          <cell r="C3519"/>
          <cell r="E3519"/>
          <cell r="H3519" t="str">
            <v>OK</v>
          </cell>
          <cell r="J3519"/>
          <cell r="K3519"/>
          <cell r="M3519"/>
        </row>
        <row r="3520">
          <cell r="C3520"/>
          <cell r="E3520"/>
          <cell r="H3520" t="str">
            <v>OK</v>
          </cell>
          <cell r="J3520"/>
          <cell r="K3520"/>
          <cell r="M3520"/>
        </row>
        <row r="3521">
          <cell r="C3521"/>
          <cell r="E3521"/>
          <cell r="H3521" t="str">
            <v>OK</v>
          </cell>
          <cell r="J3521"/>
          <cell r="K3521"/>
          <cell r="M3521"/>
        </row>
        <row r="3522">
          <cell r="C3522"/>
          <cell r="E3522"/>
          <cell r="H3522" t="str">
            <v>OK</v>
          </cell>
          <cell r="J3522"/>
          <cell r="K3522"/>
          <cell r="M3522"/>
        </row>
        <row r="3523">
          <cell r="C3523"/>
          <cell r="E3523"/>
          <cell r="H3523" t="str">
            <v>OK</v>
          </cell>
          <cell r="J3523"/>
          <cell r="K3523"/>
          <cell r="M3523"/>
        </row>
        <row r="3524">
          <cell r="C3524"/>
          <cell r="E3524"/>
          <cell r="H3524" t="str">
            <v>OK</v>
          </cell>
          <cell r="J3524"/>
          <cell r="K3524"/>
          <cell r="M3524"/>
        </row>
        <row r="3525">
          <cell r="C3525"/>
          <cell r="E3525"/>
          <cell r="H3525" t="str">
            <v>OK</v>
          </cell>
          <cell r="J3525"/>
          <cell r="K3525"/>
          <cell r="M3525"/>
        </row>
        <row r="3526">
          <cell r="C3526"/>
          <cell r="E3526"/>
          <cell r="H3526" t="str">
            <v>OK</v>
          </cell>
          <cell r="J3526"/>
          <cell r="K3526"/>
          <cell r="M3526"/>
        </row>
        <row r="3527">
          <cell r="C3527"/>
          <cell r="E3527"/>
          <cell r="H3527" t="str">
            <v>OK</v>
          </cell>
          <cell r="J3527"/>
          <cell r="K3527"/>
          <cell r="M3527"/>
        </row>
        <row r="3528">
          <cell r="C3528"/>
          <cell r="E3528"/>
          <cell r="H3528" t="str">
            <v>OK</v>
          </cell>
          <cell r="J3528"/>
          <cell r="K3528"/>
          <cell r="M3528"/>
        </row>
        <row r="3529">
          <cell r="C3529"/>
          <cell r="E3529"/>
          <cell r="H3529" t="str">
            <v>OK</v>
          </cell>
          <cell r="J3529"/>
          <cell r="K3529"/>
          <cell r="M3529"/>
        </row>
        <row r="3530">
          <cell r="C3530"/>
          <cell r="E3530"/>
          <cell r="H3530" t="str">
            <v>OK</v>
          </cell>
          <cell r="J3530"/>
          <cell r="K3530"/>
          <cell r="M3530"/>
        </row>
        <row r="3531">
          <cell r="C3531"/>
          <cell r="E3531"/>
          <cell r="H3531" t="str">
            <v>OK</v>
          </cell>
          <cell r="J3531"/>
          <cell r="K3531"/>
          <cell r="M3531"/>
        </row>
        <row r="3532">
          <cell r="C3532"/>
          <cell r="E3532"/>
          <cell r="H3532" t="str">
            <v>OK</v>
          </cell>
          <cell r="J3532"/>
          <cell r="K3532"/>
          <cell r="M3532"/>
        </row>
        <row r="3533">
          <cell r="C3533"/>
          <cell r="E3533"/>
          <cell r="H3533" t="str">
            <v>OK</v>
          </cell>
          <cell r="J3533"/>
          <cell r="K3533"/>
          <cell r="M3533"/>
        </row>
        <row r="3534">
          <cell r="C3534"/>
          <cell r="E3534"/>
          <cell r="H3534" t="str">
            <v>OK</v>
          </cell>
          <cell r="J3534"/>
          <cell r="K3534"/>
          <cell r="M3534"/>
        </row>
        <row r="3535">
          <cell r="C3535"/>
          <cell r="E3535"/>
          <cell r="H3535" t="str">
            <v>OK</v>
          </cell>
          <cell r="J3535"/>
          <cell r="K3535"/>
          <cell r="M3535"/>
        </row>
        <row r="3536">
          <cell r="C3536"/>
          <cell r="E3536"/>
          <cell r="H3536" t="str">
            <v>OK</v>
          </cell>
          <cell r="J3536"/>
          <cell r="K3536"/>
          <cell r="M3536"/>
        </row>
        <row r="3537">
          <cell r="C3537"/>
          <cell r="E3537"/>
          <cell r="H3537" t="str">
            <v>OK</v>
          </cell>
          <cell r="J3537"/>
          <cell r="K3537"/>
          <cell r="M3537"/>
        </row>
        <row r="3538">
          <cell r="C3538"/>
          <cell r="E3538"/>
          <cell r="H3538" t="str">
            <v>OK</v>
          </cell>
          <cell r="J3538"/>
          <cell r="K3538"/>
          <cell r="M3538"/>
        </row>
        <row r="3539">
          <cell r="C3539"/>
          <cell r="E3539"/>
          <cell r="H3539" t="str">
            <v>OK</v>
          </cell>
          <cell r="J3539"/>
          <cell r="K3539"/>
          <cell r="M3539"/>
        </row>
        <row r="3540">
          <cell r="C3540"/>
          <cell r="E3540"/>
          <cell r="H3540" t="str">
            <v>OK</v>
          </cell>
          <cell r="J3540"/>
          <cell r="K3540"/>
          <cell r="M3540"/>
        </row>
        <row r="3541">
          <cell r="C3541"/>
          <cell r="E3541"/>
          <cell r="H3541" t="str">
            <v>OK</v>
          </cell>
          <cell r="J3541"/>
          <cell r="K3541"/>
          <cell r="M3541"/>
        </row>
        <row r="3542">
          <cell r="C3542"/>
          <cell r="E3542"/>
          <cell r="H3542" t="str">
            <v>OK</v>
          </cell>
          <cell r="J3542"/>
          <cell r="K3542"/>
          <cell r="M3542"/>
        </row>
        <row r="3543">
          <cell r="C3543"/>
          <cell r="E3543"/>
          <cell r="H3543" t="str">
            <v>OK</v>
          </cell>
          <cell r="J3543"/>
          <cell r="K3543"/>
          <cell r="M3543"/>
        </row>
        <row r="3544">
          <cell r="C3544"/>
          <cell r="E3544"/>
          <cell r="H3544" t="str">
            <v>OK</v>
          </cell>
          <cell r="J3544"/>
          <cell r="K3544"/>
          <cell r="M3544"/>
        </row>
        <row r="3545">
          <cell r="C3545"/>
          <cell r="E3545"/>
          <cell r="H3545" t="str">
            <v>OK</v>
          </cell>
          <cell r="J3545"/>
          <cell r="K3545"/>
          <cell r="M3545"/>
        </row>
        <row r="3546">
          <cell r="C3546"/>
          <cell r="E3546"/>
          <cell r="H3546" t="str">
            <v>OK</v>
          </cell>
          <cell r="J3546"/>
          <cell r="K3546"/>
          <cell r="M3546"/>
        </row>
        <row r="3547">
          <cell r="C3547"/>
          <cell r="E3547"/>
          <cell r="H3547" t="str">
            <v>OK</v>
          </cell>
          <cell r="J3547"/>
          <cell r="K3547"/>
          <cell r="M3547"/>
        </row>
        <row r="3548">
          <cell r="C3548"/>
          <cell r="E3548"/>
          <cell r="H3548" t="str">
            <v>OK</v>
          </cell>
          <cell r="J3548"/>
          <cell r="K3548"/>
          <cell r="M3548"/>
        </row>
        <row r="3549">
          <cell r="C3549"/>
          <cell r="E3549"/>
          <cell r="H3549" t="str">
            <v>OK</v>
          </cell>
          <cell r="J3549"/>
          <cell r="K3549"/>
          <cell r="M3549"/>
        </row>
        <row r="3550">
          <cell r="C3550"/>
          <cell r="E3550"/>
          <cell r="H3550" t="str">
            <v>OK</v>
          </cell>
          <cell r="J3550"/>
          <cell r="K3550"/>
          <cell r="M3550"/>
        </row>
        <row r="3551">
          <cell r="C3551"/>
          <cell r="E3551"/>
          <cell r="H3551" t="str">
            <v>OK</v>
          </cell>
          <cell r="J3551"/>
          <cell r="K3551"/>
          <cell r="M3551"/>
        </row>
        <row r="3552">
          <cell r="C3552"/>
          <cell r="E3552"/>
          <cell r="H3552" t="str">
            <v>OK</v>
          </cell>
          <cell r="J3552"/>
          <cell r="K3552"/>
          <cell r="M3552"/>
        </row>
        <row r="3553">
          <cell r="C3553"/>
          <cell r="E3553"/>
          <cell r="H3553" t="str">
            <v>OK</v>
          </cell>
          <cell r="J3553"/>
          <cell r="K3553"/>
          <cell r="M3553"/>
        </row>
        <row r="3554">
          <cell r="C3554"/>
          <cell r="E3554"/>
          <cell r="H3554" t="str">
            <v>OK</v>
          </cell>
          <cell r="J3554"/>
          <cell r="K3554"/>
          <cell r="M3554"/>
        </row>
        <row r="3555">
          <cell r="C3555"/>
          <cell r="E3555"/>
          <cell r="H3555" t="str">
            <v>OK</v>
          </cell>
          <cell r="J3555"/>
          <cell r="K3555"/>
          <cell r="M3555"/>
        </row>
        <row r="3556">
          <cell r="C3556"/>
          <cell r="E3556"/>
          <cell r="H3556" t="str">
            <v>OK</v>
          </cell>
          <cell r="J3556"/>
          <cell r="K3556"/>
          <cell r="M3556"/>
        </row>
        <row r="3557">
          <cell r="C3557"/>
          <cell r="E3557"/>
          <cell r="H3557" t="str">
            <v>OK</v>
          </cell>
          <cell r="J3557"/>
          <cell r="K3557"/>
          <cell r="M3557"/>
        </row>
        <row r="3558">
          <cell r="C3558"/>
          <cell r="E3558"/>
          <cell r="H3558" t="str">
            <v>OK</v>
          </cell>
          <cell r="J3558"/>
          <cell r="K3558"/>
          <cell r="M3558"/>
        </row>
        <row r="3559">
          <cell r="C3559"/>
          <cell r="E3559"/>
          <cell r="H3559" t="str">
            <v>OK</v>
          </cell>
          <cell r="J3559"/>
          <cell r="K3559"/>
          <cell r="M3559"/>
        </row>
        <row r="3560">
          <cell r="C3560"/>
          <cell r="E3560"/>
          <cell r="H3560" t="str">
            <v>OK</v>
          </cell>
          <cell r="J3560"/>
          <cell r="K3560"/>
          <cell r="M3560"/>
        </row>
        <row r="3561">
          <cell r="C3561"/>
          <cell r="E3561"/>
          <cell r="H3561" t="str">
            <v>OK</v>
          </cell>
          <cell r="J3561"/>
          <cell r="K3561"/>
          <cell r="M3561"/>
        </row>
        <row r="3562">
          <cell r="C3562"/>
          <cell r="E3562"/>
          <cell r="H3562" t="str">
            <v>OK</v>
          </cell>
          <cell r="J3562"/>
          <cell r="K3562"/>
          <cell r="M3562"/>
        </row>
        <row r="3563">
          <cell r="C3563"/>
          <cell r="E3563"/>
          <cell r="H3563" t="str">
            <v>OK</v>
          </cell>
          <cell r="J3563"/>
          <cell r="K3563"/>
          <cell r="M3563"/>
        </row>
        <row r="3564">
          <cell r="C3564"/>
          <cell r="E3564"/>
          <cell r="H3564" t="str">
            <v>OK</v>
          </cell>
          <cell r="J3564"/>
          <cell r="K3564"/>
          <cell r="M3564"/>
        </row>
        <row r="3565">
          <cell r="C3565"/>
          <cell r="E3565"/>
          <cell r="H3565" t="str">
            <v>OK</v>
          </cell>
          <cell r="J3565"/>
          <cell r="K3565"/>
          <cell r="M3565"/>
        </row>
        <row r="3566">
          <cell r="C3566"/>
          <cell r="E3566"/>
          <cell r="H3566" t="str">
            <v>OK</v>
          </cell>
          <cell r="J3566"/>
          <cell r="K3566"/>
          <cell r="M3566"/>
        </row>
        <row r="3567">
          <cell r="C3567"/>
          <cell r="E3567"/>
          <cell r="H3567" t="str">
            <v>OK</v>
          </cell>
          <cell r="J3567"/>
          <cell r="K3567"/>
          <cell r="M3567"/>
        </row>
        <row r="3568">
          <cell r="C3568"/>
          <cell r="E3568"/>
          <cell r="H3568" t="str">
            <v>OK</v>
          </cell>
          <cell r="J3568"/>
          <cell r="K3568"/>
          <cell r="M3568"/>
        </row>
        <row r="3569">
          <cell r="C3569"/>
          <cell r="E3569"/>
          <cell r="H3569" t="str">
            <v>OK</v>
          </cell>
          <cell r="J3569"/>
          <cell r="K3569"/>
          <cell r="M3569"/>
        </row>
        <row r="3570">
          <cell r="C3570"/>
          <cell r="E3570"/>
          <cell r="H3570" t="str">
            <v>OK</v>
          </cell>
          <cell r="J3570"/>
          <cell r="K3570"/>
          <cell r="M3570"/>
        </row>
        <row r="3571">
          <cell r="C3571"/>
          <cell r="E3571"/>
          <cell r="H3571" t="str">
            <v>OK</v>
          </cell>
          <cell r="J3571"/>
          <cell r="K3571"/>
          <cell r="M3571"/>
        </row>
        <row r="3572">
          <cell r="C3572"/>
          <cell r="E3572"/>
          <cell r="H3572" t="str">
            <v>OK</v>
          </cell>
          <cell r="J3572"/>
          <cell r="K3572"/>
          <cell r="M3572"/>
        </row>
        <row r="3573">
          <cell r="C3573"/>
          <cell r="E3573"/>
          <cell r="H3573" t="str">
            <v>OK</v>
          </cell>
          <cell r="J3573"/>
          <cell r="K3573"/>
          <cell r="M3573"/>
        </row>
        <row r="3574">
          <cell r="C3574"/>
          <cell r="E3574"/>
          <cell r="H3574" t="str">
            <v>OK</v>
          </cell>
          <cell r="J3574"/>
          <cell r="K3574"/>
          <cell r="M3574"/>
        </row>
        <row r="3575">
          <cell r="C3575"/>
          <cell r="E3575"/>
          <cell r="H3575" t="str">
            <v>OK</v>
          </cell>
          <cell r="J3575"/>
          <cell r="K3575"/>
          <cell r="M3575"/>
        </row>
        <row r="3576">
          <cell r="C3576"/>
          <cell r="E3576"/>
          <cell r="H3576" t="str">
            <v>OK</v>
          </cell>
          <cell r="J3576"/>
          <cell r="K3576"/>
          <cell r="M3576"/>
        </row>
        <row r="3577">
          <cell r="C3577"/>
          <cell r="E3577"/>
          <cell r="H3577" t="str">
            <v>OK</v>
          </cell>
          <cell r="J3577"/>
          <cell r="K3577"/>
          <cell r="M3577"/>
        </row>
        <row r="3578">
          <cell r="C3578"/>
          <cell r="E3578"/>
          <cell r="H3578" t="str">
            <v>OK</v>
          </cell>
          <cell r="J3578"/>
          <cell r="K3578"/>
          <cell r="M3578"/>
        </row>
        <row r="3579">
          <cell r="C3579"/>
          <cell r="E3579"/>
          <cell r="H3579" t="str">
            <v>OK</v>
          </cell>
          <cell r="J3579"/>
          <cell r="K3579"/>
          <cell r="M3579"/>
        </row>
        <row r="3580">
          <cell r="C3580"/>
          <cell r="E3580"/>
          <cell r="H3580" t="str">
            <v>OK</v>
          </cell>
          <cell r="J3580"/>
          <cell r="K3580"/>
          <cell r="M3580"/>
        </row>
        <row r="3581">
          <cell r="C3581"/>
          <cell r="E3581"/>
          <cell r="H3581" t="str">
            <v>OK</v>
          </cell>
          <cell r="J3581"/>
          <cell r="K3581"/>
          <cell r="M3581"/>
        </row>
        <row r="3582">
          <cell r="C3582"/>
          <cell r="E3582"/>
          <cell r="H3582" t="str">
            <v>OK</v>
          </cell>
          <cell r="J3582"/>
          <cell r="K3582"/>
          <cell r="M3582"/>
        </row>
        <row r="3583">
          <cell r="C3583"/>
          <cell r="E3583"/>
          <cell r="H3583" t="str">
            <v>OK</v>
          </cell>
          <cell r="J3583"/>
          <cell r="K3583"/>
          <cell r="M3583"/>
        </row>
        <row r="3584">
          <cell r="C3584"/>
          <cell r="E3584"/>
          <cell r="H3584" t="str">
            <v>OK</v>
          </cell>
          <cell r="J3584"/>
          <cell r="K3584"/>
          <cell r="M3584"/>
        </row>
        <row r="3585">
          <cell r="C3585"/>
          <cell r="E3585"/>
          <cell r="H3585" t="str">
            <v>OK</v>
          </cell>
          <cell r="J3585"/>
          <cell r="K3585"/>
          <cell r="M3585"/>
        </row>
        <row r="3586">
          <cell r="C3586"/>
          <cell r="E3586"/>
          <cell r="H3586" t="str">
            <v>OK</v>
          </cell>
          <cell r="J3586"/>
          <cell r="K3586"/>
          <cell r="M3586"/>
        </row>
        <row r="3587">
          <cell r="C3587"/>
          <cell r="E3587"/>
          <cell r="H3587" t="str">
            <v>OK</v>
          </cell>
          <cell r="J3587"/>
          <cell r="K3587"/>
          <cell r="M3587"/>
        </row>
        <row r="3588">
          <cell r="C3588"/>
          <cell r="E3588"/>
          <cell r="H3588" t="str">
            <v>OK</v>
          </cell>
          <cell r="J3588"/>
          <cell r="K3588"/>
          <cell r="M3588"/>
        </row>
        <row r="3589">
          <cell r="C3589"/>
          <cell r="E3589"/>
          <cell r="H3589" t="str">
            <v>OK</v>
          </cell>
          <cell r="J3589"/>
          <cell r="K3589"/>
          <cell r="M3589"/>
        </row>
        <row r="3590">
          <cell r="C3590"/>
          <cell r="E3590"/>
          <cell r="H3590" t="str">
            <v>OK</v>
          </cell>
          <cell r="J3590"/>
          <cell r="K3590"/>
          <cell r="M3590"/>
        </row>
        <row r="3591">
          <cell r="C3591"/>
          <cell r="E3591"/>
          <cell r="H3591" t="str">
            <v>OK</v>
          </cell>
          <cell r="J3591"/>
          <cell r="K3591"/>
          <cell r="M3591"/>
        </row>
        <row r="3592">
          <cell r="C3592"/>
          <cell r="E3592"/>
          <cell r="H3592" t="str">
            <v>OK</v>
          </cell>
          <cell r="J3592"/>
          <cell r="K3592"/>
          <cell r="M3592"/>
        </row>
        <row r="3593">
          <cell r="C3593"/>
          <cell r="E3593"/>
          <cell r="H3593" t="str">
            <v>OK</v>
          </cell>
          <cell r="J3593"/>
          <cell r="K3593"/>
          <cell r="M3593"/>
        </row>
        <row r="3594">
          <cell r="C3594"/>
          <cell r="E3594"/>
          <cell r="H3594" t="str">
            <v>OK</v>
          </cell>
          <cell r="J3594"/>
          <cell r="K3594"/>
          <cell r="M3594"/>
        </row>
        <row r="3595">
          <cell r="C3595"/>
          <cell r="E3595"/>
          <cell r="H3595" t="str">
            <v>OK</v>
          </cell>
          <cell r="J3595"/>
          <cell r="K3595"/>
          <cell r="M3595"/>
        </row>
        <row r="3596">
          <cell r="C3596"/>
          <cell r="E3596"/>
          <cell r="H3596" t="str">
            <v>OK</v>
          </cell>
          <cell r="J3596"/>
          <cell r="K3596"/>
          <cell r="M3596"/>
        </row>
        <row r="3597">
          <cell r="C3597"/>
          <cell r="E3597"/>
          <cell r="H3597" t="str">
            <v>OK</v>
          </cell>
          <cell r="J3597"/>
          <cell r="K3597"/>
          <cell r="M3597"/>
        </row>
        <row r="3598">
          <cell r="C3598"/>
          <cell r="E3598"/>
          <cell r="H3598" t="str">
            <v>OK</v>
          </cell>
          <cell r="J3598"/>
          <cell r="K3598"/>
          <cell r="M3598"/>
        </row>
        <row r="3599">
          <cell r="C3599"/>
          <cell r="E3599"/>
          <cell r="H3599" t="str">
            <v>OK</v>
          </cell>
          <cell r="J3599"/>
          <cell r="K3599"/>
          <cell r="M3599"/>
        </row>
        <row r="3600">
          <cell r="C3600"/>
          <cell r="E3600"/>
          <cell r="H3600" t="str">
            <v>OK</v>
          </cell>
          <cell r="J3600"/>
          <cell r="K3600"/>
          <cell r="M3600"/>
        </row>
        <row r="3601">
          <cell r="C3601"/>
          <cell r="E3601"/>
          <cell r="H3601" t="str">
            <v>OK</v>
          </cell>
          <cell r="J3601"/>
          <cell r="K3601"/>
          <cell r="M3601"/>
        </row>
        <row r="3602">
          <cell r="C3602"/>
          <cell r="E3602"/>
          <cell r="H3602" t="str">
            <v>OK</v>
          </cell>
          <cell r="J3602"/>
          <cell r="K3602"/>
          <cell r="M3602"/>
        </row>
        <row r="3603">
          <cell r="C3603"/>
          <cell r="E3603"/>
          <cell r="H3603" t="str">
            <v>OK</v>
          </cell>
          <cell r="J3603"/>
          <cell r="K3603"/>
          <cell r="M3603"/>
        </row>
        <row r="3604">
          <cell r="C3604"/>
          <cell r="E3604"/>
          <cell r="H3604" t="str">
            <v>OK</v>
          </cell>
          <cell r="J3604"/>
          <cell r="K3604"/>
          <cell r="M3604"/>
        </row>
        <row r="3605">
          <cell r="C3605"/>
          <cell r="E3605"/>
          <cell r="H3605" t="str">
            <v>OK</v>
          </cell>
          <cell r="J3605"/>
          <cell r="K3605"/>
          <cell r="M3605"/>
        </row>
        <row r="3606">
          <cell r="C3606"/>
          <cell r="E3606"/>
          <cell r="H3606" t="str">
            <v>OK</v>
          </cell>
          <cell r="J3606"/>
          <cell r="K3606"/>
          <cell r="M3606"/>
        </row>
        <row r="3607">
          <cell r="C3607"/>
          <cell r="E3607"/>
          <cell r="H3607" t="str">
            <v>OK</v>
          </cell>
          <cell r="J3607"/>
          <cell r="K3607"/>
          <cell r="M3607"/>
        </row>
        <row r="3608">
          <cell r="C3608"/>
          <cell r="E3608"/>
          <cell r="H3608" t="str">
            <v>OK</v>
          </cell>
          <cell r="J3608"/>
          <cell r="K3608"/>
          <cell r="M3608"/>
        </row>
        <row r="3609">
          <cell r="C3609"/>
          <cell r="E3609"/>
          <cell r="H3609" t="str">
            <v>OK</v>
          </cell>
          <cell r="J3609"/>
          <cell r="K3609"/>
          <cell r="M3609"/>
        </row>
        <row r="3610">
          <cell r="C3610"/>
          <cell r="E3610"/>
          <cell r="H3610" t="str">
            <v>OK</v>
          </cell>
          <cell r="J3610"/>
          <cell r="K3610"/>
          <cell r="M3610"/>
        </row>
        <row r="3611">
          <cell r="C3611"/>
          <cell r="E3611"/>
          <cell r="H3611" t="str">
            <v>OK</v>
          </cell>
          <cell r="J3611"/>
          <cell r="K3611"/>
          <cell r="M3611"/>
        </row>
        <row r="3612">
          <cell r="C3612"/>
          <cell r="E3612"/>
          <cell r="H3612" t="str">
            <v>OK</v>
          </cell>
          <cell r="J3612"/>
          <cell r="K3612"/>
          <cell r="M3612"/>
        </row>
        <row r="3613">
          <cell r="C3613"/>
          <cell r="E3613"/>
          <cell r="H3613" t="str">
            <v>OK</v>
          </cell>
          <cell r="J3613"/>
          <cell r="K3613"/>
          <cell r="M3613"/>
        </row>
        <row r="3614">
          <cell r="C3614"/>
          <cell r="E3614"/>
          <cell r="H3614" t="str">
            <v>OK</v>
          </cell>
          <cell r="J3614"/>
          <cell r="K3614"/>
          <cell r="M3614"/>
        </row>
        <row r="3615">
          <cell r="C3615"/>
          <cell r="E3615"/>
          <cell r="H3615" t="str">
            <v>OK</v>
          </cell>
          <cell r="J3615"/>
          <cell r="K3615"/>
          <cell r="M3615"/>
        </row>
        <row r="3616">
          <cell r="C3616"/>
          <cell r="E3616"/>
          <cell r="H3616" t="str">
            <v>OK</v>
          </cell>
          <cell r="J3616"/>
          <cell r="K3616"/>
          <cell r="M3616"/>
        </row>
        <row r="3617">
          <cell r="C3617"/>
          <cell r="E3617"/>
          <cell r="H3617" t="str">
            <v>OK</v>
          </cell>
          <cell r="J3617"/>
          <cell r="K3617"/>
          <cell r="M3617"/>
        </row>
        <row r="3618">
          <cell r="C3618"/>
          <cell r="E3618"/>
          <cell r="H3618" t="str">
            <v>OK</v>
          </cell>
          <cell r="J3618"/>
          <cell r="K3618"/>
          <cell r="M3618"/>
        </row>
        <row r="3619">
          <cell r="C3619"/>
          <cell r="E3619"/>
          <cell r="H3619" t="str">
            <v>OK</v>
          </cell>
          <cell r="J3619"/>
          <cell r="K3619"/>
          <cell r="M3619"/>
        </row>
        <row r="3620">
          <cell r="C3620"/>
          <cell r="E3620"/>
          <cell r="H3620" t="str">
            <v>OK</v>
          </cell>
          <cell r="J3620"/>
          <cell r="K3620"/>
          <cell r="M3620"/>
        </row>
        <row r="3621">
          <cell r="C3621"/>
          <cell r="E3621"/>
          <cell r="H3621" t="str">
            <v>OK</v>
          </cell>
          <cell r="J3621"/>
          <cell r="K3621"/>
          <cell r="M3621"/>
        </row>
        <row r="3622">
          <cell r="C3622"/>
          <cell r="E3622"/>
          <cell r="H3622" t="str">
            <v>OK</v>
          </cell>
          <cell r="J3622"/>
          <cell r="K3622"/>
          <cell r="M3622"/>
        </row>
        <row r="3623">
          <cell r="C3623"/>
          <cell r="E3623"/>
          <cell r="H3623" t="str">
            <v>OK</v>
          </cell>
          <cell r="J3623"/>
          <cell r="K3623"/>
          <cell r="M3623"/>
        </row>
        <row r="3624">
          <cell r="C3624"/>
          <cell r="E3624"/>
          <cell r="H3624" t="str">
            <v>OK</v>
          </cell>
          <cell r="J3624"/>
          <cell r="K3624"/>
          <cell r="M3624"/>
        </row>
        <row r="3625">
          <cell r="C3625"/>
          <cell r="E3625"/>
          <cell r="H3625" t="str">
            <v>OK</v>
          </cell>
          <cell r="J3625"/>
          <cell r="K3625"/>
          <cell r="M3625"/>
        </row>
        <row r="3626">
          <cell r="C3626"/>
          <cell r="E3626"/>
          <cell r="H3626" t="str">
            <v>OK</v>
          </cell>
          <cell r="J3626"/>
          <cell r="K3626"/>
          <cell r="M3626"/>
        </row>
        <row r="3627">
          <cell r="C3627"/>
          <cell r="E3627"/>
          <cell r="H3627" t="str">
            <v>OK</v>
          </cell>
          <cell r="J3627"/>
          <cell r="K3627"/>
          <cell r="M3627"/>
        </row>
        <row r="3628">
          <cell r="C3628"/>
          <cell r="E3628"/>
          <cell r="H3628" t="str">
            <v>OK</v>
          </cell>
          <cell r="J3628"/>
          <cell r="K3628"/>
          <cell r="M3628"/>
        </row>
        <row r="3629">
          <cell r="C3629"/>
          <cell r="E3629"/>
          <cell r="H3629" t="str">
            <v>OK</v>
          </cell>
          <cell r="J3629"/>
          <cell r="K3629"/>
          <cell r="M3629"/>
        </row>
        <row r="3630">
          <cell r="C3630"/>
          <cell r="E3630"/>
          <cell r="H3630" t="str">
            <v>OK</v>
          </cell>
          <cell r="J3630"/>
          <cell r="K3630"/>
          <cell r="M3630"/>
        </row>
        <row r="3631">
          <cell r="C3631"/>
          <cell r="E3631"/>
          <cell r="H3631" t="str">
            <v>OK</v>
          </cell>
          <cell r="J3631"/>
          <cell r="K3631"/>
          <cell r="M3631"/>
        </row>
        <row r="3632">
          <cell r="C3632"/>
          <cell r="E3632"/>
          <cell r="H3632" t="str">
            <v>OK</v>
          </cell>
          <cell r="J3632"/>
          <cell r="K3632"/>
          <cell r="M3632"/>
        </row>
        <row r="3633">
          <cell r="C3633"/>
          <cell r="E3633"/>
          <cell r="H3633" t="str">
            <v>OK</v>
          </cell>
          <cell r="J3633"/>
          <cell r="K3633"/>
          <cell r="M3633"/>
        </row>
        <row r="3634">
          <cell r="C3634"/>
          <cell r="E3634"/>
          <cell r="H3634" t="str">
            <v>OK</v>
          </cell>
          <cell r="J3634"/>
          <cell r="K3634"/>
          <cell r="M3634"/>
        </row>
        <row r="3635">
          <cell r="C3635"/>
          <cell r="E3635"/>
          <cell r="H3635" t="str">
            <v>OK</v>
          </cell>
          <cell r="J3635"/>
          <cell r="K3635"/>
          <cell r="M3635"/>
        </row>
        <row r="3636">
          <cell r="C3636"/>
          <cell r="E3636"/>
          <cell r="H3636" t="str">
            <v>OK</v>
          </cell>
          <cell r="J3636"/>
          <cell r="K3636"/>
          <cell r="M3636"/>
        </row>
        <row r="3637">
          <cell r="C3637"/>
          <cell r="E3637"/>
          <cell r="H3637" t="str">
            <v>OK</v>
          </cell>
          <cell r="J3637"/>
          <cell r="K3637"/>
          <cell r="M3637"/>
        </row>
        <row r="3638">
          <cell r="C3638"/>
          <cell r="E3638"/>
          <cell r="H3638" t="str">
            <v>OK</v>
          </cell>
          <cell r="J3638"/>
          <cell r="K3638"/>
          <cell r="M3638"/>
        </row>
        <row r="3639">
          <cell r="C3639"/>
          <cell r="E3639"/>
          <cell r="H3639" t="str">
            <v>OK</v>
          </cell>
          <cell r="J3639"/>
          <cell r="K3639"/>
          <cell r="M3639"/>
        </row>
        <row r="3640">
          <cell r="C3640"/>
          <cell r="E3640"/>
          <cell r="H3640" t="str">
            <v>OK</v>
          </cell>
          <cell r="J3640"/>
          <cell r="K3640"/>
          <cell r="M3640"/>
        </row>
        <row r="3641">
          <cell r="C3641"/>
          <cell r="E3641"/>
          <cell r="H3641" t="str">
            <v>OK</v>
          </cell>
          <cell r="J3641"/>
          <cell r="K3641"/>
          <cell r="M3641"/>
        </row>
        <row r="3642">
          <cell r="C3642"/>
          <cell r="E3642"/>
          <cell r="H3642" t="str">
            <v>OK</v>
          </cell>
          <cell r="J3642"/>
          <cell r="K3642"/>
          <cell r="M3642"/>
        </row>
        <row r="3643">
          <cell r="C3643"/>
          <cell r="E3643"/>
          <cell r="H3643" t="str">
            <v>OK</v>
          </cell>
          <cell r="J3643"/>
          <cell r="K3643"/>
          <cell r="M3643"/>
        </row>
        <row r="3644">
          <cell r="C3644"/>
          <cell r="E3644"/>
          <cell r="H3644" t="str">
            <v>OK</v>
          </cell>
          <cell r="J3644"/>
          <cell r="K3644"/>
          <cell r="M3644"/>
        </row>
        <row r="3645">
          <cell r="C3645"/>
          <cell r="E3645"/>
          <cell r="H3645" t="str">
            <v>OK</v>
          </cell>
          <cell r="J3645"/>
          <cell r="K3645"/>
          <cell r="M3645"/>
        </row>
        <row r="3646">
          <cell r="C3646"/>
          <cell r="E3646"/>
          <cell r="H3646" t="str">
            <v>OK</v>
          </cell>
          <cell r="J3646"/>
          <cell r="K3646"/>
          <cell r="M3646"/>
        </row>
        <row r="3647">
          <cell r="C3647"/>
          <cell r="E3647"/>
          <cell r="H3647" t="str">
            <v>OK</v>
          </cell>
          <cell r="J3647"/>
          <cell r="K3647"/>
          <cell r="M3647"/>
        </row>
        <row r="3648">
          <cell r="C3648"/>
          <cell r="E3648"/>
          <cell r="H3648" t="str">
            <v>OK</v>
          </cell>
          <cell r="J3648"/>
          <cell r="K3648"/>
          <cell r="M3648"/>
        </row>
        <row r="3649">
          <cell r="C3649"/>
          <cell r="E3649"/>
          <cell r="H3649" t="str">
            <v>OK</v>
          </cell>
          <cell r="J3649"/>
          <cell r="K3649"/>
          <cell r="M3649"/>
        </row>
        <row r="3650">
          <cell r="C3650"/>
          <cell r="E3650"/>
          <cell r="H3650" t="str">
            <v>OK</v>
          </cell>
          <cell r="J3650"/>
          <cell r="K3650"/>
          <cell r="M3650"/>
        </row>
        <row r="3651">
          <cell r="C3651"/>
          <cell r="E3651"/>
          <cell r="H3651" t="str">
            <v>OK</v>
          </cell>
          <cell r="J3651"/>
          <cell r="K3651"/>
          <cell r="M3651"/>
        </row>
        <row r="3652">
          <cell r="C3652"/>
          <cell r="E3652"/>
          <cell r="H3652" t="str">
            <v>OK</v>
          </cell>
          <cell r="J3652"/>
          <cell r="K3652"/>
          <cell r="M3652"/>
        </row>
        <row r="3653">
          <cell r="C3653"/>
          <cell r="E3653"/>
          <cell r="H3653" t="str">
            <v>OK</v>
          </cell>
          <cell r="J3653"/>
          <cell r="K3653"/>
          <cell r="M3653"/>
        </row>
        <row r="3654">
          <cell r="C3654"/>
          <cell r="E3654"/>
          <cell r="H3654" t="str">
            <v>OK</v>
          </cell>
          <cell r="J3654"/>
          <cell r="K3654"/>
          <cell r="M3654"/>
        </row>
        <row r="3655">
          <cell r="C3655"/>
          <cell r="E3655"/>
          <cell r="H3655" t="str">
            <v>OK</v>
          </cell>
          <cell r="J3655"/>
          <cell r="K3655"/>
          <cell r="M3655"/>
        </row>
        <row r="3656">
          <cell r="C3656"/>
          <cell r="E3656"/>
          <cell r="H3656" t="str">
            <v>OK</v>
          </cell>
          <cell r="J3656"/>
          <cell r="K3656"/>
          <cell r="M3656"/>
        </row>
        <row r="3657">
          <cell r="C3657"/>
          <cell r="E3657"/>
          <cell r="H3657" t="str">
            <v>OK</v>
          </cell>
          <cell r="J3657"/>
          <cell r="K3657"/>
          <cell r="M3657"/>
        </row>
        <row r="3658">
          <cell r="C3658"/>
          <cell r="E3658"/>
          <cell r="H3658" t="str">
            <v>OK</v>
          </cell>
          <cell r="J3658"/>
          <cell r="K3658"/>
          <cell r="M3658"/>
        </row>
        <row r="3659">
          <cell r="C3659"/>
          <cell r="E3659"/>
          <cell r="H3659" t="str">
            <v>OK</v>
          </cell>
          <cell r="J3659"/>
          <cell r="K3659"/>
          <cell r="M3659"/>
        </row>
        <row r="3660">
          <cell r="C3660"/>
          <cell r="E3660"/>
          <cell r="H3660" t="str">
            <v>OK</v>
          </cell>
          <cell r="J3660"/>
          <cell r="K3660"/>
          <cell r="M3660"/>
        </row>
        <row r="3661">
          <cell r="C3661"/>
          <cell r="E3661"/>
          <cell r="H3661" t="str">
            <v>OK</v>
          </cell>
          <cell r="J3661"/>
          <cell r="K3661"/>
          <cell r="M3661"/>
        </row>
        <row r="3662">
          <cell r="C3662"/>
          <cell r="E3662"/>
          <cell r="H3662" t="str">
            <v>OK</v>
          </cell>
          <cell r="J3662"/>
          <cell r="K3662"/>
          <cell r="M3662"/>
        </row>
        <row r="3663">
          <cell r="C3663"/>
          <cell r="E3663"/>
          <cell r="H3663" t="str">
            <v>OK</v>
          </cell>
          <cell r="J3663"/>
          <cell r="K3663"/>
          <cell r="M3663"/>
        </row>
        <row r="3664">
          <cell r="C3664"/>
          <cell r="E3664"/>
          <cell r="H3664" t="str">
            <v>OK</v>
          </cell>
          <cell r="J3664"/>
          <cell r="K3664"/>
          <cell r="M3664"/>
        </row>
        <row r="3665">
          <cell r="C3665"/>
          <cell r="E3665"/>
          <cell r="H3665" t="str">
            <v>OK</v>
          </cell>
          <cell r="J3665"/>
          <cell r="K3665"/>
          <cell r="M3665"/>
        </row>
        <row r="3666">
          <cell r="C3666"/>
          <cell r="E3666"/>
          <cell r="H3666" t="str">
            <v>OK</v>
          </cell>
          <cell r="J3666"/>
          <cell r="K3666"/>
          <cell r="M3666"/>
        </row>
        <row r="3667">
          <cell r="C3667"/>
          <cell r="E3667"/>
          <cell r="H3667" t="str">
            <v>OK</v>
          </cell>
          <cell r="J3667"/>
          <cell r="K3667"/>
          <cell r="M3667"/>
        </row>
        <row r="3668">
          <cell r="C3668"/>
          <cell r="E3668"/>
          <cell r="H3668" t="str">
            <v>OK</v>
          </cell>
          <cell r="J3668"/>
          <cell r="K3668"/>
          <cell r="M3668"/>
        </row>
        <row r="3669">
          <cell r="C3669"/>
          <cell r="E3669"/>
          <cell r="H3669" t="str">
            <v>OK</v>
          </cell>
          <cell r="J3669"/>
          <cell r="K3669"/>
          <cell r="M3669"/>
        </row>
        <row r="3670">
          <cell r="C3670"/>
          <cell r="E3670"/>
          <cell r="H3670" t="str">
            <v>OK</v>
          </cell>
          <cell r="J3670"/>
          <cell r="K3670"/>
          <cell r="M3670"/>
        </row>
        <row r="3671">
          <cell r="C3671"/>
          <cell r="E3671"/>
          <cell r="H3671" t="str">
            <v>OK</v>
          </cell>
          <cell r="J3671"/>
          <cell r="K3671"/>
          <cell r="M3671"/>
        </row>
        <row r="3672">
          <cell r="C3672"/>
          <cell r="E3672"/>
          <cell r="H3672" t="str">
            <v>OK</v>
          </cell>
          <cell r="J3672"/>
          <cell r="K3672"/>
          <cell r="M3672"/>
        </row>
        <row r="3673">
          <cell r="C3673"/>
          <cell r="E3673"/>
          <cell r="H3673" t="str">
            <v>OK</v>
          </cell>
          <cell r="J3673"/>
          <cell r="K3673"/>
          <cell r="M3673"/>
        </row>
        <row r="3674">
          <cell r="C3674"/>
          <cell r="E3674"/>
          <cell r="H3674" t="str">
            <v>OK</v>
          </cell>
          <cell r="J3674"/>
          <cell r="K3674"/>
          <cell r="M3674"/>
        </row>
        <row r="3675">
          <cell r="C3675"/>
          <cell r="E3675"/>
          <cell r="H3675" t="str">
            <v>OK</v>
          </cell>
          <cell r="J3675"/>
          <cell r="K3675"/>
          <cell r="M3675"/>
        </row>
        <row r="3676">
          <cell r="C3676"/>
          <cell r="E3676"/>
          <cell r="H3676" t="str">
            <v>OK</v>
          </cell>
          <cell r="J3676"/>
          <cell r="K3676"/>
          <cell r="M3676"/>
        </row>
        <row r="3677">
          <cell r="C3677"/>
          <cell r="E3677"/>
          <cell r="H3677" t="str">
            <v>OK</v>
          </cell>
          <cell r="J3677"/>
          <cell r="K3677"/>
          <cell r="M3677"/>
        </row>
        <row r="3678">
          <cell r="C3678"/>
          <cell r="E3678"/>
          <cell r="H3678" t="str">
            <v>OK</v>
          </cell>
          <cell r="J3678"/>
          <cell r="K3678"/>
          <cell r="M3678"/>
        </row>
        <row r="3679">
          <cell r="C3679"/>
          <cell r="E3679"/>
          <cell r="H3679" t="str">
            <v>OK</v>
          </cell>
          <cell r="J3679"/>
          <cell r="K3679"/>
          <cell r="M3679"/>
        </row>
        <row r="3680">
          <cell r="C3680"/>
          <cell r="E3680"/>
          <cell r="H3680" t="str">
            <v>OK</v>
          </cell>
          <cell r="J3680"/>
          <cell r="K3680"/>
          <cell r="M3680"/>
        </row>
        <row r="3681">
          <cell r="C3681"/>
          <cell r="E3681"/>
          <cell r="H3681" t="str">
            <v>OK</v>
          </cell>
          <cell r="J3681"/>
          <cell r="K3681"/>
          <cell r="M3681"/>
        </row>
        <row r="3682">
          <cell r="C3682"/>
          <cell r="E3682"/>
          <cell r="H3682" t="str">
            <v>OK</v>
          </cell>
          <cell r="J3682"/>
          <cell r="K3682"/>
          <cell r="M3682"/>
        </row>
        <row r="3683">
          <cell r="C3683"/>
          <cell r="E3683"/>
          <cell r="H3683" t="str">
            <v>OK</v>
          </cell>
          <cell r="J3683"/>
          <cell r="K3683"/>
          <cell r="M3683"/>
        </row>
        <row r="3684">
          <cell r="C3684"/>
          <cell r="E3684"/>
          <cell r="H3684" t="str">
            <v>OK</v>
          </cell>
          <cell r="J3684"/>
          <cell r="K3684"/>
          <cell r="M3684"/>
        </row>
        <row r="3685">
          <cell r="C3685"/>
          <cell r="E3685"/>
          <cell r="H3685" t="str">
            <v>OK</v>
          </cell>
          <cell r="J3685"/>
          <cell r="K3685"/>
          <cell r="M3685"/>
        </row>
        <row r="3686">
          <cell r="C3686"/>
          <cell r="E3686"/>
          <cell r="H3686" t="str">
            <v>OK</v>
          </cell>
          <cell r="J3686"/>
          <cell r="K3686"/>
          <cell r="M3686"/>
        </row>
        <row r="3687">
          <cell r="C3687"/>
          <cell r="E3687"/>
          <cell r="H3687" t="str">
            <v>OK</v>
          </cell>
          <cell r="J3687"/>
          <cell r="K3687"/>
          <cell r="M3687"/>
        </row>
        <row r="3688">
          <cell r="C3688"/>
          <cell r="E3688"/>
          <cell r="H3688" t="str">
            <v>OK</v>
          </cell>
          <cell r="J3688"/>
          <cell r="K3688"/>
          <cell r="M3688"/>
        </row>
        <row r="3689">
          <cell r="C3689"/>
          <cell r="E3689"/>
          <cell r="H3689" t="str">
            <v>OK</v>
          </cell>
          <cell r="J3689"/>
          <cell r="K3689"/>
          <cell r="M3689"/>
        </row>
        <row r="3690">
          <cell r="C3690"/>
          <cell r="E3690"/>
          <cell r="H3690" t="str">
            <v>OK</v>
          </cell>
          <cell r="J3690"/>
          <cell r="K3690"/>
          <cell r="M3690"/>
        </row>
        <row r="3691">
          <cell r="C3691"/>
          <cell r="E3691"/>
          <cell r="H3691" t="str">
            <v>OK</v>
          </cell>
          <cell r="J3691"/>
          <cell r="K3691"/>
          <cell r="M3691"/>
        </row>
        <row r="3692">
          <cell r="C3692"/>
          <cell r="E3692"/>
          <cell r="H3692" t="str">
            <v>OK</v>
          </cell>
          <cell r="J3692"/>
          <cell r="K3692"/>
          <cell r="M3692"/>
        </row>
        <row r="3693">
          <cell r="C3693"/>
          <cell r="E3693"/>
          <cell r="H3693" t="str">
            <v>OK</v>
          </cell>
          <cell r="J3693"/>
          <cell r="K3693"/>
          <cell r="M3693"/>
        </row>
        <row r="3694">
          <cell r="C3694"/>
          <cell r="E3694"/>
          <cell r="H3694" t="str">
            <v>OK</v>
          </cell>
          <cell r="J3694"/>
          <cell r="K3694"/>
          <cell r="M3694"/>
        </row>
        <row r="3695">
          <cell r="C3695"/>
          <cell r="E3695"/>
          <cell r="H3695" t="str">
            <v>OK</v>
          </cell>
          <cell r="J3695"/>
          <cell r="K3695"/>
          <cell r="M3695"/>
        </row>
        <row r="3696">
          <cell r="C3696"/>
          <cell r="E3696"/>
          <cell r="H3696" t="str">
            <v>OK</v>
          </cell>
          <cell r="J3696"/>
          <cell r="K3696"/>
          <cell r="M3696"/>
        </row>
        <row r="3697">
          <cell r="C3697"/>
          <cell r="E3697"/>
          <cell r="H3697" t="str">
            <v>OK</v>
          </cell>
          <cell r="J3697"/>
          <cell r="K3697"/>
          <cell r="M3697"/>
        </row>
        <row r="3698">
          <cell r="C3698"/>
          <cell r="E3698"/>
          <cell r="H3698" t="str">
            <v>OK</v>
          </cell>
          <cell r="J3698"/>
          <cell r="K3698"/>
          <cell r="M3698"/>
        </row>
        <row r="3699">
          <cell r="C3699"/>
          <cell r="E3699"/>
          <cell r="H3699" t="str">
            <v>OK</v>
          </cell>
          <cell r="J3699"/>
          <cell r="K3699"/>
          <cell r="M3699"/>
        </row>
        <row r="3700">
          <cell r="C3700"/>
          <cell r="E3700"/>
          <cell r="H3700" t="str">
            <v>OK</v>
          </cell>
          <cell r="J3700"/>
          <cell r="K3700"/>
          <cell r="M3700"/>
        </row>
        <row r="3701">
          <cell r="C3701"/>
          <cell r="E3701"/>
          <cell r="H3701" t="str">
            <v>OK</v>
          </cell>
          <cell r="J3701"/>
          <cell r="K3701"/>
          <cell r="M3701"/>
        </row>
        <row r="3702">
          <cell r="C3702"/>
          <cell r="E3702"/>
          <cell r="H3702" t="str">
            <v>OK</v>
          </cell>
          <cell r="J3702"/>
          <cell r="K3702"/>
          <cell r="M3702"/>
        </row>
        <row r="3703">
          <cell r="C3703"/>
          <cell r="E3703"/>
          <cell r="H3703" t="str">
            <v>OK</v>
          </cell>
          <cell r="J3703"/>
          <cell r="K3703"/>
          <cell r="M3703"/>
        </row>
        <row r="3704">
          <cell r="C3704"/>
          <cell r="E3704"/>
          <cell r="H3704" t="str">
            <v>OK</v>
          </cell>
          <cell r="J3704"/>
          <cell r="K3704"/>
          <cell r="M3704"/>
        </row>
        <row r="3705">
          <cell r="C3705"/>
          <cell r="E3705"/>
          <cell r="H3705" t="str">
            <v>OK</v>
          </cell>
          <cell r="J3705"/>
          <cell r="K3705"/>
          <cell r="M3705"/>
        </row>
        <row r="3706">
          <cell r="C3706"/>
          <cell r="E3706"/>
          <cell r="H3706" t="str">
            <v>OK</v>
          </cell>
          <cell r="J3706"/>
          <cell r="K3706"/>
          <cell r="M3706"/>
        </row>
        <row r="3707">
          <cell r="C3707"/>
          <cell r="E3707"/>
          <cell r="H3707" t="str">
            <v>OK</v>
          </cell>
          <cell r="J3707"/>
          <cell r="K3707"/>
          <cell r="M3707"/>
        </row>
        <row r="3708">
          <cell r="C3708"/>
          <cell r="E3708"/>
          <cell r="H3708" t="str">
            <v>OK</v>
          </cell>
          <cell r="J3708"/>
          <cell r="K3708"/>
          <cell r="M3708"/>
        </row>
        <row r="3709">
          <cell r="C3709"/>
          <cell r="E3709"/>
          <cell r="H3709" t="str">
            <v>OK</v>
          </cell>
          <cell r="J3709"/>
          <cell r="K3709"/>
          <cell r="M3709"/>
        </row>
        <row r="3710">
          <cell r="C3710"/>
          <cell r="E3710"/>
          <cell r="H3710" t="str">
            <v>OK</v>
          </cell>
          <cell r="J3710"/>
          <cell r="K3710"/>
          <cell r="M3710"/>
        </row>
        <row r="3711">
          <cell r="C3711"/>
          <cell r="E3711"/>
          <cell r="H3711" t="str">
            <v>OK</v>
          </cell>
          <cell r="J3711"/>
          <cell r="K3711"/>
          <cell r="M3711"/>
        </row>
        <row r="3712">
          <cell r="C3712"/>
          <cell r="E3712"/>
          <cell r="H3712" t="str">
            <v>OK</v>
          </cell>
          <cell r="J3712"/>
          <cell r="K3712"/>
          <cell r="M3712"/>
        </row>
        <row r="3713">
          <cell r="C3713"/>
          <cell r="E3713"/>
          <cell r="H3713" t="str">
            <v>OK</v>
          </cell>
          <cell r="J3713"/>
          <cell r="K3713"/>
          <cell r="M3713"/>
        </row>
        <row r="3714">
          <cell r="C3714"/>
          <cell r="E3714"/>
          <cell r="H3714" t="str">
            <v>OK</v>
          </cell>
          <cell r="J3714"/>
          <cell r="K3714"/>
          <cell r="M3714"/>
        </row>
        <row r="3715">
          <cell r="C3715"/>
          <cell r="E3715"/>
          <cell r="H3715" t="str">
            <v>OK</v>
          </cell>
          <cell r="J3715"/>
          <cell r="K3715"/>
          <cell r="M3715"/>
        </row>
        <row r="3716">
          <cell r="C3716"/>
          <cell r="E3716"/>
          <cell r="H3716" t="str">
            <v>OK</v>
          </cell>
          <cell r="J3716"/>
          <cell r="K3716"/>
          <cell r="M3716"/>
        </row>
        <row r="3717">
          <cell r="C3717"/>
          <cell r="E3717"/>
          <cell r="H3717" t="str">
            <v>OK</v>
          </cell>
          <cell r="J3717"/>
          <cell r="K3717"/>
          <cell r="M3717"/>
        </row>
        <row r="3718">
          <cell r="C3718"/>
          <cell r="E3718"/>
          <cell r="H3718" t="str">
            <v>OK</v>
          </cell>
          <cell r="J3718"/>
          <cell r="K3718"/>
          <cell r="M3718"/>
        </row>
        <row r="3719">
          <cell r="C3719"/>
          <cell r="E3719"/>
          <cell r="H3719" t="str">
            <v>OK</v>
          </cell>
          <cell r="J3719"/>
          <cell r="K3719"/>
          <cell r="M3719"/>
        </row>
        <row r="3720">
          <cell r="C3720"/>
          <cell r="E3720"/>
          <cell r="H3720" t="str">
            <v>OK</v>
          </cell>
          <cell r="J3720"/>
          <cell r="K3720"/>
          <cell r="M3720"/>
        </row>
        <row r="3721">
          <cell r="C3721"/>
          <cell r="E3721"/>
          <cell r="H3721" t="str">
            <v>OK</v>
          </cell>
          <cell r="J3721"/>
          <cell r="K3721"/>
          <cell r="M3721"/>
        </row>
        <row r="3722">
          <cell r="C3722"/>
          <cell r="E3722"/>
          <cell r="H3722" t="str">
            <v>OK</v>
          </cell>
          <cell r="J3722"/>
          <cell r="K3722"/>
          <cell r="M3722"/>
        </row>
        <row r="3723">
          <cell r="C3723"/>
          <cell r="E3723"/>
          <cell r="H3723" t="str">
            <v>OK</v>
          </cell>
          <cell r="J3723"/>
          <cell r="K3723"/>
          <cell r="M3723"/>
        </row>
        <row r="3724">
          <cell r="C3724"/>
          <cell r="E3724"/>
          <cell r="H3724" t="str">
            <v>OK</v>
          </cell>
          <cell r="J3724"/>
          <cell r="K3724"/>
          <cell r="M3724"/>
        </row>
        <row r="3725">
          <cell r="C3725"/>
          <cell r="E3725"/>
          <cell r="H3725" t="str">
            <v>OK</v>
          </cell>
          <cell r="J3725"/>
          <cell r="K3725"/>
          <cell r="M3725"/>
        </row>
        <row r="3726">
          <cell r="C3726"/>
          <cell r="E3726"/>
          <cell r="H3726" t="str">
            <v>OK</v>
          </cell>
          <cell r="J3726"/>
          <cell r="K3726"/>
          <cell r="M3726"/>
        </row>
        <row r="3727">
          <cell r="C3727"/>
          <cell r="E3727"/>
          <cell r="H3727" t="str">
            <v>OK</v>
          </cell>
          <cell r="J3727"/>
          <cell r="K3727"/>
          <cell r="M3727"/>
        </row>
        <row r="3728">
          <cell r="C3728"/>
          <cell r="E3728"/>
          <cell r="H3728" t="str">
            <v>OK</v>
          </cell>
          <cell r="J3728"/>
          <cell r="K3728"/>
          <cell r="M3728"/>
        </row>
        <row r="3729">
          <cell r="C3729"/>
          <cell r="E3729"/>
          <cell r="H3729" t="str">
            <v>OK</v>
          </cell>
          <cell r="J3729"/>
          <cell r="K3729"/>
          <cell r="M3729"/>
        </row>
        <row r="3730">
          <cell r="C3730"/>
          <cell r="E3730"/>
          <cell r="H3730" t="str">
            <v>OK</v>
          </cell>
          <cell r="J3730"/>
          <cell r="K3730"/>
          <cell r="M3730"/>
        </row>
        <row r="3731">
          <cell r="C3731"/>
          <cell r="E3731"/>
          <cell r="H3731" t="str">
            <v>OK</v>
          </cell>
          <cell r="J3731"/>
          <cell r="K3731"/>
          <cell r="M3731"/>
        </row>
        <row r="3732">
          <cell r="C3732"/>
          <cell r="E3732"/>
          <cell r="H3732" t="str">
            <v>OK</v>
          </cell>
          <cell r="J3732"/>
          <cell r="K3732"/>
          <cell r="M3732"/>
        </row>
        <row r="3733">
          <cell r="C3733"/>
          <cell r="E3733"/>
          <cell r="H3733" t="str">
            <v>OK</v>
          </cell>
          <cell r="J3733"/>
          <cell r="K3733"/>
          <cell r="M3733"/>
        </row>
        <row r="3734">
          <cell r="C3734"/>
          <cell r="E3734"/>
          <cell r="H3734" t="str">
            <v>OK</v>
          </cell>
          <cell r="J3734"/>
          <cell r="K3734"/>
          <cell r="M3734"/>
        </row>
        <row r="3735">
          <cell r="C3735"/>
          <cell r="E3735"/>
          <cell r="H3735" t="str">
            <v>OK</v>
          </cell>
          <cell r="J3735"/>
          <cell r="K3735"/>
          <cell r="M3735"/>
        </row>
        <row r="3736">
          <cell r="C3736"/>
          <cell r="E3736"/>
          <cell r="H3736" t="str">
            <v>OK</v>
          </cell>
          <cell r="J3736"/>
          <cell r="K3736"/>
          <cell r="M3736"/>
        </row>
        <row r="3737">
          <cell r="C3737"/>
          <cell r="E3737"/>
          <cell r="H3737" t="str">
            <v>OK</v>
          </cell>
          <cell r="J3737"/>
          <cell r="K3737"/>
          <cell r="M3737"/>
        </row>
        <row r="3738">
          <cell r="C3738"/>
          <cell r="E3738"/>
          <cell r="H3738" t="str">
            <v>OK</v>
          </cell>
          <cell r="J3738"/>
          <cell r="K3738"/>
          <cell r="M3738"/>
        </row>
        <row r="3739">
          <cell r="C3739"/>
          <cell r="E3739"/>
          <cell r="H3739" t="str">
            <v>OK</v>
          </cell>
          <cell r="J3739"/>
          <cell r="K3739"/>
          <cell r="M3739"/>
        </row>
        <row r="3740">
          <cell r="C3740"/>
          <cell r="E3740"/>
          <cell r="H3740" t="str">
            <v>OK</v>
          </cell>
          <cell r="J3740"/>
          <cell r="K3740"/>
          <cell r="M3740"/>
        </row>
        <row r="3741">
          <cell r="C3741"/>
          <cell r="E3741"/>
          <cell r="H3741" t="str">
            <v>OK</v>
          </cell>
          <cell r="J3741"/>
          <cell r="K3741"/>
          <cell r="M3741"/>
        </row>
        <row r="3742">
          <cell r="C3742"/>
          <cell r="E3742"/>
          <cell r="H3742" t="str">
            <v>OK</v>
          </cell>
          <cell r="J3742"/>
          <cell r="K3742"/>
          <cell r="M3742"/>
        </row>
        <row r="3743">
          <cell r="C3743"/>
          <cell r="E3743"/>
          <cell r="H3743" t="str">
            <v>OK</v>
          </cell>
          <cell r="J3743"/>
          <cell r="K3743"/>
          <cell r="M3743"/>
        </row>
        <row r="3744">
          <cell r="C3744"/>
          <cell r="E3744"/>
          <cell r="H3744" t="str">
            <v>OK</v>
          </cell>
          <cell r="J3744"/>
          <cell r="K3744"/>
          <cell r="M3744"/>
        </row>
        <row r="3745">
          <cell r="C3745"/>
          <cell r="E3745"/>
          <cell r="H3745" t="str">
            <v>OK</v>
          </cell>
          <cell r="J3745"/>
          <cell r="K3745"/>
          <cell r="M3745"/>
        </row>
        <row r="3746">
          <cell r="C3746"/>
          <cell r="E3746"/>
          <cell r="H3746" t="str">
            <v>OK</v>
          </cell>
          <cell r="J3746"/>
          <cell r="K3746"/>
          <cell r="M3746"/>
        </row>
        <row r="3747">
          <cell r="C3747"/>
          <cell r="E3747"/>
          <cell r="H3747" t="str">
            <v>OK</v>
          </cell>
          <cell r="J3747"/>
          <cell r="K3747"/>
          <cell r="M3747"/>
        </row>
        <row r="3748">
          <cell r="C3748"/>
          <cell r="E3748"/>
          <cell r="H3748" t="str">
            <v>OK</v>
          </cell>
          <cell r="J3748"/>
          <cell r="K3748"/>
          <cell r="M3748"/>
        </row>
        <row r="3749">
          <cell r="C3749"/>
          <cell r="E3749"/>
          <cell r="H3749" t="str">
            <v>OK</v>
          </cell>
          <cell r="J3749"/>
          <cell r="K3749"/>
          <cell r="M3749"/>
        </row>
        <row r="3750">
          <cell r="C3750"/>
          <cell r="E3750"/>
          <cell r="H3750" t="str">
            <v>OK</v>
          </cell>
          <cell r="J3750"/>
          <cell r="K3750"/>
          <cell r="M3750"/>
        </row>
        <row r="3751">
          <cell r="C3751"/>
          <cell r="E3751"/>
          <cell r="H3751" t="str">
            <v>OK</v>
          </cell>
          <cell r="J3751"/>
          <cell r="K3751"/>
          <cell r="M3751"/>
        </row>
        <row r="3752">
          <cell r="C3752"/>
          <cell r="E3752"/>
          <cell r="H3752" t="str">
            <v>OK</v>
          </cell>
          <cell r="J3752"/>
          <cell r="K3752"/>
          <cell r="M3752"/>
        </row>
        <row r="3753">
          <cell r="C3753"/>
          <cell r="E3753"/>
          <cell r="H3753" t="str">
            <v>OK</v>
          </cell>
          <cell r="J3753"/>
          <cell r="K3753"/>
          <cell r="M3753"/>
        </row>
        <row r="3754">
          <cell r="C3754"/>
          <cell r="E3754"/>
          <cell r="H3754" t="str">
            <v>OK</v>
          </cell>
          <cell r="J3754"/>
          <cell r="K3754"/>
          <cell r="M3754"/>
        </row>
        <row r="3755">
          <cell r="C3755"/>
          <cell r="E3755"/>
          <cell r="H3755" t="str">
            <v>OK</v>
          </cell>
          <cell r="J3755"/>
          <cell r="K3755"/>
          <cell r="M3755"/>
        </row>
        <row r="3756">
          <cell r="C3756"/>
          <cell r="E3756"/>
          <cell r="H3756" t="str">
            <v>OK</v>
          </cell>
          <cell r="J3756"/>
          <cell r="K3756"/>
          <cell r="M3756"/>
        </row>
        <row r="3757">
          <cell r="C3757"/>
          <cell r="E3757"/>
          <cell r="H3757" t="str">
            <v>OK</v>
          </cell>
          <cell r="J3757"/>
          <cell r="K3757"/>
          <cell r="M3757"/>
        </row>
        <row r="3758">
          <cell r="C3758"/>
          <cell r="E3758"/>
          <cell r="H3758" t="str">
            <v>OK</v>
          </cell>
          <cell r="J3758"/>
          <cell r="K3758"/>
          <cell r="M3758"/>
        </row>
        <row r="3759">
          <cell r="C3759"/>
          <cell r="E3759"/>
          <cell r="H3759" t="str">
            <v>OK</v>
          </cell>
          <cell r="J3759"/>
          <cell r="K3759"/>
          <cell r="M3759"/>
        </row>
        <row r="3760">
          <cell r="C3760"/>
          <cell r="E3760"/>
          <cell r="H3760" t="str">
            <v>OK</v>
          </cell>
          <cell r="J3760"/>
          <cell r="K3760"/>
          <cell r="M3760"/>
        </row>
        <row r="3761">
          <cell r="C3761"/>
          <cell r="E3761"/>
          <cell r="H3761" t="str">
            <v>OK</v>
          </cell>
          <cell r="J3761"/>
          <cell r="K3761"/>
          <cell r="M3761"/>
        </row>
        <row r="3762">
          <cell r="C3762"/>
          <cell r="E3762"/>
          <cell r="H3762" t="str">
            <v>OK</v>
          </cell>
          <cell r="J3762"/>
          <cell r="K3762"/>
          <cell r="M3762"/>
        </row>
        <row r="3763">
          <cell r="C3763"/>
          <cell r="E3763"/>
          <cell r="H3763" t="str">
            <v>OK</v>
          </cell>
          <cell r="J3763"/>
          <cell r="K3763"/>
          <cell r="M3763"/>
        </row>
        <row r="3764">
          <cell r="C3764"/>
          <cell r="E3764"/>
          <cell r="H3764" t="str">
            <v>OK</v>
          </cell>
          <cell r="J3764"/>
          <cell r="K3764"/>
          <cell r="M3764"/>
        </row>
        <row r="3765">
          <cell r="C3765"/>
          <cell r="E3765"/>
          <cell r="H3765" t="str">
            <v>OK</v>
          </cell>
          <cell r="J3765"/>
          <cell r="K3765"/>
          <cell r="M3765"/>
        </row>
        <row r="3766">
          <cell r="C3766"/>
          <cell r="E3766"/>
          <cell r="H3766" t="str">
            <v>OK</v>
          </cell>
          <cell r="J3766"/>
          <cell r="K3766"/>
          <cell r="M3766"/>
        </row>
        <row r="3767">
          <cell r="C3767"/>
          <cell r="E3767"/>
          <cell r="H3767" t="str">
            <v>OK</v>
          </cell>
          <cell r="J3767"/>
          <cell r="K3767"/>
          <cell r="M3767"/>
        </row>
        <row r="3768">
          <cell r="C3768"/>
          <cell r="E3768"/>
          <cell r="H3768" t="str">
            <v>OK</v>
          </cell>
          <cell r="J3768"/>
          <cell r="K3768"/>
          <cell r="M3768"/>
        </row>
        <row r="3769">
          <cell r="C3769"/>
          <cell r="E3769"/>
          <cell r="H3769" t="str">
            <v>OK</v>
          </cell>
          <cell r="J3769"/>
          <cell r="K3769"/>
          <cell r="M3769"/>
        </row>
        <row r="3770">
          <cell r="C3770"/>
          <cell r="E3770"/>
          <cell r="H3770" t="str">
            <v>OK</v>
          </cell>
          <cell r="J3770"/>
          <cell r="K3770"/>
          <cell r="M3770"/>
        </row>
        <row r="3771">
          <cell r="C3771"/>
          <cell r="E3771"/>
          <cell r="H3771" t="str">
            <v>OK</v>
          </cell>
          <cell r="J3771"/>
          <cell r="K3771"/>
          <cell r="M3771"/>
        </row>
        <row r="3772">
          <cell r="C3772"/>
          <cell r="E3772"/>
          <cell r="H3772" t="str">
            <v>OK</v>
          </cell>
          <cell r="J3772"/>
          <cell r="K3772"/>
          <cell r="M3772"/>
        </row>
        <row r="3773">
          <cell r="C3773"/>
          <cell r="E3773"/>
          <cell r="H3773" t="str">
            <v>OK</v>
          </cell>
          <cell r="J3773"/>
          <cell r="K3773"/>
          <cell r="M3773"/>
        </row>
        <row r="3774">
          <cell r="C3774"/>
          <cell r="E3774"/>
          <cell r="H3774" t="str">
            <v>OK</v>
          </cell>
          <cell r="J3774"/>
          <cell r="K3774"/>
          <cell r="M3774"/>
        </row>
        <row r="3775">
          <cell r="C3775"/>
          <cell r="E3775"/>
          <cell r="H3775" t="str">
            <v>OK</v>
          </cell>
          <cell r="J3775"/>
          <cell r="K3775"/>
          <cell r="M3775"/>
        </row>
        <row r="3776">
          <cell r="C3776"/>
          <cell r="E3776"/>
          <cell r="H3776" t="str">
            <v>OK</v>
          </cell>
          <cell r="J3776"/>
          <cell r="K3776"/>
          <cell r="M3776"/>
        </row>
        <row r="3777">
          <cell r="C3777"/>
          <cell r="E3777"/>
          <cell r="H3777" t="str">
            <v>OK</v>
          </cell>
          <cell r="J3777"/>
          <cell r="K3777"/>
          <cell r="M3777"/>
        </row>
        <row r="3778">
          <cell r="C3778"/>
          <cell r="E3778"/>
          <cell r="H3778" t="str">
            <v>OK</v>
          </cell>
          <cell r="J3778"/>
          <cell r="K3778"/>
          <cell r="M3778"/>
        </row>
        <row r="3779">
          <cell r="C3779"/>
          <cell r="E3779"/>
          <cell r="H3779" t="str">
            <v>OK</v>
          </cell>
          <cell r="J3779"/>
          <cell r="K3779"/>
          <cell r="M3779"/>
        </row>
        <row r="3780">
          <cell r="C3780"/>
          <cell r="E3780"/>
          <cell r="H3780" t="str">
            <v>OK</v>
          </cell>
          <cell r="J3780"/>
          <cell r="K3780"/>
          <cell r="M3780"/>
        </row>
        <row r="3781">
          <cell r="C3781"/>
          <cell r="E3781"/>
          <cell r="H3781" t="str">
            <v>OK</v>
          </cell>
          <cell r="J3781"/>
          <cell r="K3781"/>
          <cell r="M3781"/>
        </row>
        <row r="3782">
          <cell r="C3782"/>
          <cell r="E3782"/>
          <cell r="H3782" t="str">
            <v>OK</v>
          </cell>
          <cell r="J3782"/>
          <cell r="K3782"/>
          <cell r="M3782"/>
        </row>
        <row r="3783">
          <cell r="C3783"/>
          <cell r="E3783"/>
          <cell r="H3783" t="str">
            <v>OK</v>
          </cell>
          <cell r="J3783"/>
          <cell r="K3783"/>
          <cell r="M3783"/>
        </row>
        <row r="3784">
          <cell r="C3784"/>
          <cell r="E3784"/>
          <cell r="H3784" t="str">
            <v>OK</v>
          </cell>
          <cell r="J3784"/>
          <cell r="K3784"/>
          <cell r="M3784"/>
        </row>
        <row r="3785">
          <cell r="C3785"/>
          <cell r="E3785"/>
          <cell r="H3785" t="str">
            <v>OK</v>
          </cell>
          <cell r="J3785"/>
          <cell r="K3785"/>
          <cell r="M3785"/>
        </row>
        <row r="3786">
          <cell r="C3786"/>
          <cell r="E3786"/>
          <cell r="H3786" t="str">
            <v>OK</v>
          </cell>
          <cell r="J3786"/>
          <cell r="K3786"/>
          <cell r="M3786"/>
        </row>
        <row r="3787">
          <cell r="C3787"/>
          <cell r="E3787"/>
          <cell r="H3787" t="str">
            <v>OK</v>
          </cell>
          <cell r="J3787"/>
          <cell r="K3787"/>
          <cell r="M3787"/>
        </row>
        <row r="3788">
          <cell r="C3788"/>
          <cell r="E3788"/>
          <cell r="H3788" t="str">
            <v>OK</v>
          </cell>
          <cell r="J3788"/>
          <cell r="K3788"/>
          <cell r="M3788"/>
        </row>
        <row r="3789">
          <cell r="C3789"/>
          <cell r="E3789"/>
          <cell r="H3789" t="str">
            <v>OK</v>
          </cell>
          <cell r="J3789"/>
          <cell r="K3789"/>
          <cell r="M3789"/>
        </row>
        <row r="3790">
          <cell r="C3790"/>
          <cell r="E3790"/>
          <cell r="H3790" t="str">
            <v>OK</v>
          </cell>
          <cell r="J3790"/>
          <cell r="K3790"/>
          <cell r="M3790"/>
        </row>
        <row r="3791">
          <cell r="C3791"/>
          <cell r="E3791"/>
          <cell r="H3791" t="str">
            <v>OK</v>
          </cell>
          <cell r="J3791"/>
          <cell r="K3791"/>
          <cell r="M3791"/>
        </row>
        <row r="3792">
          <cell r="C3792"/>
          <cell r="E3792"/>
          <cell r="H3792" t="str">
            <v>OK</v>
          </cell>
          <cell r="J3792"/>
          <cell r="K3792"/>
          <cell r="M3792"/>
        </row>
        <row r="3793">
          <cell r="C3793"/>
          <cell r="E3793"/>
          <cell r="H3793" t="str">
            <v>OK</v>
          </cell>
          <cell r="J3793"/>
          <cell r="K3793"/>
          <cell r="M3793"/>
        </row>
        <row r="3794">
          <cell r="C3794"/>
          <cell r="E3794"/>
          <cell r="H3794" t="str">
            <v>OK</v>
          </cell>
          <cell r="J3794"/>
          <cell r="K3794"/>
          <cell r="M3794"/>
        </row>
        <row r="3795">
          <cell r="C3795"/>
          <cell r="E3795"/>
          <cell r="H3795" t="str">
            <v>OK</v>
          </cell>
          <cell r="J3795"/>
          <cell r="K3795"/>
          <cell r="M3795"/>
        </row>
        <row r="3796">
          <cell r="C3796"/>
          <cell r="E3796"/>
          <cell r="H3796" t="str">
            <v>OK</v>
          </cell>
          <cell r="J3796"/>
          <cell r="K3796"/>
          <cell r="M3796"/>
        </row>
        <row r="3797">
          <cell r="C3797"/>
          <cell r="E3797"/>
          <cell r="H3797" t="str">
            <v>OK</v>
          </cell>
          <cell r="J3797"/>
          <cell r="K3797"/>
          <cell r="M3797"/>
        </row>
        <row r="3798">
          <cell r="C3798"/>
          <cell r="E3798"/>
          <cell r="H3798" t="str">
            <v>OK</v>
          </cell>
          <cell r="J3798"/>
          <cell r="K3798"/>
          <cell r="M3798"/>
        </row>
        <row r="3799">
          <cell r="C3799"/>
          <cell r="E3799"/>
          <cell r="H3799" t="str">
            <v>OK</v>
          </cell>
          <cell r="J3799"/>
          <cell r="K3799"/>
          <cell r="M3799"/>
        </row>
        <row r="3800">
          <cell r="C3800"/>
          <cell r="E3800"/>
          <cell r="H3800" t="str">
            <v>OK</v>
          </cell>
          <cell r="J3800"/>
          <cell r="K3800"/>
          <cell r="M3800"/>
        </row>
        <row r="3801">
          <cell r="C3801"/>
          <cell r="E3801"/>
          <cell r="H3801" t="str">
            <v>OK</v>
          </cell>
          <cell r="J3801"/>
          <cell r="K3801"/>
          <cell r="M3801"/>
        </row>
        <row r="3802">
          <cell r="C3802"/>
          <cell r="E3802"/>
          <cell r="H3802" t="str">
            <v>OK</v>
          </cell>
          <cell r="J3802"/>
          <cell r="K3802"/>
          <cell r="M3802"/>
        </row>
        <row r="3803">
          <cell r="C3803"/>
          <cell r="E3803"/>
          <cell r="H3803" t="str">
            <v>OK</v>
          </cell>
          <cell r="J3803"/>
          <cell r="K3803"/>
          <cell r="M3803"/>
        </row>
        <row r="3804">
          <cell r="C3804"/>
          <cell r="E3804"/>
          <cell r="H3804" t="str">
            <v>OK</v>
          </cell>
          <cell r="J3804"/>
          <cell r="K3804"/>
          <cell r="M3804"/>
        </row>
        <row r="3805">
          <cell r="C3805"/>
          <cell r="E3805"/>
          <cell r="H3805" t="str">
            <v>OK</v>
          </cell>
          <cell r="J3805"/>
          <cell r="K3805"/>
          <cell r="M3805"/>
        </row>
        <row r="3806">
          <cell r="C3806"/>
          <cell r="E3806"/>
          <cell r="H3806" t="str">
            <v>OK</v>
          </cell>
          <cell r="J3806"/>
          <cell r="K3806"/>
          <cell r="M3806"/>
        </row>
        <row r="3807">
          <cell r="C3807"/>
          <cell r="E3807"/>
          <cell r="H3807" t="str">
            <v>OK</v>
          </cell>
          <cell r="J3807"/>
          <cell r="K3807"/>
          <cell r="M3807"/>
        </row>
        <row r="3808">
          <cell r="C3808"/>
          <cell r="E3808"/>
          <cell r="H3808" t="str">
            <v>OK</v>
          </cell>
          <cell r="J3808"/>
          <cell r="K3808"/>
          <cell r="M3808"/>
        </row>
        <row r="3809">
          <cell r="C3809"/>
          <cell r="E3809"/>
          <cell r="H3809" t="str">
            <v>OK</v>
          </cell>
          <cell r="J3809"/>
          <cell r="K3809"/>
          <cell r="M3809"/>
        </row>
        <row r="3810">
          <cell r="C3810"/>
          <cell r="E3810"/>
          <cell r="H3810" t="str">
            <v>OK</v>
          </cell>
          <cell r="J3810"/>
          <cell r="K3810"/>
          <cell r="M3810"/>
        </row>
        <row r="3811">
          <cell r="C3811"/>
          <cell r="E3811"/>
          <cell r="H3811" t="str">
            <v>OK</v>
          </cell>
          <cell r="J3811"/>
          <cell r="K3811"/>
          <cell r="M3811"/>
        </row>
        <row r="3812">
          <cell r="C3812"/>
          <cell r="E3812"/>
          <cell r="H3812" t="str">
            <v>OK</v>
          </cell>
          <cell r="J3812"/>
          <cell r="K3812"/>
          <cell r="M3812"/>
        </row>
        <row r="3813">
          <cell r="C3813"/>
          <cell r="E3813"/>
          <cell r="H3813" t="str">
            <v>OK</v>
          </cell>
          <cell r="J3813"/>
          <cell r="K3813"/>
          <cell r="M3813"/>
        </row>
        <row r="3814">
          <cell r="C3814"/>
          <cell r="E3814"/>
          <cell r="H3814" t="str">
            <v>OK</v>
          </cell>
          <cell r="J3814"/>
          <cell r="K3814"/>
          <cell r="M3814"/>
        </row>
        <row r="3815">
          <cell r="C3815"/>
          <cell r="E3815"/>
          <cell r="H3815" t="str">
            <v>OK</v>
          </cell>
          <cell r="J3815"/>
          <cell r="K3815"/>
          <cell r="M3815"/>
        </row>
        <row r="3816">
          <cell r="C3816"/>
          <cell r="E3816"/>
          <cell r="H3816" t="str">
            <v>OK</v>
          </cell>
          <cell r="J3816"/>
          <cell r="K3816"/>
          <cell r="M3816"/>
        </row>
        <row r="3817">
          <cell r="C3817"/>
          <cell r="E3817"/>
          <cell r="H3817" t="str">
            <v>OK</v>
          </cell>
          <cell r="J3817"/>
          <cell r="K3817"/>
          <cell r="M3817"/>
        </row>
        <row r="3818">
          <cell r="C3818"/>
          <cell r="E3818"/>
          <cell r="H3818" t="str">
            <v>OK</v>
          </cell>
          <cell r="J3818"/>
          <cell r="K3818"/>
          <cell r="M3818"/>
        </row>
        <row r="3819">
          <cell r="C3819"/>
          <cell r="E3819"/>
          <cell r="H3819" t="str">
            <v>OK</v>
          </cell>
          <cell r="J3819"/>
          <cell r="K3819"/>
          <cell r="M3819"/>
        </row>
        <row r="3820">
          <cell r="C3820"/>
          <cell r="E3820"/>
          <cell r="H3820" t="str">
            <v>OK</v>
          </cell>
          <cell r="J3820"/>
          <cell r="K3820"/>
          <cell r="M3820"/>
        </row>
        <row r="3821">
          <cell r="C3821"/>
          <cell r="E3821"/>
          <cell r="H3821" t="str">
            <v>OK</v>
          </cell>
          <cell r="J3821"/>
          <cell r="K3821"/>
          <cell r="M3821"/>
        </row>
        <row r="3822">
          <cell r="C3822"/>
          <cell r="E3822"/>
          <cell r="H3822" t="str">
            <v>OK</v>
          </cell>
          <cell r="J3822"/>
          <cell r="K3822"/>
          <cell r="M3822"/>
        </row>
        <row r="3823">
          <cell r="C3823"/>
          <cell r="E3823"/>
          <cell r="H3823" t="str">
            <v>OK</v>
          </cell>
          <cell r="J3823"/>
          <cell r="K3823"/>
          <cell r="M3823"/>
        </row>
        <row r="3824">
          <cell r="C3824"/>
          <cell r="E3824"/>
          <cell r="H3824" t="str">
            <v>OK</v>
          </cell>
          <cell r="J3824"/>
          <cell r="K3824"/>
          <cell r="M3824"/>
        </row>
        <row r="3825">
          <cell r="C3825"/>
          <cell r="E3825"/>
          <cell r="H3825" t="str">
            <v>OK</v>
          </cell>
          <cell r="J3825"/>
          <cell r="K3825"/>
          <cell r="M3825"/>
        </row>
        <row r="3826">
          <cell r="C3826"/>
          <cell r="E3826"/>
          <cell r="H3826" t="str">
            <v>OK</v>
          </cell>
          <cell r="J3826"/>
          <cell r="K3826"/>
          <cell r="M3826"/>
        </row>
        <row r="3827">
          <cell r="C3827"/>
          <cell r="E3827"/>
          <cell r="H3827" t="str">
            <v>OK</v>
          </cell>
          <cell r="J3827"/>
          <cell r="K3827"/>
          <cell r="M3827"/>
        </row>
        <row r="3828">
          <cell r="C3828"/>
          <cell r="E3828"/>
          <cell r="H3828" t="str">
            <v>OK</v>
          </cell>
          <cell r="J3828"/>
          <cell r="K3828"/>
          <cell r="M3828"/>
        </row>
        <row r="3829">
          <cell r="C3829"/>
          <cell r="E3829"/>
          <cell r="H3829" t="str">
            <v>OK</v>
          </cell>
          <cell r="J3829"/>
          <cell r="K3829"/>
          <cell r="M3829"/>
        </row>
        <row r="3830">
          <cell r="C3830"/>
          <cell r="E3830"/>
          <cell r="H3830" t="str">
            <v>OK</v>
          </cell>
          <cell r="J3830"/>
          <cell r="K3830"/>
          <cell r="M3830"/>
        </row>
        <row r="3831">
          <cell r="C3831"/>
          <cell r="E3831"/>
          <cell r="H3831" t="str">
            <v>OK</v>
          </cell>
          <cell r="J3831"/>
          <cell r="K3831"/>
          <cell r="M3831"/>
        </row>
        <row r="3832">
          <cell r="C3832"/>
          <cell r="E3832"/>
          <cell r="H3832" t="str">
            <v>OK</v>
          </cell>
          <cell r="J3832"/>
          <cell r="K3832"/>
          <cell r="M3832"/>
        </row>
        <row r="3833">
          <cell r="C3833"/>
          <cell r="E3833"/>
          <cell r="H3833" t="str">
            <v>OK</v>
          </cell>
          <cell r="J3833"/>
          <cell r="K3833"/>
          <cell r="M3833"/>
        </row>
        <row r="3834">
          <cell r="C3834"/>
          <cell r="E3834"/>
          <cell r="H3834" t="str">
            <v>OK</v>
          </cell>
          <cell r="J3834"/>
          <cell r="K3834"/>
          <cell r="M3834"/>
        </row>
        <row r="3835">
          <cell r="C3835"/>
          <cell r="E3835"/>
          <cell r="H3835" t="str">
            <v>OK</v>
          </cell>
          <cell r="J3835"/>
          <cell r="K3835"/>
          <cell r="M3835"/>
        </row>
        <row r="3836">
          <cell r="C3836"/>
          <cell r="E3836"/>
          <cell r="H3836" t="str">
            <v>OK</v>
          </cell>
          <cell r="J3836"/>
          <cell r="K3836"/>
          <cell r="M3836"/>
        </row>
        <row r="3837">
          <cell r="C3837"/>
          <cell r="E3837"/>
          <cell r="H3837" t="str">
            <v>OK</v>
          </cell>
          <cell r="J3837"/>
          <cell r="K3837"/>
          <cell r="M3837"/>
        </row>
        <row r="3838">
          <cell r="C3838"/>
          <cell r="E3838"/>
          <cell r="H3838" t="str">
            <v>OK</v>
          </cell>
          <cell r="J3838"/>
          <cell r="K3838"/>
          <cell r="M3838"/>
        </row>
        <row r="3839">
          <cell r="C3839"/>
          <cell r="E3839"/>
          <cell r="H3839" t="str">
            <v>OK</v>
          </cell>
          <cell r="J3839"/>
          <cell r="K3839"/>
          <cell r="M3839"/>
        </row>
        <row r="3840">
          <cell r="C3840"/>
          <cell r="E3840"/>
          <cell r="H3840" t="str">
            <v>OK</v>
          </cell>
          <cell r="J3840"/>
          <cell r="K3840"/>
          <cell r="M3840"/>
        </row>
        <row r="3841">
          <cell r="C3841"/>
          <cell r="E3841"/>
          <cell r="H3841" t="str">
            <v>OK</v>
          </cell>
          <cell r="J3841"/>
          <cell r="K3841"/>
          <cell r="M3841"/>
        </row>
        <row r="3842">
          <cell r="C3842"/>
          <cell r="E3842"/>
          <cell r="H3842" t="str">
            <v>OK</v>
          </cell>
          <cell r="J3842"/>
          <cell r="K3842"/>
          <cell r="M3842"/>
        </row>
        <row r="3843">
          <cell r="C3843"/>
          <cell r="E3843"/>
          <cell r="H3843" t="str">
            <v>OK</v>
          </cell>
          <cell r="J3843"/>
          <cell r="K3843"/>
          <cell r="M3843"/>
        </row>
        <row r="3844">
          <cell r="C3844"/>
          <cell r="E3844"/>
          <cell r="H3844" t="str">
            <v>OK</v>
          </cell>
          <cell r="J3844"/>
          <cell r="K3844"/>
          <cell r="M3844"/>
        </row>
        <row r="3845">
          <cell r="C3845"/>
          <cell r="E3845"/>
          <cell r="H3845" t="str">
            <v>OK</v>
          </cell>
          <cell r="J3845"/>
          <cell r="K3845"/>
          <cell r="M3845"/>
        </row>
        <row r="3846">
          <cell r="C3846"/>
          <cell r="E3846"/>
          <cell r="H3846" t="str">
            <v>OK</v>
          </cell>
          <cell r="J3846"/>
          <cell r="K3846"/>
          <cell r="M3846"/>
        </row>
        <row r="3847">
          <cell r="C3847"/>
          <cell r="E3847"/>
          <cell r="H3847" t="str">
            <v>OK</v>
          </cell>
          <cell r="J3847"/>
          <cell r="K3847"/>
          <cell r="M3847"/>
        </row>
        <row r="3848">
          <cell r="C3848"/>
          <cell r="E3848"/>
          <cell r="H3848" t="str">
            <v>OK</v>
          </cell>
          <cell r="J3848"/>
          <cell r="K3848"/>
          <cell r="M3848"/>
        </row>
        <row r="3849">
          <cell r="C3849"/>
          <cell r="E3849"/>
          <cell r="H3849" t="str">
            <v>OK</v>
          </cell>
          <cell r="J3849"/>
          <cell r="K3849"/>
          <cell r="M3849"/>
        </row>
        <row r="3850">
          <cell r="C3850"/>
          <cell r="E3850"/>
          <cell r="H3850" t="str">
            <v>OK</v>
          </cell>
          <cell r="J3850"/>
          <cell r="K3850"/>
          <cell r="M3850"/>
        </row>
        <row r="3851">
          <cell r="C3851"/>
          <cell r="E3851"/>
          <cell r="H3851" t="str">
            <v>OK</v>
          </cell>
          <cell r="J3851"/>
          <cell r="K3851"/>
          <cell r="M3851"/>
        </row>
        <row r="3852">
          <cell r="C3852"/>
          <cell r="E3852"/>
          <cell r="H3852" t="str">
            <v>OK</v>
          </cell>
          <cell r="J3852"/>
          <cell r="K3852"/>
          <cell r="M3852"/>
        </row>
        <row r="3853">
          <cell r="C3853"/>
          <cell r="E3853"/>
          <cell r="H3853" t="str">
            <v>OK</v>
          </cell>
          <cell r="J3853"/>
          <cell r="K3853"/>
          <cell r="M3853"/>
        </row>
        <row r="3854">
          <cell r="C3854"/>
          <cell r="E3854"/>
          <cell r="H3854" t="str">
            <v>OK</v>
          </cell>
          <cell r="J3854"/>
          <cell r="K3854"/>
          <cell r="M3854"/>
        </row>
        <row r="3855">
          <cell r="C3855"/>
          <cell r="E3855"/>
          <cell r="H3855" t="str">
            <v>OK</v>
          </cell>
          <cell r="J3855"/>
          <cell r="K3855"/>
          <cell r="M3855"/>
        </row>
        <row r="3856">
          <cell r="C3856"/>
          <cell r="E3856"/>
          <cell r="H3856" t="str">
            <v>OK</v>
          </cell>
          <cell r="J3856"/>
          <cell r="K3856"/>
          <cell r="M3856"/>
        </row>
        <row r="3857">
          <cell r="C3857"/>
          <cell r="E3857"/>
          <cell r="H3857" t="str">
            <v>OK</v>
          </cell>
          <cell r="J3857"/>
          <cell r="K3857"/>
          <cell r="M3857"/>
        </row>
        <row r="3858">
          <cell r="C3858"/>
          <cell r="E3858"/>
          <cell r="H3858" t="str">
            <v>OK</v>
          </cell>
          <cell r="J3858"/>
          <cell r="K3858"/>
          <cell r="M3858"/>
        </row>
        <row r="3859">
          <cell r="C3859"/>
          <cell r="E3859"/>
          <cell r="H3859" t="str">
            <v>OK</v>
          </cell>
          <cell r="J3859"/>
          <cell r="K3859"/>
          <cell r="M3859"/>
        </row>
        <row r="3860">
          <cell r="C3860"/>
          <cell r="E3860"/>
          <cell r="H3860" t="str">
            <v>OK</v>
          </cell>
          <cell r="J3860"/>
          <cell r="K3860"/>
          <cell r="M3860"/>
        </row>
        <row r="3861">
          <cell r="C3861"/>
          <cell r="E3861"/>
          <cell r="H3861" t="str">
            <v>OK</v>
          </cell>
          <cell r="J3861"/>
          <cell r="K3861"/>
          <cell r="M3861"/>
        </row>
        <row r="3862">
          <cell r="C3862"/>
          <cell r="E3862"/>
          <cell r="H3862" t="str">
            <v>OK</v>
          </cell>
          <cell r="J3862"/>
          <cell r="K3862"/>
          <cell r="M3862"/>
        </row>
        <row r="3863">
          <cell r="C3863"/>
          <cell r="E3863"/>
          <cell r="H3863" t="str">
            <v>OK</v>
          </cell>
          <cell r="J3863"/>
          <cell r="K3863"/>
          <cell r="M3863"/>
        </row>
        <row r="3864">
          <cell r="C3864"/>
          <cell r="E3864"/>
          <cell r="H3864" t="str">
            <v>OK</v>
          </cell>
          <cell r="J3864"/>
          <cell r="K3864"/>
          <cell r="M3864"/>
        </row>
        <row r="3865">
          <cell r="C3865"/>
          <cell r="E3865"/>
          <cell r="H3865" t="str">
            <v>OK</v>
          </cell>
          <cell r="J3865"/>
          <cell r="K3865"/>
          <cell r="M3865"/>
        </row>
        <row r="3866">
          <cell r="C3866"/>
          <cell r="E3866"/>
          <cell r="H3866" t="str">
            <v>OK</v>
          </cell>
          <cell r="J3866"/>
          <cell r="K3866"/>
          <cell r="M3866"/>
        </row>
        <row r="3867">
          <cell r="C3867"/>
          <cell r="E3867"/>
          <cell r="H3867" t="str">
            <v>OK</v>
          </cell>
          <cell r="J3867"/>
          <cell r="K3867"/>
          <cell r="M3867"/>
        </row>
        <row r="3868">
          <cell r="C3868"/>
          <cell r="E3868"/>
          <cell r="H3868" t="str">
            <v>OK</v>
          </cell>
          <cell r="J3868"/>
          <cell r="K3868"/>
          <cell r="M3868"/>
        </row>
        <row r="3869">
          <cell r="C3869"/>
          <cell r="E3869"/>
          <cell r="H3869" t="str">
            <v>OK</v>
          </cell>
          <cell r="J3869"/>
          <cell r="K3869"/>
          <cell r="M3869"/>
        </row>
        <row r="3870">
          <cell r="C3870"/>
          <cell r="E3870"/>
          <cell r="H3870" t="str">
            <v>OK</v>
          </cell>
          <cell r="J3870"/>
          <cell r="K3870"/>
          <cell r="M3870"/>
        </row>
        <row r="3871">
          <cell r="C3871"/>
          <cell r="E3871"/>
          <cell r="H3871" t="str">
            <v>OK</v>
          </cell>
          <cell r="J3871"/>
          <cell r="K3871"/>
          <cell r="M3871"/>
        </row>
        <row r="3872">
          <cell r="C3872"/>
          <cell r="E3872"/>
          <cell r="H3872" t="str">
            <v>OK</v>
          </cell>
          <cell r="J3872"/>
          <cell r="K3872"/>
          <cell r="M3872"/>
        </row>
        <row r="3873">
          <cell r="C3873"/>
          <cell r="E3873"/>
          <cell r="H3873" t="str">
            <v>OK</v>
          </cell>
          <cell r="J3873"/>
          <cell r="K3873"/>
          <cell r="M3873"/>
        </row>
        <row r="3874">
          <cell r="C3874"/>
          <cell r="E3874"/>
          <cell r="H3874" t="str">
            <v>OK</v>
          </cell>
          <cell r="J3874"/>
          <cell r="K3874"/>
          <cell r="M3874"/>
        </row>
        <row r="3875">
          <cell r="C3875"/>
          <cell r="E3875"/>
          <cell r="H3875" t="str">
            <v>OK</v>
          </cell>
          <cell r="J3875"/>
          <cell r="K3875"/>
          <cell r="M3875"/>
        </row>
        <row r="3876">
          <cell r="C3876"/>
          <cell r="E3876"/>
          <cell r="H3876" t="str">
            <v>OK</v>
          </cell>
          <cell r="J3876"/>
          <cell r="K3876"/>
          <cell r="M3876"/>
        </row>
        <row r="3877">
          <cell r="C3877"/>
          <cell r="E3877"/>
          <cell r="H3877" t="str">
            <v>OK</v>
          </cell>
          <cell r="J3877"/>
          <cell r="K3877"/>
          <cell r="M3877"/>
        </row>
        <row r="3878">
          <cell r="C3878"/>
          <cell r="E3878"/>
          <cell r="H3878" t="str">
            <v>OK</v>
          </cell>
          <cell r="J3878"/>
          <cell r="K3878"/>
          <cell r="M3878"/>
        </row>
        <row r="3879">
          <cell r="C3879"/>
          <cell r="E3879"/>
          <cell r="H3879" t="str">
            <v>OK</v>
          </cell>
          <cell r="J3879"/>
          <cell r="K3879"/>
          <cell r="M3879"/>
        </row>
        <row r="3880">
          <cell r="C3880"/>
          <cell r="E3880"/>
          <cell r="H3880" t="str">
            <v>OK</v>
          </cell>
          <cell r="J3880"/>
          <cell r="K3880"/>
          <cell r="M3880"/>
        </row>
        <row r="3881">
          <cell r="C3881"/>
          <cell r="E3881"/>
          <cell r="H3881" t="str">
            <v>OK</v>
          </cell>
          <cell r="J3881"/>
          <cell r="K3881"/>
          <cell r="M3881"/>
        </row>
        <row r="3882">
          <cell r="C3882"/>
          <cell r="E3882"/>
          <cell r="H3882" t="str">
            <v>OK</v>
          </cell>
          <cell r="J3882"/>
          <cell r="K3882"/>
          <cell r="M3882"/>
        </row>
        <row r="3883">
          <cell r="C3883"/>
          <cell r="E3883"/>
          <cell r="H3883" t="str">
            <v>OK</v>
          </cell>
          <cell r="J3883"/>
          <cell r="K3883"/>
          <cell r="M3883"/>
        </row>
        <row r="3884">
          <cell r="C3884"/>
          <cell r="E3884"/>
          <cell r="H3884" t="str">
            <v>OK</v>
          </cell>
          <cell r="J3884"/>
          <cell r="K3884"/>
          <cell r="M3884"/>
        </row>
        <row r="3885">
          <cell r="C3885"/>
          <cell r="E3885"/>
          <cell r="H3885" t="str">
            <v>OK</v>
          </cell>
          <cell r="J3885"/>
          <cell r="K3885"/>
          <cell r="M3885"/>
        </row>
        <row r="3886">
          <cell r="C3886"/>
          <cell r="E3886"/>
          <cell r="H3886" t="str">
            <v>OK</v>
          </cell>
          <cell r="J3886"/>
          <cell r="K3886"/>
          <cell r="M3886"/>
        </row>
        <row r="3887">
          <cell r="C3887"/>
          <cell r="E3887"/>
          <cell r="H3887" t="str">
            <v>OK</v>
          </cell>
          <cell r="J3887"/>
          <cell r="K3887"/>
          <cell r="M3887"/>
        </row>
        <row r="3888">
          <cell r="C3888"/>
          <cell r="E3888"/>
          <cell r="H3888" t="str">
            <v>OK</v>
          </cell>
          <cell r="J3888"/>
          <cell r="K3888"/>
          <cell r="M3888"/>
        </row>
        <row r="3889">
          <cell r="C3889"/>
          <cell r="E3889"/>
          <cell r="H3889" t="str">
            <v>OK</v>
          </cell>
          <cell r="J3889"/>
          <cell r="K3889"/>
          <cell r="M3889"/>
        </row>
        <row r="3890">
          <cell r="C3890"/>
          <cell r="E3890"/>
          <cell r="H3890" t="str">
            <v>OK</v>
          </cell>
          <cell r="J3890"/>
          <cell r="K3890"/>
          <cell r="M3890"/>
        </row>
        <row r="3891">
          <cell r="C3891"/>
          <cell r="E3891"/>
          <cell r="H3891" t="str">
            <v>OK</v>
          </cell>
          <cell r="J3891"/>
          <cell r="K3891"/>
          <cell r="M3891"/>
        </row>
        <row r="3892">
          <cell r="C3892"/>
          <cell r="E3892"/>
          <cell r="H3892" t="str">
            <v>OK</v>
          </cell>
          <cell r="J3892"/>
          <cell r="K3892"/>
          <cell r="M3892"/>
        </row>
        <row r="3893">
          <cell r="C3893"/>
          <cell r="E3893"/>
          <cell r="H3893" t="str">
            <v>OK</v>
          </cell>
          <cell r="J3893"/>
          <cell r="K3893"/>
          <cell r="M3893"/>
        </row>
        <row r="3894">
          <cell r="C3894"/>
          <cell r="E3894"/>
          <cell r="H3894" t="str">
            <v>OK</v>
          </cell>
          <cell r="J3894"/>
          <cell r="K3894"/>
          <cell r="M3894"/>
        </row>
        <row r="3895">
          <cell r="C3895"/>
          <cell r="E3895"/>
          <cell r="H3895" t="str">
            <v>OK</v>
          </cell>
          <cell r="J3895"/>
          <cell r="K3895"/>
          <cell r="M3895"/>
        </row>
        <row r="3896">
          <cell r="C3896"/>
          <cell r="E3896"/>
          <cell r="H3896" t="str">
            <v>OK</v>
          </cell>
          <cell r="J3896"/>
          <cell r="K3896"/>
          <cell r="M3896"/>
        </row>
        <row r="3897">
          <cell r="C3897"/>
          <cell r="E3897"/>
          <cell r="H3897" t="str">
            <v>OK</v>
          </cell>
          <cell r="J3897"/>
          <cell r="K3897"/>
          <cell r="M3897"/>
        </row>
        <row r="3898">
          <cell r="C3898"/>
          <cell r="E3898"/>
          <cell r="H3898" t="str">
            <v>OK</v>
          </cell>
          <cell r="J3898"/>
          <cell r="K3898"/>
          <cell r="M3898"/>
        </row>
        <row r="3899">
          <cell r="C3899"/>
          <cell r="E3899"/>
          <cell r="H3899" t="str">
            <v>OK</v>
          </cell>
          <cell r="J3899"/>
          <cell r="K3899"/>
          <cell r="M3899"/>
        </row>
        <row r="3900">
          <cell r="C3900"/>
          <cell r="E3900"/>
          <cell r="H3900" t="str">
            <v>OK</v>
          </cell>
          <cell r="J3900"/>
          <cell r="K3900"/>
          <cell r="M3900"/>
        </row>
        <row r="3901">
          <cell r="C3901"/>
          <cell r="E3901"/>
          <cell r="H3901" t="str">
            <v>OK</v>
          </cell>
          <cell r="J3901"/>
          <cell r="K3901"/>
          <cell r="M3901"/>
        </row>
        <row r="3902">
          <cell r="C3902"/>
          <cell r="E3902"/>
          <cell r="H3902" t="str">
            <v>OK</v>
          </cell>
          <cell r="J3902"/>
          <cell r="K3902"/>
          <cell r="M3902"/>
        </row>
        <row r="3903">
          <cell r="C3903"/>
          <cell r="E3903"/>
          <cell r="H3903" t="str">
            <v>OK</v>
          </cell>
          <cell r="J3903"/>
          <cell r="K3903"/>
          <cell r="M3903"/>
        </row>
        <row r="3904">
          <cell r="C3904"/>
          <cell r="E3904"/>
          <cell r="H3904" t="str">
            <v>OK</v>
          </cell>
          <cell r="J3904"/>
          <cell r="K3904"/>
          <cell r="M3904"/>
        </row>
        <row r="3905">
          <cell r="C3905"/>
          <cell r="E3905"/>
          <cell r="H3905" t="str">
            <v>OK</v>
          </cell>
          <cell r="J3905"/>
          <cell r="K3905"/>
          <cell r="M3905"/>
        </row>
        <row r="3906">
          <cell r="C3906"/>
          <cell r="E3906"/>
          <cell r="H3906" t="str">
            <v>OK</v>
          </cell>
          <cell r="J3906"/>
          <cell r="K3906"/>
          <cell r="M3906"/>
        </row>
        <row r="3907">
          <cell r="C3907"/>
          <cell r="E3907"/>
          <cell r="H3907" t="str">
            <v>OK</v>
          </cell>
          <cell r="J3907"/>
          <cell r="K3907"/>
          <cell r="M3907"/>
        </row>
        <row r="3908">
          <cell r="C3908"/>
          <cell r="E3908"/>
          <cell r="H3908" t="str">
            <v>OK</v>
          </cell>
          <cell r="J3908"/>
          <cell r="K3908"/>
          <cell r="M3908"/>
        </row>
        <row r="3909">
          <cell r="C3909"/>
          <cell r="E3909"/>
          <cell r="H3909" t="str">
            <v>OK</v>
          </cell>
          <cell r="J3909"/>
          <cell r="K3909"/>
          <cell r="M3909"/>
        </row>
        <row r="3910">
          <cell r="C3910"/>
          <cell r="E3910"/>
          <cell r="H3910" t="str">
            <v>OK</v>
          </cell>
          <cell r="J3910"/>
          <cell r="K3910"/>
          <cell r="M3910"/>
        </row>
        <row r="3911">
          <cell r="C3911"/>
          <cell r="E3911"/>
          <cell r="H3911" t="str">
            <v>OK</v>
          </cell>
          <cell r="J3911"/>
          <cell r="K3911"/>
          <cell r="M3911"/>
        </row>
        <row r="3912">
          <cell r="C3912"/>
          <cell r="E3912"/>
          <cell r="H3912" t="str">
            <v>OK</v>
          </cell>
          <cell r="J3912"/>
          <cell r="K3912"/>
          <cell r="M3912"/>
        </row>
        <row r="3913">
          <cell r="C3913"/>
          <cell r="E3913"/>
          <cell r="H3913" t="str">
            <v>OK</v>
          </cell>
          <cell r="J3913"/>
          <cell r="K3913"/>
          <cell r="M3913"/>
        </row>
        <row r="3914">
          <cell r="C3914"/>
          <cell r="E3914"/>
          <cell r="H3914" t="str">
            <v>OK</v>
          </cell>
          <cell r="J3914"/>
          <cell r="K3914"/>
          <cell r="M3914"/>
        </row>
        <row r="3915">
          <cell r="C3915"/>
          <cell r="E3915"/>
          <cell r="H3915" t="str">
            <v>OK</v>
          </cell>
          <cell r="J3915"/>
          <cell r="K3915"/>
          <cell r="M3915"/>
        </row>
        <row r="3916">
          <cell r="C3916"/>
          <cell r="E3916"/>
          <cell r="H3916" t="str">
            <v>OK</v>
          </cell>
          <cell r="J3916"/>
          <cell r="K3916"/>
          <cell r="M3916"/>
        </row>
        <row r="3917">
          <cell r="C3917"/>
          <cell r="E3917"/>
          <cell r="H3917" t="str">
            <v>OK</v>
          </cell>
          <cell r="J3917"/>
          <cell r="K3917"/>
          <cell r="M3917"/>
        </row>
        <row r="3918">
          <cell r="C3918"/>
          <cell r="E3918"/>
          <cell r="H3918" t="str">
            <v>OK</v>
          </cell>
          <cell r="J3918"/>
          <cell r="K3918"/>
          <cell r="M3918"/>
        </row>
        <row r="3919">
          <cell r="C3919"/>
          <cell r="E3919"/>
          <cell r="H3919" t="str">
            <v>OK</v>
          </cell>
          <cell r="J3919"/>
          <cell r="K3919"/>
          <cell r="M3919"/>
        </row>
        <row r="3920">
          <cell r="C3920"/>
          <cell r="E3920"/>
          <cell r="H3920" t="str">
            <v>OK</v>
          </cell>
          <cell r="J3920"/>
          <cell r="K3920"/>
          <cell r="M3920"/>
        </row>
        <row r="3921">
          <cell r="C3921"/>
          <cell r="E3921"/>
          <cell r="H3921" t="str">
            <v>OK</v>
          </cell>
          <cell r="J3921"/>
          <cell r="K3921"/>
          <cell r="M3921"/>
        </row>
        <row r="3922">
          <cell r="C3922"/>
          <cell r="E3922"/>
          <cell r="H3922" t="str">
            <v>OK</v>
          </cell>
          <cell r="J3922"/>
          <cell r="K3922"/>
          <cell r="M3922"/>
        </row>
        <row r="3923">
          <cell r="C3923"/>
          <cell r="E3923"/>
          <cell r="H3923" t="str">
            <v>OK</v>
          </cell>
          <cell r="J3923"/>
          <cell r="K3923"/>
          <cell r="M3923"/>
        </row>
        <row r="3924">
          <cell r="C3924"/>
          <cell r="E3924"/>
          <cell r="H3924" t="str">
            <v>OK</v>
          </cell>
          <cell r="J3924"/>
          <cell r="K3924"/>
          <cell r="M3924"/>
        </row>
        <row r="3925">
          <cell r="C3925"/>
          <cell r="E3925"/>
          <cell r="H3925" t="str">
            <v>OK</v>
          </cell>
          <cell r="J3925"/>
          <cell r="K3925"/>
          <cell r="M3925"/>
        </row>
        <row r="3926">
          <cell r="C3926"/>
          <cell r="E3926"/>
          <cell r="H3926" t="str">
            <v>OK</v>
          </cell>
          <cell r="J3926"/>
          <cell r="K3926"/>
          <cell r="M3926"/>
        </row>
        <row r="3927">
          <cell r="C3927"/>
          <cell r="E3927"/>
          <cell r="H3927" t="str">
            <v>OK</v>
          </cell>
          <cell r="J3927"/>
          <cell r="K3927"/>
          <cell r="M3927"/>
        </row>
        <row r="3928">
          <cell r="C3928"/>
          <cell r="E3928"/>
          <cell r="H3928" t="str">
            <v>OK</v>
          </cell>
          <cell r="J3928"/>
          <cell r="K3928"/>
          <cell r="M3928"/>
        </row>
        <row r="3929">
          <cell r="C3929"/>
          <cell r="E3929"/>
          <cell r="H3929" t="str">
            <v>OK</v>
          </cell>
          <cell r="J3929"/>
          <cell r="K3929"/>
          <cell r="M3929"/>
        </row>
        <row r="3930">
          <cell r="C3930"/>
          <cell r="E3930"/>
          <cell r="H3930" t="str">
            <v>OK</v>
          </cell>
          <cell r="J3930"/>
          <cell r="K3930"/>
          <cell r="M3930"/>
        </row>
        <row r="3931">
          <cell r="C3931"/>
          <cell r="E3931"/>
          <cell r="H3931" t="str">
            <v>OK</v>
          </cell>
          <cell r="J3931"/>
          <cell r="K3931"/>
          <cell r="M3931"/>
        </row>
        <row r="3932">
          <cell r="C3932"/>
          <cell r="E3932"/>
          <cell r="H3932" t="str">
            <v>OK</v>
          </cell>
          <cell r="J3932"/>
          <cell r="K3932"/>
          <cell r="M3932"/>
        </row>
        <row r="3933">
          <cell r="C3933"/>
          <cell r="E3933"/>
          <cell r="H3933" t="str">
            <v>OK</v>
          </cell>
          <cell r="J3933"/>
          <cell r="K3933"/>
          <cell r="M3933"/>
        </row>
        <row r="3934">
          <cell r="C3934"/>
          <cell r="E3934"/>
          <cell r="H3934" t="str">
            <v>OK</v>
          </cell>
          <cell r="J3934"/>
          <cell r="K3934"/>
          <cell r="M3934"/>
        </row>
        <row r="3935">
          <cell r="C3935"/>
          <cell r="E3935"/>
          <cell r="H3935" t="str">
            <v>OK</v>
          </cell>
          <cell r="J3935"/>
          <cell r="K3935"/>
          <cell r="M3935"/>
        </row>
        <row r="3936">
          <cell r="C3936"/>
          <cell r="E3936"/>
          <cell r="H3936" t="str">
            <v>OK</v>
          </cell>
          <cell r="J3936"/>
          <cell r="K3936"/>
          <cell r="M3936"/>
        </row>
        <row r="3937">
          <cell r="C3937"/>
          <cell r="E3937"/>
          <cell r="H3937" t="str">
            <v>OK</v>
          </cell>
          <cell r="J3937"/>
          <cell r="K3937"/>
          <cell r="M3937"/>
        </row>
        <row r="3938">
          <cell r="C3938"/>
          <cell r="E3938"/>
          <cell r="H3938" t="str">
            <v>OK</v>
          </cell>
          <cell r="J3938"/>
          <cell r="K3938"/>
          <cell r="M3938"/>
        </row>
        <row r="3939">
          <cell r="C3939"/>
          <cell r="E3939"/>
          <cell r="H3939" t="str">
            <v>OK</v>
          </cell>
          <cell r="J3939"/>
          <cell r="K3939"/>
          <cell r="M3939"/>
        </row>
        <row r="3940">
          <cell r="C3940"/>
          <cell r="E3940"/>
          <cell r="H3940" t="str">
            <v>OK</v>
          </cell>
          <cell r="J3940"/>
          <cell r="K3940"/>
          <cell r="M3940"/>
        </row>
        <row r="3941">
          <cell r="C3941"/>
          <cell r="E3941"/>
          <cell r="H3941" t="str">
            <v>OK</v>
          </cell>
          <cell r="J3941"/>
          <cell r="K3941"/>
          <cell r="M3941"/>
        </row>
        <row r="3942">
          <cell r="C3942"/>
          <cell r="E3942"/>
          <cell r="H3942" t="str">
            <v>OK</v>
          </cell>
          <cell r="J3942"/>
          <cell r="K3942"/>
          <cell r="M3942"/>
        </row>
        <row r="3943">
          <cell r="C3943"/>
          <cell r="E3943"/>
          <cell r="H3943" t="str">
            <v>OK</v>
          </cell>
          <cell r="J3943"/>
          <cell r="K3943"/>
          <cell r="M3943"/>
        </row>
        <row r="3944">
          <cell r="C3944"/>
          <cell r="E3944"/>
          <cell r="H3944" t="str">
            <v>OK</v>
          </cell>
          <cell r="J3944"/>
          <cell r="K3944"/>
          <cell r="M3944"/>
        </row>
        <row r="3945">
          <cell r="C3945"/>
          <cell r="E3945"/>
          <cell r="H3945" t="str">
            <v>OK</v>
          </cell>
          <cell r="J3945"/>
          <cell r="K3945"/>
          <cell r="M3945"/>
        </row>
        <row r="3946">
          <cell r="C3946"/>
          <cell r="E3946"/>
          <cell r="H3946" t="str">
            <v>OK</v>
          </cell>
          <cell r="J3946"/>
          <cell r="K3946"/>
          <cell r="M3946"/>
        </row>
        <row r="3947">
          <cell r="C3947"/>
          <cell r="E3947"/>
          <cell r="H3947" t="str">
            <v>OK</v>
          </cell>
          <cell r="J3947"/>
          <cell r="K3947"/>
          <cell r="M3947"/>
        </row>
        <row r="3948">
          <cell r="C3948"/>
          <cell r="E3948"/>
          <cell r="H3948" t="str">
            <v>OK</v>
          </cell>
          <cell r="J3948"/>
          <cell r="K3948"/>
          <cell r="M3948"/>
        </row>
        <row r="3949">
          <cell r="C3949"/>
          <cell r="E3949"/>
          <cell r="H3949" t="str">
            <v>OK</v>
          </cell>
          <cell r="J3949"/>
          <cell r="K3949"/>
          <cell r="M3949"/>
        </row>
        <row r="3950">
          <cell r="C3950"/>
          <cell r="E3950"/>
          <cell r="H3950" t="str">
            <v>OK</v>
          </cell>
          <cell r="J3950"/>
          <cell r="K3950"/>
          <cell r="M3950"/>
        </row>
        <row r="3951">
          <cell r="C3951"/>
          <cell r="E3951"/>
          <cell r="H3951" t="str">
            <v>OK</v>
          </cell>
          <cell r="J3951"/>
          <cell r="K3951"/>
          <cell r="M3951"/>
        </row>
        <row r="3952">
          <cell r="C3952"/>
          <cell r="E3952"/>
          <cell r="H3952" t="str">
            <v>OK</v>
          </cell>
          <cell r="J3952"/>
          <cell r="K3952"/>
          <cell r="M3952"/>
        </row>
        <row r="3953">
          <cell r="C3953"/>
          <cell r="E3953"/>
          <cell r="H3953" t="str">
            <v>OK</v>
          </cell>
          <cell r="J3953"/>
          <cell r="K3953"/>
          <cell r="M3953"/>
        </row>
        <row r="3954">
          <cell r="C3954"/>
          <cell r="E3954"/>
          <cell r="H3954" t="str">
            <v>OK</v>
          </cell>
          <cell r="J3954"/>
          <cell r="K3954"/>
          <cell r="M3954"/>
        </row>
        <row r="3955">
          <cell r="C3955"/>
          <cell r="E3955"/>
          <cell r="H3955" t="str">
            <v>OK</v>
          </cell>
          <cell r="J3955"/>
          <cell r="K3955"/>
          <cell r="M3955"/>
        </row>
        <row r="3956">
          <cell r="C3956"/>
          <cell r="E3956"/>
          <cell r="H3956" t="str">
            <v>OK</v>
          </cell>
          <cell r="J3956"/>
          <cell r="K3956"/>
          <cell r="M3956"/>
        </row>
        <row r="3957">
          <cell r="C3957"/>
          <cell r="E3957"/>
          <cell r="H3957" t="str">
            <v>OK</v>
          </cell>
          <cell r="J3957"/>
          <cell r="K3957"/>
          <cell r="M3957"/>
        </row>
        <row r="3958">
          <cell r="C3958"/>
          <cell r="E3958"/>
          <cell r="H3958" t="str">
            <v>OK</v>
          </cell>
          <cell r="J3958"/>
          <cell r="K3958"/>
          <cell r="M3958"/>
        </row>
        <row r="3959">
          <cell r="C3959"/>
          <cell r="E3959"/>
          <cell r="H3959" t="str">
            <v>OK</v>
          </cell>
          <cell r="J3959"/>
          <cell r="K3959"/>
          <cell r="M3959"/>
        </row>
        <row r="3960">
          <cell r="C3960"/>
          <cell r="E3960"/>
          <cell r="H3960" t="str">
            <v>OK</v>
          </cell>
          <cell r="J3960"/>
          <cell r="K3960"/>
          <cell r="M3960"/>
        </row>
        <row r="3961">
          <cell r="C3961"/>
          <cell r="E3961"/>
          <cell r="H3961" t="str">
            <v>OK</v>
          </cell>
          <cell r="J3961"/>
          <cell r="K3961"/>
          <cell r="M3961"/>
        </row>
        <row r="3962">
          <cell r="C3962"/>
          <cell r="E3962"/>
          <cell r="H3962" t="str">
            <v>OK</v>
          </cell>
          <cell r="J3962"/>
          <cell r="K3962"/>
          <cell r="M3962"/>
        </row>
        <row r="3963">
          <cell r="C3963"/>
          <cell r="E3963"/>
          <cell r="H3963" t="str">
            <v>OK</v>
          </cell>
          <cell r="J3963"/>
          <cell r="K3963"/>
          <cell r="M3963"/>
        </row>
        <row r="3964">
          <cell r="C3964"/>
          <cell r="E3964"/>
          <cell r="H3964" t="str">
            <v>OK</v>
          </cell>
          <cell r="J3964"/>
          <cell r="K3964"/>
          <cell r="M3964"/>
        </row>
        <row r="3965">
          <cell r="C3965"/>
          <cell r="E3965"/>
          <cell r="H3965" t="str">
            <v>OK</v>
          </cell>
          <cell r="J3965"/>
          <cell r="K3965"/>
          <cell r="M3965"/>
        </row>
        <row r="3966">
          <cell r="C3966"/>
          <cell r="E3966"/>
          <cell r="H3966" t="str">
            <v>OK</v>
          </cell>
          <cell r="J3966"/>
          <cell r="K3966"/>
          <cell r="M3966"/>
        </row>
        <row r="3967">
          <cell r="C3967"/>
          <cell r="E3967"/>
          <cell r="H3967" t="str">
            <v>OK</v>
          </cell>
          <cell r="J3967"/>
          <cell r="K3967"/>
          <cell r="M3967"/>
        </row>
        <row r="3968">
          <cell r="C3968"/>
          <cell r="E3968"/>
          <cell r="H3968" t="str">
            <v>OK</v>
          </cell>
          <cell r="J3968"/>
          <cell r="K3968"/>
          <cell r="M3968"/>
        </row>
        <row r="3969">
          <cell r="C3969"/>
          <cell r="E3969"/>
          <cell r="H3969" t="str">
            <v>OK</v>
          </cell>
          <cell r="J3969"/>
          <cell r="K3969"/>
          <cell r="M3969"/>
        </row>
        <row r="3970">
          <cell r="C3970"/>
          <cell r="E3970"/>
          <cell r="H3970" t="str">
            <v>OK</v>
          </cell>
          <cell r="J3970"/>
          <cell r="K3970"/>
          <cell r="M3970"/>
        </row>
        <row r="3971">
          <cell r="C3971"/>
          <cell r="E3971"/>
          <cell r="H3971" t="str">
            <v>OK</v>
          </cell>
          <cell r="J3971"/>
          <cell r="K3971"/>
          <cell r="M3971"/>
        </row>
        <row r="3972">
          <cell r="C3972"/>
          <cell r="E3972"/>
          <cell r="H3972" t="str">
            <v>OK</v>
          </cell>
          <cell r="J3972"/>
          <cell r="K3972"/>
          <cell r="M3972"/>
        </row>
        <row r="3973">
          <cell r="C3973"/>
          <cell r="E3973"/>
          <cell r="H3973" t="str">
            <v>OK</v>
          </cell>
          <cell r="J3973"/>
          <cell r="K3973"/>
          <cell r="M3973"/>
        </row>
        <row r="3974">
          <cell r="C3974"/>
          <cell r="E3974"/>
          <cell r="H3974" t="str">
            <v>OK</v>
          </cell>
          <cell r="J3974"/>
          <cell r="K3974"/>
          <cell r="M3974"/>
        </row>
        <row r="3975">
          <cell r="C3975"/>
          <cell r="E3975"/>
          <cell r="H3975" t="str">
            <v>OK</v>
          </cell>
          <cell r="J3975"/>
          <cell r="K3975"/>
          <cell r="M3975"/>
        </row>
        <row r="3976">
          <cell r="C3976"/>
          <cell r="E3976"/>
          <cell r="H3976" t="str">
            <v>OK</v>
          </cell>
          <cell r="J3976"/>
          <cell r="K3976"/>
          <cell r="M3976"/>
        </row>
        <row r="3977">
          <cell r="C3977"/>
          <cell r="E3977"/>
          <cell r="H3977" t="str">
            <v>OK</v>
          </cell>
          <cell r="J3977"/>
          <cell r="K3977"/>
          <cell r="M3977"/>
        </row>
        <row r="3978">
          <cell r="C3978"/>
          <cell r="E3978"/>
          <cell r="H3978" t="str">
            <v>OK</v>
          </cell>
          <cell r="J3978"/>
          <cell r="K3978"/>
          <cell r="M3978"/>
        </row>
        <row r="3979">
          <cell r="C3979"/>
          <cell r="E3979"/>
          <cell r="H3979" t="str">
            <v>OK</v>
          </cell>
          <cell r="J3979"/>
          <cell r="K3979"/>
          <cell r="M3979"/>
        </row>
        <row r="3980">
          <cell r="C3980"/>
          <cell r="E3980"/>
          <cell r="H3980" t="str">
            <v>OK</v>
          </cell>
          <cell r="J3980"/>
          <cell r="K3980"/>
          <cell r="M3980"/>
        </row>
        <row r="3981">
          <cell r="C3981"/>
          <cell r="E3981"/>
          <cell r="H3981" t="str">
            <v>OK</v>
          </cell>
          <cell r="J3981"/>
          <cell r="K3981"/>
          <cell r="M3981"/>
        </row>
        <row r="3982">
          <cell r="C3982"/>
          <cell r="E3982"/>
          <cell r="H3982" t="str">
            <v>OK</v>
          </cell>
          <cell r="J3982"/>
          <cell r="K3982"/>
          <cell r="M3982"/>
        </row>
        <row r="3983">
          <cell r="C3983"/>
          <cell r="E3983"/>
          <cell r="H3983" t="str">
            <v>OK</v>
          </cell>
          <cell r="J3983"/>
          <cell r="K3983"/>
          <cell r="M3983"/>
        </row>
        <row r="3984">
          <cell r="C3984"/>
          <cell r="E3984"/>
          <cell r="H3984" t="str">
            <v>OK</v>
          </cell>
          <cell r="J3984"/>
          <cell r="K3984"/>
          <cell r="M3984"/>
        </row>
        <row r="3985">
          <cell r="C3985"/>
          <cell r="E3985"/>
          <cell r="H3985" t="str">
            <v>OK</v>
          </cell>
          <cell r="J3985"/>
          <cell r="K3985"/>
          <cell r="M3985"/>
        </row>
        <row r="3986">
          <cell r="C3986"/>
          <cell r="E3986"/>
          <cell r="H3986" t="str">
            <v>OK</v>
          </cell>
          <cell r="J3986"/>
          <cell r="K3986"/>
          <cell r="M3986"/>
        </row>
        <row r="3987">
          <cell r="C3987"/>
          <cell r="E3987"/>
          <cell r="H3987" t="str">
            <v>OK</v>
          </cell>
          <cell r="J3987"/>
          <cell r="K3987"/>
          <cell r="M3987"/>
        </row>
        <row r="3988">
          <cell r="C3988"/>
          <cell r="E3988"/>
          <cell r="H3988" t="str">
            <v>OK</v>
          </cell>
          <cell r="J3988"/>
          <cell r="K3988"/>
          <cell r="M3988"/>
        </row>
        <row r="3989">
          <cell r="C3989"/>
          <cell r="E3989"/>
          <cell r="H3989" t="str">
            <v>OK</v>
          </cell>
          <cell r="J3989"/>
          <cell r="K3989"/>
          <cell r="M3989"/>
        </row>
        <row r="3990">
          <cell r="C3990"/>
          <cell r="E3990"/>
          <cell r="H3990" t="str">
            <v>OK</v>
          </cell>
          <cell r="J3990"/>
          <cell r="K3990"/>
          <cell r="M3990"/>
        </row>
        <row r="3991">
          <cell r="C3991"/>
          <cell r="E3991"/>
          <cell r="H3991" t="str">
            <v>OK</v>
          </cell>
          <cell r="J3991"/>
          <cell r="K3991"/>
          <cell r="M3991"/>
        </row>
        <row r="3992">
          <cell r="C3992"/>
          <cell r="E3992"/>
          <cell r="H3992" t="str">
            <v>OK</v>
          </cell>
          <cell r="J3992"/>
          <cell r="K3992"/>
          <cell r="M3992"/>
        </row>
        <row r="3993">
          <cell r="C3993"/>
          <cell r="E3993"/>
          <cell r="H3993" t="str">
            <v>OK</v>
          </cell>
          <cell r="J3993"/>
          <cell r="K3993"/>
          <cell r="M3993"/>
        </row>
        <row r="3994">
          <cell r="C3994"/>
          <cell r="E3994"/>
          <cell r="H3994" t="str">
            <v>OK</v>
          </cell>
          <cell r="J3994"/>
          <cell r="K3994"/>
          <cell r="M3994"/>
        </row>
        <row r="3995">
          <cell r="C3995"/>
          <cell r="E3995"/>
          <cell r="H3995" t="str">
            <v>OK</v>
          </cell>
          <cell r="J3995"/>
          <cell r="K3995"/>
          <cell r="M3995"/>
        </row>
        <row r="3996">
          <cell r="C3996"/>
          <cell r="E3996"/>
          <cell r="H3996" t="str">
            <v>OK</v>
          </cell>
          <cell r="J3996"/>
          <cell r="K3996"/>
          <cell r="M3996"/>
        </row>
        <row r="3997">
          <cell r="C3997"/>
          <cell r="E3997"/>
          <cell r="H3997" t="str">
            <v>OK</v>
          </cell>
          <cell r="J3997"/>
          <cell r="K3997"/>
          <cell r="M3997"/>
        </row>
        <row r="3998">
          <cell r="C3998"/>
          <cell r="E3998"/>
          <cell r="H3998" t="str">
            <v>OK</v>
          </cell>
          <cell r="J3998"/>
          <cell r="K3998"/>
          <cell r="M3998"/>
        </row>
        <row r="3999">
          <cell r="C3999"/>
          <cell r="E3999"/>
          <cell r="H3999" t="str">
            <v>OK</v>
          </cell>
          <cell r="J3999"/>
          <cell r="K3999"/>
          <cell r="M3999"/>
        </row>
        <row r="4000">
          <cell r="C4000"/>
          <cell r="E4000"/>
          <cell r="H4000" t="str">
            <v>OK</v>
          </cell>
          <cell r="J4000"/>
          <cell r="K4000"/>
          <cell r="M4000"/>
        </row>
        <row r="4001">
          <cell r="C4001"/>
          <cell r="E4001"/>
          <cell r="H4001" t="str">
            <v>OK</v>
          </cell>
          <cell r="J4001"/>
          <cell r="K4001"/>
          <cell r="M4001"/>
        </row>
        <row r="4002">
          <cell r="C4002"/>
          <cell r="E4002"/>
          <cell r="H4002" t="str">
            <v>OK</v>
          </cell>
          <cell r="J4002"/>
          <cell r="K4002"/>
          <cell r="M4002"/>
        </row>
        <row r="4003">
          <cell r="C4003"/>
          <cell r="E4003"/>
          <cell r="H4003" t="str">
            <v>OK</v>
          </cell>
          <cell r="J4003"/>
          <cell r="K4003"/>
          <cell r="M4003"/>
        </row>
        <row r="4004">
          <cell r="C4004"/>
          <cell r="E4004"/>
          <cell r="H4004" t="str">
            <v>OK</v>
          </cell>
          <cell r="J4004"/>
          <cell r="K4004"/>
          <cell r="M4004"/>
        </row>
        <row r="4005">
          <cell r="C4005"/>
          <cell r="E4005"/>
          <cell r="H4005" t="str">
            <v>OK</v>
          </cell>
          <cell r="J4005"/>
          <cell r="K4005"/>
          <cell r="M4005"/>
        </row>
        <row r="4006">
          <cell r="C4006"/>
          <cell r="E4006"/>
          <cell r="H4006" t="str">
            <v>OK</v>
          </cell>
          <cell r="J4006"/>
          <cell r="K4006"/>
          <cell r="M4006"/>
        </row>
        <row r="4007">
          <cell r="C4007"/>
          <cell r="E4007"/>
          <cell r="H4007" t="str">
            <v>OK</v>
          </cell>
          <cell r="J4007"/>
          <cell r="K4007"/>
          <cell r="M4007"/>
        </row>
        <row r="4008">
          <cell r="C4008"/>
          <cell r="E4008"/>
          <cell r="H4008" t="str">
            <v>OK</v>
          </cell>
          <cell r="J4008"/>
          <cell r="K4008"/>
          <cell r="M4008"/>
        </row>
        <row r="4009">
          <cell r="C4009"/>
          <cell r="E4009"/>
          <cell r="H4009" t="str">
            <v>OK</v>
          </cell>
          <cell r="J4009"/>
          <cell r="K4009"/>
          <cell r="M4009"/>
        </row>
        <row r="4010">
          <cell r="C4010"/>
          <cell r="E4010"/>
          <cell r="H4010" t="str">
            <v>OK</v>
          </cell>
          <cell r="J4010"/>
          <cell r="K4010"/>
          <cell r="M4010"/>
        </row>
        <row r="4011">
          <cell r="C4011"/>
          <cell r="E4011"/>
          <cell r="H4011" t="str">
            <v>OK</v>
          </cell>
          <cell r="J4011"/>
          <cell r="K4011"/>
          <cell r="M4011"/>
        </row>
        <row r="4012">
          <cell r="C4012"/>
          <cell r="E4012"/>
          <cell r="H4012" t="str">
            <v>OK</v>
          </cell>
          <cell r="J4012"/>
          <cell r="K4012"/>
          <cell r="M4012"/>
        </row>
        <row r="4013">
          <cell r="C4013"/>
          <cell r="E4013"/>
          <cell r="H4013" t="str">
            <v>OK</v>
          </cell>
          <cell r="J4013"/>
          <cell r="K4013"/>
          <cell r="M4013"/>
        </row>
        <row r="4014">
          <cell r="C4014"/>
          <cell r="E4014"/>
          <cell r="H4014" t="str">
            <v>OK</v>
          </cell>
          <cell r="J4014"/>
          <cell r="K4014"/>
          <cell r="M4014"/>
        </row>
        <row r="4015">
          <cell r="C4015"/>
          <cell r="E4015"/>
          <cell r="H4015" t="str">
            <v>OK</v>
          </cell>
          <cell r="J4015"/>
          <cell r="K4015"/>
          <cell r="M4015"/>
        </row>
        <row r="4016">
          <cell r="C4016"/>
          <cell r="E4016"/>
          <cell r="H4016" t="str">
            <v>OK</v>
          </cell>
          <cell r="J4016"/>
          <cell r="K4016"/>
          <cell r="M4016"/>
        </row>
        <row r="4017">
          <cell r="C4017"/>
          <cell r="E4017"/>
          <cell r="H4017" t="str">
            <v>OK</v>
          </cell>
          <cell r="J4017"/>
          <cell r="K4017"/>
          <cell r="M4017"/>
        </row>
        <row r="4018">
          <cell r="C4018"/>
          <cell r="E4018"/>
          <cell r="H4018" t="str">
            <v>OK</v>
          </cell>
          <cell r="J4018"/>
          <cell r="K4018"/>
          <cell r="M4018"/>
        </row>
        <row r="4019">
          <cell r="C4019"/>
          <cell r="E4019"/>
          <cell r="H4019" t="str">
            <v>OK</v>
          </cell>
          <cell r="J4019"/>
          <cell r="K4019"/>
          <cell r="M4019"/>
        </row>
        <row r="4020">
          <cell r="C4020"/>
          <cell r="E4020"/>
          <cell r="H4020" t="str">
            <v>OK</v>
          </cell>
          <cell r="J4020"/>
          <cell r="K4020"/>
          <cell r="M4020"/>
        </row>
        <row r="4021">
          <cell r="C4021"/>
          <cell r="E4021"/>
          <cell r="H4021" t="str">
            <v>OK</v>
          </cell>
          <cell r="J4021"/>
          <cell r="K4021"/>
          <cell r="M4021"/>
        </row>
        <row r="4022">
          <cell r="C4022"/>
          <cell r="E4022"/>
          <cell r="H4022" t="str">
            <v>OK</v>
          </cell>
          <cell r="J4022"/>
          <cell r="K4022"/>
          <cell r="M4022"/>
        </row>
        <row r="4023">
          <cell r="C4023"/>
          <cell r="E4023"/>
          <cell r="H4023" t="str">
            <v>OK</v>
          </cell>
          <cell r="J4023"/>
          <cell r="K4023"/>
          <cell r="M4023"/>
        </row>
        <row r="4024">
          <cell r="C4024"/>
          <cell r="E4024"/>
          <cell r="H4024" t="str">
            <v>OK</v>
          </cell>
          <cell r="J4024"/>
          <cell r="K4024"/>
          <cell r="M4024"/>
        </row>
        <row r="4025">
          <cell r="C4025"/>
          <cell r="E4025"/>
          <cell r="H4025" t="str">
            <v>OK</v>
          </cell>
          <cell r="J4025"/>
          <cell r="K4025"/>
          <cell r="M4025"/>
        </row>
        <row r="4026">
          <cell r="C4026"/>
          <cell r="E4026"/>
          <cell r="H4026" t="str">
            <v>OK</v>
          </cell>
          <cell r="J4026"/>
          <cell r="K4026"/>
          <cell r="M4026"/>
        </row>
        <row r="4027">
          <cell r="C4027"/>
          <cell r="E4027"/>
          <cell r="H4027" t="str">
            <v>OK</v>
          </cell>
          <cell r="J4027"/>
          <cell r="K4027"/>
          <cell r="M4027"/>
        </row>
        <row r="4028">
          <cell r="C4028"/>
          <cell r="E4028"/>
          <cell r="H4028" t="str">
            <v>OK</v>
          </cell>
          <cell r="J4028"/>
          <cell r="K4028"/>
          <cell r="M4028"/>
        </row>
        <row r="4029">
          <cell r="C4029"/>
          <cell r="E4029"/>
          <cell r="H4029" t="str">
            <v>OK</v>
          </cell>
          <cell r="J4029"/>
          <cell r="K4029"/>
          <cell r="M4029"/>
        </row>
        <row r="4030">
          <cell r="C4030"/>
          <cell r="E4030"/>
          <cell r="H4030" t="str">
            <v>OK</v>
          </cell>
          <cell r="J4030"/>
          <cell r="K4030"/>
          <cell r="M4030"/>
        </row>
        <row r="4031">
          <cell r="C4031"/>
          <cell r="E4031"/>
          <cell r="H4031" t="str">
            <v>OK</v>
          </cell>
          <cell r="J4031"/>
          <cell r="K4031"/>
          <cell r="M4031"/>
        </row>
        <row r="4032">
          <cell r="C4032"/>
          <cell r="E4032"/>
          <cell r="H4032" t="str">
            <v>OK</v>
          </cell>
          <cell r="J4032"/>
          <cell r="K4032"/>
          <cell r="M4032"/>
        </row>
        <row r="4033">
          <cell r="C4033"/>
          <cell r="E4033"/>
          <cell r="H4033" t="str">
            <v>OK</v>
          </cell>
          <cell r="J4033"/>
          <cell r="K4033"/>
          <cell r="M4033"/>
        </row>
        <row r="4034">
          <cell r="C4034"/>
          <cell r="E4034"/>
          <cell r="H4034" t="str">
            <v>OK</v>
          </cell>
          <cell r="J4034"/>
          <cell r="K4034"/>
          <cell r="M4034"/>
        </row>
        <row r="4035">
          <cell r="C4035"/>
          <cell r="E4035"/>
          <cell r="H4035" t="str">
            <v>OK</v>
          </cell>
          <cell r="J4035"/>
          <cell r="K4035"/>
          <cell r="M4035"/>
        </row>
        <row r="4036">
          <cell r="C4036"/>
          <cell r="E4036"/>
          <cell r="H4036" t="str">
            <v>OK</v>
          </cell>
          <cell r="J4036"/>
          <cell r="K4036"/>
          <cell r="M4036"/>
        </row>
        <row r="4037">
          <cell r="C4037"/>
          <cell r="E4037"/>
          <cell r="H4037" t="str">
            <v>OK</v>
          </cell>
          <cell r="J4037"/>
          <cell r="K4037"/>
          <cell r="M4037"/>
        </row>
        <row r="4038">
          <cell r="C4038"/>
          <cell r="E4038"/>
          <cell r="H4038" t="str">
            <v>OK</v>
          </cell>
          <cell r="J4038"/>
          <cell r="K4038"/>
          <cell r="M4038"/>
        </row>
        <row r="4039">
          <cell r="C4039"/>
          <cell r="E4039"/>
          <cell r="H4039" t="str">
            <v>OK</v>
          </cell>
          <cell r="J4039"/>
          <cell r="K4039"/>
          <cell r="M4039"/>
        </row>
        <row r="4040">
          <cell r="C4040"/>
          <cell r="E4040"/>
          <cell r="H4040" t="str">
            <v>OK</v>
          </cell>
          <cell r="J4040"/>
          <cell r="K4040"/>
          <cell r="M4040"/>
        </row>
        <row r="4041">
          <cell r="C4041"/>
          <cell r="E4041"/>
          <cell r="H4041" t="str">
            <v>OK</v>
          </cell>
          <cell r="J4041"/>
          <cell r="K4041"/>
          <cell r="M4041"/>
        </row>
        <row r="4042">
          <cell r="C4042"/>
          <cell r="E4042"/>
          <cell r="H4042" t="str">
            <v>OK</v>
          </cell>
          <cell r="J4042"/>
          <cell r="K4042"/>
          <cell r="M4042"/>
        </row>
        <row r="4043">
          <cell r="C4043"/>
          <cell r="E4043"/>
          <cell r="H4043" t="str">
            <v>OK</v>
          </cell>
          <cell r="J4043"/>
          <cell r="K4043"/>
          <cell r="M4043"/>
        </row>
        <row r="4044">
          <cell r="C4044"/>
          <cell r="E4044"/>
          <cell r="H4044" t="str">
            <v>OK</v>
          </cell>
          <cell r="J4044"/>
          <cell r="K4044"/>
          <cell r="M4044"/>
        </row>
        <row r="4045">
          <cell r="C4045"/>
          <cell r="E4045"/>
          <cell r="H4045" t="str">
            <v>OK</v>
          </cell>
          <cell r="J4045"/>
          <cell r="K4045"/>
          <cell r="M4045"/>
        </row>
        <row r="4046">
          <cell r="C4046"/>
          <cell r="E4046"/>
          <cell r="H4046" t="str">
            <v>OK</v>
          </cell>
          <cell r="J4046"/>
          <cell r="K4046"/>
          <cell r="M4046"/>
        </row>
        <row r="4047">
          <cell r="C4047"/>
          <cell r="E4047"/>
          <cell r="H4047" t="str">
            <v>OK</v>
          </cell>
          <cell r="J4047"/>
          <cell r="K4047"/>
          <cell r="M4047"/>
        </row>
        <row r="4048">
          <cell r="C4048"/>
          <cell r="E4048"/>
          <cell r="H4048" t="str">
            <v>OK</v>
          </cell>
          <cell r="J4048"/>
          <cell r="K4048"/>
          <cell r="M4048"/>
        </row>
        <row r="4049">
          <cell r="C4049"/>
          <cell r="E4049"/>
          <cell r="H4049" t="str">
            <v>OK</v>
          </cell>
          <cell r="J4049"/>
          <cell r="K4049"/>
          <cell r="M4049"/>
        </row>
        <row r="4050">
          <cell r="C4050"/>
          <cell r="E4050"/>
          <cell r="H4050" t="str">
            <v>OK</v>
          </cell>
          <cell r="J4050"/>
          <cell r="K4050"/>
          <cell r="M4050"/>
        </row>
        <row r="4051">
          <cell r="C4051"/>
          <cell r="E4051"/>
          <cell r="H4051" t="str">
            <v>OK</v>
          </cell>
          <cell r="J4051"/>
          <cell r="K4051"/>
          <cell r="M4051"/>
        </row>
        <row r="4052">
          <cell r="C4052"/>
          <cell r="E4052"/>
          <cell r="H4052" t="str">
            <v>OK</v>
          </cell>
          <cell r="J4052"/>
          <cell r="K4052"/>
          <cell r="M4052"/>
        </row>
        <row r="4053">
          <cell r="C4053"/>
          <cell r="E4053"/>
          <cell r="H4053" t="str">
            <v>OK</v>
          </cell>
          <cell r="J4053"/>
          <cell r="K4053"/>
          <cell r="M4053"/>
        </row>
        <row r="4054">
          <cell r="C4054"/>
          <cell r="E4054"/>
          <cell r="H4054" t="str">
            <v>OK</v>
          </cell>
          <cell r="J4054"/>
          <cell r="K4054"/>
          <cell r="M4054"/>
        </row>
        <row r="4055">
          <cell r="C4055"/>
          <cell r="E4055"/>
          <cell r="H4055" t="str">
            <v>OK</v>
          </cell>
          <cell r="J4055"/>
          <cell r="K4055"/>
          <cell r="M4055"/>
        </row>
        <row r="4056">
          <cell r="C4056"/>
          <cell r="E4056"/>
          <cell r="H4056" t="str">
            <v>OK</v>
          </cell>
          <cell r="J4056"/>
          <cell r="K4056"/>
          <cell r="M4056"/>
        </row>
        <row r="4057">
          <cell r="C4057"/>
          <cell r="E4057"/>
          <cell r="H4057" t="str">
            <v>OK</v>
          </cell>
          <cell r="J4057"/>
          <cell r="K4057"/>
          <cell r="M4057"/>
        </row>
        <row r="4058">
          <cell r="C4058"/>
          <cell r="E4058"/>
          <cell r="H4058" t="str">
            <v>OK</v>
          </cell>
          <cell r="J4058"/>
          <cell r="K4058"/>
          <cell r="M4058"/>
        </row>
        <row r="4059">
          <cell r="C4059"/>
          <cell r="E4059"/>
          <cell r="H4059" t="str">
            <v>OK</v>
          </cell>
          <cell r="J4059"/>
          <cell r="K4059"/>
          <cell r="M4059"/>
        </row>
        <row r="4060">
          <cell r="C4060"/>
          <cell r="E4060"/>
          <cell r="H4060" t="str">
            <v>OK</v>
          </cell>
          <cell r="J4060"/>
          <cell r="K4060"/>
          <cell r="M4060"/>
        </row>
        <row r="4061">
          <cell r="C4061"/>
          <cell r="E4061"/>
          <cell r="H4061" t="str">
            <v>OK</v>
          </cell>
          <cell r="J4061"/>
          <cell r="K4061"/>
          <cell r="M4061"/>
        </row>
        <row r="4062">
          <cell r="C4062"/>
          <cell r="E4062"/>
          <cell r="H4062" t="str">
            <v>OK</v>
          </cell>
          <cell r="J4062"/>
          <cell r="K4062"/>
          <cell r="M4062"/>
        </row>
        <row r="4063">
          <cell r="C4063"/>
          <cell r="E4063"/>
          <cell r="H4063" t="str">
            <v>OK</v>
          </cell>
          <cell r="J4063"/>
          <cell r="K4063"/>
          <cell r="M4063"/>
        </row>
        <row r="4064">
          <cell r="C4064"/>
          <cell r="E4064"/>
          <cell r="H4064" t="str">
            <v>OK</v>
          </cell>
          <cell r="J4064"/>
          <cell r="K4064"/>
          <cell r="M4064"/>
        </row>
        <row r="4065">
          <cell r="C4065"/>
          <cell r="E4065"/>
          <cell r="H4065" t="str">
            <v>OK</v>
          </cell>
          <cell r="J4065"/>
          <cell r="K4065"/>
          <cell r="M4065"/>
        </row>
        <row r="4066">
          <cell r="C4066"/>
          <cell r="E4066"/>
          <cell r="H4066" t="str">
            <v>OK</v>
          </cell>
          <cell r="J4066"/>
          <cell r="K4066"/>
          <cell r="M4066"/>
        </row>
        <row r="4067">
          <cell r="C4067"/>
          <cell r="E4067"/>
          <cell r="H4067" t="str">
            <v>OK</v>
          </cell>
          <cell r="J4067"/>
          <cell r="K4067"/>
          <cell r="M4067"/>
        </row>
        <row r="4068">
          <cell r="C4068"/>
          <cell r="E4068"/>
          <cell r="H4068" t="str">
            <v>OK</v>
          </cell>
          <cell r="J4068"/>
          <cell r="K4068"/>
          <cell r="M4068"/>
        </row>
        <row r="4069">
          <cell r="C4069"/>
          <cell r="E4069"/>
          <cell r="H4069" t="str">
            <v>OK</v>
          </cell>
          <cell r="J4069"/>
          <cell r="K4069"/>
          <cell r="M4069"/>
        </row>
        <row r="4070">
          <cell r="C4070"/>
          <cell r="E4070"/>
          <cell r="H4070" t="str">
            <v>OK</v>
          </cell>
          <cell r="J4070"/>
          <cell r="K4070"/>
          <cell r="M4070"/>
        </row>
        <row r="4071">
          <cell r="C4071"/>
          <cell r="E4071"/>
          <cell r="H4071" t="str">
            <v>OK</v>
          </cell>
          <cell r="J4071"/>
          <cell r="K4071"/>
          <cell r="M4071"/>
        </row>
        <row r="4072">
          <cell r="C4072"/>
          <cell r="E4072"/>
          <cell r="H4072" t="str">
            <v>OK</v>
          </cell>
          <cell r="J4072"/>
          <cell r="K4072"/>
          <cell r="M4072"/>
        </row>
        <row r="4073">
          <cell r="C4073"/>
          <cell r="E4073"/>
          <cell r="H4073" t="str">
            <v>OK</v>
          </cell>
          <cell r="J4073"/>
          <cell r="K4073"/>
          <cell r="M4073"/>
        </row>
        <row r="4074">
          <cell r="C4074"/>
          <cell r="E4074"/>
          <cell r="H4074" t="str">
            <v>OK</v>
          </cell>
          <cell r="J4074"/>
          <cell r="K4074"/>
          <cell r="M4074"/>
        </row>
        <row r="4075">
          <cell r="C4075"/>
          <cell r="E4075"/>
          <cell r="H4075" t="str">
            <v>OK</v>
          </cell>
          <cell r="J4075"/>
          <cell r="K4075"/>
          <cell r="M4075"/>
        </row>
        <row r="4076">
          <cell r="C4076"/>
          <cell r="E4076"/>
          <cell r="H4076" t="str">
            <v>OK</v>
          </cell>
          <cell r="J4076"/>
          <cell r="K4076"/>
          <cell r="M4076"/>
        </row>
        <row r="4077">
          <cell r="C4077"/>
          <cell r="E4077"/>
          <cell r="H4077" t="str">
            <v>OK</v>
          </cell>
          <cell r="J4077"/>
          <cell r="K4077"/>
          <cell r="M4077"/>
        </row>
        <row r="4078">
          <cell r="C4078"/>
          <cell r="E4078"/>
          <cell r="H4078" t="str">
            <v>OK</v>
          </cell>
          <cell r="J4078"/>
          <cell r="K4078"/>
          <cell r="M4078"/>
        </row>
        <row r="4079">
          <cell r="C4079"/>
          <cell r="E4079"/>
          <cell r="H4079" t="str">
            <v>OK</v>
          </cell>
          <cell r="J4079"/>
          <cell r="K4079"/>
          <cell r="M4079"/>
        </row>
        <row r="4080">
          <cell r="C4080"/>
          <cell r="E4080"/>
          <cell r="H4080" t="str">
            <v>OK</v>
          </cell>
          <cell r="J4080"/>
          <cell r="K4080"/>
          <cell r="M4080"/>
        </row>
        <row r="4081">
          <cell r="C4081"/>
          <cell r="E4081"/>
          <cell r="H4081" t="str">
            <v>OK</v>
          </cell>
          <cell r="J4081"/>
          <cell r="K4081"/>
          <cell r="M4081"/>
        </row>
        <row r="4082">
          <cell r="C4082"/>
          <cell r="E4082"/>
          <cell r="H4082" t="str">
            <v>OK</v>
          </cell>
          <cell r="J4082"/>
          <cell r="K4082"/>
          <cell r="M4082"/>
        </row>
        <row r="4083">
          <cell r="C4083"/>
          <cell r="E4083"/>
          <cell r="H4083" t="str">
            <v>OK</v>
          </cell>
          <cell r="J4083"/>
          <cell r="K4083"/>
          <cell r="M4083"/>
        </row>
        <row r="4084">
          <cell r="C4084"/>
          <cell r="E4084"/>
          <cell r="H4084" t="str">
            <v>OK</v>
          </cell>
          <cell r="J4084"/>
          <cell r="K4084"/>
          <cell r="M4084"/>
        </row>
        <row r="4085">
          <cell r="C4085"/>
          <cell r="E4085"/>
          <cell r="H4085" t="str">
            <v>OK</v>
          </cell>
          <cell r="J4085"/>
          <cell r="K4085"/>
          <cell r="M4085"/>
        </row>
        <row r="4086">
          <cell r="C4086"/>
          <cell r="E4086"/>
          <cell r="H4086" t="str">
            <v>OK</v>
          </cell>
          <cell r="J4086"/>
          <cell r="K4086"/>
          <cell r="M4086"/>
        </row>
        <row r="4087">
          <cell r="C4087"/>
          <cell r="E4087"/>
          <cell r="H4087" t="str">
            <v>OK</v>
          </cell>
          <cell r="J4087"/>
          <cell r="K4087"/>
          <cell r="M4087"/>
        </row>
        <row r="4088">
          <cell r="C4088"/>
          <cell r="E4088"/>
          <cell r="H4088" t="str">
            <v>OK</v>
          </cell>
          <cell r="J4088"/>
          <cell r="K4088"/>
          <cell r="M4088"/>
        </row>
        <row r="4089">
          <cell r="C4089"/>
          <cell r="E4089"/>
          <cell r="H4089" t="str">
            <v>OK</v>
          </cell>
          <cell r="J4089"/>
          <cell r="K4089"/>
          <cell r="M4089"/>
        </row>
        <row r="4090">
          <cell r="C4090"/>
          <cell r="E4090"/>
          <cell r="H4090" t="str">
            <v>OK</v>
          </cell>
          <cell r="J4090"/>
          <cell r="K4090"/>
          <cell r="M4090"/>
        </row>
        <row r="4091">
          <cell r="C4091"/>
          <cell r="E4091"/>
          <cell r="H4091" t="str">
            <v>OK</v>
          </cell>
          <cell r="J4091"/>
          <cell r="K4091"/>
          <cell r="M4091"/>
        </row>
        <row r="4092">
          <cell r="C4092"/>
          <cell r="E4092"/>
          <cell r="H4092" t="str">
            <v>OK</v>
          </cell>
          <cell r="J4092"/>
          <cell r="K4092"/>
          <cell r="M4092"/>
        </row>
        <row r="4093">
          <cell r="C4093"/>
          <cell r="E4093"/>
          <cell r="H4093" t="str">
            <v>OK</v>
          </cell>
          <cell r="J4093"/>
          <cell r="K4093"/>
          <cell r="M4093"/>
        </row>
        <row r="4094">
          <cell r="C4094"/>
          <cell r="E4094"/>
          <cell r="H4094" t="str">
            <v>OK</v>
          </cell>
          <cell r="J4094"/>
          <cell r="K4094"/>
          <cell r="M4094"/>
        </row>
        <row r="4095">
          <cell r="C4095"/>
          <cell r="E4095"/>
          <cell r="H4095" t="str">
            <v>OK</v>
          </cell>
          <cell r="J4095"/>
          <cell r="K4095"/>
          <cell r="M4095"/>
        </row>
        <row r="4096">
          <cell r="C4096"/>
          <cell r="E4096"/>
          <cell r="H4096" t="str">
            <v>OK</v>
          </cell>
          <cell r="J4096"/>
          <cell r="K4096"/>
          <cell r="M4096"/>
        </row>
        <row r="4097">
          <cell r="C4097"/>
          <cell r="E4097"/>
          <cell r="H4097" t="str">
            <v>OK</v>
          </cell>
          <cell r="J4097"/>
          <cell r="K4097"/>
          <cell r="M4097"/>
        </row>
        <row r="4098">
          <cell r="C4098"/>
          <cell r="E4098"/>
          <cell r="H4098" t="str">
            <v>OK</v>
          </cell>
          <cell r="J4098"/>
          <cell r="K4098"/>
          <cell r="M4098"/>
        </row>
        <row r="4099">
          <cell r="C4099"/>
          <cell r="E4099"/>
          <cell r="H4099" t="str">
            <v>OK</v>
          </cell>
          <cell r="J4099"/>
          <cell r="K4099"/>
          <cell r="M4099"/>
        </row>
        <row r="4100">
          <cell r="C4100"/>
          <cell r="E4100"/>
          <cell r="H4100" t="str">
            <v>OK</v>
          </cell>
          <cell r="J4100"/>
          <cell r="K4100"/>
          <cell r="M4100"/>
        </row>
        <row r="4101">
          <cell r="C4101"/>
          <cell r="E4101"/>
          <cell r="H4101" t="str">
            <v>OK</v>
          </cell>
          <cell r="J4101"/>
          <cell r="K4101"/>
          <cell r="M4101"/>
        </row>
        <row r="4102">
          <cell r="C4102"/>
          <cell r="E4102"/>
          <cell r="H4102" t="str">
            <v>OK</v>
          </cell>
          <cell r="J4102"/>
          <cell r="K4102"/>
          <cell r="M4102"/>
        </row>
        <row r="4103">
          <cell r="C4103"/>
          <cell r="E4103"/>
          <cell r="H4103" t="str">
            <v>OK</v>
          </cell>
          <cell r="J4103"/>
          <cell r="K4103"/>
          <cell r="M4103"/>
        </row>
        <row r="4104">
          <cell r="C4104"/>
          <cell r="E4104"/>
          <cell r="H4104" t="str">
            <v>OK</v>
          </cell>
          <cell r="J4104"/>
          <cell r="K4104"/>
          <cell r="M4104"/>
        </row>
        <row r="4105">
          <cell r="C4105"/>
          <cell r="E4105"/>
          <cell r="H4105" t="str">
            <v>OK</v>
          </cell>
          <cell r="J4105"/>
          <cell r="K4105"/>
          <cell r="M4105"/>
        </row>
        <row r="4106">
          <cell r="C4106"/>
          <cell r="E4106"/>
          <cell r="H4106" t="str">
            <v>OK</v>
          </cell>
          <cell r="J4106"/>
          <cell r="K4106"/>
          <cell r="M4106"/>
        </row>
        <row r="4107">
          <cell r="C4107"/>
          <cell r="E4107"/>
          <cell r="H4107" t="str">
            <v>OK</v>
          </cell>
          <cell r="J4107"/>
          <cell r="K4107"/>
          <cell r="M4107"/>
        </row>
        <row r="4108">
          <cell r="C4108"/>
          <cell r="E4108"/>
          <cell r="H4108" t="str">
            <v>OK</v>
          </cell>
          <cell r="J4108"/>
          <cell r="K4108"/>
          <cell r="M4108"/>
        </row>
        <row r="4109">
          <cell r="C4109"/>
          <cell r="E4109"/>
          <cell r="H4109" t="str">
            <v>OK</v>
          </cell>
          <cell r="J4109"/>
          <cell r="K4109"/>
          <cell r="M4109"/>
        </row>
        <row r="4110">
          <cell r="C4110"/>
          <cell r="E4110"/>
          <cell r="H4110" t="str">
            <v>OK</v>
          </cell>
          <cell r="J4110"/>
          <cell r="K4110"/>
          <cell r="M4110"/>
        </row>
        <row r="4111">
          <cell r="C4111"/>
          <cell r="E4111"/>
          <cell r="H4111" t="str">
            <v>OK</v>
          </cell>
          <cell r="J4111"/>
          <cell r="K4111"/>
          <cell r="M4111"/>
        </row>
        <row r="4112">
          <cell r="C4112"/>
          <cell r="E4112"/>
          <cell r="H4112" t="str">
            <v>OK</v>
          </cell>
          <cell r="J4112"/>
          <cell r="K4112"/>
          <cell r="M4112"/>
        </row>
        <row r="4113">
          <cell r="C4113"/>
          <cell r="E4113"/>
          <cell r="H4113" t="str">
            <v>OK</v>
          </cell>
          <cell r="J4113"/>
          <cell r="K4113"/>
          <cell r="M4113"/>
        </row>
        <row r="4114">
          <cell r="C4114"/>
          <cell r="E4114"/>
          <cell r="H4114" t="str">
            <v>OK</v>
          </cell>
          <cell r="J4114"/>
          <cell r="K4114"/>
          <cell r="M4114"/>
        </row>
        <row r="4115">
          <cell r="C4115"/>
          <cell r="E4115"/>
          <cell r="H4115" t="str">
            <v>OK</v>
          </cell>
          <cell r="J4115"/>
          <cell r="K4115"/>
          <cell r="M4115"/>
        </row>
        <row r="4116">
          <cell r="C4116"/>
          <cell r="E4116"/>
          <cell r="H4116" t="str">
            <v>OK</v>
          </cell>
          <cell r="J4116"/>
          <cell r="K4116"/>
          <cell r="M4116"/>
        </row>
        <row r="4117">
          <cell r="C4117"/>
          <cell r="E4117"/>
          <cell r="H4117" t="str">
            <v>OK</v>
          </cell>
          <cell r="J4117"/>
          <cell r="K4117"/>
          <cell r="M4117"/>
        </row>
        <row r="4118">
          <cell r="C4118"/>
          <cell r="E4118"/>
          <cell r="H4118" t="str">
            <v>OK</v>
          </cell>
          <cell r="J4118"/>
          <cell r="K4118"/>
          <cell r="M4118"/>
        </row>
        <row r="4119">
          <cell r="C4119"/>
          <cell r="E4119"/>
          <cell r="H4119" t="str">
            <v>OK</v>
          </cell>
          <cell r="J4119"/>
          <cell r="K4119"/>
          <cell r="M4119"/>
        </row>
        <row r="4120">
          <cell r="C4120"/>
          <cell r="E4120"/>
          <cell r="H4120" t="str">
            <v>OK</v>
          </cell>
          <cell r="J4120"/>
          <cell r="K4120"/>
          <cell r="M4120"/>
        </row>
        <row r="4121">
          <cell r="C4121"/>
          <cell r="E4121"/>
          <cell r="H4121" t="str">
            <v>OK</v>
          </cell>
          <cell r="J4121"/>
          <cell r="K4121"/>
          <cell r="M4121"/>
        </row>
        <row r="4122">
          <cell r="C4122"/>
          <cell r="E4122"/>
          <cell r="H4122" t="str">
            <v>OK</v>
          </cell>
          <cell r="J4122"/>
          <cell r="K4122"/>
          <cell r="M4122"/>
        </row>
        <row r="4123">
          <cell r="C4123"/>
          <cell r="E4123"/>
          <cell r="H4123" t="str">
            <v>OK</v>
          </cell>
          <cell r="J4123"/>
          <cell r="K4123"/>
          <cell r="M4123"/>
        </row>
        <row r="4124">
          <cell r="C4124"/>
          <cell r="E4124"/>
          <cell r="H4124" t="str">
            <v>OK</v>
          </cell>
          <cell r="J4124"/>
          <cell r="K4124"/>
          <cell r="M4124"/>
        </row>
        <row r="4125">
          <cell r="C4125"/>
          <cell r="E4125"/>
          <cell r="H4125" t="str">
            <v>OK</v>
          </cell>
          <cell r="J4125"/>
          <cell r="K4125"/>
          <cell r="M4125"/>
        </row>
        <row r="4126">
          <cell r="C4126"/>
          <cell r="E4126"/>
          <cell r="H4126" t="str">
            <v>OK</v>
          </cell>
          <cell r="J4126"/>
          <cell r="K4126"/>
          <cell r="M4126"/>
        </row>
        <row r="4127">
          <cell r="C4127"/>
          <cell r="E4127"/>
          <cell r="H4127" t="str">
            <v>OK</v>
          </cell>
          <cell r="J4127"/>
          <cell r="K4127"/>
          <cell r="M4127"/>
        </row>
        <row r="4128">
          <cell r="C4128"/>
          <cell r="E4128"/>
          <cell r="H4128" t="str">
            <v>OK</v>
          </cell>
          <cell r="J4128"/>
          <cell r="K4128"/>
          <cell r="M4128"/>
        </row>
        <row r="4129">
          <cell r="C4129"/>
          <cell r="E4129"/>
          <cell r="H4129" t="str">
            <v>OK</v>
          </cell>
          <cell r="J4129"/>
          <cell r="K4129"/>
          <cell r="M4129"/>
        </row>
        <row r="4130">
          <cell r="C4130"/>
          <cell r="E4130"/>
          <cell r="H4130" t="str">
            <v>OK</v>
          </cell>
          <cell r="J4130"/>
          <cell r="K4130"/>
          <cell r="M4130"/>
        </row>
        <row r="4131">
          <cell r="C4131"/>
          <cell r="E4131"/>
          <cell r="H4131" t="str">
            <v>OK</v>
          </cell>
          <cell r="J4131"/>
          <cell r="K4131"/>
          <cell r="M4131"/>
        </row>
        <row r="4132">
          <cell r="C4132"/>
          <cell r="E4132"/>
          <cell r="H4132" t="str">
            <v>OK</v>
          </cell>
          <cell r="J4132"/>
          <cell r="K4132"/>
          <cell r="M4132"/>
        </row>
        <row r="4133">
          <cell r="C4133"/>
          <cell r="E4133"/>
          <cell r="H4133" t="str">
            <v>OK</v>
          </cell>
          <cell r="J4133"/>
          <cell r="K4133"/>
          <cell r="M4133"/>
        </row>
        <row r="4134">
          <cell r="C4134"/>
          <cell r="E4134"/>
          <cell r="H4134" t="str">
            <v>OK</v>
          </cell>
          <cell r="J4134"/>
          <cell r="K4134"/>
          <cell r="M4134"/>
        </row>
        <row r="4135">
          <cell r="C4135"/>
          <cell r="E4135"/>
          <cell r="H4135" t="str">
            <v>OK</v>
          </cell>
          <cell r="J4135"/>
          <cell r="K4135"/>
          <cell r="M4135"/>
        </row>
        <row r="4136">
          <cell r="C4136"/>
          <cell r="E4136"/>
          <cell r="H4136" t="str">
            <v>OK</v>
          </cell>
          <cell r="J4136"/>
          <cell r="K4136"/>
          <cell r="M4136"/>
        </row>
        <row r="4137">
          <cell r="C4137"/>
          <cell r="E4137"/>
          <cell r="H4137" t="str">
            <v>OK</v>
          </cell>
          <cell r="J4137"/>
          <cell r="K4137"/>
          <cell r="M4137"/>
        </row>
        <row r="4138">
          <cell r="C4138"/>
          <cell r="E4138"/>
          <cell r="H4138" t="str">
            <v>OK</v>
          </cell>
          <cell r="J4138"/>
          <cell r="K4138"/>
          <cell r="M4138"/>
        </row>
        <row r="4139">
          <cell r="C4139"/>
          <cell r="E4139"/>
          <cell r="H4139" t="str">
            <v>OK</v>
          </cell>
          <cell r="J4139"/>
          <cell r="K4139"/>
          <cell r="M4139"/>
        </row>
        <row r="4140">
          <cell r="C4140"/>
          <cell r="E4140"/>
          <cell r="H4140" t="str">
            <v>OK</v>
          </cell>
          <cell r="J4140"/>
          <cell r="K4140"/>
          <cell r="M4140"/>
        </row>
        <row r="4141">
          <cell r="C4141"/>
          <cell r="E4141"/>
          <cell r="H4141" t="str">
            <v>OK</v>
          </cell>
          <cell r="J4141"/>
          <cell r="K4141"/>
          <cell r="M4141"/>
        </row>
        <row r="4142">
          <cell r="C4142"/>
          <cell r="E4142"/>
          <cell r="H4142" t="str">
            <v>OK</v>
          </cell>
          <cell r="J4142"/>
          <cell r="K4142"/>
          <cell r="M4142"/>
        </row>
        <row r="4143">
          <cell r="C4143"/>
          <cell r="E4143"/>
          <cell r="H4143" t="str">
            <v>OK</v>
          </cell>
          <cell r="J4143"/>
          <cell r="K4143"/>
          <cell r="M4143"/>
        </row>
        <row r="4144">
          <cell r="C4144"/>
          <cell r="E4144"/>
          <cell r="H4144" t="str">
            <v>OK</v>
          </cell>
          <cell r="J4144"/>
          <cell r="K4144"/>
          <cell r="M4144"/>
        </row>
        <row r="4145">
          <cell r="C4145"/>
          <cell r="E4145"/>
          <cell r="H4145" t="str">
            <v>OK</v>
          </cell>
          <cell r="J4145"/>
          <cell r="K4145"/>
          <cell r="M4145"/>
        </row>
        <row r="4146">
          <cell r="C4146"/>
          <cell r="E4146"/>
          <cell r="H4146" t="str">
            <v>OK</v>
          </cell>
          <cell r="J4146"/>
          <cell r="K4146"/>
          <cell r="M4146"/>
        </row>
        <row r="4147">
          <cell r="C4147"/>
          <cell r="E4147"/>
          <cell r="H4147" t="str">
            <v>OK</v>
          </cell>
          <cell r="J4147"/>
          <cell r="K4147"/>
          <cell r="M4147"/>
        </row>
        <row r="4148">
          <cell r="C4148"/>
          <cell r="E4148"/>
          <cell r="H4148" t="str">
            <v>OK</v>
          </cell>
          <cell r="J4148"/>
          <cell r="K4148"/>
          <cell r="M4148"/>
        </row>
        <row r="4149">
          <cell r="C4149"/>
          <cell r="E4149"/>
          <cell r="H4149" t="str">
            <v>OK</v>
          </cell>
          <cell r="J4149"/>
          <cell r="K4149"/>
          <cell r="M4149"/>
        </row>
        <row r="4150">
          <cell r="C4150"/>
          <cell r="E4150"/>
          <cell r="H4150" t="str">
            <v>OK</v>
          </cell>
          <cell r="J4150"/>
          <cell r="K4150"/>
          <cell r="M4150"/>
        </row>
        <row r="4151">
          <cell r="C4151"/>
          <cell r="E4151"/>
          <cell r="H4151" t="str">
            <v>OK</v>
          </cell>
          <cell r="J4151"/>
          <cell r="K4151"/>
          <cell r="M4151"/>
        </row>
        <row r="4152">
          <cell r="C4152"/>
          <cell r="E4152"/>
          <cell r="H4152" t="str">
            <v>OK</v>
          </cell>
          <cell r="J4152"/>
          <cell r="K4152"/>
          <cell r="M4152"/>
        </row>
        <row r="4153">
          <cell r="C4153"/>
          <cell r="E4153"/>
          <cell r="H4153" t="str">
            <v>OK</v>
          </cell>
          <cell r="J4153"/>
          <cell r="K4153"/>
          <cell r="M4153"/>
        </row>
        <row r="4154">
          <cell r="C4154"/>
          <cell r="E4154"/>
          <cell r="H4154" t="str">
            <v>OK</v>
          </cell>
          <cell r="J4154"/>
          <cell r="K4154"/>
          <cell r="M4154"/>
        </row>
        <row r="4155">
          <cell r="C4155"/>
          <cell r="E4155"/>
          <cell r="H4155" t="str">
            <v>OK</v>
          </cell>
          <cell r="J4155"/>
          <cell r="K4155"/>
          <cell r="M4155"/>
        </row>
        <row r="4156">
          <cell r="C4156"/>
          <cell r="E4156"/>
          <cell r="H4156" t="str">
            <v>OK</v>
          </cell>
          <cell r="J4156"/>
          <cell r="K4156"/>
          <cell r="M4156"/>
        </row>
        <row r="4157">
          <cell r="C4157"/>
          <cell r="E4157"/>
          <cell r="H4157" t="str">
            <v>OK</v>
          </cell>
          <cell r="J4157"/>
          <cell r="K4157"/>
          <cell r="M4157"/>
        </row>
        <row r="4158">
          <cell r="C4158"/>
          <cell r="E4158"/>
          <cell r="H4158" t="str">
            <v>OK</v>
          </cell>
          <cell r="J4158"/>
          <cell r="K4158"/>
          <cell r="M4158"/>
        </row>
        <row r="4159">
          <cell r="C4159"/>
          <cell r="E4159"/>
          <cell r="H4159" t="str">
            <v>OK</v>
          </cell>
          <cell r="J4159"/>
          <cell r="K4159"/>
          <cell r="M4159"/>
        </row>
        <row r="4160">
          <cell r="C4160"/>
          <cell r="E4160"/>
          <cell r="H4160" t="str">
            <v>OK</v>
          </cell>
          <cell r="J4160"/>
          <cell r="K4160"/>
          <cell r="M4160"/>
        </row>
        <row r="4161">
          <cell r="C4161"/>
          <cell r="E4161"/>
          <cell r="H4161" t="str">
            <v>OK</v>
          </cell>
          <cell r="J4161"/>
          <cell r="K4161"/>
          <cell r="M4161"/>
        </row>
        <row r="4162">
          <cell r="C4162"/>
          <cell r="E4162"/>
          <cell r="H4162" t="str">
            <v>OK</v>
          </cell>
          <cell r="J4162"/>
          <cell r="K4162"/>
          <cell r="M4162"/>
        </row>
        <row r="4163">
          <cell r="C4163"/>
          <cell r="E4163"/>
          <cell r="H4163" t="str">
            <v>OK</v>
          </cell>
          <cell r="J4163"/>
          <cell r="K4163"/>
          <cell r="M4163"/>
        </row>
        <row r="4164">
          <cell r="C4164"/>
          <cell r="E4164"/>
          <cell r="H4164" t="str">
            <v>OK</v>
          </cell>
          <cell r="J4164"/>
          <cell r="K4164"/>
          <cell r="M4164"/>
        </row>
        <row r="4165">
          <cell r="C4165"/>
          <cell r="E4165"/>
          <cell r="H4165" t="str">
            <v>OK</v>
          </cell>
          <cell r="J4165"/>
          <cell r="K4165"/>
          <cell r="M4165"/>
        </row>
        <row r="4166">
          <cell r="C4166"/>
          <cell r="E4166"/>
          <cell r="H4166" t="str">
            <v>OK</v>
          </cell>
          <cell r="J4166"/>
          <cell r="K4166"/>
          <cell r="M4166"/>
        </row>
        <row r="4167">
          <cell r="C4167"/>
          <cell r="E4167"/>
          <cell r="H4167" t="str">
            <v>OK</v>
          </cell>
          <cell r="J4167"/>
          <cell r="K4167"/>
          <cell r="M4167"/>
        </row>
        <row r="4168">
          <cell r="C4168"/>
          <cell r="E4168"/>
          <cell r="H4168" t="str">
            <v>OK</v>
          </cell>
          <cell r="J4168"/>
          <cell r="K4168"/>
          <cell r="M4168"/>
        </row>
        <row r="4169">
          <cell r="C4169"/>
          <cell r="E4169"/>
          <cell r="H4169" t="str">
            <v>OK</v>
          </cell>
          <cell r="J4169"/>
          <cell r="K4169"/>
          <cell r="M4169"/>
        </row>
        <row r="4170">
          <cell r="C4170"/>
          <cell r="E4170"/>
          <cell r="H4170" t="str">
            <v>OK</v>
          </cell>
          <cell r="J4170"/>
          <cell r="K4170"/>
          <cell r="M4170"/>
        </row>
        <row r="4171">
          <cell r="C4171"/>
          <cell r="E4171"/>
          <cell r="H4171" t="str">
            <v>OK</v>
          </cell>
          <cell r="J4171"/>
          <cell r="K4171"/>
          <cell r="M4171"/>
        </row>
        <row r="4172">
          <cell r="C4172"/>
          <cell r="E4172"/>
          <cell r="H4172" t="str">
            <v>OK</v>
          </cell>
          <cell r="J4172"/>
          <cell r="K4172"/>
          <cell r="M4172"/>
        </row>
        <row r="4173">
          <cell r="C4173"/>
          <cell r="E4173"/>
          <cell r="H4173" t="str">
            <v>OK</v>
          </cell>
          <cell r="J4173"/>
          <cell r="K4173"/>
          <cell r="M4173"/>
        </row>
        <row r="4174">
          <cell r="C4174"/>
          <cell r="E4174"/>
          <cell r="H4174" t="str">
            <v>OK</v>
          </cell>
          <cell r="J4174"/>
          <cell r="K4174"/>
          <cell r="M4174"/>
        </row>
        <row r="4175">
          <cell r="C4175"/>
          <cell r="E4175"/>
          <cell r="H4175" t="str">
            <v>OK</v>
          </cell>
          <cell r="J4175"/>
          <cell r="K4175"/>
          <cell r="M4175"/>
        </row>
        <row r="4176">
          <cell r="C4176"/>
          <cell r="E4176"/>
          <cell r="H4176" t="str">
            <v>OK</v>
          </cell>
          <cell r="J4176"/>
          <cell r="K4176"/>
          <cell r="M4176"/>
        </row>
        <row r="4177">
          <cell r="C4177"/>
          <cell r="E4177"/>
          <cell r="H4177" t="str">
            <v>OK</v>
          </cell>
          <cell r="J4177"/>
          <cell r="K4177"/>
          <cell r="M4177"/>
        </row>
        <row r="4178">
          <cell r="C4178"/>
          <cell r="E4178"/>
          <cell r="H4178" t="str">
            <v>OK</v>
          </cell>
          <cell r="J4178"/>
          <cell r="K4178"/>
          <cell r="M4178"/>
        </row>
        <row r="4179">
          <cell r="C4179"/>
          <cell r="E4179"/>
          <cell r="H4179" t="str">
            <v>OK</v>
          </cell>
          <cell r="J4179"/>
          <cell r="K4179"/>
          <cell r="M4179"/>
        </row>
        <row r="4180">
          <cell r="C4180"/>
          <cell r="E4180"/>
          <cell r="H4180" t="str">
            <v>OK</v>
          </cell>
          <cell r="J4180"/>
          <cell r="K4180"/>
          <cell r="M4180"/>
        </row>
        <row r="4181">
          <cell r="C4181"/>
          <cell r="E4181"/>
          <cell r="H4181" t="str">
            <v>OK</v>
          </cell>
          <cell r="J4181"/>
          <cell r="K4181"/>
          <cell r="M4181"/>
        </row>
        <row r="4182">
          <cell r="C4182"/>
          <cell r="E4182"/>
          <cell r="H4182" t="str">
            <v>OK</v>
          </cell>
          <cell r="J4182"/>
          <cell r="K4182"/>
          <cell r="M4182"/>
        </row>
        <row r="4183">
          <cell r="C4183"/>
          <cell r="E4183"/>
          <cell r="H4183" t="str">
            <v>OK</v>
          </cell>
          <cell r="J4183"/>
          <cell r="K4183"/>
          <cell r="M4183"/>
        </row>
        <row r="4184">
          <cell r="C4184"/>
          <cell r="E4184"/>
          <cell r="H4184" t="str">
            <v>OK</v>
          </cell>
          <cell r="J4184"/>
          <cell r="K4184"/>
          <cell r="M4184"/>
        </row>
        <row r="4185">
          <cell r="C4185"/>
          <cell r="E4185"/>
          <cell r="H4185" t="str">
            <v>OK</v>
          </cell>
          <cell r="J4185"/>
          <cell r="K4185"/>
          <cell r="M4185"/>
        </row>
        <row r="4186">
          <cell r="C4186"/>
          <cell r="E4186"/>
          <cell r="H4186" t="str">
            <v>OK</v>
          </cell>
          <cell r="J4186"/>
          <cell r="K4186"/>
          <cell r="M4186"/>
        </row>
        <row r="4187">
          <cell r="C4187"/>
          <cell r="E4187"/>
          <cell r="H4187" t="str">
            <v>OK</v>
          </cell>
          <cell r="J4187"/>
          <cell r="K4187"/>
          <cell r="M4187"/>
        </row>
        <row r="4188">
          <cell r="C4188"/>
          <cell r="E4188"/>
          <cell r="H4188" t="str">
            <v>OK</v>
          </cell>
          <cell r="J4188"/>
          <cell r="K4188"/>
          <cell r="M4188"/>
        </row>
        <row r="4189">
          <cell r="C4189"/>
          <cell r="E4189"/>
          <cell r="H4189" t="str">
            <v>OK</v>
          </cell>
          <cell r="J4189"/>
          <cell r="K4189"/>
          <cell r="M4189"/>
        </row>
        <row r="4190">
          <cell r="C4190"/>
          <cell r="E4190"/>
          <cell r="H4190" t="str">
            <v>OK</v>
          </cell>
          <cell r="J4190"/>
          <cell r="K4190"/>
          <cell r="M4190"/>
        </row>
        <row r="4191">
          <cell r="C4191"/>
          <cell r="E4191"/>
          <cell r="H4191" t="str">
            <v>OK</v>
          </cell>
          <cell r="J4191"/>
          <cell r="K4191"/>
          <cell r="M4191"/>
        </row>
        <row r="4192">
          <cell r="C4192"/>
          <cell r="E4192"/>
          <cell r="H4192" t="str">
            <v>OK</v>
          </cell>
          <cell r="J4192"/>
          <cell r="K4192"/>
          <cell r="M4192"/>
        </row>
        <row r="4193">
          <cell r="C4193"/>
          <cell r="E4193"/>
          <cell r="H4193" t="str">
            <v>OK</v>
          </cell>
          <cell r="J4193"/>
          <cell r="K4193"/>
          <cell r="M4193"/>
        </row>
        <row r="4194">
          <cell r="C4194"/>
          <cell r="E4194"/>
          <cell r="H4194" t="str">
            <v>OK</v>
          </cell>
          <cell r="J4194"/>
          <cell r="K4194"/>
          <cell r="M4194"/>
        </row>
        <row r="4195">
          <cell r="C4195"/>
          <cell r="E4195"/>
          <cell r="H4195" t="str">
            <v>OK</v>
          </cell>
          <cell r="J4195"/>
          <cell r="K4195"/>
          <cell r="M4195"/>
        </row>
        <row r="4196">
          <cell r="C4196"/>
          <cell r="E4196"/>
          <cell r="H4196" t="str">
            <v>OK</v>
          </cell>
          <cell r="J4196"/>
          <cell r="K4196"/>
          <cell r="M4196"/>
        </row>
        <row r="4197">
          <cell r="C4197"/>
          <cell r="E4197"/>
          <cell r="H4197" t="str">
            <v>OK</v>
          </cell>
          <cell r="J4197"/>
          <cell r="K4197"/>
          <cell r="M4197"/>
        </row>
        <row r="4198">
          <cell r="C4198"/>
          <cell r="E4198"/>
          <cell r="H4198" t="str">
            <v>OK</v>
          </cell>
          <cell r="J4198"/>
          <cell r="K4198"/>
          <cell r="M4198"/>
        </row>
        <row r="4199">
          <cell r="C4199"/>
          <cell r="E4199"/>
          <cell r="H4199" t="str">
            <v>OK</v>
          </cell>
          <cell r="J4199"/>
          <cell r="K4199"/>
          <cell r="M4199"/>
        </row>
        <row r="4200">
          <cell r="C4200"/>
          <cell r="E4200"/>
          <cell r="H4200" t="str">
            <v>OK</v>
          </cell>
          <cell r="J4200"/>
          <cell r="K4200"/>
          <cell r="M4200"/>
        </row>
        <row r="4201">
          <cell r="C4201"/>
          <cell r="E4201"/>
          <cell r="H4201" t="str">
            <v>OK</v>
          </cell>
          <cell r="J4201"/>
          <cell r="K4201"/>
          <cell r="M4201"/>
        </row>
        <row r="4202">
          <cell r="C4202"/>
          <cell r="E4202"/>
          <cell r="H4202" t="str">
            <v>OK</v>
          </cell>
          <cell r="J4202"/>
          <cell r="K4202"/>
          <cell r="M4202"/>
        </row>
        <row r="4203">
          <cell r="C4203"/>
          <cell r="E4203"/>
          <cell r="H4203" t="str">
            <v>OK</v>
          </cell>
          <cell r="J4203"/>
          <cell r="K4203"/>
          <cell r="M4203"/>
        </row>
        <row r="4204">
          <cell r="C4204"/>
          <cell r="E4204"/>
          <cell r="H4204" t="str">
            <v>OK</v>
          </cell>
          <cell r="J4204"/>
          <cell r="K4204"/>
          <cell r="M4204"/>
        </row>
        <row r="4205">
          <cell r="C4205"/>
          <cell r="E4205"/>
          <cell r="H4205" t="str">
            <v>OK</v>
          </cell>
          <cell r="J4205"/>
          <cell r="K4205"/>
          <cell r="M4205"/>
        </row>
        <row r="4206">
          <cell r="C4206"/>
          <cell r="E4206"/>
          <cell r="H4206" t="str">
            <v>OK</v>
          </cell>
          <cell r="J4206"/>
          <cell r="K4206"/>
          <cell r="M4206"/>
        </row>
        <row r="4207">
          <cell r="C4207"/>
          <cell r="E4207"/>
          <cell r="H4207" t="str">
            <v>OK</v>
          </cell>
          <cell r="J4207"/>
          <cell r="K4207"/>
          <cell r="M4207"/>
        </row>
        <row r="4208">
          <cell r="C4208"/>
          <cell r="E4208"/>
          <cell r="H4208" t="str">
            <v>OK</v>
          </cell>
          <cell r="J4208"/>
          <cell r="K4208"/>
          <cell r="M4208"/>
        </row>
        <row r="4209">
          <cell r="C4209"/>
          <cell r="E4209"/>
          <cell r="H4209" t="str">
            <v>OK</v>
          </cell>
          <cell r="J4209"/>
          <cell r="K4209"/>
          <cell r="M4209"/>
        </row>
        <row r="4210">
          <cell r="C4210"/>
          <cell r="E4210"/>
          <cell r="H4210" t="str">
            <v>OK</v>
          </cell>
          <cell r="J4210"/>
          <cell r="K4210"/>
          <cell r="M4210"/>
        </row>
        <row r="4211">
          <cell r="C4211"/>
          <cell r="E4211"/>
          <cell r="H4211" t="str">
            <v>OK</v>
          </cell>
          <cell r="J4211"/>
          <cell r="K4211"/>
          <cell r="M4211"/>
        </row>
        <row r="4212">
          <cell r="C4212"/>
          <cell r="E4212"/>
          <cell r="H4212" t="str">
            <v>OK</v>
          </cell>
          <cell r="J4212"/>
          <cell r="K4212"/>
          <cell r="M4212"/>
        </row>
        <row r="4213">
          <cell r="C4213"/>
          <cell r="E4213"/>
          <cell r="H4213" t="str">
            <v>OK</v>
          </cell>
          <cell r="J4213"/>
          <cell r="K4213"/>
          <cell r="M4213"/>
        </row>
        <row r="4214">
          <cell r="C4214"/>
          <cell r="E4214"/>
          <cell r="H4214" t="str">
            <v>OK</v>
          </cell>
          <cell r="J4214"/>
          <cell r="K4214"/>
          <cell r="M4214"/>
        </row>
        <row r="4215">
          <cell r="C4215"/>
          <cell r="E4215"/>
          <cell r="H4215" t="str">
            <v>OK</v>
          </cell>
          <cell r="J4215"/>
          <cell r="K4215"/>
          <cell r="M4215"/>
        </row>
        <row r="4216">
          <cell r="C4216"/>
          <cell r="E4216"/>
          <cell r="H4216" t="str">
            <v>OK</v>
          </cell>
          <cell r="J4216"/>
          <cell r="K4216"/>
          <cell r="M4216"/>
        </row>
        <row r="4217">
          <cell r="C4217"/>
          <cell r="E4217"/>
          <cell r="H4217" t="str">
            <v>OK</v>
          </cell>
          <cell r="J4217"/>
          <cell r="K4217"/>
          <cell r="M4217"/>
        </row>
        <row r="4218">
          <cell r="C4218"/>
          <cell r="E4218"/>
          <cell r="H4218" t="str">
            <v>OK</v>
          </cell>
          <cell r="J4218"/>
          <cell r="K4218"/>
          <cell r="M4218"/>
        </row>
        <row r="4219">
          <cell r="C4219"/>
          <cell r="E4219"/>
          <cell r="H4219" t="str">
            <v>OK</v>
          </cell>
          <cell r="J4219"/>
          <cell r="K4219"/>
          <cell r="M4219"/>
        </row>
        <row r="4220">
          <cell r="C4220"/>
          <cell r="E4220"/>
          <cell r="H4220" t="str">
            <v>OK</v>
          </cell>
          <cell r="J4220"/>
          <cell r="K4220"/>
          <cell r="M4220"/>
        </row>
        <row r="4221">
          <cell r="C4221"/>
          <cell r="E4221"/>
          <cell r="H4221" t="str">
            <v>OK</v>
          </cell>
          <cell r="J4221"/>
          <cell r="K4221"/>
          <cell r="M4221"/>
        </row>
        <row r="4222">
          <cell r="C4222"/>
          <cell r="E4222"/>
          <cell r="H4222" t="str">
            <v>OK</v>
          </cell>
          <cell r="J4222"/>
          <cell r="K4222"/>
          <cell r="M4222"/>
        </row>
        <row r="4223">
          <cell r="C4223"/>
          <cell r="E4223"/>
          <cell r="H4223" t="str">
            <v>OK</v>
          </cell>
          <cell r="J4223"/>
          <cell r="K4223"/>
          <cell r="M4223"/>
        </row>
        <row r="4224">
          <cell r="C4224"/>
          <cell r="E4224"/>
          <cell r="H4224" t="str">
            <v>OK</v>
          </cell>
          <cell r="J4224"/>
          <cell r="K4224"/>
          <cell r="M4224"/>
        </row>
        <row r="4225">
          <cell r="C4225"/>
          <cell r="E4225"/>
          <cell r="H4225" t="str">
            <v>OK</v>
          </cell>
          <cell r="J4225"/>
          <cell r="K4225"/>
          <cell r="M4225"/>
        </row>
        <row r="4226">
          <cell r="C4226"/>
          <cell r="E4226"/>
          <cell r="H4226" t="str">
            <v>OK</v>
          </cell>
          <cell r="J4226"/>
          <cell r="K4226"/>
          <cell r="M4226"/>
        </row>
        <row r="4227">
          <cell r="C4227"/>
          <cell r="E4227"/>
          <cell r="H4227" t="str">
            <v>OK</v>
          </cell>
          <cell r="J4227"/>
          <cell r="K4227"/>
          <cell r="M4227"/>
        </row>
        <row r="4228">
          <cell r="C4228"/>
          <cell r="E4228"/>
          <cell r="H4228" t="str">
            <v>OK</v>
          </cell>
          <cell r="J4228"/>
          <cell r="K4228"/>
          <cell r="M4228"/>
        </row>
        <row r="4229">
          <cell r="C4229"/>
          <cell r="E4229"/>
          <cell r="H4229" t="str">
            <v>OK</v>
          </cell>
          <cell r="J4229"/>
          <cell r="K4229"/>
          <cell r="M4229"/>
        </row>
        <row r="4230">
          <cell r="C4230"/>
          <cell r="E4230"/>
          <cell r="H4230" t="str">
            <v>OK</v>
          </cell>
          <cell r="J4230"/>
          <cell r="K4230"/>
          <cell r="M4230"/>
        </row>
        <row r="4231">
          <cell r="C4231"/>
          <cell r="E4231"/>
          <cell r="H4231" t="str">
            <v>OK</v>
          </cell>
          <cell r="J4231"/>
          <cell r="K4231"/>
          <cell r="M4231"/>
        </row>
        <row r="4232">
          <cell r="C4232"/>
          <cell r="E4232"/>
          <cell r="H4232" t="str">
            <v>OK</v>
          </cell>
          <cell r="J4232"/>
          <cell r="K4232"/>
          <cell r="M4232"/>
        </row>
        <row r="4233">
          <cell r="C4233"/>
          <cell r="E4233"/>
          <cell r="H4233" t="str">
            <v>OK</v>
          </cell>
          <cell r="J4233"/>
          <cell r="K4233"/>
          <cell r="M4233"/>
        </row>
        <row r="4234">
          <cell r="C4234"/>
          <cell r="E4234"/>
          <cell r="H4234" t="str">
            <v>OK</v>
          </cell>
          <cell r="J4234"/>
          <cell r="K4234"/>
          <cell r="M4234"/>
        </row>
        <row r="4235">
          <cell r="C4235"/>
          <cell r="E4235"/>
          <cell r="H4235" t="str">
            <v>OK</v>
          </cell>
          <cell r="J4235"/>
          <cell r="K4235"/>
          <cell r="M4235"/>
        </row>
        <row r="4236">
          <cell r="C4236"/>
          <cell r="E4236"/>
          <cell r="H4236" t="str">
            <v>OK</v>
          </cell>
          <cell r="J4236"/>
          <cell r="K4236"/>
          <cell r="M4236"/>
        </row>
        <row r="4237">
          <cell r="C4237"/>
          <cell r="E4237"/>
          <cell r="H4237" t="str">
            <v>OK</v>
          </cell>
          <cell r="J4237"/>
          <cell r="K4237"/>
          <cell r="M4237"/>
        </row>
        <row r="4238">
          <cell r="C4238"/>
          <cell r="E4238"/>
          <cell r="H4238" t="str">
            <v>OK</v>
          </cell>
          <cell r="J4238"/>
          <cell r="K4238"/>
          <cell r="M4238"/>
        </row>
        <row r="4239">
          <cell r="C4239"/>
          <cell r="E4239"/>
          <cell r="H4239" t="str">
            <v>OK</v>
          </cell>
          <cell r="J4239"/>
          <cell r="K4239"/>
          <cell r="M4239"/>
        </row>
        <row r="4240">
          <cell r="C4240"/>
          <cell r="E4240"/>
          <cell r="H4240" t="str">
            <v>OK</v>
          </cell>
          <cell r="J4240"/>
          <cell r="K4240"/>
          <cell r="M4240"/>
        </row>
        <row r="4241">
          <cell r="C4241"/>
          <cell r="E4241"/>
          <cell r="H4241" t="str">
            <v>OK</v>
          </cell>
          <cell r="J4241"/>
          <cell r="K4241"/>
          <cell r="M4241"/>
        </row>
        <row r="4242">
          <cell r="C4242"/>
          <cell r="E4242"/>
          <cell r="H4242" t="str">
            <v>OK</v>
          </cell>
          <cell r="J4242"/>
          <cell r="K4242"/>
          <cell r="M4242"/>
        </row>
        <row r="4243">
          <cell r="C4243"/>
          <cell r="E4243"/>
          <cell r="H4243" t="str">
            <v>OK</v>
          </cell>
          <cell r="J4243"/>
          <cell r="K4243"/>
          <cell r="M4243"/>
        </row>
        <row r="4244">
          <cell r="C4244"/>
          <cell r="E4244"/>
          <cell r="H4244" t="str">
            <v>OK</v>
          </cell>
          <cell r="J4244"/>
          <cell r="K4244"/>
          <cell r="M4244"/>
        </row>
        <row r="4245">
          <cell r="C4245"/>
          <cell r="E4245"/>
          <cell r="H4245" t="str">
            <v>OK</v>
          </cell>
          <cell r="J4245"/>
          <cell r="K4245"/>
          <cell r="M4245"/>
        </row>
        <row r="4246">
          <cell r="C4246"/>
          <cell r="E4246"/>
          <cell r="H4246" t="str">
            <v>OK</v>
          </cell>
          <cell r="J4246"/>
          <cell r="K4246"/>
          <cell r="M4246"/>
        </row>
        <row r="4247">
          <cell r="C4247"/>
          <cell r="E4247"/>
          <cell r="H4247" t="str">
            <v>OK</v>
          </cell>
          <cell r="J4247"/>
          <cell r="K4247"/>
          <cell r="M4247"/>
        </row>
        <row r="4248">
          <cell r="C4248"/>
          <cell r="E4248"/>
          <cell r="H4248" t="str">
            <v>OK</v>
          </cell>
          <cell r="J4248"/>
          <cell r="K4248"/>
          <cell r="M4248"/>
        </row>
        <row r="4249">
          <cell r="C4249"/>
          <cell r="E4249"/>
          <cell r="H4249" t="str">
            <v>OK</v>
          </cell>
          <cell r="J4249"/>
          <cell r="K4249"/>
          <cell r="M4249"/>
        </row>
        <row r="4250">
          <cell r="C4250"/>
          <cell r="E4250"/>
          <cell r="H4250" t="str">
            <v>OK</v>
          </cell>
          <cell r="J4250"/>
          <cell r="K4250"/>
          <cell r="M4250"/>
        </row>
        <row r="4251">
          <cell r="C4251"/>
          <cell r="E4251"/>
          <cell r="H4251" t="str">
            <v>OK</v>
          </cell>
          <cell r="J4251"/>
          <cell r="K4251"/>
          <cell r="M4251"/>
        </row>
        <row r="4252">
          <cell r="C4252"/>
          <cell r="E4252"/>
          <cell r="H4252" t="str">
            <v>OK</v>
          </cell>
          <cell r="J4252"/>
          <cell r="K4252"/>
          <cell r="M4252"/>
        </row>
        <row r="4253">
          <cell r="C4253"/>
          <cell r="E4253"/>
          <cell r="H4253" t="str">
            <v>OK</v>
          </cell>
          <cell r="J4253"/>
          <cell r="K4253"/>
          <cell r="M4253"/>
        </row>
        <row r="4254">
          <cell r="C4254"/>
          <cell r="E4254"/>
          <cell r="H4254" t="str">
            <v>OK</v>
          </cell>
          <cell r="J4254"/>
          <cell r="K4254"/>
          <cell r="M4254"/>
        </row>
        <row r="4255">
          <cell r="C4255"/>
          <cell r="E4255"/>
          <cell r="H4255" t="str">
            <v>OK</v>
          </cell>
          <cell r="J4255"/>
          <cell r="K4255"/>
          <cell r="M4255"/>
        </row>
        <row r="4256">
          <cell r="C4256"/>
          <cell r="E4256"/>
          <cell r="H4256" t="str">
            <v>OK</v>
          </cell>
          <cell r="J4256"/>
          <cell r="K4256"/>
          <cell r="M4256"/>
        </row>
        <row r="4257">
          <cell r="C4257"/>
          <cell r="E4257"/>
          <cell r="H4257" t="str">
            <v>OK</v>
          </cell>
          <cell r="J4257"/>
          <cell r="K4257"/>
          <cell r="M4257"/>
        </row>
        <row r="4258">
          <cell r="C4258"/>
          <cell r="E4258"/>
          <cell r="H4258" t="str">
            <v>OK</v>
          </cell>
          <cell r="J4258"/>
          <cell r="K4258"/>
          <cell r="M4258"/>
        </row>
        <row r="4259">
          <cell r="C4259"/>
          <cell r="E4259"/>
          <cell r="H4259" t="str">
            <v>OK</v>
          </cell>
          <cell r="J4259"/>
          <cell r="K4259"/>
          <cell r="M4259"/>
        </row>
        <row r="4260">
          <cell r="C4260"/>
          <cell r="E4260"/>
          <cell r="H4260" t="str">
            <v>OK</v>
          </cell>
          <cell r="J4260"/>
          <cell r="K4260"/>
          <cell r="M4260"/>
        </row>
        <row r="4261">
          <cell r="C4261"/>
          <cell r="E4261"/>
          <cell r="H4261" t="str">
            <v>OK</v>
          </cell>
          <cell r="J4261"/>
          <cell r="K4261"/>
          <cell r="M4261"/>
        </row>
        <row r="4262">
          <cell r="C4262"/>
          <cell r="E4262"/>
          <cell r="H4262" t="str">
            <v>OK</v>
          </cell>
          <cell r="J4262"/>
          <cell r="K4262"/>
          <cell r="M4262"/>
        </row>
        <row r="4263">
          <cell r="C4263"/>
          <cell r="E4263"/>
          <cell r="H4263" t="str">
            <v>OK</v>
          </cell>
          <cell r="J4263"/>
          <cell r="K4263"/>
          <cell r="M4263"/>
        </row>
        <row r="4264">
          <cell r="C4264"/>
          <cell r="E4264"/>
          <cell r="H4264" t="str">
            <v>OK</v>
          </cell>
          <cell r="J4264"/>
          <cell r="K4264"/>
          <cell r="M4264"/>
        </row>
        <row r="4265">
          <cell r="C4265"/>
          <cell r="E4265"/>
          <cell r="H4265" t="str">
            <v>OK</v>
          </cell>
          <cell r="J4265"/>
          <cell r="K4265"/>
          <cell r="M4265"/>
        </row>
        <row r="4266">
          <cell r="C4266"/>
          <cell r="E4266"/>
          <cell r="H4266" t="str">
            <v>OK</v>
          </cell>
          <cell r="J4266"/>
          <cell r="K4266"/>
          <cell r="M4266"/>
        </row>
        <row r="4267">
          <cell r="C4267"/>
          <cell r="E4267"/>
          <cell r="H4267" t="str">
            <v>OK</v>
          </cell>
          <cell r="J4267"/>
          <cell r="K4267"/>
          <cell r="M4267"/>
        </row>
        <row r="4268">
          <cell r="C4268"/>
          <cell r="E4268"/>
          <cell r="H4268" t="str">
            <v>OK</v>
          </cell>
          <cell r="J4268"/>
          <cell r="K4268"/>
          <cell r="M4268"/>
        </row>
        <row r="4269">
          <cell r="C4269"/>
          <cell r="E4269"/>
          <cell r="H4269" t="str">
            <v>OK</v>
          </cell>
          <cell r="J4269"/>
          <cell r="K4269"/>
          <cell r="M4269"/>
        </row>
        <row r="4270">
          <cell r="C4270"/>
          <cell r="E4270"/>
          <cell r="H4270" t="str">
            <v>OK</v>
          </cell>
          <cell r="J4270"/>
          <cell r="K4270"/>
          <cell r="M4270"/>
        </row>
        <row r="4271">
          <cell r="C4271"/>
          <cell r="E4271"/>
          <cell r="H4271" t="str">
            <v>OK</v>
          </cell>
          <cell r="J4271"/>
          <cell r="K4271"/>
          <cell r="M4271"/>
        </row>
        <row r="4272">
          <cell r="C4272"/>
          <cell r="E4272"/>
          <cell r="H4272" t="str">
            <v>OK</v>
          </cell>
          <cell r="J4272"/>
          <cell r="K4272"/>
          <cell r="M4272"/>
        </row>
        <row r="4273">
          <cell r="C4273"/>
          <cell r="E4273"/>
          <cell r="H4273" t="str">
            <v>OK</v>
          </cell>
          <cell r="J4273"/>
          <cell r="K4273"/>
          <cell r="M4273"/>
        </row>
        <row r="4274">
          <cell r="C4274"/>
          <cell r="E4274"/>
          <cell r="H4274" t="str">
            <v>OK</v>
          </cell>
          <cell r="J4274"/>
          <cell r="K4274"/>
          <cell r="M4274"/>
        </row>
        <row r="4275">
          <cell r="C4275"/>
          <cell r="E4275"/>
          <cell r="H4275" t="str">
            <v>OK</v>
          </cell>
          <cell r="J4275"/>
          <cell r="K4275"/>
          <cell r="M4275"/>
        </row>
        <row r="4276">
          <cell r="C4276"/>
          <cell r="E4276"/>
          <cell r="H4276" t="str">
            <v>OK</v>
          </cell>
          <cell r="J4276"/>
          <cell r="K4276"/>
          <cell r="M4276"/>
        </row>
        <row r="4277">
          <cell r="C4277"/>
          <cell r="E4277"/>
          <cell r="H4277" t="str">
            <v>OK</v>
          </cell>
          <cell r="J4277"/>
          <cell r="K4277"/>
          <cell r="M4277"/>
        </row>
        <row r="4278">
          <cell r="C4278"/>
          <cell r="E4278"/>
          <cell r="H4278" t="str">
            <v>OK</v>
          </cell>
          <cell r="J4278"/>
          <cell r="K4278"/>
          <cell r="M4278"/>
        </row>
        <row r="4279">
          <cell r="C4279"/>
          <cell r="E4279"/>
          <cell r="H4279" t="str">
            <v>OK</v>
          </cell>
          <cell r="J4279"/>
          <cell r="K4279"/>
          <cell r="M4279"/>
        </row>
        <row r="4280">
          <cell r="C4280"/>
          <cell r="E4280"/>
          <cell r="H4280" t="str">
            <v>OK</v>
          </cell>
          <cell r="J4280"/>
          <cell r="K4280"/>
          <cell r="M4280"/>
        </row>
        <row r="4281">
          <cell r="C4281"/>
          <cell r="E4281"/>
          <cell r="H4281" t="str">
            <v>OK</v>
          </cell>
          <cell r="J4281"/>
          <cell r="K4281"/>
          <cell r="M4281"/>
        </row>
        <row r="4282">
          <cell r="C4282"/>
          <cell r="E4282"/>
          <cell r="H4282" t="str">
            <v>OK</v>
          </cell>
          <cell r="J4282"/>
          <cell r="K4282"/>
          <cell r="M4282"/>
        </row>
        <row r="4283">
          <cell r="C4283"/>
          <cell r="E4283"/>
          <cell r="H4283" t="str">
            <v>OK</v>
          </cell>
          <cell r="J4283"/>
          <cell r="K4283"/>
          <cell r="M4283"/>
        </row>
        <row r="4284">
          <cell r="C4284"/>
          <cell r="E4284"/>
          <cell r="H4284" t="str">
            <v>OK</v>
          </cell>
          <cell r="J4284"/>
          <cell r="K4284"/>
          <cell r="M4284"/>
        </row>
        <row r="4285">
          <cell r="C4285"/>
          <cell r="E4285"/>
          <cell r="H4285" t="str">
            <v>OK</v>
          </cell>
          <cell r="J4285"/>
          <cell r="K4285"/>
          <cell r="M4285"/>
        </row>
        <row r="4286">
          <cell r="C4286"/>
          <cell r="E4286"/>
          <cell r="H4286" t="str">
            <v>OK</v>
          </cell>
          <cell r="J4286"/>
          <cell r="K4286"/>
          <cell r="M4286"/>
        </row>
        <row r="4287">
          <cell r="C4287"/>
          <cell r="E4287"/>
          <cell r="H4287" t="str">
            <v>OK</v>
          </cell>
          <cell r="J4287"/>
          <cell r="K4287"/>
          <cell r="M4287"/>
        </row>
        <row r="4288">
          <cell r="C4288"/>
          <cell r="E4288"/>
          <cell r="H4288" t="str">
            <v>OK</v>
          </cell>
          <cell r="J4288"/>
          <cell r="K4288"/>
          <cell r="M4288"/>
        </row>
        <row r="4289">
          <cell r="C4289"/>
          <cell r="E4289"/>
          <cell r="H4289" t="str">
            <v>OK</v>
          </cell>
          <cell r="J4289"/>
          <cell r="K4289"/>
          <cell r="M4289"/>
        </row>
        <row r="4290">
          <cell r="C4290"/>
          <cell r="E4290"/>
          <cell r="H4290" t="str">
            <v>OK</v>
          </cell>
          <cell r="J4290"/>
          <cell r="K4290"/>
          <cell r="M4290"/>
        </row>
        <row r="4291">
          <cell r="C4291"/>
          <cell r="E4291"/>
          <cell r="H4291" t="str">
            <v>OK</v>
          </cell>
          <cell r="J4291"/>
          <cell r="K4291"/>
          <cell r="M4291"/>
        </row>
        <row r="4292">
          <cell r="C4292"/>
          <cell r="E4292"/>
          <cell r="H4292" t="str">
            <v>OK</v>
          </cell>
          <cell r="J4292"/>
          <cell r="K4292"/>
          <cell r="M4292"/>
        </row>
        <row r="4293">
          <cell r="C4293"/>
          <cell r="E4293"/>
          <cell r="H4293" t="str">
            <v>OK</v>
          </cell>
          <cell r="J4293"/>
          <cell r="K4293"/>
          <cell r="M4293"/>
        </row>
        <row r="4294">
          <cell r="C4294"/>
          <cell r="E4294"/>
          <cell r="H4294" t="str">
            <v>OK</v>
          </cell>
          <cell r="J4294"/>
          <cell r="K4294"/>
          <cell r="M4294"/>
        </row>
        <row r="4295">
          <cell r="C4295"/>
          <cell r="E4295"/>
          <cell r="H4295" t="str">
            <v>OK</v>
          </cell>
          <cell r="J4295"/>
          <cell r="K4295"/>
          <cell r="M4295"/>
        </row>
        <row r="4296">
          <cell r="C4296"/>
          <cell r="E4296"/>
          <cell r="H4296" t="str">
            <v>OK</v>
          </cell>
          <cell r="J4296"/>
          <cell r="K4296"/>
          <cell r="M4296"/>
        </row>
        <row r="4297">
          <cell r="C4297"/>
          <cell r="E4297"/>
          <cell r="H4297" t="str">
            <v>OK</v>
          </cell>
          <cell r="J4297"/>
          <cell r="K4297"/>
          <cell r="M4297"/>
        </row>
        <row r="4298">
          <cell r="C4298"/>
          <cell r="E4298"/>
          <cell r="H4298" t="str">
            <v>OK</v>
          </cell>
          <cell r="J4298"/>
          <cell r="K4298"/>
          <cell r="M4298"/>
        </row>
        <row r="4299">
          <cell r="C4299"/>
          <cell r="E4299"/>
          <cell r="H4299" t="str">
            <v>OK</v>
          </cell>
          <cell r="J4299"/>
          <cell r="K4299"/>
          <cell r="M4299"/>
        </row>
        <row r="4300">
          <cell r="C4300"/>
          <cell r="E4300"/>
          <cell r="H4300" t="str">
            <v>OK</v>
          </cell>
          <cell r="J4300"/>
          <cell r="K4300"/>
          <cell r="M4300"/>
        </row>
        <row r="4301">
          <cell r="C4301"/>
          <cell r="E4301"/>
          <cell r="H4301" t="str">
            <v>OK</v>
          </cell>
          <cell r="J4301"/>
          <cell r="K4301"/>
          <cell r="M4301"/>
        </row>
        <row r="4302">
          <cell r="C4302"/>
          <cell r="E4302"/>
          <cell r="H4302" t="str">
            <v>OK</v>
          </cell>
          <cell r="J4302"/>
          <cell r="K4302"/>
          <cell r="M4302"/>
        </row>
        <row r="4303">
          <cell r="C4303"/>
          <cell r="E4303"/>
          <cell r="H4303" t="str">
            <v>OK</v>
          </cell>
          <cell r="J4303"/>
          <cell r="K4303"/>
          <cell r="M4303"/>
        </row>
        <row r="4304">
          <cell r="C4304"/>
          <cell r="E4304"/>
          <cell r="H4304" t="str">
            <v>OK</v>
          </cell>
          <cell r="J4304"/>
          <cell r="K4304"/>
          <cell r="M4304"/>
        </row>
        <row r="4305">
          <cell r="C4305"/>
          <cell r="E4305"/>
          <cell r="H4305" t="str">
            <v>OK</v>
          </cell>
          <cell r="J4305"/>
          <cell r="K4305"/>
          <cell r="M4305"/>
        </row>
        <row r="4306">
          <cell r="C4306"/>
          <cell r="E4306"/>
          <cell r="H4306" t="str">
            <v>OK</v>
          </cell>
          <cell r="J4306"/>
          <cell r="K4306"/>
          <cell r="M4306"/>
        </row>
        <row r="4307">
          <cell r="C4307"/>
          <cell r="E4307"/>
          <cell r="H4307" t="str">
            <v>OK</v>
          </cell>
          <cell r="J4307"/>
          <cell r="K4307"/>
          <cell r="M4307"/>
        </row>
        <row r="4308">
          <cell r="C4308"/>
          <cell r="E4308"/>
          <cell r="H4308" t="str">
            <v>OK</v>
          </cell>
          <cell r="J4308"/>
          <cell r="K4308"/>
          <cell r="M4308"/>
        </row>
        <row r="4309">
          <cell r="C4309"/>
          <cell r="E4309"/>
          <cell r="H4309" t="str">
            <v>OK</v>
          </cell>
          <cell r="J4309"/>
          <cell r="K4309"/>
          <cell r="M4309"/>
        </row>
        <row r="4310">
          <cell r="C4310"/>
          <cell r="E4310"/>
          <cell r="H4310" t="str">
            <v>OK</v>
          </cell>
          <cell r="J4310"/>
          <cell r="K4310"/>
          <cell r="M4310"/>
        </row>
        <row r="4311">
          <cell r="C4311"/>
          <cell r="E4311"/>
          <cell r="H4311" t="str">
            <v>OK</v>
          </cell>
          <cell r="J4311"/>
          <cell r="K4311"/>
          <cell r="M4311"/>
        </row>
        <row r="4312">
          <cell r="C4312"/>
          <cell r="E4312"/>
          <cell r="H4312" t="str">
            <v>OK</v>
          </cell>
          <cell r="J4312"/>
          <cell r="K4312"/>
          <cell r="M4312"/>
        </row>
        <row r="4313">
          <cell r="C4313"/>
          <cell r="E4313"/>
          <cell r="H4313" t="str">
            <v>OK</v>
          </cell>
          <cell r="J4313"/>
          <cell r="K4313"/>
          <cell r="M4313"/>
        </row>
        <row r="4314">
          <cell r="C4314"/>
          <cell r="E4314"/>
          <cell r="H4314" t="str">
            <v>OK</v>
          </cell>
          <cell r="J4314"/>
          <cell r="K4314"/>
          <cell r="M4314"/>
        </row>
        <row r="4315">
          <cell r="C4315"/>
          <cell r="E4315"/>
          <cell r="H4315" t="str">
            <v>OK</v>
          </cell>
          <cell r="J4315"/>
          <cell r="K4315"/>
          <cell r="M4315"/>
        </row>
        <row r="4316">
          <cell r="C4316"/>
          <cell r="E4316"/>
          <cell r="H4316" t="str">
            <v>OK</v>
          </cell>
          <cell r="J4316"/>
          <cell r="K4316"/>
          <cell r="M4316"/>
        </row>
        <row r="4317">
          <cell r="C4317"/>
          <cell r="E4317"/>
          <cell r="H4317" t="str">
            <v>OK</v>
          </cell>
          <cell r="J4317"/>
          <cell r="K4317"/>
          <cell r="M4317"/>
        </row>
        <row r="4318">
          <cell r="C4318"/>
          <cell r="E4318"/>
          <cell r="H4318" t="str">
            <v>OK</v>
          </cell>
          <cell r="J4318"/>
          <cell r="K4318"/>
          <cell r="M4318"/>
        </row>
        <row r="4319">
          <cell r="C4319"/>
          <cell r="E4319"/>
          <cell r="H4319" t="str">
            <v>OK</v>
          </cell>
          <cell r="J4319"/>
          <cell r="K4319"/>
          <cell r="M4319"/>
        </row>
        <row r="4320">
          <cell r="C4320"/>
          <cell r="E4320"/>
          <cell r="H4320" t="str">
            <v>OK</v>
          </cell>
          <cell r="J4320"/>
          <cell r="K4320"/>
          <cell r="M4320"/>
        </row>
        <row r="4321">
          <cell r="C4321"/>
          <cell r="E4321"/>
          <cell r="H4321" t="str">
            <v>OK</v>
          </cell>
          <cell r="J4321"/>
          <cell r="K4321"/>
          <cell r="M4321"/>
        </row>
        <row r="4322">
          <cell r="C4322"/>
          <cell r="E4322"/>
          <cell r="H4322" t="str">
            <v>OK</v>
          </cell>
          <cell r="J4322"/>
          <cell r="K4322"/>
          <cell r="M4322"/>
        </row>
        <row r="4323">
          <cell r="C4323"/>
          <cell r="E4323"/>
          <cell r="H4323" t="str">
            <v>OK</v>
          </cell>
          <cell r="J4323"/>
          <cell r="K4323"/>
          <cell r="M4323"/>
        </row>
        <row r="4324">
          <cell r="C4324"/>
          <cell r="E4324"/>
          <cell r="H4324" t="str">
            <v>OK</v>
          </cell>
          <cell r="J4324"/>
          <cell r="K4324"/>
          <cell r="M4324"/>
        </row>
        <row r="4325">
          <cell r="C4325"/>
          <cell r="E4325"/>
          <cell r="H4325" t="str">
            <v>OK</v>
          </cell>
          <cell r="J4325"/>
          <cell r="K4325"/>
          <cell r="M4325"/>
        </row>
        <row r="4326">
          <cell r="C4326"/>
          <cell r="E4326"/>
          <cell r="H4326" t="str">
            <v>OK</v>
          </cell>
          <cell r="J4326"/>
          <cell r="K4326"/>
          <cell r="M4326"/>
        </row>
        <row r="4327">
          <cell r="C4327"/>
          <cell r="E4327"/>
          <cell r="H4327" t="str">
            <v>OK</v>
          </cell>
          <cell r="J4327"/>
          <cell r="K4327"/>
          <cell r="M4327"/>
        </row>
        <row r="4328">
          <cell r="C4328"/>
          <cell r="E4328"/>
          <cell r="H4328" t="str">
            <v>OK</v>
          </cell>
          <cell r="J4328"/>
          <cell r="K4328"/>
          <cell r="M4328"/>
        </row>
        <row r="4329">
          <cell r="C4329"/>
          <cell r="E4329"/>
          <cell r="H4329" t="str">
            <v>OK</v>
          </cell>
          <cell r="J4329"/>
          <cell r="K4329"/>
          <cell r="M4329"/>
        </row>
        <row r="4330">
          <cell r="C4330"/>
          <cell r="E4330"/>
          <cell r="H4330" t="str">
            <v>OK</v>
          </cell>
          <cell r="J4330"/>
          <cell r="K4330"/>
          <cell r="M4330"/>
        </row>
        <row r="4331">
          <cell r="C4331"/>
          <cell r="E4331"/>
          <cell r="H4331" t="str">
            <v>OK</v>
          </cell>
          <cell r="J4331"/>
          <cell r="K4331"/>
          <cell r="M4331"/>
        </row>
        <row r="4332">
          <cell r="C4332"/>
          <cell r="E4332"/>
          <cell r="H4332" t="str">
            <v>OK</v>
          </cell>
          <cell r="J4332"/>
          <cell r="K4332"/>
          <cell r="M4332"/>
        </row>
        <row r="4333">
          <cell r="C4333"/>
          <cell r="E4333"/>
          <cell r="H4333" t="str">
            <v>OK</v>
          </cell>
          <cell r="J4333"/>
          <cell r="K4333"/>
          <cell r="M4333"/>
        </row>
        <row r="4334">
          <cell r="C4334"/>
          <cell r="E4334"/>
          <cell r="H4334" t="str">
            <v>OK</v>
          </cell>
          <cell r="J4334"/>
          <cell r="K4334"/>
          <cell r="M4334"/>
        </row>
        <row r="4335">
          <cell r="C4335"/>
          <cell r="E4335"/>
          <cell r="H4335" t="str">
            <v>OK</v>
          </cell>
          <cell r="J4335"/>
          <cell r="K4335"/>
          <cell r="M4335"/>
        </row>
        <row r="4336">
          <cell r="C4336"/>
          <cell r="E4336"/>
          <cell r="H4336" t="str">
            <v>OK</v>
          </cell>
          <cell r="J4336"/>
          <cell r="K4336"/>
          <cell r="M4336"/>
        </row>
        <row r="4337">
          <cell r="C4337"/>
          <cell r="E4337"/>
          <cell r="H4337" t="str">
            <v>OK</v>
          </cell>
          <cell r="J4337"/>
          <cell r="K4337"/>
          <cell r="M4337"/>
        </row>
        <row r="4338">
          <cell r="C4338"/>
          <cell r="E4338"/>
          <cell r="H4338" t="str">
            <v>OK</v>
          </cell>
          <cell r="J4338"/>
          <cell r="K4338"/>
          <cell r="M4338"/>
        </row>
        <row r="4339">
          <cell r="C4339"/>
          <cell r="E4339"/>
          <cell r="H4339" t="str">
            <v>OK</v>
          </cell>
          <cell r="J4339"/>
          <cell r="K4339"/>
          <cell r="M4339"/>
        </row>
        <row r="4340">
          <cell r="C4340"/>
          <cell r="E4340"/>
          <cell r="H4340" t="str">
            <v>OK</v>
          </cell>
          <cell r="J4340"/>
          <cell r="K4340"/>
          <cell r="M4340"/>
        </row>
        <row r="4341">
          <cell r="C4341"/>
          <cell r="E4341"/>
          <cell r="H4341" t="str">
            <v>OK</v>
          </cell>
          <cell r="J4341"/>
          <cell r="K4341"/>
          <cell r="M4341"/>
        </row>
        <row r="4342">
          <cell r="C4342"/>
          <cell r="E4342"/>
          <cell r="H4342" t="str">
            <v>OK</v>
          </cell>
          <cell r="J4342"/>
          <cell r="K4342"/>
          <cell r="M4342"/>
        </row>
        <row r="4343">
          <cell r="C4343"/>
          <cell r="E4343"/>
          <cell r="H4343" t="str">
            <v>OK</v>
          </cell>
          <cell r="J4343"/>
          <cell r="K4343"/>
          <cell r="M4343"/>
        </row>
        <row r="4344">
          <cell r="C4344"/>
          <cell r="E4344"/>
          <cell r="H4344" t="str">
            <v>OK</v>
          </cell>
          <cell r="J4344"/>
          <cell r="K4344"/>
          <cell r="M4344"/>
        </row>
        <row r="4345">
          <cell r="C4345"/>
          <cell r="E4345"/>
          <cell r="H4345" t="str">
            <v>OK</v>
          </cell>
          <cell r="J4345"/>
          <cell r="K4345"/>
          <cell r="M4345"/>
        </row>
        <row r="4346">
          <cell r="C4346"/>
          <cell r="E4346"/>
          <cell r="H4346" t="str">
            <v>OK</v>
          </cell>
          <cell r="J4346"/>
          <cell r="K4346"/>
          <cell r="M4346"/>
        </row>
        <row r="4347">
          <cell r="C4347"/>
          <cell r="E4347"/>
          <cell r="H4347" t="str">
            <v>OK</v>
          </cell>
          <cell r="J4347"/>
          <cell r="K4347"/>
          <cell r="M4347"/>
        </row>
        <row r="4348">
          <cell r="C4348"/>
          <cell r="E4348"/>
          <cell r="H4348" t="str">
            <v>OK</v>
          </cell>
          <cell r="J4348"/>
          <cell r="K4348"/>
          <cell r="M4348"/>
        </row>
        <row r="4349">
          <cell r="C4349"/>
          <cell r="E4349"/>
          <cell r="H4349" t="str">
            <v>OK</v>
          </cell>
          <cell r="J4349"/>
          <cell r="K4349"/>
          <cell r="M4349"/>
        </row>
        <row r="4350">
          <cell r="C4350"/>
          <cell r="E4350"/>
          <cell r="H4350" t="str">
            <v>OK</v>
          </cell>
          <cell r="J4350"/>
          <cell r="K4350"/>
          <cell r="M4350"/>
        </row>
        <row r="4351">
          <cell r="C4351"/>
          <cell r="E4351"/>
          <cell r="H4351" t="str">
            <v>OK</v>
          </cell>
          <cell r="J4351"/>
          <cell r="K4351"/>
          <cell r="M4351"/>
        </row>
        <row r="4352">
          <cell r="C4352"/>
          <cell r="E4352"/>
          <cell r="H4352" t="str">
            <v>OK</v>
          </cell>
          <cell r="J4352"/>
          <cell r="K4352"/>
          <cell r="M4352"/>
        </row>
        <row r="4353">
          <cell r="C4353"/>
          <cell r="E4353"/>
          <cell r="H4353" t="str">
            <v>OK</v>
          </cell>
          <cell r="J4353"/>
          <cell r="K4353"/>
          <cell r="M4353"/>
        </row>
        <row r="4354">
          <cell r="C4354"/>
          <cell r="E4354"/>
          <cell r="H4354" t="str">
            <v>OK</v>
          </cell>
          <cell r="J4354"/>
          <cell r="K4354"/>
          <cell r="M4354"/>
        </row>
        <row r="4355">
          <cell r="C4355"/>
          <cell r="E4355"/>
          <cell r="H4355" t="str">
            <v>OK</v>
          </cell>
          <cell r="J4355"/>
          <cell r="K4355"/>
          <cell r="M4355"/>
        </row>
        <row r="4356">
          <cell r="C4356"/>
          <cell r="E4356"/>
          <cell r="H4356" t="str">
            <v>OK</v>
          </cell>
          <cell r="J4356"/>
          <cell r="K4356"/>
          <cell r="M4356"/>
        </row>
        <row r="4357">
          <cell r="C4357"/>
          <cell r="E4357"/>
          <cell r="H4357" t="str">
            <v>OK</v>
          </cell>
          <cell r="J4357"/>
          <cell r="K4357"/>
          <cell r="M4357"/>
        </row>
        <row r="4358">
          <cell r="C4358"/>
          <cell r="E4358"/>
          <cell r="H4358" t="str">
            <v>OK</v>
          </cell>
          <cell r="J4358"/>
          <cell r="K4358"/>
          <cell r="M4358"/>
        </row>
        <row r="4359">
          <cell r="C4359"/>
          <cell r="E4359"/>
          <cell r="H4359" t="str">
            <v>OK</v>
          </cell>
          <cell r="J4359"/>
          <cell r="K4359"/>
          <cell r="M4359"/>
        </row>
        <row r="4360">
          <cell r="C4360"/>
          <cell r="E4360"/>
          <cell r="H4360" t="str">
            <v>OK</v>
          </cell>
          <cell r="J4360"/>
          <cell r="K4360"/>
          <cell r="M4360"/>
        </row>
        <row r="4361">
          <cell r="C4361"/>
          <cell r="E4361"/>
          <cell r="H4361" t="str">
            <v>OK</v>
          </cell>
          <cell r="J4361"/>
          <cell r="K4361"/>
          <cell r="M4361"/>
        </row>
        <row r="4362">
          <cell r="C4362"/>
          <cell r="E4362"/>
          <cell r="H4362" t="str">
            <v>OK</v>
          </cell>
          <cell r="J4362"/>
          <cell r="K4362"/>
          <cell r="M4362"/>
        </row>
        <row r="4363">
          <cell r="C4363"/>
          <cell r="E4363"/>
          <cell r="H4363" t="str">
            <v>OK</v>
          </cell>
          <cell r="J4363"/>
          <cell r="K4363"/>
          <cell r="M4363"/>
        </row>
        <row r="4364">
          <cell r="C4364"/>
          <cell r="E4364"/>
          <cell r="H4364" t="str">
            <v>OK</v>
          </cell>
          <cell r="J4364"/>
          <cell r="K4364"/>
          <cell r="M4364"/>
        </row>
        <row r="4365">
          <cell r="C4365"/>
          <cell r="E4365"/>
          <cell r="H4365" t="str">
            <v>OK</v>
          </cell>
          <cell r="J4365"/>
          <cell r="K4365"/>
          <cell r="M4365"/>
        </row>
        <row r="4366">
          <cell r="C4366"/>
          <cell r="E4366"/>
          <cell r="H4366" t="str">
            <v>OK</v>
          </cell>
          <cell r="J4366"/>
          <cell r="K4366"/>
          <cell r="M4366"/>
        </row>
        <row r="4367">
          <cell r="C4367"/>
          <cell r="E4367"/>
          <cell r="H4367" t="str">
            <v>OK</v>
          </cell>
          <cell r="J4367"/>
          <cell r="K4367"/>
          <cell r="M4367"/>
        </row>
        <row r="4368">
          <cell r="C4368"/>
          <cell r="E4368"/>
          <cell r="H4368" t="str">
            <v>OK</v>
          </cell>
          <cell r="J4368"/>
          <cell r="K4368"/>
          <cell r="M4368"/>
        </row>
        <row r="4369">
          <cell r="C4369"/>
          <cell r="E4369"/>
          <cell r="H4369" t="str">
            <v>OK</v>
          </cell>
          <cell r="J4369"/>
          <cell r="K4369"/>
          <cell r="M4369"/>
        </row>
        <row r="4370">
          <cell r="C4370"/>
          <cell r="E4370"/>
          <cell r="H4370" t="str">
            <v>OK</v>
          </cell>
          <cell r="J4370"/>
          <cell r="K4370"/>
          <cell r="M4370"/>
        </row>
        <row r="4371">
          <cell r="C4371"/>
          <cell r="E4371"/>
          <cell r="H4371" t="str">
            <v>OK</v>
          </cell>
          <cell r="J4371"/>
          <cell r="K4371"/>
          <cell r="M4371"/>
        </row>
        <row r="4372">
          <cell r="C4372"/>
          <cell r="E4372"/>
          <cell r="H4372" t="str">
            <v>OK</v>
          </cell>
          <cell r="J4372"/>
          <cell r="K4372"/>
          <cell r="M4372"/>
        </row>
        <row r="4373">
          <cell r="C4373"/>
          <cell r="E4373"/>
          <cell r="H4373" t="str">
            <v>OK</v>
          </cell>
          <cell r="J4373"/>
          <cell r="K4373"/>
          <cell r="M4373"/>
        </row>
        <row r="4374">
          <cell r="C4374"/>
          <cell r="E4374"/>
          <cell r="H4374" t="str">
            <v>OK</v>
          </cell>
          <cell r="J4374"/>
          <cell r="K4374"/>
          <cell r="M4374"/>
        </row>
        <row r="4375">
          <cell r="C4375"/>
          <cell r="E4375"/>
          <cell r="H4375" t="str">
            <v>OK</v>
          </cell>
          <cell r="J4375"/>
          <cell r="K4375"/>
          <cell r="M4375"/>
        </row>
        <row r="4376">
          <cell r="C4376"/>
          <cell r="E4376"/>
          <cell r="H4376" t="str">
            <v>OK</v>
          </cell>
          <cell r="J4376"/>
          <cell r="K4376"/>
          <cell r="M4376"/>
        </row>
        <row r="4377">
          <cell r="C4377"/>
          <cell r="E4377"/>
          <cell r="H4377" t="str">
            <v>OK</v>
          </cell>
          <cell r="J4377"/>
          <cell r="K4377"/>
          <cell r="M4377"/>
        </row>
        <row r="4378">
          <cell r="C4378"/>
          <cell r="E4378"/>
          <cell r="H4378" t="str">
            <v>OK</v>
          </cell>
          <cell r="J4378"/>
          <cell r="K4378"/>
          <cell r="M4378"/>
        </row>
        <row r="4379">
          <cell r="C4379"/>
          <cell r="E4379"/>
          <cell r="H4379" t="str">
            <v>OK</v>
          </cell>
          <cell r="J4379"/>
          <cell r="K4379"/>
          <cell r="M4379"/>
        </row>
        <row r="4380">
          <cell r="C4380"/>
          <cell r="E4380"/>
          <cell r="H4380" t="str">
            <v>OK</v>
          </cell>
          <cell r="J4380"/>
          <cell r="K4380"/>
          <cell r="M4380"/>
        </row>
        <row r="4381">
          <cell r="C4381"/>
          <cell r="E4381"/>
          <cell r="H4381" t="str">
            <v>OK</v>
          </cell>
          <cell r="J4381"/>
          <cell r="K4381"/>
          <cell r="M4381"/>
        </row>
        <row r="4382">
          <cell r="C4382"/>
          <cell r="E4382"/>
          <cell r="H4382" t="str">
            <v>OK</v>
          </cell>
          <cell r="J4382"/>
          <cell r="K4382"/>
          <cell r="M4382"/>
        </row>
        <row r="4383">
          <cell r="C4383"/>
          <cell r="E4383"/>
          <cell r="H4383" t="str">
            <v>OK</v>
          </cell>
          <cell r="J4383"/>
          <cell r="K4383"/>
          <cell r="M4383"/>
        </row>
        <row r="4384">
          <cell r="C4384"/>
          <cell r="E4384"/>
          <cell r="H4384" t="str">
            <v>OK</v>
          </cell>
          <cell r="J4384"/>
          <cell r="K4384"/>
          <cell r="M4384"/>
        </row>
        <row r="4385">
          <cell r="C4385"/>
          <cell r="E4385"/>
          <cell r="H4385" t="str">
            <v>OK</v>
          </cell>
          <cell r="J4385"/>
          <cell r="K4385"/>
          <cell r="M4385"/>
        </row>
        <row r="4386">
          <cell r="C4386"/>
          <cell r="E4386"/>
          <cell r="H4386" t="str">
            <v>OK</v>
          </cell>
          <cell r="J4386"/>
          <cell r="K4386"/>
          <cell r="M4386"/>
        </row>
        <row r="4387">
          <cell r="C4387"/>
          <cell r="E4387"/>
          <cell r="H4387" t="str">
            <v>OK</v>
          </cell>
          <cell r="J4387"/>
          <cell r="K4387"/>
          <cell r="M4387"/>
        </row>
        <row r="4388">
          <cell r="C4388"/>
          <cell r="E4388"/>
          <cell r="H4388" t="str">
            <v>OK</v>
          </cell>
          <cell r="J4388"/>
          <cell r="K4388"/>
          <cell r="M4388"/>
        </row>
        <row r="4389">
          <cell r="C4389"/>
          <cell r="E4389"/>
          <cell r="H4389" t="str">
            <v>OK</v>
          </cell>
          <cell r="J4389"/>
          <cell r="K4389"/>
          <cell r="M4389"/>
        </row>
        <row r="4390">
          <cell r="C4390"/>
          <cell r="E4390"/>
          <cell r="H4390" t="str">
            <v>OK</v>
          </cell>
          <cell r="J4390"/>
          <cell r="K4390"/>
          <cell r="M4390"/>
        </row>
        <row r="4391">
          <cell r="C4391"/>
          <cell r="E4391"/>
          <cell r="H4391" t="str">
            <v>OK</v>
          </cell>
          <cell r="J4391"/>
          <cell r="K4391"/>
          <cell r="M4391"/>
        </row>
        <row r="4392">
          <cell r="C4392"/>
          <cell r="E4392"/>
          <cell r="H4392" t="str">
            <v>OK</v>
          </cell>
          <cell r="J4392"/>
          <cell r="K4392"/>
          <cell r="M4392"/>
        </row>
        <row r="4393">
          <cell r="C4393"/>
          <cell r="E4393"/>
          <cell r="H4393" t="str">
            <v>OK</v>
          </cell>
          <cell r="J4393"/>
          <cell r="K4393"/>
          <cell r="M4393"/>
        </row>
        <row r="4394">
          <cell r="C4394"/>
          <cell r="E4394"/>
          <cell r="H4394" t="str">
            <v>OK</v>
          </cell>
          <cell r="J4394"/>
          <cell r="K4394"/>
          <cell r="M4394"/>
        </row>
        <row r="4395">
          <cell r="C4395"/>
          <cell r="E4395"/>
          <cell r="H4395" t="str">
            <v>OK</v>
          </cell>
          <cell r="J4395"/>
          <cell r="K4395"/>
          <cell r="M4395"/>
        </row>
        <row r="4396">
          <cell r="C4396"/>
          <cell r="E4396"/>
          <cell r="H4396" t="str">
            <v>OK</v>
          </cell>
          <cell r="J4396"/>
          <cell r="K4396"/>
          <cell r="M4396"/>
        </row>
        <row r="4397">
          <cell r="C4397"/>
          <cell r="E4397"/>
          <cell r="H4397" t="str">
            <v>OK</v>
          </cell>
          <cell r="J4397"/>
          <cell r="K4397"/>
          <cell r="M4397"/>
        </row>
        <row r="4398">
          <cell r="C4398"/>
          <cell r="E4398"/>
          <cell r="H4398" t="str">
            <v>OK</v>
          </cell>
          <cell r="J4398"/>
          <cell r="K4398"/>
          <cell r="M4398"/>
        </row>
        <row r="4399">
          <cell r="C4399"/>
          <cell r="E4399"/>
          <cell r="H4399" t="str">
            <v>OK</v>
          </cell>
          <cell r="J4399"/>
          <cell r="K4399"/>
          <cell r="M4399"/>
        </row>
        <row r="4400">
          <cell r="C4400"/>
          <cell r="E4400"/>
          <cell r="H4400" t="str">
            <v>OK</v>
          </cell>
          <cell r="J4400"/>
          <cell r="K4400"/>
          <cell r="M4400"/>
        </row>
        <row r="4401">
          <cell r="C4401"/>
          <cell r="E4401"/>
          <cell r="H4401" t="str">
            <v>OK</v>
          </cell>
          <cell r="J4401"/>
          <cell r="K4401"/>
          <cell r="M4401"/>
        </row>
        <row r="4402">
          <cell r="C4402"/>
          <cell r="E4402"/>
          <cell r="H4402" t="str">
            <v>OK</v>
          </cell>
          <cell r="J4402"/>
          <cell r="K4402"/>
          <cell r="M4402"/>
        </row>
        <row r="4403">
          <cell r="C4403"/>
          <cell r="E4403"/>
          <cell r="H4403" t="str">
            <v>OK</v>
          </cell>
          <cell r="J4403"/>
          <cell r="K4403"/>
          <cell r="M4403"/>
        </row>
        <row r="4404">
          <cell r="C4404"/>
          <cell r="E4404"/>
          <cell r="H4404" t="str">
            <v>OK</v>
          </cell>
          <cell r="J4404"/>
          <cell r="K4404"/>
          <cell r="M4404"/>
        </row>
        <row r="4405">
          <cell r="C4405"/>
          <cell r="E4405"/>
          <cell r="H4405" t="str">
            <v>OK</v>
          </cell>
          <cell r="J4405"/>
          <cell r="K4405"/>
          <cell r="M4405"/>
        </row>
        <row r="4406">
          <cell r="C4406"/>
          <cell r="E4406"/>
          <cell r="H4406" t="str">
            <v>OK</v>
          </cell>
          <cell r="J4406"/>
          <cell r="K4406"/>
          <cell r="M4406"/>
        </row>
        <row r="4407">
          <cell r="C4407"/>
          <cell r="E4407"/>
          <cell r="H4407" t="str">
            <v>OK</v>
          </cell>
          <cell r="J4407"/>
          <cell r="K4407"/>
          <cell r="M4407"/>
        </row>
        <row r="4408">
          <cell r="C4408"/>
          <cell r="E4408"/>
          <cell r="H4408" t="str">
            <v>OK</v>
          </cell>
          <cell r="J4408"/>
          <cell r="K4408"/>
          <cell r="M4408"/>
        </row>
        <row r="4409">
          <cell r="C4409"/>
          <cell r="E4409"/>
          <cell r="H4409" t="str">
            <v>OK</v>
          </cell>
          <cell r="J4409"/>
          <cell r="K4409"/>
          <cell r="M4409"/>
        </row>
        <row r="4410">
          <cell r="C4410"/>
          <cell r="E4410"/>
          <cell r="H4410" t="str">
            <v>OK</v>
          </cell>
          <cell r="J4410"/>
          <cell r="K4410"/>
          <cell r="M4410"/>
        </row>
        <row r="4411">
          <cell r="C4411"/>
          <cell r="E4411"/>
          <cell r="H4411" t="str">
            <v>OK</v>
          </cell>
          <cell r="J4411"/>
          <cell r="K4411"/>
          <cell r="M4411"/>
        </row>
        <row r="4412">
          <cell r="C4412"/>
          <cell r="E4412"/>
          <cell r="H4412" t="str">
            <v>OK</v>
          </cell>
          <cell r="J4412"/>
          <cell r="K4412"/>
          <cell r="M4412"/>
        </row>
        <row r="4413">
          <cell r="C4413"/>
          <cell r="E4413"/>
          <cell r="H4413" t="str">
            <v>OK</v>
          </cell>
          <cell r="J4413"/>
          <cell r="K4413"/>
          <cell r="M4413"/>
        </row>
        <row r="4414">
          <cell r="C4414"/>
          <cell r="E4414"/>
          <cell r="H4414" t="str">
            <v>OK</v>
          </cell>
          <cell r="J4414"/>
          <cell r="K4414"/>
          <cell r="M4414"/>
        </row>
        <row r="4415">
          <cell r="C4415"/>
          <cell r="E4415"/>
          <cell r="H4415" t="str">
            <v>OK</v>
          </cell>
          <cell r="J4415"/>
          <cell r="K4415"/>
          <cell r="M4415"/>
        </row>
        <row r="4416">
          <cell r="C4416"/>
          <cell r="E4416"/>
          <cell r="H4416" t="str">
            <v>OK</v>
          </cell>
          <cell r="J4416"/>
          <cell r="K4416"/>
          <cell r="M4416"/>
        </row>
        <row r="4417">
          <cell r="C4417"/>
          <cell r="E4417"/>
          <cell r="H4417" t="str">
            <v>OK</v>
          </cell>
          <cell r="J4417"/>
          <cell r="K4417"/>
          <cell r="M4417"/>
        </row>
        <row r="4418">
          <cell r="C4418"/>
          <cell r="E4418"/>
          <cell r="H4418" t="str">
            <v>OK</v>
          </cell>
          <cell r="J4418"/>
          <cell r="K4418"/>
          <cell r="M4418"/>
        </row>
        <row r="4419">
          <cell r="C4419"/>
          <cell r="E4419"/>
          <cell r="H4419" t="str">
            <v>OK</v>
          </cell>
          <cell r="J4419"/>
          <cell r="K4419"/>
          <cell r="M4419"/>
        </row>
        <row r="4420">
          <cell r="C4420"/>
          <cell r="E4420"/>
          <cell r="H4420" t="str">
            <v>OK</v>
          </cell>
          <cell r="J4420"/>
          <cell r="K4420"/>
          <cell r="M4420"/>
        </row>
        <row r="4421">
          <cell r="C4421"/>
          <cell r="E4421"/>
          <cell r="H4421" t="str">
            <v>OK</v>
          </cell>
          <cell r="J4421"/>
          <cell r="K4421"/>
          <cell r="M4421"/>
        </row>
        <row r="4422">
          <cell r="C4422"/>
          <cell r="E4422"/>
          <cell r="H4422" t="str">
            <v>OK</v>
          </cell>
          <cell r="J4422"/>
          <cell r="K4422"/>
          <cell r="M4422"/>
        </row>
        <row r="4423">
          <cell r="C4423"/>
          <cell r="E4423"/>
          <cell r="H4423" t="str">
            <v>OK</v>
          </cell>
          <cell r="J4423"/>
          <cell r="K4423"/>
          <cell r="M4423"/>
        </row>
        <row r="4424">
          <cell r="C4424"/>
          <cell r="E4424"/>
          <cell r="H4424" t="str">
            <v>OK</v>
          </cell>
          <cell r="J4424"/>
          <cell r="K4424"/>
          <cell r="M4424"/>
        </row>
        <row r="4425">
          <cell r="C4425"/>
          <cell r="E4425"/>
          <cell r="H4425" t="str">
            <v>OK</v>
          </cell>
          <cell r="J4425"/>
          <cell r="K4425"/>
          <cell r="M4425"/>
        </row>
        <row r="4426">
          <cell r="C4426"/>
          <cell r="E4426"/>
          <cell r="H4426" t="str">
            <v>OK</v>
          </cell>
          <cell r="J4426"/>
          <cell r="K4426"/>
          <cell r="M4426"/>
        </row>
        <row r="4427">
          <cell r="C4427"/>
          <cell r="E4427"/>
          <cell r="H4427" t="str">
            <v>OK</v>
          </cell>
          <cell r="J4427"/>
          <cell r="K4427"/>
          <cell r="M4427"/>
        </row>
        <row r="4428">
          <cell r="C4428"/>
          <cell r="E4428"/>
          <cell r="H4428" t="str">
            <v>OK</v>
          </cell>
          <cell r="J4428"/>
          <cell r="K4428"/>
          <cell r="M4428"/>
        </row>
        <row r="4429">
          <cell r="C4429"/>
          <cell r="E4429"/>
          <cell r="H4429" t="str">
            <v>OK</v>
          </cell>
          <cell r="J4429"/>
          <cell r="K4429"/>
          <cell r="M4429"/>
        </row>
        <row r="4430">
          <cell r="C4430"/>
          <cell r="E4430"/>
          <cell r="H4430" t="str">
            <v>OK</v>
          </cell>
          <cell r="J4430"/>
          <cell r="K4430"/>
          <cell r="M4430"/>
        </row>
        <row r="4431">
          <cell r="C4431"/>
          <cell r="E4431"/>
          <cell r="H4431" t="str">
            <v>OK</v>
          </cell>
          <cell r="J4431"/>
          <cell r="K4431"/>
          <cell r="M4431"/>
        </row>
        <row r="4432">
          <cell r="C4432"/>
          <cell r="E4432"/>
          <cell r="H4432" t="str">
            <v>OK</v>
          </cell>
          <cell r="J4432"/>
          <cell r="K4432"/>
          <cell r="M4432"/>
        </row>
        <row r="4433">
          <cell r="C4433"/>
          <cell r="E4433"/>
          <cell r="H4433" t="str">
            <v>OK</v>
          </cell>
          <cell r="J4433"/>
          <cell r="K4433"/>
          <cell r="M4433"/>
        </row>
        <row r="4434">
          <cell r="C4434"/>
          <cell r="E4434"/>
          <cell r="H4434" t="str">
            <v>OK</v>
          </cell>
          <cell r="J4434"/>
          <cell r="K4434"/>
          <cell r="M4434"/>
        </row>
        <row r="4435">
          <cell r="C4435"/>
          <cell r="E4435"/>
          <cell r="H4435" t="str">
            <v>OK</v>
          </cell>
          <cell r="J4435"/>
          <cell r="K4435"/>
          <cell r="M4435"/>
        </row>
        <row r="4436">
          <cell r="C4436"/>
          <cell r="E4436"/>
          <cell r="H4436" t="str">
            <v>OK</v>
          </cell>
          <cell r="J4436"/>
          <cell r="K4436"/>
          <cell r="M4436"/>
        </row>
        <row r="4437">
          <cell r="C4437"/>
          <cell r="E4437"/>
          <cell r="H4437" t="str">
            <v>OK</v>
          </cell>
          <cell r="J4437"/>
          <cell r="K4437"/>
          <cell r="M4437"/>
        </row>
        <row r="4438">
          <cell r="C4438"/>
          <cell r="E4438"/>
          <cell r="H4438" t="str">
            <v>OK</v>
          </cell>
          <cell r="J4438"/>
          <cell r="K4438"/>
          <cell r="M4438"/>
        </row>
        <row r="4439">
          <cell r="C4439"/>
          <cell r="E4439"/>
          <cell r="H4439" t="str">
            <v>OK</v>
          </cell>
          <cell r="J4439"/>
          <cell r="K4439"/>
          <cell r="M4439"/>
        </row>
        <row r="4440">
          <cell r="C4440"/>
          <cell r="E4440"/>
          <cell r="H4440" t="str">
            <v>OK</v>
          </cell>
          <cell r="J4440"/>
          <cell r="K4440"/>
          <cell r="M4440"/>
        </row>
        <row r="4441">
          <cell r="C4441"/>
          <cell r="E4441"/>
          <cell r="H4441" t="str">
            <v>OK</v>
          </cell>
          <cell r="J4441"/>
          <cell r="K4441"/>
          <cell r="M4441"/>
        </row>
        <row r="4442">
          <cell r="C4442"/>
          <cell r="E4442"/>
          <cell r="H4442" t="str">
            <v>OK</v>
          </cell>
          <cell r="J4442"/>
          <cell r="K4442"/>
          <cell r="M4442"/>
        </row>
        <row r="4443">
          <cell r="C4443"/>
          <cell r="E4443"/>
          <cell r="H4443" t="str">
            <v>OK</v>
          </cell>
          <cell r="J4443"/>
          <cell r="K4443"/>
          <cell r="M4443"/>
        </row>
        <row r="4444">
          <cell r="C4444"/>
          <cell r="E4444"/>
          <cell r="H4444" t="str">
            <v>OK</v>
          </cell>
          <cell r="J4444"/>
          <cell r="K4444"/>
          <cell r="M4444"/>
        </row>
        <row r="4445">
          <cell r="C4445"/>
          <cell r="E4445"/>
          <cell r="H4445" t="str">
            <v>OK</v>
          </cell>
          <cell r="J4445"/>
          <cell r="K4445"/>
          <cell r="M4445"/>
        </row>
        <row r="4446">
          <cell r="C4446"/>
          <cell r="E4446"/>
          <cell r="H4446" t="str">
            <v>OK</v>
          </cell>
          <cell r="J4446"/>
          <cell r="K4446"/>
          <cell r="M4446"/>
        </row>
        <row r="4447">
          <cell r="C4447"/>
          <cell r="E4447"/>
          <cell r="H4447" t="str">
            <v>OK</v>
          </cell>
          <cell r="J4447"/>
          <cell r="K4447"/>
          <cell r="M4447"/>
        </row>
        <row r="4448">
          <cell r="C4448"/>
          <cell r="E4448"/>
          <cell r="H4448" t="str">
            <v>OK</v>
          </cell>
          <cell r="J4448"/>
          <cell r="K4448"/>
          <cell r="M4448"/>
        </row>
        <row r="4449">
          <cell r="C4449"/>
          <cell r="E4449"/>
          <cell r="H4449" t="str">
            <v>OK</v>
          </cell>
          <cell r="J4449"/>
          <cell r="K4449"/>
          <cell r="M4449"/>
        </row>
        <row r="4450">
          <cell r="C4450"/>
          <cell r="E4450"/>
          <cell r="H4450" t="str">
            <v>OK</v>
          </cell>
          <cell r="J4450"/>
          <cell r="K4450"/>
          <cell r="M4450"/>
        </row>
        <row r="4451">
          <cell r="C4451"/>
          <cell r="E4451"/>
          <cell r="H4451" t="str">
            <v>OK</v>
          </cell>
          <cell r="J4451"/>
          <cell r="K4451"/>
          <cell r="M4451"/>
        </row>
        <row r="4452">
          <cell r="C4452"/>
          <cell r="E4452"/>
          <cell r="H4452" t="str">
            <v>OK</v>
          </cell>
          <cell r="J4452"/>
          <cell r="K4452"/>
          <cell r="M4452"/>
        </row>
        <row r="4453">
          <cell r="C4453"/>
          <cell r="E4453"/>
          <cell r="H4453" t="str">
            <v>OK</v>
          </cell>
          <cell r="J4453"/>
          <cell r="K4453"/>
          <cell r="M4453"/>
        </row>
        <row r="4454">
          <cell r="C4454"/>
          <cell r="E4454"/>
          <cell r="H4454" t="str">
            <v>OK</v>
          </cell>
          <cell r="J4454"/>
          <cell r="K4454"/>
          <cell r="M4454"/>
        </row>
        <row r="4455">
          <cell r="C4455"/>
          <cell r="E4455"/>
          <cell r="H4455" t="str">
            <v>OK</v>
          </cell>
          <cell r="J4455"/>
          <cell r="K4455"/>
          <cell r="M4455"/>
        </row>
        <row r="4456">
          <cell r="C4456"/>
          <cell r="E4456"/>
          <cell r="H4456" t="str">
            <v>OK</v>
          </cell>
          <cell r="J4456"/>
          <cell r="K4456"/>
          <cell r="M4456"/>
        </row>
        <row r="4457">
          <cell r="C4457"/>
          <cell r="E4457"/>
          <cell r="H4457" t="str">
            <v>OK</v>
          </cell>
          <cell r="J4457"/>
          <cell r="K4457"/>
          <cell r="M4457"/>
        </row>
        <row r="4458">
          <cell r="C4458"/>
          <cell r="E4458"/>
          <cell r="H4458" t="str">
            <v>OK</v>
          </cell>
          <cell r="J4458"/>
          <cell r="K4458"/>
          <cell r="M4458"/>
        </row>
        <row r="4459">
          <cell r="C4459"/>
          <cell r="E4459"/>
          <cell r="H4459" t="str">
            <v>OK</v>
          </cell>
          <cell r="J4459"/>
          <cell r="K4459"/>
          <cell r="M4459"/>
        </row>
        <row r="4460">
          <cell r="C4460"/>
          <cell r="E4460"/>
          <cell r="H4460" t="str">
            <v>OK</v>
          </cell>
          <cell r="J4460"/>
          <cell r="K4460"/>
          <cell r="M4460"/>
        </row>
        <row r="4461">
          <cell r="C4461"/>
          <cell r="E4461"/>
          <cell r="H4461" t="str">
            <v>OK</v>
          </cell>
          <cell r="J4461"/>
          <cell r="K4461"/>
          <cell r="M4461"/>
        </row>
        <row r="4462">
          <cell r="C4462"/>
          <cell r="E4462"/>
          <cell r="H4462" t="str">
            <v>OK</v>
          </cell>
          <cell r="J4462"/>
          <cell r="K4462"/>
          <cell r="M4462"/>
        </row>
        <row r="4463">
          <cell r="C4463"/>
          <cell r="E4463"/>
          <cell r="H4463" t="str">
            <v>OK</v>
          </cell>
          <cell r="J4463"/>
          <cell r="K4463"/>
          <cell r="M4463"/>
        </row>
        <row r="4464">
          <cell r="C4464"/>
          <cell r="E4464"/>
          <cell r="H4464" t="str">
            <v>OK</v>
          </cell>
          <cell r="J4464"/>
          <cell r="K4464"/>
          <cell r="M4464"/>
        </row>
        <row r="4465">
          <cell r="C4465"/>
          <cell r="E4465"/>
          <cell r="H4465" t="str">
            <v>OK</v>
          </cell>
          <cell r="J4465"/>
          <cell r="K4465"/>
          <cell r="M4465"/>
        </row>
        <row r="4466">
          <cell r="C4466"/>
          <cell r="E4466"/>
          <cell r="H4466" t="str">
            <v>OK</v>
          </cell>
          <cell r="J4466"/>
          <cell r="K4466"/>
          <cell r="M4466"/>
        </row>
        <row r="4467">
          <cell r="C4467"/>
          <cell r="E4467"/>
          <cell r="H4467" t="str">
            <v>OK</v>
          </cell>
          <cell r="J4467"/>
          <cell r="K4467"/>
          <cell r="M4467"/>
        </row>
        <row r="4468">
          <cell r="C4468"/>
          <cell r="E4468"/>
          <cell r="H4468" t="str">
            <v>OK</v>
          </cell>
          <cell r="J4468"/>
          <cell r="K4468"/>
          <cell r="M4468"/>
        </row>
        <row r="4469">
          <cell r="C4469"/>
          <cell r="E4469"/>
          <cell r="H4469" t="str">
            <v>OK</v>
          </cell>
          <cell r="J4469"/>
          <cell r="K4469"/>
          <cell r="M4469"/>
        </row>
        <row r="4470">
          <cell r="C4470"/>
          <cell r="E4470"/>
          <cell r="H4470" t="str">
            <v>OK</v>
          </cell>
          <cell r="J4470"/>
          <cell r="K4470"/>
          <cell r="M4470"/>
        </row>
        <row r="4471">
          <cell r="C4471"/>
          <cell r="E4471"/>
          <cell r="H4471" t="str">
            <v>OK</v>
          </cell>
          <cell r="J4471"/>
          <cell r="K4471"/>
          <cell r="M4471"/>
        </row>
        <row r="4472">
          <cell r="C4472"/>
          <cell r="E4472"/>
          <cell r="H4472" t="str">
            <v>OK</v>
          </cell>
          <cell r="J4472"/>
          <cell r="K4472"/>
          <cell r="M4472"/>
        </row>
        <row r="4473">
          <cell r="C4473"/>
          <cell r="E4473"/>
          <cell r="H4473" t="str">
            <v>OK</v>
          </cell>
          <cell r="J4473"/>
          <cell r="K4473"/>
          <cell r="M4473"/>
        </row>
        <row r="4474">
          <cell r="C4474"/>
          <cell r="E4474"/>
          <cell r="H4474" t="str">
            <v>OK</v>
          </cell>
          <cell r="J4474"/>
          <cell r="K4474"/>
          <cell r="M4474"/>
        </row>
        <row r="4475">
          <cell r="C4475"/>
          <cell r="E4475"/>
          <cell r="H4475" t="str">
            <v>OK</v>
          </cell>
          <cell r="J4475"/>
          <cell r="K4475"/>
          <cell r="M4475"/>
        </row>
        <row r="4476">
          <cell r="C4476"/>
          <cell r="E4476"/>
          <cell r="H4476" t="str">
            <v>OK</v>
          </cell>
          <cell r="J4476"/>
          <cell r="K4476"/>
          <cell r="M4476"/>
        </row>
        <row r="4477">
          <cell r="C4477"/>
          <cell r="E4477"/>
          <cell r="H4477" t="str">
            <v>OK</v>
          </cell>
          <cell r="J4477"/>
          <cell r="K4477"/>
          <cell r="M4477"/>
        </row>
        <row r="4478">
          <cell r="C4478"/>
          <cell r="E4478"/>
          <cell r="H4478" t="str">
            <v>OK</v>
          </cell>
          <cell r="J4478"/>
          <cell r="K4478"/>
          <cell r="M4478"/>
        </row>
        <row r="4479">
          <cell r="C4479"/>
          <cell r="E4479"/>
          <cell r="H4479" t="str">
            <v>OK</v>
          </cell>
          <cell r="J4479"/>
          <cell r="K4479"/>
          <cell r="M4479"/>
        </row>
        <row r="4480">
          <cell r="C4480"/>
          <cell r="E4480"/>
          <cell r="H4480" t="str">
            <v>OK</v>
          </cell>
          <cell r="J4480"/>
          <cell r="K4480"/>
          <cell r="M4480"/>
        </row>
        <row r="4481">
          <cell r="C4481"/>
          <cell r="E4481"/>
          <cell r="H4481" t="str">
            <v>OK</v>
          </cell>
          <cell r="J4481"/>
          <cell r="K4481"/>
          <cell r="M4481"/>
        </row>
        <row r="4482">
          <cell r="C4482"/>
          <cell r="E4482"/>
          <cell r="H4482" t="str">
            <v>OK</v>
          </cell>
          <cell r="J4482"/>
          <cell r="K4482"/>
          <cell r="M4482"/>
        </row>
        <row r="4483">
          <cell r="C4483"/>
          <cell r="E4483"/>
          <cell r="H4483" t="str">
            <v>OK</v>
          </cell>
          <cell r="J4483"/>
          <cell r="K4483"/>
          <cell r="M4483"/>
        </row>
        <row r="4484">
          <cell r="C4484"/>
          <cell r="E4484"/>
          <cell r="H4484" t="str">
            <v>OK</v>
          </cell>
          <cell r="J4484"/>
          <cell r="K4484"/>
          <cell r="M4484"/>
        </row>
        <row r="4485">
          <cell r="C4485"/>
          <cell r="E4485"/>
          <cell r="H4485" t="str">
            <v>OK</v>
          </cell>
          <cell r="J4485"/>
          <cell r="K4485"/>
          <cell r="M4485"/>
        </row>
        <row r="4486">
          <cell r="C4486"/>
          <cell r="E4486"/>
          <cell r="H4486" t="str">
            <v>OK</v>
          </cell>
          <cell r="J4486"/>
          <cell r="K4486"/>
          <cell r="M4486"/>
        </row>
        <row r="4487">
          <cell r="C4487"/>
          <cell r="E4487"/>
          <cell r="H4487" t="str">
            <v>OK</v>
          </cell>
          <cell r="J4487"/>
          <cell r="K4487"/>
          <cell r="M4487"/>
        </row>
        <row r="4488">
          <cell r="C4488"/>
          <cell r="E4488"/>
          <cell r="H4488" t="str">
            <v>OK</v>
          </cell>
          <cell r="J4488"/>
          <cell r="K4488"/>
          <cell r="M4488"/>
        </row>
        <row r="4489">
          <cell r="C4489"/>
          <cell r="E4489"/>
          <cell r="H4489" t="str">
            <v>OK</v>
          </cell>
          <cell r="J4489"/>
          <cell r="K4489"/>
          <cell r="M4489"/>
        </row>
        <row r="4490">
          <cell r="C4490"/>
          <cell r="E4490"/>
          <cell r="H4490" t="str">
            <v>OK</v>
          </cell>
          <cell r="J4490"/>
          <cell r="K4490"/>
          <cell r="M4490"/>
        </row>
        <row r="4491">
          <cell r="C4491"/>
          <cell r="E4491"/>
          <cell r="H4491" t="str">
            <v>OK</v>
          </cell>
          <cell r="J4491"/>
          <cell r="K4491"/>
          <cell r="M4491"/>
        </row>
        <row r="4492">
          <cell r="C4492"/>
          <cell r="E4492"/>
          <cell r="H4492" t="str">
            <v>OK</v>
          </cell>
          <cell r="J4492"/>
          <cell r="K4492"/>
          <cell r="M4492"/>
        </row>
        <row r="4493">
          <cell r="C4493"/>
          <cell r="E4493"/>
          <cell r="H4493" t="str">
            <v>OK</v>
          </cell>
          <cell r="J4493"/>
          <cell r="K4493"/>
          <cell r="M4493"/>
        </row>
        <row r="4494">
          <cell r="C4494"/>
          <cell r="E4494"/>
          <cell r="H4494" t="str">
            <v>OK</v>
          </cell>
          <cell r="J4494"/>
          <cell r="K4494"/>
          <cell r="M4494"/>
        </row>
        <row r="4495">
          <cell r="C4495"/>
          <cell r="E4495"/>
          <cell r="H4495" t="str">
            <v>OK</v>
          </cell>
          <cell r="J4495"/>
          <cell r="K4495"/>
          <cell r="M4495"/>
        </row>
        <row r="4496">
          <cell r="C4496"/>
          <cell r="E4496"/>
          <cell r="H4496" t="str">
            <v>OK</v>
          </cell>
          <cell r="J4496"/>
          <cell r="K4496"/>
          <cell r="M4496"/>
        </row>
        <row r="4497">
          <cell r="C4497"/>
          <cell r="E4497"/>
          <cell r="H4497" t="str">
            <v>OK</v>
          </cell>
          <cell r="J4497"/>
          <cell r="K4497"/>
          <cell r="M4497"/>
        </row>
        <row r="4498">
          <cell r="C4498"/>
          <cell r="E4498"/>
          <cell r="H4498" t="str">
            <v>OK</v>
          </cell>
          <cell r="J4498"/>
          <cell r="K4498"/>
          <cell r="M4498"/>
        </row>
        <row r="4499">
          <cell r="C4499"/>
          <cell r="E4499"/>
          <cell r="H4499" t="str">
            <v>OK</v>
          </cell>
          <cell r="J4499"/>
          <cell r="K4499"/>
          <cell r="M4499"/>
        </row>
        <row r="4500">
          <cell r="C4500"/>
          <cell r="E4500"/>
          <cell r="H4500" t="str">
            <v>OK</v>
          </cell>
          <cell r="J4500"/>
          <cell r="K4500"/>
          <cell r="M4500"/>
        </row>
        <row r="4501">
          <cell r="C4501"/>
          <cell r="E4501"/>
          <cell r="H4501" t="str">
            <v>OK</v>
          </cell>
          <cell r="J4501"/>
          <cell r="K4501"/>
          <cell r="M4501"/>
        </row>
        <row r="4502">
          <cell r="C4502"/>
          <cell r="E4502"/>
          <cell r="H4502" t="str">
            <v>OK</v>
          </cell>
          <cell r="J4502"/>
          <cell r="K4502"/>
          <cell r="M4502"/>
        </row>
        <row r="4503">
          <cell r="C4503"/>
          <cell r="E4503"/>
          <cell r="H4503" t="str">
            <v>OK</v>
          </cell>
          <cell r="J4503"/>
          <cell r="K4503"/>
          <cell r="M4503"/>
        </row>
        <row r="4504">
          <cell r="C4504"/>
          <cell r="E4504"/>
          <cell r="H4504" t="str">
            <v>OK</v>
          </cell>
          <cell r="J4504"/>
          <cell r="K4504"/>
          <cell r="M4504"/>
        </row>
        <row r="4505">
          <cell r="C4505"/>
          <cell r="E4505"/>
          <cell r="H4505" t="str">
            <v>OK</v>
          </cell>
          <cell r="J4505"/>
          <cell r="K4505"/>
          <cell r="M4505"/>
        </row>
        <row r="4506">
          <cell r="C4506"/>
          <cell r="E4506"/>
          <cell r="H4506" t="str">
            <v>OK</v>
          </cell>
          <cell r="J4506"/>
          <cell r="K4506"/>
          <cell r="M4506"/>
        </row>
        <row r="4507">
          <cell r="C4507"/>
          <cell r="E4507"/>
          <cell r="H4507" t="str">
            <v>OK</v>
          </cell>
          <cell r="J4507"/>
          <cell r="K4507"/>
          <cell r="M4507"/>
        </row>
        <row r="4508">
          <cell r="C4508"/>
          <cell r="E4508"/>
          <cell r="H4508" t="str">
            <v>OK</v>
          </cell>
          <cell r="J4508"/>
          <cell r="K4508"/>
          <cell r="M4508"/>
        </row>
        <row r="4509">
          <cell r="C4509"/>
          <cell r="E4509"/>
          <cell r="H4509" t="str">
            <v>OK</v>
          </cell>
          <cell r="J4509"/>
          <cell r="K4509"/>
          <cell r="M4509"/>
        </row>
        <row r="4510">
          <cell r="C4510"/>
          <cell r="E4510"/>
          <cell r="H4510" t="str">
            <v>OK</v>
          </cell>
          <cell r="J4510"/>
          <cell r="K4510"/>
          <cell r="M4510"/>
        </row>
        <row r="4511">
          <cell r="C4511"/>
          <cell r="E4511"/>
          <cell r="H4511" t="str">
            <v>OK</v>
          </cell>
          <cell r="J4511"/>
          <cell r="K4511"/>
          <cell r="M4511"/>
        </row>
        <row r="4512">
          <cell r="C4512"/>
          <cell r="E4512"/>
          <cell r="H4512" t="str">
            <v>OK</v>
          </cell>
          <cell r="J4512"/>
          <cell r="K4512"/>
          <cell r="M4512"/>
        </row>
        <row r="4513">
          <cell r="C4513"/>
          <cell r="E4513"/>
          <cell r="H4513" t="str">
            <v>OK</v>
          </cell>
          <cell r="J4513"/>
          <cell r="K4513"/>
          <cell r="M4513"/>
        </row>
        <row r="4514">
          <cell r="C4514"/>
          <cell r="E4514"/>
          <cell r="H4514" t="str">
            <v>OK</v>
          </cell>
          <cell r="J4514"/>
          <cell r="K4514"/>
          <cell r="M4514"/>
        </row>
        <row r="4515">
          <cell r="C4515"/>
          <cell r="E4515"/>
          <cell r="H4515" t="str">
            <v>OK</v>
          </cell>
          <cell r="J4515"/>
          <cell r="K4515"/>
          <cell r="M4515"/>
        </row>
        <row r="4516">
          <cell r="C4516"/>
          <cell r="E4516"/>
          <cell r="H4516" t="str">
            <v>OK</v>
          </cell>
          <cell r="J4516"/>
          <cell r="K4516"/>
          <cell r="M4516"/>
        </row>
        <row r="4517">
          <cell r="C4517"/>
          <cell r="E4517"/>
          <cell r="H4517" t="str">
            <v>OK</v>
          </cell>
          <cell r="J4517"/>
          <cell r="K4517"/>
          <cell r="M4517"/>
        </row>
        <row r="4518">
          <cell r="C4518"/>
          <cell r="E4518"/>
          <cell r="H4518" t="str">
            <v>OK</v>
          </cell>
          <cell r="J4518"/>
          <cell r="K4518"/>
          <cell r="M4518"/>
        </row>
        <row r="4519">
          <cell r="C4519"/>
          <cell r="E4519"/>
          <cell r="H4519" t="str">
            <v>OK</v>
          </cell>
          <cell r="J4519"/>
          <cell r="K4519"/>
          <cell r="M4519"/>
        </row>
        <row r="4520">
          <cell r="C4520"/>
          <cell r="E4520"/>
          <cell r="H4520" t="str">
            <v>OK</v>
          </cell>
          <cell r="J4520"/>
          <cell r="K4520"/>
          <cell r="M4520"/>
        </row>
        <row r="4521">
          <cell r="C4521"/>
          <cell r="E4521"/>
          <cell r="H4521" t="str">
            <v>OK</v>
          </cell>
          <cell r="J4521"/>
          <cell r="K4521"/>
          <cell r="M4521"/>
        </row>
        <row r="4522">
          <cell r="C4522"/>
          <cell r="E4522"/>
          <cell r="H4522" t="str">
            <v>OK</v>
          </cell>
          <cell r="J4522"/>
          <cell r="K4522"/>
          <cell r="M4522"/>
        </row>
        <row r="4523">
          <cell r="C4523"/>
          <cell r="E4523"/>
          <cell r="H4523" t="str">
            <v>OK</v>
          </cell>
          <cell r="J4523"/>
          <cell r="K4523"/>
          <cell r="M4523"/>
        </row>
        <row r="4524">
          <cell r="C4524"/>
          <cell r="E4524"/>
          <cell r="H4524" t="str">
            <v>OK</v>
          </cell>
          <cell r="J4524"/>
          <cell r="K4524"/>
          <cell r="M4524"/>
        </row>
        <row r="4525">
          <cell r="C4525"/>
          <cell r="E4525"/>
          <cell r="H4525" t="str">
            <v>OK</v>
          </cell>
          <cell r="J4525"/>
          <cell r="K4525"/>
          <cell r="M4525"/>
        </row>
        <row r="4526">
          <cell r="C4526"/>
          <cell r="E4526"/>
          <cell r="H4526" t="str">
            <v>OK</v>
          </cell>
          <cell r="J4526"/>
          <cell r="K4526"/>
          <cell r="M4526"/>
        </row>
        <row r="4527">
          <cell r="C4527"/>
          <cell r="E4527"/>
          <cell r="H4527" t="str">
            <v>OK</v>
          </cell>
          <cell r="J4527"/>
          <cell r="K4527"/>
          <cell r="M4527"/>
        </row>
        <row r="4528">
          <cell r="C4528"/>
          <cell r="E4528"/>
          <cell r="H4528" t="str">
            <v>OK</v>
          </cell>
          <cell r="J4528"/>
          <cell r="K4528"/>
          <cell r="M4528"/>
        </row>
        <row r="4529">
          <cell r="C4529"/>
          <cell r="E4529"/>
          <cell r="H4529" t="str">
            <v>OK</v>
          </cell>
          <cell r="J4529"/>
          <cell r="K4529"/>
          <cell r="M4529"/>
        </row>
        <row r="4530">
          <cell r="C4530"/>
          <cell r="E4530"/>
          <cell r="H4530" t="str">
            <v>OK</v>
          </cell>
          <cell r="J4530"/>
          <cell r="K4530"/>
          <cell r="M4530"/>
        </row>
        <row r="4531">
          <cell r="C4531"/>
          <cell r="E4531"/>
          <cell r="H4531" t="str">
            <v>OK</v>
          </cell>
          <cell r="J4531"/>
          <cell r="K4531"/>
          <cell r="M4531"/>
        </row>
        <row r="4532">
          <cell r="C4532"/>
          <cell r="E4532"/>
          <cell r="H4532" t="str">
            <v>OK</v>
          </cell>
          <cell r="J4532"/>
          <cell r="K4532"/>
          <cell r="M4532"/>
        </row>
        <row r="4533">
          <cell r="C4533"/>
          <cell r="E4533"/>
          <cell r="H4533" t="str">
            <v>OK</v>
          </cell>
          <cell r="J4533"/>
          <cell r="K4533"/>
          <cell r="M4533"/>
        </row>
        <row r="4534">
          <cell r="C4534"/>
          <cell r="E4534"/>
          <cell r="H4534" t="str">
            <v>OK</v>
          </cell>
          <cell r="J4534"/>
          <cell r="K4534"/>
          <cell r="M4534"/>
        </row>
        <row r="4535">
          <cell r="C4535"/>
          <cell r="E4535"/>
          <cell r="H4535" t="str">
            <v>OK</v>
          </cell>
          <cell r="J4535"/>
          <cell r="K4535"/>
          <cell r="M4535"/>
        </row>
        <row r="4536">
          <cell r="C4536"/>
          <cell r="E4536"/>
          <cell r="H4536" t="str">
            <v>OK</v>
          </cell>
          <cell r="J4536"/>
          <cell r="K4536"/>
          <cell r="M4536"/>
        </row>
        <row r="4537">
          <cell r="C4537"/>
          <cell r="E4537"/>
          <cell r="H4537" t="str">
            <v>OK</v>
          </cell>
          <cell r="J4537"/>
          <cell r="K4537"/>
          <cell r="M4537"/>
        </row>
        <row r="4538">
          <cell r="C4538"/>
          <cell r="E4538"/>
          <cell r="H4538" t="str">
            <v>OK</v>
          </cell>
          <cell r="J4538"/>
          <cell r="K4538"/>
          <cell r="M4538"/>
        </row>
        <row r="4539">
          <cell r="C4539"/>
          <cell r="E4539"/>
          <cell r="H4539" t="str">
            <v>OK</v>
          </cell>
          <cell r="J4539"/>
          <cell r="K4539"/>
          <cell r="M4539"/>
        </row>
        <row r="4540">
          <cell r="C4540"/>
          <cell r="E4540"/>
          <cell r="H4540" t="str">
            <v>OK</v>
          </cell>
          <cell r="J4540"/>
          <cell r="K4540"/>
          <cell r="M4540"/>
        </row>
        <row r="4541">
          <cell r="C4541"/>
          <cell r="E4541"/>
          <cell r="H4541" t="str">
            <v>OK</v>
          </cell>
          <cell r="J4541"/>
          <cell r="K4541"/>
          <cell r="M4541"/>
        </row>
        <row r="4542">
          <cell r="C4542"/>
          <cell r="E4542"/>
          <cell r="H4542" t="str">
            <v>OK</v>
          </cell>
          <cell r="J4542"/>
          <cell r="K4542"/>
          <cell r="M4542"/>
        </row>
        <row r="4543">
          <cell r="C4543"/>
          <cell r="E4543"/>
          <cell r="H4543" t="str">
            <v>OK</v>
          </cell>
          <cell r="J4543"/>
          <cell r="K4543"/>
          <cell r="M4543"/>
        </row>
        <row r="4544">
          <cell r="C4544"/>
          <cell r="E4544"/>
          <cell r="H4544" t="str">
            <v>OK</v>
          </cell>
          <cell r="J4544"/>
          <cell r="K4544"/>
          <cell r="M4544"/>
        </row>
        <row r="4545">
          <cell r="C4545"/>
          <cell r="E4545"/>
          <cell r="H4545" t="str">
            <v>OK</v>
          </cell>
          <cell r="J4545"/>
          <cell r="K4545"/>
          <cell r="M4545"/>
        </row>
        <row r="4546">
          <cell r="C4546"/>
          <cell r="E4546"/>
          <cell r="H4546" t="str">
            <v>OK</v>
          </cell>
          <cell r="J4546"/>
          <cell r="K4546"/>
          <cell r="M4546"/>
        </row>
        <row r="4547">
          <cell r="C4547"/>
          <cell r="E4547"/>
          <cell r="H4547" t="str">
            <v>OK</v>
          </cell>
          <cell r="J4547"/>
          <cell r="K4547"/>
          <cell r="M4547"/>
        </row>
        <row r="4548">
          <cell r="C4548"/>
          <cell r="E4548"/>
          <cell r="H4548" t="str">
            <v>OK</v>
          </cell>
          <cell r="J4548"/>
          <cell r="K4548"/>
          <cell r="M4548"/>
        </row>
        <row r="4549">
          <cell r="C4549"/>
          <cell r="E4549"/>
          <cell r="H4549" t="str">
            <v>OK</v>
          </cell>
          <cell r="J4549"/>
          <cell r="K4549"/>
          <cell r="M4549"/>
        </row>
        <row r="4550">
          <cell r="C4550"/>
          <cell r="E4550"/>
          <cell r="H4550" t="str">
            <v>OK</v>
          </cell>
          <cell r="J4550"/>
          <cell r="K4550"/>
          <cell r="M4550"/>
        </row>
        <row r="4551">
          <cell r="C4551"/>
          <cell r="E4551"/>
          <cell r="H4551" t="str">
            <v>OK</v>
          </cell>
          <cell r="J4551"/>
          <cell r="K4551"/>
          <cell r="M4551"/>
        </row>
        <row r="4552">
          <cell r="C4552"/>
          <cell r="E4552"/>
          <cell r="H4552" t="str">
            <v>OK</v>
          </cell>
          <cell r="J4552"/>
          <cell r="K4552"/>
          <cell r="M4552"/>
        </row>
        <row r="4553">
          <cell r="C4553"/>
          <cell r="E4553"/>
          <cell r="H4553" t="str">
            <v>OK</v>
          </cell>
          <cell r="J4553"/>
          <cell r="K4553"/>
          <cell r="M4553"/>
        </row>
        <row r="4554">
          <cell r="C4554"/>
          <cell r="E4554"/>
          <cell r="H4554" t="str">
            <v>OK</v>
          </cell>
          <cell r="J4554"/>
          <cell r="K4554"/>
          <cell r="M4554"/>
        </row>
        <row r="4555">
          <cell r="C4555"/>
          <cell r="E4555"/>
          <cell r="H4555" t="str">
            <v>OK</v>
          </cell>
          <cell r="J4555"/>
          <cell r="K4555"/>
          <cell r="M4555"/>
        </row>
        <row r="4556">
          <cell r="C4556"/>
          <cell r="E4556"/>
          <cell r="H4556" t="str">
            <v>OK</v>
          </cell>
          <cell r="J4556"/>
          <cell r="K4556"/>
          <cell r="M4556"/>
        </row>
        <row r="4557">
          <cell r="C4557"/>
          <cell r="E4557"/>
          <cell r="H4557" t="str">
            <v>OK</v>
          </cell>
          <cell r="J4557"/>
          <cell r="K4557"/>
          <cell r="M4557"/>
        </row>
        <row r="4558">
          <cell r="C4558"/>
          <cell r="E4558"/>
          <cell r="H4558" t="str">
            <v>OK</v>
          </cell>
          <cell r="J4558"/>
          <cell r="K4558"/>
          <cell r="M4558"/>
        </row>
        <row r="4559">
          <cell r="C4559"/>
          <cell r="E4559"/>
          <cell r="H4559" t="str">
            <v>OK</v>
          </cell>
          <cell r="J4559"/>
          <cell r="K4559"/>
          <cell r="M4559"/>
        </row>
        <row r="4560">
          <cell r="C4560"/>
          <cell r="E4560"/>
          <cell r="H4560" t="str">
            <v>OK</v>
          </cell>
          <cell r="J4560"/>
          <cell r="K4560"/>
          <cell r="M4560"/>
        </row>
        <row r="4561">
          <cell r="C4561"/>
          <cell r="E4561"/>
          <cell r="H4561" t="str">
            <v>OK</v>
          </cell>
          <cell r="J4561"/>
          <cell r="K4561"/>
          <cell r="M4561"/>
        </row>
        <row r="4562">
          <cell r="C4562"/>
          <cell r="E4562"/>
          <cell r="H4562" t="str">
            <v>OK</v>
          </cell>
          <cell r="J4562"/>
          <cell r="K4562"/>
          <cell r="M4562"/>
        </row>
        <row r="4563">
          <cell r="C4563"/>
          <cell r="E4563"/>
          <cell r="H4563" t="str">
            <v>OK</v>
          </cell>
          <cell r="J4563"/>
          <cell r="K4563"/>
          <cell r="M4563"/>
        </row>
        <row r="4564">
          <cell r="C4564"/>
          <cell r="E4564"/>
          <cell r="H4564" t="str">
            <v>OK</v>
          </cell>
          <cell r="J4564"/>
          <cell r="K4564"/>
          <cell r="M4564"/>
        </row>
        <row r="4565">
          <cell r="C4565"/>
          <cell r="E4565"/>
          <cell r="H4565" t="str">
            <v>OK</v>
          </cell>
          <cell r="J4565"/>
          <cell r="K4565"/>
          <cell r="M4565"/>
        </row>
        <row r="4566">
          <cell r="C4566"/>
          <cell r="E4566"/>
          <cell r="H4566" t="str">
            <v>OK</v>
          </cell>
          <cell r="J4566"/>
          <cell r="K4566"/>
          <cell r="M4566"/>
        </row>
        <row r="4567">
          <cell r="C4567"/>
          <cell r="E4567"/>
          <cell r="H4567" t="str">
            <v>OK</v>
          </cell>
          <cell r="J4567"/>
          <cell r="K4567"/>
          <cell r="M4567"/>
        </row>
        <row r="4568">
          <cell r="C4568"/>
          <cell r="E4568"/>
          <cell r="H4568" t="str">
            <v>OK</v>
          </cell>
          <cell r="J4568"/>
          <cell r="K4568"/>
          <cell r="M4568"/>
        </row>
        <row r="4569">
          <cell r="C4569"/>
          <cell r="E4569"/>
          <cell r="H4569" t="str">
            <v>OK</v>
          </cell>
          <cell r="J4569"/>
          <cell r="K4569"/>
          <cell r="M4569"/>
        </row>
        <row r="4570">
          <cell r="C4570"/>
          <cell r="E4570"/>
          <cell r="H4570" t="str">
            <v>OK</v>
          </cell>
          <cell r="J4570"/>
          <cell r="K4570"/>
          <cell r="M4570"/>
        </row>
        <row r="4571">
          <cell r="C4571"/>
          <cell r="E4571"/>
          <cell r="H4571" t="str">
            <v>OK</v>
          </cell>
          <cell r="J4571"/>
          <cell r="K4571"/>
          <cell r="M4571"/>
        </row>
        <row r="4572">
          <cell r="C4572"/>
          <cell r="E4572"/>
          <cell r="H4572" t="str">
            <v>OK</v>
          </cell>
          <cell r="J4572"/>
          <cell r="K4572"/>
          <cell r="M4572"/>
        </row>
        <row r="4573">
          <cell r="C4573"/>
          <cell r="E4573"/>
          <cell r="H4573" t="str">
            <v>OK</v>
          </cell>
          <cell r="J4573"/>
          <cell r="K4573"/>
          <cell r="M4573"/>
        </row>
        <row r="4574">
          <cell r="C4574"/>
          <cell r="E4574"/>
          <cell r="H4574" t="str">
            <v>OK</v>
          </cell>
          <cell r="J4574"/>
          <cell r="K4574"/>
          <cell r="M4574"/>
        </row>
        <row r="4575">
          <cell r="C4575"/>
          <cell r="E4575"/>
          <cell r="H4575" t="str">
            <v>OK</v>
          </cell>
          <cell r="J4575"/>
          <cell r="K4575"/>
          <cell r="M4575"/>
        </row>
        <row r="4576">
          <cell r="C4576"/>
          <cell r="E4576"/>
          <cell r="H4576" t="str">
            <v>OK</v>
          </cell>
          <cell r="J4576"/>
          <cell r="K4576"/>
          <cell r="M4576"/>
        </row>
        <row r="4577">
          <cell r="C4577"/>
          <cell r="E4577"/>
          <cell r="H4577" t="str">
            <v>OK</v>
          </cell>
          <cell r="J4577"/>
          <cell r="K4577"/>
          <cell r="M4577"/>
        </row>
        <row r="4578">
          <cell r="C4578"/>
          <cell r="E4578"/>
          <cell r="H4578" t="str">
            <v>OK</v>
          </cell>
          <cell r="J4578"/>
          <cell r="K4578"/>
          <cell r="M4578"/>
        </row>
        <row r="4579">
          <cell r="C4579"/>
          <cell r="E4579"/>
          <cell r="H4579" t="str">
            <v>OK</v>
          </cell>
          <cell r="J4579"/>
          <cell r="K4579"/>
          <cell r="M4579"/>
        </row>
        <row r="4580">
          <cell r="C4580"/>
          <cell r="E4580"/>
          <cell r="H4580" t="str">
            <v>OK</v>
          </cell>
          <cell r="J4580"/>
          <cell r="K4580"/>
          <cell r="M4580"/>
        </row>
        <row r="4581">
          <cell r="C4581"/>
          <cell r="E4581"/>
          <cell r="H4581" t="str">
            <v>OK</v>
          </cell>
          <cell r="J4581"/>
          <cell r="K4581"/>
          <cell r="M4581"/>
        </row>
        <row r="4582">
          <cell r="C4582"/>
          <cell r="E4582"/>
          <cell r="H4582" t="str">
            <v>OK</v>
          </cell>
          <cell r="J4582"/>
          <cell r="K4582"/>
          <cell r="M4582"/>
        </row>
        <row r="4583">
          <cell r="C4583"/>
          <cell r="E4583"/>
          <cell r="H4583" t="str">
            <v>OK</v>
          </cell>
          <cell r="J4583"/>
          <cell r="K4583"/>
          <cell r="M4583"/>
        </row>
        <row r="4584">
          <cell r="C4584"/>
          <cell r="E4584"/>
          <cell r="H4584" t="str">
            <v>OK</v>
          </cell>
          <cell r="J4584"/>
          <cell r="K4584"/>
          <cell r="M4584"/>
        </row>
        <row r="4585">
          <cell r="C4585"/>
          <cell r="E4585"/>
          <cell r="H4585" t="str">
            <v>OK</v>
          </cell>
          <cell r="J4585"/>
          <cell r="K4585"/>
          <cell r="M4585"/>
        </row>
        <row r="4586">
          <cell r="C4586"/>
          <cell r="E4586"/>
          <cell r="H4586" t="str">
            <v>OK</v>
          </cell>
          <cell r="J4586"/>
          <cell r="K4586"/>
          <cell r="M4586"/>
        </row>
        <row r="4587">
          <cell r="C4587"/>
          <cell r="E4587"/>
          <cell r="H4587" t="str">
            <v>OK</v>
          </cell>
          <cell r="J4587"/>
          <cell r="K4587"/>
          <cell r="M4587"/>
        </row>
        <row r="4588">
          <cell r="C4588"/>
          <cell r="E4588"/>
          <cell r="H4588" t="str">
            <v>OK</v>
          </cell>
          <cell r="J4588"/>
          <cell r="K4588"/>
          <cell r="M4588"/>
        </row>
        <row r="4589">
          <cell r="C4589"/>
          <cell r="E4589"/>
          <cell r="H4589" t="str">
            <v>OK</v>
          </cell>
          <cell r="J4589"/>
          <cell r="K4589"/>
          <cell r="M4589"/>
        </row>
        <row r="4590">
          <cell r="C4590"/>
          <cell r="E4590"/>
          <cell r="H4590" t="str">
            <v>OK</v>
          </cell>
          <cell r="J4590"/>
          <cell r="K4590"/>
          <cell r="M4590"/>
        </row>
        <row r="4591">
          <cell r="C4591"/>
          <cell r="E4591"/>
          <cell r="H4591" t="str">
            <v>OK</v>
          </cell>
          <cell r="J4591"/>
          <cell r="K4591"/>
          <cell r="M4591"/>
        </row>
        <row r="4592">
          <cell r="C4592"/>
          <cell r="E4592"/>
          <cell r="H4592" t="str">
            <v>OK</v>
          </cell>
          <cell r="J4592"/>
          <cell r="K4592"/>
          <cell r="M4592"/>
        </row>
        <row r="4593">
          <cell r="C4593"/>
          <cell r="E4593"/>
          <cell r="H4593" t="str">
            <v>OK</v>
          </cell>
          <cell r="J4593"/>
          <cell r="K4593"/>
          <cell r="M4593"/>
        </row>
        <row r="4594">
          <cell r="C4594"/>
          <cell r="E4594"/>
          <cell r="H4594" t="str">
            <v>OK</v>
          </cell>
          <cell r="J4594"/>
          <cell r="K4594"/>
          <cell r="M4594"/>
        </row>
        <row r="4595">
          <cell r="C4595"/>
          <cell r="E4595"/>
          <cell r="H4595" t="str">
            <v>OK</v>
          </cell>
          <cell r="J4595"/>
          <cell r="K4595"/>
          <cell r="M4595"/>
        </row>
        <row r="4596">
          <cell r="C4596"/>
          <cell r="E4596"/>
          <cell r="H4596" t="str">
            <v>OK</v>
          </cell>
          <cell r="J4596"/>
          <cell r="K4596"/>
          <cell r="M4596"/>
        </row>
        <row r="4597">
          <cell r="C4597"/>
          <cell r="E4597"/>
          <cell r="H4597" t="str">
            <v>OK</v>
          </cell>
          <cell r="J4597"/>
          <cell r="K4597"/>
          <cell r="M4597"/>
        </row>
        <row r="4598">
          <cell r="C4598"/>
          <cell r="E4598"/>
          <cell r="H4598" t="str">
            <v>OK</v>
          </cell>
          <cell r="J4598"/>
          <cell r="K4598"/>
          <cell r="M4598"/>
        </row>
        <row r="4599">
          <cell r="C4599"/>
          <cell r="E4599"/>
          <cell r="H4599" t="str">
            <v>OK</v>
          </cell>
          <cell r="J4599"/>
          <cell r="K4599"/>
          <cell r="M4599"/>
        </row>
        <row r="4600">
          <cell r="C4600"/>
          <cell r="E4600"/>
          <cell r="H4600" t="str">
            <v>OK</v>
          </cell>
          <cell r="J4600"/>
          <cell r="K4600"/>
          <cell r="M4600"/>
        </row>
        <row r="4601">
          <cell r="C4601"/>
          <cell r="E4601"/>
          <cell r="H4601" t="str">
            <v>OK</v>
          </cell>
          <cell r="J4601"/>
          <cell r="K4601"/>
          <cell r="M4601"/>
        </row>
        <row r="4602">
          <cell r="C4602"/>
          <cell r="E4602"/>
          <cell r="H4602" t="str">
            <v>OK</v>
          </cell>
          <cell r="J4602"/>
          <cell r="K4602"/>
          <cell r="M4602"/>
        </row>
        <row r="4603">
          <cell r="C4603"/>
          <cell r="E4603"/>
          <cell r="H4603" t="str">
            <v>OK</v>
          </cell>
          <cell r="J4603"/>
          <cell r="K4603"/>
          <cell r="M4603"/>
        </row>
        <row r="4604">
          <cell r="C4604"/>
          <cell r="E4604"/>
          <cell r="H4604" t="str">
            <v>OK</v>
          </cell>
          <cell r="J4604"/>
          <cell r="K4604"/>
          <cell r="M4604"/>
        </row>
        <row r="4605">
          <cell r="C4605"/>
          <cell r="E4605"/>
          <cell r="H4605" t="str">
            <v>OK</v>
          </cell>
          <cell r="J4605"/>
          <cell r="K4605"/>
          <cell r="M4605"/>
        </row>
        <row r="4606">
          <cell r="C4606"/>
          <cell r="E4606"/>
          <cell r="H4606" t="str">
            <v>OK</v>
          </cell>
          <cell r="J4606"/>
          <cell r="K4606"/>
          <cell r="M4606"/>
        </row>
        <row r="4607">
          <cell r="C4607"/>
          <cell r="E4607"/>
          <cell r="H4607" t="str">
            <v>OK</v>
          </cell>
          <cell r="J4607"/>
          <cell r="K4607"/>
          <cell r="M4607"/>
        </row>
        <row r="4608">
          <cell r="C4608"/>
          <cell r="E4608"/>
          <cell r="H4608" t="str">
            <v>OK</v>
          </cell>
          <cell r="J4608"/>
          <cell r="K4608"/>
          <cell r="M4608"/>
        </row>
        <row r="4609">
          <cell r="C4609"/>
          <cell r="E4609"/>
          <cell r="H4609" t="str">
            <v>OK</v>
          </cell>
          <cell r="J4609"/>
          <cell r="K4609"/>
          <cell r="M4609"/>
        </row>
        <row r="4610">
          <cell r="C4610"/>
          <cell r="E4610"/>
          <cell r="H4610" t="str">
            <v>OK</v>
          </cell>
          <cell r="J4610"/>
          <cell r="K4610"/>
          <cell r="M4610"/>
        </row>
        <row r="4611">
          <cell r="C4611"/>
          <cell r="E4611"/>
          <cell r="H4611" t="str">
            <v>OK</v>
          </cell>
          <cell r="J4611"/>
          <cell r="K4611"/>
          <cell r="M4611"/>
        </row>
        <row r="4612">
          <cell r="C4612"/>
          <cell r="E4612"/>
          <cell r="H4612" t="str">
            <v>OK</v>
          </cell>
          <cell r="J4612"/>
          <cell r="K4612"/>
          <cell r="M4612"/>
        </row>
        <row r="4613">
          <cell r="C4613"/>
          <cell r="E4613"/>
          <cell r="H4613" t="str">
            <v>OK</v>
          </cell>
          <cell r="J4613"/>
          <cell r="K4613"/>
          <cell r="M4613"/>
        </row>
        <row r="4614">
          <cell r="C4614"/>
          <cell r="E4614"/>
          <cell r="H4614" t="str">
            <v>OK</v>
          </cell>
          <cell r="J4614"/>
          <cell r="K4614"/>
          <cell r="M4614"/>
        </row>
        <row r="4615">
          <cell r="C4615"/>
          <cell r="E4615"/>
          <cell r="H4615" t="str">
            <v>OK</v>
          </cell>
          <cell r="J4615"/>
          <cell r="K4615"/>
          <cell r="M4615"/>
        </row>
        <row r="4616">
          <cell r="C4616"/>
          <cell r="E4616"/>
          <cell r="H4616" t="str">
            <v>OK</v>
          </cell>
          <cell r="J4616"/>
          <cell r="K4616"/>
          <cell r="M4616"/>
        </row>
        <row r="4617">
          <cell r="C4617"/>
          <cell r="E4617"/>
          <cell r="H4617" t="str">
            <v>OK</v>
          </cell>
          <cell r="J4617"/>
          <cell r="K4617"/>
          <cell r="M4617"/>
        </row>
        <row r="4618">
          <cell r="C4618"/>
          <cell r="E4618"/>
          <cell r="H4618" t="str">
            <v>OK</v>
          </cell>
          <cell r="J4618"/>
          <cell r="K4618"/>
          <cell r="M4618"/>
        </row>
        <row r="4619">
          <cell r="C4619"/>
          <cell r="E4619"/>
          <cell r="H4619" t="str">
            <v>OK</v>
          </cell>
          <cell r="J4619"/>
          <cell r="K4619"/>
          <cell r="M4619"/>
        </row>
        <row r="4620">
          <cell r="C4620"/>
          <cell r="E4620"/>
          <cell r="H4620" t="str">
            <v>OK</v>
          </cell>
          <cell r="J4620"/>
          <cell r="K4620"/>
          <cell r="M4620"/>
        </row>
        <row r="4621">
          <cell r="C4621"/>
          <cell r="E4621"/>
          <cell r="H4621" t="str">
            <v>OK</v>
          </cell>
          <cell r="J4621"/>
          <cell r="K4621"/>
          <cell r="M4621"/>
        </row>
        <row r="4622">
          <cell r="C4622"/>
          <cell r="E4622"/>
          <cell r="H4622" t="str">
            <v>OK</v>
          </cell>
          <cell r="J4622"/>
          <cell r="K4622"/>
          <cell r="M4622"/>
        </row>
        <row r="4623">
          <cell r="C4623"/>
          <cell r="E4623"/>
          <cell r="H4623" t="str">
            <v>OK</v>
          </cell>
          <cell r="J4623"/>
          <cell r="K4623"/>
          <cell r="M4623"/>
        </row>
        <row r="4624">
          <cell r="C4624"/>
          <cell r="E4624"/>
          <cell r="H4624" t="str">
            <v>OK</v>
          </cell>
          <cell r="J4624"/>
          <cell r="K4624"/>
          <cell r="M4624"/>
        </row>
        <row r="4625">
          <cell r="C4625"/>
          <cell r="E4625"/>
          <cell r="H4625" t="str">
            <v>OK</v>
          </cell>
          <cell r="J4625"/>
          <cell r="K4625"/>
          <cell r="M4625"/>
        </row>
        <row r="4626">
          <cell r="C4626"/>
          <cell r="E4626"/>
          <cell r="H4626" t="str">
            <v>OK</v>
          </cell>
          <cell r="J4626"/>
          <cell r="K4626"/>
          <cell r="M4626"/>
        </row>
        <row r="4627">
          <cell r="C4627"/>
          <cell r="E4627"/>
          <cell r="H4627" t="str">
            <v>OK</v>
          </cell>
          <cell r="J4627"/>
          <cell r="K4627"/>
          <cell r="M4627"/>
        </row>
        <row r="4628">
          <cell r="C4628"/>
          <cell r="E4628"/>
          <cell r="H4628" t="str">
            <v>OK</v>
          </cell>
          <cell r="J4628"/>
          <cell r="K4628"/>
          <cell r="M4628"/>
        </row>
        <row r="4629">
          <cell r="C4629"/>
          <cell r="E4629"/>
          <cell r="H4629" t="str">
            <v>OK</v>
          </cell>
          <cell r="J4629"/>
          <cell r="K4629"/>
          <cell r="M4629"/>
        </row>
        <row r="4630">
          <cell r="C4630"/>
          <cell r="E4630"/>
          <cell r="H4630" t="str">
            <v>OK</v>
          </cell>
          <cell r="J4630"/>
          <cell r="K4630"/>
          <cell r="M4630"/>
        </row>
        <row r="4631">
          <cell r="C4631"/>
          <cell r="E4631"/>
          <cell r="H4631" t="str">
            <v>OK</v>
          </cell>
          <cell r="J4631"/>
          <cell r="K4631"/>
          <cell r="M4631"/>
        </row>
        <row r="4632">
          <cell r="C4632"/>
          <cell r="E4632"/>
          <cell r="H4632" t="str">
            <v>OK</v>
          </cell>
          <cell r="J4632"/>
          <cell r="K4632"/>
          <cell r="M4632"/>
        </row>
        <row r="4633">
          <cell r="C4633"/>
          <cell r="E4633"/>
          <cell r="H4633" t="str">
            <v>OK</v>
          </cell>
          <cell r="J4633"/>
          <cell r="K4633"/>
          <cell r="M4633"/>
        </row>
        <row r="4634">
          <cell r="C4634"/>
          <cell r="E4634"/>
          <cell r="H4634" t="str">
            <v>OK</v>
          </cell>
          <cell r="J4634"/>
          <cell r="K4634"/>
          <cell r="M4634"/>
        </row>
        <row r="4635">
          <cell r="C4635"/>
          <cell r="E4635"/>
          <cell r="H4635" t="str">
            <v>OK</v>
          </cell>
          <cell r="J4635"/>
          <cell r="K4635"/>
          <cell r="M4635"/>
        </row>
        <row r="4636">
          <cell r="C4636"/>
          <cell r="E4636"/>
          <cell r="H4636" t="str">
            <v>OK</v>
          </cell>
          <cell r="J4636"/>
          <cell r="K4636"/>
          <cell r="M4636"/>
        </row>
        <row r="4637">
          <cell r="C4637"/>
          <cell r="E4637"/>
          <cell r="H4637" t="str">
            <v>OK</v>
          </cell>
          <cell r="J4637"/>
          <cell r="K4637"/>
          <cell r="M4637"/>
        </row>
        <row r="4638">
          <cell r="C4638"/>
          <cell r="E4638"/>
          <cell r="H4638" t="str">
            <v>OK</v>
          </cell>
          <cell r="J4638"/>
          <cell r="K4638"/>
          <cell r="M4638"/>
        </row>
        <row r="4639">
          <cell r="C4639"/>
          <cell r="E4639"/>
          <cell r="H4639" t="str">
            <v>OK</v>
          </cell>
          <cell r="J4639"/>
          <cell r="K4639"/>
          <cell r="M4639"/>
        </row>
        <row r="4640">
          <cell r="C4640"/>
          <cell r="E4640"/>
          <cell r="H4640" t="str">
            <v>OK</v>
          </cell>
          <cell r="J4640"/>
          <cell r="K4640"/>
          <cell r="M4640"/>
        </row>
        <row r="4641">
          <cell r="C4641"/>
          <cell r="E4641"/>
          <cell r="H4641" t="str">
            <v>OK</v>
          </cell>
          <cell r="J4641"/>
          <cell r="K4641"/>
          <cell r="M4641"/>
        </row>
        <row r="4642">
          <cell r="C4642"/>
          <cell r="E4642"/>
          <cell r="H4642" t="str">
            <v>OK</v>
          </cell>
          <cell r="J4642"/>
          <cell r="K4642"/>
          <cell r="M4642"/>
        </row>
        <row r="4643">
          <cell r="C4643"/>
          <cell r="E4643"/>
          <cell r="H4643" t="str">
            <v>OK</v>
          </cell>
          <cell r="J4643"/>
          <cell r="K4643"/>
          <cell r="M4643"/>
        </row>
        <row r="4644">
          <cell r="C4644"/>
          <cell r="E4644"/>
          <cell r="H4644" t="str">
            <v>OK</v>
          </cell>
          <cell r="J4644"/>
          <cell r="K4644"/>
          <cell r="M4644"/>
        </row>
        <row r="4645">
          <cell r="C4645"/>
          <cell r="E4645"/>
          <cell r="H4645" t="str">
            <v>OK</v>
          </cell>
          <cell r="J4645"/>
          <cell r="K4645"/>
          <cell r="M4645"/>
        </row>
        <row r="4646">
          <cell r="C4646"/>
          <cell r="E4646"/>
          <cell r="H4646" t="str">
            <v>OK</v>
          </cell>
          <cell r="J4646"/>
          <cell r="K4646"/>
          <cell r="M4646"/>
        </row>
        <row r="4647">
          <cell r="C4647"/>
          <cell r="E4647"/>
          <cell r="H4647" t="str">
            <v>OK</v>
          </cell>
          <cell r="J4647"/>
          <cell r="K4647"/>
          <cell r="M4647"/>
        </row>
        <row r="4648">
          <cell r="C4648"/>
          <cell r="E4648"/>
          <cell r="H4648" t="str">
            <v>OK</v>
          </cell>
          <cell r="J4648"/>
          <cell r="K4648"/>
          <cell r="M4648"/>
        </row>
        <row r="4649">
          <cell r="C4649"/>
          <cell r="E4649"/>
          <cell r="H4649" t="str">
            <v>OK</v>
          </cell>
          <cell r="J4649"/>
          <cell r="K4649"/>
          <cell r="M4649"/>
        </row>
        <row r="4650">
          <cell r="C4650"/>
          <cell r="E4650"/>
          <cell r="H4650" t="str">
            <v>OK</v>
          </cell>
          <cell r="J4650"/>
          <cell r="K4650"/>
          <cell r="M4650"/>
        </row>
        <row r="4651">
          <cell r="C4651"/>
          <cell r="E4651"/>
          <cell r="H4651" t="str">
            <v>OK</v>
          </cell>
          <cell r="J4651"/>
          <cell r="K4651"/>
          <cell r="M4651"/>
        </row>
        <row r="4652">
          <cell r="C4652"/>
          <cell r="E4652"/>
          <cell r="H4652" t="str">
            <v>OK</v>
          </cell>
          <cell r="J4652"/>
          <cell r="K4652"/>
          <cell r="M4652"/>
        </row>
        <row r="4653">
          <cell r="C4653"/>
          <cell r="E4653"/>
          <cell r="H4653" t="str">
            <v>OK</v>
          </cell>
          <cell r="J4653"/>
          <cell r="K4653"/>
          <cell r="M4653"/>
        </row>
        <row r="4654">
          <cell r="C4654"/>
          <cell r="E4654"/>
          <cell r="H4654" t="str">
            <v>OK</v>
          </cell>
          <cell r="J4654"/>
          <cell r="K4654"/>
          <cell r="M4654"/>
        </row>
        <row r="4655">
          <cell r="C4655"/>
          <cell r="E4655"/>
          <cell r="H4655" t="str">
            <v>OK</v>
          </cell>
          <cell r="J4655"/>
          <cell r="K4655"/>
          <cell r="M4655"/>
        </row>
        <row r="4656">
          <cell r="C4656"/>
          <cell r="E4656"/>
          <cell r="H4656" t="str">
            <v>OK</v>
          </cell>
          <cell r="J4656"/>
          <cell r="K4656"/>
          <cell r="M4656"/>
        </row>
        <row r="4657">
          <cell r="C4657"/>
          <cell r="E4657"/>
          <cell r="H4657" t="str">
            <v>OK</v>
          </cell>
          <cell r="J4657"/>
          <cell r="K4657"/>
          <cell r="M4657"/>
        </row>
        <row r="4658">
          <cell r="C4658"/>
          <cell r="E4658"/>
          <cell r="H4658" t="str">
            <v>OK</v>
          </cell>
          <cell r="J4658"/>
          <cell r="K4658"/>
          <cell r="M4658"/>
        </row>
        <row r="4659">
          <cell r="C4659"/>
          <cell r="E4659"/>
          <cell r="H4659" t="str">
            <v>OK</v>
          </cell>
          <cell r="J4659"/>
          <cell r="K4659"/>
          <cell r="M4659"/>
        </row>
        <row r="4660">
          <cell r="C4660"/>
          <cell r="E4660"/>
          <cell r="H4660" t="str">
            <v>OK</v>
          </cell>
          <cell r="J4660"/>
          <cell r="K4660"/>
          <cell r="M4660"/>
        </row>
        <row r="4661">
          <cell r="C4661"/>
          <cell r="E4661"/>
          <cell r="H4661" t="str">
            <v>OK</v>
          </cell>
          <cell r="J4661"/>
          <cell r="K4661"/>
          <cell r="M4661"/>
        </row>
        <row r="4662">
          <cell r="C4662"/>
          <cell r="E4662"/>
          <cell r="H4662" t="str">
            <v>OK</v>
          </cell>
          <cell r="J4662"/>
          <cell r="K4662"/>
          <cell r="M4662"/>
        </row>
        <row r="4663">
          <cell r="C4663"/>
          <cell r="E4663"/>
          <cell r="H4663" t="str">
            <v>OK</v>
          </cell>
          <cell r="J4663"/>
          <cell r="K4663"/>
          <cell r="M4663"/>
        </row>
        <row r="4664">
          <cell r="C4664"/>
          <cell r="E4664"/>
          <cell r="H4664" t="str">
            <v>OK</v>
          </cell>
          <cell r="J4664"/>
          <cell r="K4664"/>
          <cell r="M4664"/>
        </row>
        <row r="4665">
          <cell r="C4665"/>
          <cell r="E4665"/>
          <cell r="H4665" t="str">
            <v>OK</v>
          </cell>
          <cell r="J4665"/>
          <cell r="K4665"/>
          <cell r="M4665"/>
        </row>
        <row r="4666">
          <cell r="C4666"/>
          <cell r="E4666"/>
          <cell r="H4666" t="str">
            <v>OK</v>
          </cell>
          <cell r="J4666"/>
          <cell r="K4666"/>
          <cell r="M4666"/>
        </row>
        <row r="4667">
          <cell r="C4667"/>
          <cell r="E4667"/>
          <cell r="H4667" t="str">
            <v>OK</v>
          </cell>
          <cell r="J4667"/>
          <cell r="K4667"/>
          <cell r="M4667"/>
        </row>
        <row r="4668">
          <cell r="C4668"/>
          <cell r="E4668"/>
          <cell r="H4668" t="str">
            <v>OK</v>
          </cell>
          <cell r="J4668"/>
          <cell r="K4668"/>
          <cell r="M4668"/>
        </row>
        <row r="4669">
          <cell r="C4669"/>
          <cell r="E4669"/>
          <cell r="H4669" t="str">
            <v>OK</v>
          </cell>
          <cell r="J4669"/>
          <cell r="K4669"/>
          <cell r="M4669"/>
        </row>
        <row r="4670">
          <cell r="C4670"/>
          <cell r="E4670"/>
          <cell r="H4670" t="str">
            <v>OK</v>
          </cell>
          <cell r="J4670"/>
          <cell r="K4670"/>
          <cell r="M4670"/>
        </row>
        <row r="4671">
          <cell r="C4671"/>
          <cell r="E4671"/>
          <cell r="H4671" t="str">
            <v>OK</v>
          </cell>
          <cell r="J4671"/>
          <cell r="K4671"/>
          <cell r="M4671"/>
        </row>
        <row r="4672">
          <cell r="C4672"/>
          <cell r="E4672"/>
          <cell r="H4672" t="str">
            <v>OK</v>
          </cell>
          <cell r="J4672"/>
          <cell r="K4672"/>
          <cell r="M4672"/>
        </row>
        <row r="4673">
          <cell r="C4673"/>
          <cell r="E4673"/>
          <cell r="H4673" t="str">
            <v>OK</v>
          </cell>
          <cell r="J4673"/>
          <cell r="K4673"/>
          <cell r="M4673"/>
        </row>
        <row r="4674">
          <cell r="C4674"/>
          <cell r="E4674"/>
          <cell r="H4674" t="str">
            <v>OK</v>
          </cell>
          <cell r="J4674"/>
          <cell r="K4674"/>
          <cell r="M4674"/>
        </row>
        <row r="4675">
          <cell r="C4675"/>
          <cell r="E4675"/>
          <cell r="H4675" t="str">
            <v>OK</v>
          </cell>
          <cell r="J4675"/>
          <cell r="K4675"/>
          <cell r="M4675"/>
        </row>
        <row r="4676">
          <cell r="C4676"/>
          <cell r="E4676"/>
          <cell r="H4676" t="str">
            <v>OK</v>
          </cell>
          <cell r="J4676"/>
          <cell r="K4676"/>
          <cell r="M4676"/>
        </row>
        <row r="4677">
          <cell r="C4677"/>
          <cell r="E4677"/>
          <cell r="H4677" t="str">
            <v>OK</v>
          </cell>
          <cell r="J4677"/>
          <cell r="K4677"/>
          <cell r="M4677"/>
        </row>
        <row r="4678">
          <cell r="C4678"/>
          <cell r="E4678"/>
          <cell r="H4678" t="str">
            <v>OK</v>
          </cell>
          <cell r="J4678"/>
          <cell r="K4678"/>
          <cell r="M4678"/>
        </row>
        <row r="4679">
          <cell r="C4679"/>
          <cell r="E4679"/>
          <cell r="H4679" t="str">
            <v>OK</v>
          </cell>
          <cell r="J4679"/>
          <cell r="K4679"/>
          <cell r="M4679"/>
        </row>
        <row r="4680">
          <cell r="C4680"/>
          <cell r="E4680"/>
          <cell r="H4680" t="str">
            <v>OK</v>
          </cell>
          <cell r="J4680"/>
          <cell r="K4680"/>
          <cell r="M4680"/>
        </row>
        <row r="4681">
          <cell r="C4681"/>
          <cell r="E4681"/>
          <cell r="H4681" t="str">
            <v>OK</v>
          </cell>
          <cell r="J4681"/>
          <cell r="K4681"/>
          <cell r="M4681"/>
        </row>
        <row r="4682">
          <cell r="C4682"/>
          <cell r="E4682"/>
          <cell r="H4682" t="str">
            <v>OK</v>
          </cell>
          <cell r="J4682"/>
          <cell r="K4682"/>
          <cell r="M4682"/>
        </row>
        <row r="4683">
          <cell r="C4683"/>
          <cell r="E4683"/>
          <cell r="H4683" t="str">
            <v>OK</v>
          </cell>
          <cell r="J4683"/>
          <cell r="K4683"/>
          <cell r="M4683"/>
        </row>
        <row r="4684">
          <cell r="C4684"/>
          <cell r="E4684"/>
          <cell r="H4684" t="str">
            <v>OK</v>
          </cell>
          <cell r="J4684"/>
          <cell r="K4684"/>
          <cell r="M4684"/>
        </row>
        <row r="4685">
          <cell r="C4685"/>
          <cell r="E4685"/>
          <cell r="H4685" t="str">
            <v>OK</v>
          </cell>
          <cell r="J4685"/>
          <cell r="K4685"/>
          <cell r="M4685"/>
        </row>
        <row r="4686">
          <cell r="C4686"/>
          <cell r="E4686"/>
          <cell r="H4686" t="str">
            <v>OK</v>
          </cell>
          <cell r="J4686"/>
          <cell r="K4686"/>
          <cell r="M4686"/>
        </row>
        <row r="4687">
          <cell r="C4687"/>
          <cell r="E4687"/>
          <cell r="H4687" t="str">
            <v>OK</v>
          </cell>
          <cell r="J4687"/>
          <cell r="K4687"/>
          <cell r="M4687"/>
        </row>
        <row r="4688">
          <cell r="C4688"/>
          <cell r="E4688"/>
          <cell r="H4688" t="str">
            <v>OK</v>
          </cell>
          <cell r="J4688"/>
          <cell r="K4688"/>
          <cell r="M4688"/>
        </row>
        <row r="4689">
          <cell r="C4689"/>
          <cell r="E4689"/>
          <cell r="H4689" t="str">
            <v>OK</v>
          </cell>
          <cell r="J4689"/>
          <cell r="K4689"/>
          <cell r="M4689"/>
        </row>
        <row r="4690">
          <cell r="C4690"/>
          <cell r="E4690"/>
          <cell r="H4690" t="str">
            <v>OK</v>
          </cell>
          <cell r="J4690"/>
          <cell r="K4690"/>
          <cell r="M4690"/>
        </row>
        <row r="4691">
          <cell r="C4691"/>
          <cell r="E4691"/>
          <cell r="H4691" t="str">
            <v>OK</v>
          </cell>
          <cell r="J4691"/>
          <cell r="K4691"/>
          <cell r="M4691"/>
        </row>
        <row r="4692">
          <cell r="C4692"/>
          <cell r="E4692"/>
          <cell r="H4692" t="str">
            <v>OK</v>
          </cell>
          <cell r="J4692"/>
          <cell r="K4692"/>
          <cell r="M4692"/>
        </row>
        <row r="4693">
          <cell r="C4693"/>
          <cell r="E4693"/>
          <cell r="H4693" t="str">
            <v>OK</v>
          </cell>
          <cell r="J4693"/>
          <cell r="K4693"/>
          <cell r="M4693"/>
        </row>
        <row r="4694">
          <cell r="C4694"/>
          <cell r="E4694"/>
          <cell r="H4694" t="str">
            <v>OK</v>
          </cell>
          <cell r="J4694"/>
          <cell r="K4694"/>
          <cell r="M4694"/>
        </row>
        <row r="4695">
          <cell r="C4695"/>
          <cell r="E4695"/>
          <cell r="H4695" t="str">
            <v>OK</v>
          </cell>
          <cell r="J4695"/>
          <cell r="K4695"/>
          <cell r="M4695"/>
        </row>
        <row r="4696">
          <cell r="C4696"/>
          <cell r="E4696"/>
          <cell r="H4696" t="str">
            <v>OK</v>
          </cell>
          <cell r="J4696"/>
          <cell r="K4696"/>
          <cell r="M4696"/>
        </row>
        <row r="4697">
          <cell r="C4697"/>
          <cell r="E4697"/>
          <cell r="H4697" t="str">
            <v>OK</v>
          </cell>
          <cell r="J4697"/>
          <cell r="K4697"/>
          <cell r="M4697"/>
        </row>
        <row r="4698">
          <cell r="C4698"/>
          <cell r="E4698"/>
          <cell r="H4698" t="str">
            <v>OK</v>
          </cell>
          <cell r="J4698"/>
          <cell r="K4698"/>
          <cell r="M4698"/>
        </row>
        <row r="4699">
          <cell r="C4699"/>
          <cell r="E4699"/>
          <cell r="H4699" t="str">
            <v>OK</v>
          </cell>
          <cell r="J4699"/>
          <cell r="K4699"/>
          <cell r="M4699"/>
        </row>
        <row r="4700">
          <cell r="C4700"/>
          <cell r="E4700"/>
          <cell r="H4700" t="str">
            <v>OK</v>
          </cell>
          <cell r="J4700"/>
          <cell r="K4700"/>
          <cell r="M4700"/>
        </row>
        <row r="4701">
          <cell r="C4701"/>
          <cell r="E4701"/>
          <cell r="H4701" t="str">
            <v>OK</v>
          </cell>
          <cell r="J4701"/>
          <cell r="K4701"/>
          <cell r="M4701"/>
        </row>
        <row r="4702">
          <cell r="C4702"/>
          <cell r="E4702"/>
          <cell r="H4702" t="str">
            <v>OK</v>
          </cell>
          <cell r="J4702"/>
          <cell r="K4702"/>
          <cell r="M4702"/>
        </row>
        <row r="4703">
          <cell r="C4703"/>
          <cell r="E4703"/>
          <cell r="H4703" t="str">
            <v>OK</v>
          </cell>
          <cell r="J4703"/>
          <cell r="K4703"/>
          <cell r="M4703"/>
        </row>
        <row r="4704">
          <cell r="C4704"/>
          <cell r="E4704"/>
          <cell r="H4704" t="str">
            <v>OK</v>
          </cell>
          <cell r="J4704"/>
          <cell r="K4704"/>
          <cell r="M4704"/>
        </row>
        <row r="4705">
          <cell r="C4705"/>
          <cell r="E4705"/>
          <cell r="H4705" t="str">
            <v>OK</v>
          </cell>
          <cell r="J4705"/>
          <cell r="K4705"/>
          <cell r="M4705"/>
        </row>
        <row r="4706">
          <cell r="C4706"/>
          <cell r="E4706"/>
          <cell r="H4706" t="str">
            <v>OK</v>
          </cell>
          <cell r="J4706"/>
          <cell r="K4706"/>
          <cell r="M4706"/>
        </row>
        <row r="4707">
          <cell r="C4707"/>
          <cell r="E4707"/>
          <cell r="H4707" t="str">
            <v>OK</v>
          </cell>
          <cell r="J4707"/>
          <cell r="K4707"/>
          <cell r="M4707"/>
        </row>
        <row r="4708">
          <cell r="C4708"/>
          <cell r="E4708"/>
          <cell r="H4708" t="str">
            <v>OK</v>
          </cell>
          <cell r="J4708"/>
          <cell r="K4708"/>
          <cell r="M4708"/>
        </row>
        <row r="4709">
          <cell r="C4709"/>
          <cell r="E4709"/>
          <cell r="H4709" t="str">
            <v>OK</v>
          </cell>
          <cell r="J4709"/>
          <cell r="K4709"/>
          <cell r="M4709"/>
        </row>
        <row r="4710">
          <cell r="C4710"/>
          <cell r="E4710"/>
          <cell r="H4710" t="str">
            <v>OK</v>
          </cell>
          <cell r="J4710"/>
          <cell r="K4710"/>
          <cell r="M4710"/>
        </row>
        <row r="4711">
          <cell r="C4711"/>
          <cell r="E4711"/>
          <cell r="H4711" t="str">
            <v>OK</v>
          </cell>
          <cell r="J4711"/>
          <cell r="K4711"/>
          <cell r="M4711"/>
        </row>
        <row r="4712">
          <cell r="C4712"/>
          <cell r="E4712"/>
          <cell r="H4712" t="str">
            <v>OK</v>
          </cell>
          <cell r="J4712"/>
          <cell r="K4712"/>
          <cell r="M4712"/>
        </row>
        <row r="4713">
          <cell r="C4713"/>
          <cell r="E4713"/>
          <cell r="H4713" t="str">
            <v>OK</v>
          </cell>
          <cell r="J4713"/>
          <cell r="K4713"/>
          <cell r="M4713"/>
        </row>
        <row r="4714">
          <cell r="C4714"/>
          <cell r="E4714"/>
          <cell r="H4714" t="str">
            <v>OK</v>
          </cell>
          <cell r="J4714"/>
          <cell r="K4714"/>
          <cell r="M4714"/>
        </row>
        <row r="4715">
          <cell r="C4715"/>
          <cell r="E4715"/>
          <cell r="H4715" t="str">
            <v>OK</v>
          </cell>
          <cell r="J4715"/>
          <cell r="K4715"/>
          <cell r="M4715"/>
        </row>
        <row r="4716">
          <cell r="C4716"/>
          <cell r="E4716"/>
          <cell r="H4716" t="str">
            <v>OK</v>
          </cell>
          <cell r="J4716"/>
          <cell r="K4716"/>
          <cell r="M4716"/>
        </row>
        <row r="4717">
          <cell r="C4717"/>
          <cell r="E4717"/>
          <cell r="H4717" t="str">
            <v>OK</v>
          </cell>
          <cell r="J4717"/>
          <cell r="K4717"/>
          <cell r="M4717"/>
        </row>
        <row r="4718">
          <cell r="C4718"/>
          <cell r="E4718"/>
          <cell r="H4718" t="str">
            <v>OK</v>
          </cell>
          <cell r="J4718"/>
          <cell r="K4718"/>
          <cell r="M4718"/>
        </row>
        <row r="4719">
          <cell r="C4719"/>
          <cell r="E4719"/>
          <cell r="H4719" t="str">
            <v>OK</v>
          </cell>
          <cell r="J4719"/>
          <cell r="K4719"/>
          <cell r="M4719"/>
        </row>
        <row r="4720">
          <cell r="C4720"/>
          <cell r="E4720"/>
          <cell r="H4720" t="str">
            <v>OK</v>
          </cell>
          <cell r="J4720"/>
          <cell r="K4720"/>
          <cell r="M4720"/>
        </row>
        <row r="4721">
          <cell r="C4721"/>
          <cell r="E4721"/>
          <cell r="H4721" t="str">
            <v>OK</v>
          </cell>
          <cell r="J4721"/>
          <cell r="K4721"/>
          <cell r="M4721"/>
        </row>
        <row r="4722">
          <cell r="C4722"/>
          <cell r="E4722"/>
          <cell r="H4722" t="str">
            <v>OK</v>
          </cell>
          <cell r="J4722"/>
          <cell r="K4722"/>
          <cell r="M4722"/>
        </row>
        <row r="4723">
          <cell r="C4723"/>
          <cell r="E4723"/>
          <cell r="H4723" t="str">
            <v>OK</v>
          </cell>
          <cell r="J4723"/>
          <cell r="K4723"/>
          <cell r="M4723"/>
        </row>
        <row r="4724">
          <cell r="C4724"/>
          <cell r="E4724"/>
          <cell r="H4724" t="str">
            <v>OK</v>
          </cell>
          <cell r="J4724"/>
          <cell r="K4724"/>
          <cell r="M4724"/>
        </row>
        <row r="4725">
          <cell r="C4725"/>
          <cell r="E4725"/>
          <cell r="H4725" t="str">
            <v>OK</v>
          </cell>
          <cell r="J4725"/>
          <cell r="K4725"/>
          <cell r="M4725"/>
        </row>
        <row r="4726">
          <cell r="C4726"/>
          <cell r="E4726"/>
          <cell r="H4726" t="str">
            <v>OK</v>
          </cell>
          <cell r="J4726"/>
          <cell r="K4726"/>
          <cell r="M4726"/>
        </row>
        <row r="4727">
          <cell r="C4727"/>
          <cell r="E4727"/>
          <cell r="H4727" t="str">
            <v>OK</v>
          </cell>
          <cell r="J4727"/>
          <cell r="K4727"/>
          <cell r="M4727"/>
        </row>
        <row r="4728">
          <cell r="C4728"/>
          <cell r="E4728"/>
          <cell r="H4728" t="str">
            <v>OK</v>
          </cell>
          <cell r="J4728"/>
          <cell r="K4728"/>
          <cell r="M4728"/>
        </row>
        <row r="4729">
          <cell r="C4729"/>
          <cell r="E4729"/>
          <cell r="H4729" t="str">
            <v>OK</v>
          </cell>
          <cell r="J4729"/>
          <cell r="K4729"/>
          <cell r="M4729"/>
        </row>
        <row r="4730">
          <cell r="C4730"/>
          <cell r="E4730"/>
          <cell r="H4730" t="str">
            <v>OK</v>
          </cell>
          <cell r="J4730"/>
          <cell r="K4730"/>
          <cell r="M4730"/>
        </row>
        <row r="4731">
          <cell r="C4731"/>
          <cell r="E4731"/>
          <cell r="H4731" t="str">
            <v>OK</v>
          </cell>
          <cell r="J4731"/>
          <cell r="K4731"/>
          <cell r="M4731"/>
        </row>
        <row r="4732">
          <cell r="C4732"/>
          <cell r="E4732"/>
          <cell r="H4732" t="str">
            <v>OK</v>
          </cell>
          <cell r="J4732"/>
          <cell r="K4732"/>
          <cell r="M4732"/>
        </row>
        <row r="4733">
          <cell r="C4733"/>
          <cell r="E4733"/>
          <cell r="H4733" t="str">
            <v>OK</v>
          </cell>
          <cell r="J4733"/>
          <cell r="K4733"/>
          <cell r="M4733"/>
        </row>
        <row r="4734">
          <cell r="C4734"/>
          <cell r="E4734"/>
          <cell r="H4734" t="str">
            <v>OK</v>
          </cell>
          <cell r="J4734"/>
          <cell r="K4734"/>
          <cell r="M4734"/>
        </row>
        <row r="4735">
          <cell r="C4735"/>
          <cell r="E4735"/>
          <cell r="H4735" t="str">
            <v>OK</v>
          </cell>
          <cell r="J4735"/>
          <cell r="K4735"/>
          <cell r="M4735"/>
        </row>
        <row r="4736">
          <cell r="C4736"/>
          <cell r="E4736"/>
          <cell r="H4736" t="str">
            <v>OK</v>
          </cell>
          <cell r="J4736"/>
          <cell r="K4736"/>
          <cell r="M4736"/>
        </row>
        <row r="4737">
          <cell r="C4737"/>
          <cell r="E4737"/>
          <cell r="H4737" t="str">
            <v>OK</v>
          </cell>
          <cell r="J4737"/>
          <cell r="K4737"/>
          <cell r="M4737"/>
        </row>
        <row r="4738">
          <cell r="C4738"/>
          <cell r="E4738"/>
          <cell r="H4738" t="str">
            <v>OK</v>
          </cell>
          <cell r="J4738"/>
          <cell r="K4738"/>
          <cell r="M4738"/>
        </row>
        <row r="4739">
          <cell r="C4739"/>
          <cell r="E4739"/>
          <cell r="H4739" t="str">
            <v>OK</v>
          </cell>
          <cell r="J4739"/>
          <cell r="K4739"/>
          <cell r="M4739"/>
        </row>
        <row r="4740">
          <cell r="C4740"/>
          <cell r="E4740"/>
          <cell r="H4740" t="str">
            <v>OK</v>
          </cell>
          <cell r="J4740"/>
          <cell r="K4740"/>
          <cell r="M4740"/>
        </row>
        <row r="4741">
          <cell r="C4741"/>
          <cell r="E4741"/>
          <cell r="H4741" t="str">
            <v>OK</v>
          </cell>
          <cell r="J4741"/>
          <cell r="K4741"/>
          <cell r="M4741"/>
        </row>
        <row r="4742">
          <cell r="C4742"/>
          <cell r="E4742"/>
          <cell r="H4742" t="str">
            <v>OK</v>
          </cell>
          <cell r="J4742"/>
          <cell r="K4742"/>
          <cell r="M4742"/>
        </row>
        <row r="4743">
          <cell r="C4743"/>
          <cell r="E4743"/>
          <cell r="H4743" t="str">
            <v>OK</v>
          </cell>
          <cell r="J4743"/>
          <cell r="K4743"/>
          <cell r="M4743"/>
        </row>
        <row r="4744">
          <cell r="C4744"/>
          <cell r="E4744"/>
          <cell r="H4744" t="str">
            <v>OK</v>
          </cell>
          <cell r="J4744"/>
          <cell r="K4744"/>
          <cell r="M4744"/>
        </row>
        <row r="4745">
          <cell r="C4745"/>
          <cell r="E4745"/>
          <cell r="H4745" t="str">
            <v>OK</v>
          </cell>
          <cell r="J4745"/>
          <cell r="K4745"/>
          <cell r="M4745"/>
        </row>
        <row r="4746">
          <cell r="C4746"/>
          <cell r="E4746"/>
          <cell r="H4746" t="str">
            <v>OK</v>
          </cell>
          <cell r="J4746"/>
          <cell r="K4746"/>
          <cell r="M4746"/>
        </row>
        <row r="4747">
          <cell r="C4747"/>
          <cell r="E4747"/>
          <cell r="H4747" t="str">
            <v>OK</v>
          </cell>
          <cell r="J4747"/>
          <cell r="K4747"/>
          <cell r="M4747"/>
        </row>
        <row r="4748">
          <cell r="C4748"/>
          <cell r="E4748"/>
          <cell r="H4748" t="str">
            <v>OK</v>
          </cell>
          <cell r="J4748"/>
          <cell r="K4748"/>
          <cell r="M4748"/>
        </row>
        <row r="4749">
          <cell r="C4749"/>
          <cell r="E4749"/>
          <cell r="H4749" t="str">
            <v>OK</v>
          </cell>
          <cell r="J4749"/>
          <cell r="K4749"/>
          <cell r="M4749"/>
        </row>
        <row r="4750">
          <cell r="C4750"/>
          <cell r="E4750"/>
          <cell r="H4750" t="str">
            <v>OK</v>
          </cell>
          <cell r="J4750"/>
          <cell r="K4750"/>
          <cell r="M4750"/>
        </row>
        <row r="4751">
          <cell r="C4751"/>
          <cell r="E4751"/>
          <cell r="H4751" t="str">
            <v>OK</v>
          </cell>
          <cell r="J4751"/>
          <cell r="K4751"/>
          <cell r="M4751"/>
        </row>
        <row r="4752">
          <cell r="C4752"/>
          <cell r="E4752"/>
          <cell r="H4752" t="str">
            <v>OK</v>
          </cell>
          <cell r="J4752"/>
          <cell r="K4752"/>
          <cell r="M4752"/>
        </row>
        <row r="4753">
          <cell r="C4753"/>
          <cell r="E4753"/>
          <cell r="H4753" t="str">
            <v>OK</v>
          </cell>
          <cell r="J4753"/>
          <cell r="K4753"/>
          <cell r="M4753"/>
        </row>
        <row r="4754">
          <cell r="C4754"/>
          <cell r="E4754"/>
          <cell r="H4754" t="str">
            <v>OK</v>
          </cell>
          <cell r="J4754"/>
          <cell r="K4754"/>
          <cell r="M4754"/>
        </row>
        <row r="4755">
          <cell r="C4755"/>
          <cell r="E4755"/>
          <cell r="H4755" t="str">
            <v>OK</v>
          </cell>
          <cell r="J4755"/>
          <cell r="K4755"/>
          <cell r="M4755"/>
        </row>
        <row r="4756">
          <cell r="C4756"/>
          <cell r="E4756"/>
          <cell r="H4756" t="str">
            <v>OK</v>
          </cell>
          <cell r="J4756"/>
          <cell r="K4756"/>
          <cell r="M4756"/>
        </row>
        <row r="4757">
          <cell r="C4757"/>
          <cell r="E4757"/>
          <cell r="H4757" t="str">
            <v>OK</v>
          </cell>
          <cell r="J4757"/>
          <cell r="K4757"/>
          <cell r="M4757"/>
        </row>
        <row r="4758">
          <cell r="C4758"/>
          <cell r="E4758"/>
          <cell r="H4758" t="str">
            <v>OK</v>
          </cell>
          <cell r="J4758"/>
          <cell r="K4758"/>
          <cell r="M4758"/>
        </row>
        <row r="4759">
          <cell r="C4759"/>
          <cell r="E4759"/>
          <cell r="H4759" t="str">
            <v>OK</v>
          </cell>
          <cell r="J4759"/>
          <cell r="K4759"/>
          <cell r="M4759"/>
        </row>
        <row r="4760">
          <cell r="C4760"/>
          <cell r="E4760"/>
          <cell r="H4760" t="str">
            <v>OK</v>
          </cell>
          <cell r="J4760"/>
          <cell r="K4760"/>
          <cell r="M4760"/>
        </row>
        <row r="4761">
          <cell r="C4761"/>
          <cell r="E4761"/>
          <cell r="H4761" t="str">
            <v>OK</v>
          </cell>
          <cell r="J4761"/>
          <cell r="K4761"/>
          <cell r="M4761"/>
        </row>
        <row r="4762">
          <cell r="C4762"/>
          <cell r="E4762"/>
          <cell r="H4762" t="str">
            <v>OK</v>
          </cell>
          <cell r="J4762"/>
          <cell r="K4762"/>
          <cell r="M4762"/>
        </row>
        <row r="4763">
          <cell r="C4763"/>
          <cell r="E4763"/>
          <cell r="H4763" t="str">
            <v>OK</v>
          </cell>
          <cell r="J4763"/>
          <cell r="K4763"/>
          <cell r="M4763"/>
        </row>
        <row r="4764">
          <cell r="C4764"/>
          <cell r="E4764"/>
          <cell r="H4764" t="str">
            <v>OK</v>
          </cell>
          <cell r="J4764"/>
          <cell r="K4764"/>
          <cell r="M4764"/>
        </row>
        <row r="4765">
          <cell r="C4765"/>
          <cell r="E4765"/>
          <cell r="H4765" t="str">
            <v>OK</v>
          </cell>
          <cell r="J4765"/>
          <cell r="K4765"/>
          <cell r="M4765"/>
        </row>
        <row r="4766">
          <cell r="C4766"/>
          <cell r="E4766"/>
          <cell r="H4766" t="str">
            <v>OK</v>
          </cell>
          <cell r="J4766"/>
          <cell r="K4766"/>
          <cell r="M4766"/>
        </row>
        <row r="4767">
          <cell r="C4767"/>
          <cell r="E4767"/>
          <cell r="H4767" t="str">
            <v>OK</v>
          </cell>
          <cell r="J4767"/>
          <cell r="K4767"/>
          <cell r="M4767"/>
        </row>
        <row r="4768">
          <cell r="C4768"/>
          <cell r="E4768"/>
          <cell r="H4768" t="str">
            <v>OK</v>
          </cell>
          <cell r="J4768"/>
          <cell r="K4768"/>
          <cell r="M4768"/>
        </row>
        <row r="4769">
          <cell r="C4769"/>
          <cell r="E4769"/>
          <cell r="H4769" t="str">
            <v>OK</v>
          </cell>
          <cell r="J4769"/>
          <cell r="K4769"/>
          <cell r="M4769"/>
        </row>
        <row r="4770">
          <cell r="C4770"/>
          <cell r="E4770"/>
          <cell r="H4770" t="str">
            <v>OK</v>
          </cell>
          <cell r="J4770"/>
          <cell r="K4770"/>
          <cell r="M4770"/>
        </row>
        <row r="4771">
          <cell r="C4771"/>
          <cell r="E4771"/>
          <cell r="H4771" t="str">
            <v>OK</v>
          </cell>
          <cell r="J4771"/>
          <cell r="K4771"/>
          <cell r="M4771"/>
        </row>
        <row r="4772">
          <cell r="C4772"/>
          <cell r="E4772"/>
          <cell r="H4772" t="str">
            <v>OK</v>
          </cell>
          <cell r="J4772"/>
          <cell r="K4772"/>
          <cell r="M4772"/>
        </row>
        <row r="4773">
          <cell r="C4773"/>
          <cell r="E4773"/>
          <cell r="H4773" t="str">
            <v>OK</v>
          </cell>
          <cell r="J4773"/>
          <cell r="K4773"/>
          <cell r="M4773"/>
        </row>
        <row r="4774">
          <cell r="C4774"/>
          <cell r="E4774"/>
          <cell r="H4774" t="str">
            <v>OK</v>
          </cell>
          <cell r="J4774"/>
          <cell r="K4774"/>
          <cell r="M4774"/>
        </row>
        <row r="4775">
          <cell r="C4775"/>
          <cell r="E4775"/>
          <cell r="H4775" t="str">
            <v>OK</v>
          </cell>
          <cell r="J4775"/>
          <cell r="K4775"/>
          <cell r="M4775"/>
        </row>
        <row r="4776">
          <cell r="C4776"/>
          <cell r="E4776"/>
          <cell r="H4776" t="str">
            <v>OK</v>
          </cell>
          <cell r="J4776"/>
          <cell r="K4776"/>
          <cell r="M4776"/>
        </row>
        <row r="4777">
          <cell r="C4777"/>
          <cell r="E4777"/>
          <cell r="H4777" t="str">
            <v>OK</v>
          </cell>
          <cell r="J4777"/>
          <cell r="K4777"/>
          <cell r="M4777"/>
        </row>
        <row r="4778">
          <cell r="C4778"/>
          <cell r="E4778"/>
          <cell r="H4778" t="str">
            <v>OK</v>
          </cell>
          <cell r="J4778"/>
          <cell r="K4778"/>
          <cell r="M4778"/>
        </row>
        <row r="4779">
          <cell r="C4779"/>
          <cell r="E4779"/>
          <cell r="H4779" t="str">
            <v>OK</v>
          </cell>
          <cell r="J4779"/>
          <cell r="K4779"/>
          <cell r="M4779"/>
        </row>
        <row r="4780">
          <cell r="C4780"/>
          <cell r="E4780"/>
          <cell r="H4780" t="str">
            <v>OK</v>
          </cell>
          <cell r="J4780"/>
          <cell r="K4780"/>
          <cell r="M4780"/>
        </row>
        <row r="4781">
          <cell r="C4781"/>
          <cell r="E4781"/>
          <cell r="H4781" t="str">
            <v>OK</v>
          </cell>
          <cell r="J4781"/>
          <cell r="K4781"/>
          <cell r="M4781"/>
        </row>
        <row r="4782">
          <cell r="C4782"/>
          <cell r="E4782"/>
          <cell r="H4782" t="str">
            <v>OK</v>
          </cell>
          <cell r="J4782"/>
          <cell r="K4782"/>
          <cell r="M4782"/>
        </row>
        <row r="4783">
          <cell r="C4783"/>
          <cell r="E4783"/>
          <cell r="H4783" t="str">
            <v>OK</v>
          </cell>
          <cell r="J4783"/>
          <cell r="K4783"/>
          <cell r="M4783"/>
        </row>
        <row r="4784">
          <cell r="C4784"/>
          <cell r="E4784"/>
          <cell r="H4784" t="str">
            <v>OK</v>
          </cell>
          <cell r="J4784"/>
          <cell r="K4784"/>
          <cell r="M4784"/>
        </row>
        <row r="4785">
          <cell r="C4785"/>
          <cell r="E4785"/>
          <cell r="H4785" t="str">
            <v>OK</v>
          </cell>
          <cell r="J4785"/>
          <cell r="K4785"/>
          <cell r="M4785"/>
        </row>
        <row r="4786">
          <cell r="C4786"/>
          <cell r="E4786"/>
          <cell r="H4786" t="str">
            <v>OK</v>
          </cell>
          <cell r="J4786"/>
          <cell r="K4786"/>
          <cell r="M4786"/>
        </row>
        <row r="4787">
          <cell r="C4787"/>
          <cell r="E4787"/>
          <cell r="H4787" t="str">
            <v>OK</v>
          </cell>
          <cell r="J4787"/>
          <cell r="K4787"/>
          <cell r="M4787"/>
        </row>
        <row r="4788">
          <cell r="C4788"/>
          <cell r="E4788"/>
          <cell r="H4788" t="str">
            <v>OK</v>
          </cell>
          <cell r="J4788"/>
          <cell r="K4788"/>
          <cell r="M4788"/>
        </row>
        <row r="4789">
          <cell r="C4789"/>
          <cell r="E4789"/>
          <cell r="H4789" t="str">
            <v>OK</v>
          </cell>
          <cell r="J4789"/>
          <cell r="K4789"/>
          <cell r="M4789"/>
        </row>
        <row r="4790">
          <cell r="C4790"/>
          <cell r="E4790"/>
          <cell r="H4790" t="str">
            <v>OK</v>
          </cell>
          <cell r="J4790"/>
          <cell r="K4790"/>
          <cell r="M4790"/>
        </row>
        <row r="4791">
          <cell r="C4791"/>
          <cell r="E4791"/>
          <cell r="H4791" t="str">
            <v>OK</v>
          </cell>
          <cell r="J4791"/>
          <cell r="K4791"/>
          <cell r="M4791"/>
        </row>
        <row r="4792">
          <cell r="C4792"/>
          <cell r="E4792"/>
          <cell r="H4792" t="str">
            <v>OK</v>
          </cell>
          <cell r="J4792"/>
          <cell r="K4792"/>
          <cell r="M4792"/>
        </row>
        <row r="4793">
          <cell r="C4793"/>
          <cell r="E4793"/>
          <cell r="H4793" t="str">
            <v>OK</v>
          </cell>
          <cell r="J4793"/>
          <cell r="K4793"/>
          <cell r="M4793"/>
        </row>
        <row r="4794">
          <cell r="C4794"/>
          <cell r="E4794"/>
          <cell r="H4794" t="str">
            <v>OK</v>
          </cell>
          <cell r="J4794"/>
          <cell r="K4794"/>
          <cell r="M4794"/>
        </row>
        <row r="4795">
          <cell r="C4795"/>
          <cell r="E4795"/>
          <cell r="H4795" t="str">
            <v>OK</v>
          </cell>
          <cell r="J4795"/>
          <cell r="K4795"/>
          <cell r="M4795"/>
        </row>
        <row r="4796">
          <cell r="C4796"/>
          <cell r="E4796"/>
          <cell r="H4796" t="str">
            <v>OK</v>
          </cell>
          <cell r="J4796"/>
          <cell r="K4796"/>
          <cell r="M4796"/>
        </row>
        <row r="4797">
          <cell r="C4797"/>
          <cell r="E4797"/>
          <cell r="H4797" t="str">
            <v>OK</v>
          </cell>
          <cell r="J4797"/>
          <cell r="K4797"/>
          <cell r="M4797"/>
        </row>
        <row r="4798">
          <cell r="C4798"/>
          <cell r="E4798"/>
          <cell r="H4798" t="str">
            <v>OK</v>
          </cell>
          <cell r="J4798"/>
          <cell r="K4798"/>
          <cell r="M4798"/>
        </row>
        <row r="4799">
          <cell r="C4799"/>
          <cell r="E4799"/>
          <cell r="H4799" t="str">
            <v>OK</v>
          </cell>
          <cell r="J4799"/>
          <cell r="K4799"/>
          <cell r="M4799"/>
        </row>
        <row r="4800">
          <cell r="C4800"/>
          <cell r="E4800"/>
          <cell r="H4800" t="str">
            <v>OK</v>
          </cell>
          <cell r="J4800"/>
          <cell r="K4800"/>
          <cell r="M4800"/>
        </row>
        <row r="4801">
          <cell r="C4801"/>
          <cell r="E4801"/>
          <cell r="H4801" t="str">
            <v>OK</v>
          </cell>
          <cell r="J4801"/>
          <cell r="K4801"/>
          <cell r="M4801"/>
        </row>
        <row r="4802">
          <cell r="C4802"/>
          <cell r="E4802"/>
          <cell r="H4802" t="str">
            <v>OK</v>
          </cell>
          <cell r="J4802"/>
          <cell r="K4802"/>
          <cell r="M4802"/>
        </row>
        <row r="4803">
          <cell r="C4803"/>
          <cell r="E4803"/>
          <cell r="H4803" t="str">
            <v>OK</v>
          </cell>
          <cell r="J4803"/>
          <cell r="K4803"/>
          <cell r="M4803"/>
        </row>
        <row r="4804">
          <cell r="C4804"/>
          <cell r="E4804"/>
          <cell r="H4804" t="str">
            <v>OK</v>
          </cell>
          <cell r="J4804"/>
          <cell r="K4804"/>
          <cell r="M4804"/>
        </row>
        <row r="4805">
          <cell r="C4805"/>
          <cell r="E4805"/>
          <cell r="H4805" t="str">
            <v>OK</v>
          </cell>
          <cell r="J4805"/>
          <cell r="K4805"/>
          <cell r="M4805"/>
        </row>
        <row r="4806">
          <cell r="C4806"/>
          <cell r="E4806"/>
          <cell r="H4806" t="str">
            <v>OK</v>
          </cell>
          <cell r="J4806"/>
          <cell r="K4806"/>
          <cell r="M4806"/>
        </row>
        <row r="4807">
          <cell r="C4807"/>
          <cell r="E4807"/>
          <cell r="H4807" t="str">
            <v>OK</v>
          </cell>
          <cell r="J4807"/>
          <cell r="K4807"/>
          <cell r="M4807"/>
        </row>
        <row r="4808">
          <cell r="C4808"/>
          <cell r="E4808"/>
          <cell r="H4808" t="str">
            <v>OK</v>
          </cell>
          <cell r="J4808"/>
          <cell r="K4808"/>
          <cell r="M4808"/>
        </row>
        <row r="4809">
          <cell r="C4809"/>
          <cell r="E4809"/>
          <cell r="H4809" t="str">
            <v>OK</v>
          </cell>
          <cell r="J4809"/>
          <cell r="K4809"/>
          <cell r="M4809"/>
        </row>
        <row r="4810">
          <cell r="C4810"/>
          <cell r="E4810"/>
          <cell r="H4810" t="str">
            <v>OK</v>
          </cell>
          <cell r="J4810"/>
          <cell r="K4810"/>
          <cell r="M4810"/>
        </row>
        <row r="4811">
          <cell r="C4811"/>
          <cell r="E4811"/>
          <cell r="H4811" t="str">
            <v>OK</v>
          </cell>
          <cell r="J4811"/>
          <cell r="K4811"/>
          <cell r="M4811"/>
        </row>
        <row r="4812">
          <cell r="C4812"/>
          <cell r="E4812"/>
          <cell r="H4812" t="str">
            <v>OK</v>
          </cell>
          <cell r="J4812"/>
          <cell r="K4812"/>
          <cell r="M4812"/>
        </row>
        <row r="4813">
          <cell r="C4813"/>
          <cell r="E4813"/>
          <cell r="H4813" t="str">
            <v>OK</v>
          </cell>
          <cell r="J4813"/>
          <cell r="K4813"/>
          <cell r="M4813"/>
        </row>
        <row r="4814">
          <cell r="C4814"/>
          <cell r="E4814"/>
          <cell r="H4814" t="str">
            <v>OK</v>
          </cell>
          <cell r="J4814"/>
          <cell r="K4814"/>
          <cell r="M4814"/>
        </row>
        <row r="4815">
          <cell r="C4815"/>
          <cell r="E4815"/>
          <cell r="H4815" t="str">
            <v>OK</v>
          </cell>
          <cell r="J4815"/>
          <cell r="K4815"/>
          <cell r="M4815"/>
        </row>
        <row r="4816">
          <cell r="C4816"/>
          <cell r="E4816"/>
          <cell r="H4816" t="str">
            <v>OK</v>
          </cell>
          <cell r="J4816"/>
          <cell r="K4816"/>
          <cell r="M4816"/>
        </row>
        <row r="4817">
          <cell r="C4817"/>
          <cell r="E4817"/>
          <cell r="H4817" t="str">
            <v>OK</v>
          </cell>
          <cell r="J4817"/>
          <cell r="K4817"/>
          <cell r="M4817"/>
        </row>
        <row r="4818">
          <cell r="C4818"/>
          <cell r="E4818"/>
          <cell r="H4818" t="str">
            <v>OK</v>
          </cell>
          <cell r="J4818"/>
          <cell r="K4818"/>
          <cell r="M4818"/>
        </row>
        <row r="4819">
          <cell r="C4819"/>
          <cell r="E4819"/>
          <cell r="H4819" t="str">
            <v>OK</v>
          </cell>
          <cell r="J4819"/>
          <cell r="K4819"/>
          <cell r="M4819"/>
        </row>
        <row r="4820">
          <cell r="C4820"/>
          <cell r="E4820"/>
          <cell r="H4820" t="str">
            <v>OK</v>
          </cell>
          <cell r="J4820"/>
          <cell r="K4820"/>
          <cell r="M4820"/>
        </row>
        <row r="4821">
          <cell r="C4821"/>
          <cell r="E4821"/>
          <cell r="H4821" t="str">
            <v>OK</v>
          </cell>
          <cell r="J4821"/>
          <cell r="K4821"/>
          <cell r="M4821"/>
        </row>
        <row r="4822">
          <cell r="C4822"/>
          <cell r="E4822"/>
          <cell r="H4822" t="str">
            <v>OK</v>
          </cell>
          <cell r="J4822"/>
          <cell r="K4822"/>
          <cell r="M4822"/>
        </row>
        <row r="4823">
          <cell r="C4823"/>
          <cell r="E4823"/>
          <cell r="H4823" t="str">
            <v>OK</v>
          </cell>
          <cell r="J4823"/>
          <cell r="K4823"/>
          <cell r="M4823"/>
        </row>
        <row r="4824">
          <cell r="C4824"/>
          <cell r="E4824"/>
          <cell r="H4824" t="str">
            <v>OK</v>
          </cell>
          <cell r="J4824"/>
          <cell r="K4824"/>
          <cell r="M4824"/>
        </row>
        <row r="4825">
          <cell r="C4825"/>
          <cell r="E4825"/>
          <cell r="H4825" t="str">
            <v>OK</v>
          </cell>
          <cell r="J4825"/>
          <cell r="K4825"/>
          <cell r="M4825"/>
        </row>
        <row r="4826">
          <cell r="C4826"/>
          <cell r="E4826"/>
          <cell r="H4826" t="str">
            <v>OK</v>
          </cell>
          <cell r="J4826"/>
          <cell r="K4826"/>
          <cell r="M4826"/>
        </row>
        <row r="4827">
          <cell r="C4827"/>
          <cell r="E4827"/>
          <cell r="H4827" t="str">
            <v>OK</v>
          </cell>
          <cell r="J4827"/>
          <cell r="K4827"/>
          <cell r="M4827"/>
        </row>
        <row r="4828">
          <cell r="C4828"/>
          <cell r="E4828"/>
          <cell r="H4828" t="str">
            <v>OK</v>
          </cell>
          <cell r="J4828"/>
          <cell r="K4828"/>
          <cell r="M4828"/>
        </row>
        <row r="4829">
          <cell r="C4829"/>
          <cell r="E4829"/>
          <cell r="H4829" t="str">
            <v>OK</v>
          </cell>
          <cell r="J4829"/>
          <cell r="K4829"/>
          <cell r="M4829"/>
        </row>
        <row r="4830">
          <cell r="C4830"/>
          <cell r="E4830"/>
          <cell r="H4830" t="str">
            <v>OK</v>
          </cell>
          <cell r="J4830"/>
          <cell r="K4830"/>
          <cell r="M4830"/>
        </row>
        <row r="4831">
          <cell r="C4831"/>
          <cell r="E4831"/>
          <cell r="H4831" t="str">
            <v>OK</v>
          </cell>
          <cell r="J4831"/>
          <cell r="K4831"/>
          <cell r="M4831"/>
        </row>
        <row r="4832">
          <cell r="C4832"/>
          <cell r="E4832"/>
          <cell r="H4832" t="str">
            <v>OK</v>
          </cell>
          <cell r="J4832"/>
          <cell r="K4832"/>
          <cell r="M4832"/>
        </row>
        <row r="4833">
          <cell r="C4833"/>
          <cell r="E4833"/>
          <cell r="H4833" t="str">
            <v>OK</v>
          </cell>
          <cell r="J4833"/>
          <cell r="K4833"/>
          <cell r="M4833"/>
        </row>
        <row r="4834">
          <cell r="C4834"/>
          <cell r="E4834"/>
          <cell r="H4834" t="str">
            <v>OK</v>
          </cell>
          <cell r="J4834"/>
          <cell r="K4834"/>
          <cell r="M4834"/>
        </row>
        <row r="4835">
          <cell r="C4835"/>
          <cell r="E4835"/>
          <cell r="H4835" t="str">
            <v>OK</v>
          </cell>
          <cell r="J4835"/>
          <cell r="K4835"/>
          <cell r="M4835"/>
        </row>
        <row r="4836">
          <cell r="C4836"/>
          <cell r="E4836"/>
          <cell r="H4836" t="str">
            <v>OK</v>
          </cell>
          <cell r="J4836"/>
          <cell r="K4836"/>
          <cell r="M4836"/>
        </row>
        <row r="4837">
          <cell r="C4837"/>
          <cell r="E4837"/>
          <cell r="H4837" t="str">
            <v>OK</v>
          </cell>
          <cell r="J4837"/>
          <cell r="K4837"/>
          <cell r="M4837"/>
        </row>
        <row r="4838">
          <cell r="C4838"/>
          <cell r="E4838"/>
          <cell r="H4838" t="str">
            <v>OK</v>
          </cell>
          <cell r="J4838"/>
          <cell r="K4838"/>
          <cell r="M4838"/>
        </row>
        <row r="4839">
          <cell r="C4839"/>
          <cell r="E4839"/>
          <cell r="H4839" t="str">
            <v>OK</v>
          </cell>
          <cell r="J4839"/>
          <cell r="K4839"/>
          <cell r="M4839"/>
        </row>
        <row r="4840">
          <cell r="C4840"/>
          <cell r="E4840"/>
          <cell r="H4840" t="str">
            <v>OK</v>
          </cell>
          <cell r="J4840"/>
          <cell r="K4840"/>
          <cell r="M4840"/>
        </row>
        <row r="4841">
          <cell r="C4841"/>
          <cell r="E4841"/>
          <cell r="H4841" t="str">
            <v>OK</v>
          </cell>
          <cell r="J4841"/>
          <cell r="K4841"/>
          <cell r="M4841"/>
        </row>
        <row r="4842">
          <cell r="C4842"/>
          <cell r="E4842"/>
          <cell r="H4842" t="str">
            <v>OK</v>
          </cell>
          <cell r="J4842"/>
          <cell r="K4842"/>
          <cell r="M4842"/>
        </row>
        <row r="4843">
          <cell r="C4843"/>
          <cell r="E4843"/>
          <cell r="H4843" t="str">
            <v>OK</v>
          </cell>
          <cell r="J4843"/>
          <cell r="K4843"/>
          <cell r="M4843"/>
        </row>
        <row r="4844">
          <cell r="C4844"/>
          <cell r="E4844"/>
          <cell r="H4844" t="str">
            <v>OK</v>
          </cell>
          <cell r="J4844"/>
          <cell r="K4844"/>
          <cell r="M4844"/>
        </row>
        <row r="4845">
          <cell r="C4845"/>
          <cell r="E4845"/>
          <cell r="H4845" t="str">
            <v>OK</v>
          </cell>
          <cell r="J4845"/>
          <cell r="K4845"/>
          <cell r="M4845"/>
        </row>
        <row r="4846">
          <cell r="C4846"/>
          <cell r="E4846"/>
          <cell r="H4846" t="str">
            <v>OK</v>
          </cell>
          <cell r="J4846"/>
          <cell r="K4846"/>
          <cell r="M4846"/>
        </row>
        <row r="4847">
          <cell r="C4847"/>
          <cell r="E4847"/>
          <cell r="H4847" t="str">
            <v>OK</v>
          </cell>
          <cell r="J4847"/>
          <cell r="K4847"/>
          <cell r="M4847"/>
        </row>
        <row r="4848">
          <cell r="C4848"/>
          <cell r="E4848"/>
          <cell r="H4848" t="str">
            <v>OK</v>
          </cell>
          <cell r="J4848"/>
          <cell r="K4848"/>
          <cell r="M4848"/>
        </row>
        <row r="4849">
          <cell r="C4849"/>
          <cell r="E4849"/>
          <cell r="H4849" t="str">
            <v>OK</v>
          </cell>
          <cell r="J4849"/>
          <cell r="K4849"/>
          <cell r="M4849"/>
        </row>
        <row r="4850">
          <cell r="C4850"/>
          <cell r="E4850"/>
          <cell r="H4850" t="str">
            <v>OK</v>
          </cell>
          <cell r="J4850"/>
          <cell r="K4850"/>
          <cell r="M4850"/>
        </row>
        <row r="4851">
          <cell r="C4851"/>
          <cell r="E4851"/>
          <cell r="H4851" t="str">
            <v>OK</v>
          </cell>
          <cell r="J4851"/>
          <cell r="K4851"/>
          <cell r="M4851"/>
        </row>
        <row r="4852">
          <cell r="C4852"/>
          <cell r="E4852"/>
          <cell r="H4852" t="str">
            <v>OK</v>
          </cell>
          <cell r="J4852"/>
          <cell r="K4852"/>
          <cell r="M4852"/>
        </row>
        <row r="4853">
          <cell r="C4853"/>
          <cell r="E4853"/>
          <cell r="H4853" t="str">
            <v>OK</v>
          </cell>
          <cell r="J4853"/>
          <cell r="K4853"/>
          <cell r="M4853"/>
        </row>
        <row r="4854">
          <cell r="C4854"/>
          <cell r="E4854"/>
          <cell r="H4854" t="str">
            <v>OK</v>
          </cell>
          <cell r="J4854"/>
          <cell r="K4854"/>
          <cell r="M4854"/>
        </row>
        <row r="4855">
          <cell r="C4855"/>
          <cell r="E4855"/>
          <cell r="H4855" t="str">
            <v>OK</v>
          </cell>
          <cell r="J4855"/>
          <cell r="K4855"/>
          <cell r="M4855"/>
        </row>
        <row r="4856">
          <cell r="C4856"/>
          <cell r="E4856"/>
          <cell r="H4856" t="str">
            <v>OK</v>
          </cell>
          <cell r="J4856"/>
          <cell r="K4856"/>
          <cell r="M4856"/>
        </row>
        <row r="4857">
          <cell r="C4857"/>
          <cell r="E4857"/>
          <cell r="H4857" t="str">
            <v>OK</v>
          </cell>
          <cell r="J4857"/>
          <cell r="K4857"/>
          <cell r="M4857"/>
        </row>
        <row r="4858">
          <cell r="C4858"/>
          <cell r="E4858"/>
          <cell r="H4858" t="str">
            <v>OK</v>
          </cell>
          <cell r="J4858"/>
          <cell r="K4858"/>
          <cell r="M4858"/>
        </row>
        <row r="4859">
          <cell r="C4859"/>
          <cell r="E4859"/>
          <cell r="H4859" t="str">
            <v>OK</v>
          </cell>
          <cell r="J4859"/>
          <cell r="K4859"/>
          <cell r="M4859"/>
        </row>
        <row r="4860">
          <cell r="C4860"/>
          <cell r="E4860"/>
          <cell r="H4860" t="str">
            <v>OK</v>
          </cell>
          <cell r="J4860"/>
          <cell r="K4860"/>
          <cell r="M4860"/>
        </row>
        <row r="4861">
          <cell r="C4861"/>
          <cell r="E4861"/>
          <cell r="H4861" t="str">
            <v>OK</v>
          </cell>
          <cell r="J4861"/>
          <cell r="K4861"/>
          <cell r="M4861"/>
        </row>
        <row r="4862">
          <cell r="C4862"/>
          <cell r="E4862"/>
          <cell r="H4862" t="str">
            <v>OK</v>
          </cell>
          <cell r="J4862"/>
          <cell r="K4862"/>
          <cell r="M4862"/>
        </row>
        <row r="4863">
          <cell r="C4863"/>
          <cell r="E4863"/>
          <cell r="H4863" t="str">
            <v>OK</v>
          </cell>
          <cell r="J4863"/>
          <cell r="K4863"/>
          <cell r="M4863"/>
        </row>
        <row r="4864">
          <cell r="C4864"/>
          <cell r="E4864"/>
          <cell r="H4864" t="str">
            <v>OK</v>
          </cell>
          <cell r="J4864"/>
          <cell r="K4864"/>
          <cell r="M4864"/>
        </row>
        <row r="4865">
          <cell r="C4865"/>
          <cell r="E4865"/>
          <cell r="H4865" t="str">
            <v>OK</v>
          </cell>
          <cell r="J4865"/>
          <cell r="K4865"/>
          <cell r="M4865"/>
        </row>
        <row r="4866">
          <cell r="C4866"/>
          <cell r="E4866"/>
          <cell r="H4866" t="str">
            <v>OK</v>
          </cell>
          <cell r="J4866"/>
          <cell r="K4866"/>
          <cell r="M4866"/>
        </row>
        <row r="4867">
          <cell r="C4867"/>
          <cell r="E4867"/>
          <cell r="H4867" t="str">
            <v>OK</v>
          </cell>
          <cell r="J4867"/>
          <cell r="K4867"/>
          <cell r="M4867"/>
        </row>
        <row r="4868">
          <cell r="C4868"/>
          <cell r="E4868"/>
          <cell r="H4868" t="str">
            <v>OK</v>
          </cell>
          <cell r="J4868"/>
          <cell r="K4868"/>
          <cell r="M4868"/>
        </row>
        <row r="4869">
          <cell r="C4869"/>
          <cell r="E4869"/>
          <cell r="H4869" t="str">
            <v>OK</v>
          </cell>
          <cell r="J4869"/>
          <cell r="K4869"/>
          <cell r="M4869"/>
        </row>
        <row r="4870">
          <cell r="C4870"/>
          <cell r="E4870"/>
          <cell r="H4870" t="str">
            <v>OK</v>
          </cell>
          <cell r="J4870"/>
          <cell r="K4870"/>
          <cell r="M4870"/>
        </row>
        <row r="4871">
          <cell r="C4871"/>
          <cell r="E4871"/>
          <cell r="H4871" t="str">
            <v>OK</v>
          </cell>
          <cell r="J4871"/>
          <cell r="K4871"/>
          <cell r="M4871"/>
        </row>
        <row r="4872">
          <cell r="C4872"/>
          <cell r="E4872"/>
          <cell r="H4872" t="str">
            <v>OK</v>
          </cell>
          <cell r="J4872"/>
          <cell r="K4872"/>
          <cell r="M4872"/>
        </row>
        <row r="4873">
          <cell r="C4873"/>
          <cell r="E4873"/>
          <cell r="H4873" t="str">
            <v>OK</v>
          </cell>
          <cell r="J4873"/>
          <cell r="K4873"/>
          <cell r="M4873"/>
        </row>
        <row r="4874">
          <cell r="C4874"/>
          <cell r="E4874"/>
          <cell r="H4874" t="str">
            <v>OK</v>
          </cell>
          <cell r="J4874"/>
          <cell r="K4874"/>
          <cell r="M4874"/>
        </row>
        <row r="4875">
          <cell r="C4875"/>
          <cell r="E4875"/>
          <cell r="H4875" t="str">
            <v>OK</v>
          </cell>
          <cell r="J4875"/>
          <cell r="K4875"/>
          <cell r="M4875"/>
        </row>
        <row r="4876">
          <cell r="C4876"/>
          <cell r="E4876"/>
          <cell r="H4876" t="str">
            <v>OK</v>
          </cell>
          <cell r="J4876"/>
          <cell r="K4876"/>
          <cell r="M4876"/>
        </row>
        <row r="4877">
          <cell r="C4877"/>
          <cell r="E4877"/>
          <cell r="H4877" t="str">
            <v>OK</v>
          </cell>
          <cell r="J4877"/>
          <cell r="K4877"/>
          <cell r="M4877"/>
        </row>
        <row r="4878">
          <cell r="C4878"/>
          <cell r="E4878"/>
          <cell r="H4878" t="str">
            <v>OK</v>
          </cell>
          <cell r="J4878"/>
          <cell r="K4878"/>
          <cell r="M4878"/>
        </row>
        <row r="4879">
          <cell r="C4879"/>
          <cell r="E4879"/>
          <cell r="H4879" t="str">
            <v>OK</v>
          </cell>
          <cell r="J4879"/>
          <cell r="K4879"/>
          <cell r="M4879"/>
        </row>
        <row r="4880">
          <cell r="C4880"/>
          <cell r="E4880"/>
          <cell r="H4880" t="str">
            <v>OK</v>
          </cell>
          <cell r="J4880"/>
          <cell r="K4880"/>
          <cell r="M4880"/>
        </row>
        <row r="4881">
          <cell r="C4881"/>
          <cell r="E4881"/>
          <cell r="H4881" t="str">
            <v>OK</v>
          </cell>
          <cell r="J4881"/>
          <cell r="K4881"/>
          <cell r="M4881"/>
        </row>
        <row r="4882">
          <cell r="C4882"/>
          <cell r="E4882"/>
          <cell r="H4882" t="str">
            <v>OK</v>
          </cell>
          <cell r="J4882"/>
          <cell r="K4882"/>
          <cell r="M4882"/>
        </row>
        <row r="4883">
          <cell r="C4883"/>
          <cell r="E4883"/>
          <cell r="H4883" t="str">
            <v>OK</v>
          </cell>
          <cell r="J4883"/>
          <cell r="K4883"/>
          <cell r="M4883"/>
        </row>
        <row r="4884">
          <cell r="C4884"/>
          <cell r="E4884"/>
          <cell r="H4884" t="str">
            <v>OK</v>
          </cell>
          <cell r="J4884"/>
          <cell r="K4884"/>
          <cell r="M4884"/>
        </row>
        <row r="4885">
          <cell r="C4885"/>
          <cell r="E4885"/>
          <cell r="H4885" t="str">
            <v>OK</v>
          </cell>
          <cell r="J4885"/>
          <cell r="K4885"/>
          <cell r="M4885"/>
        </row>
        <row r="4886">
          <cell r="C4886"/>
          <cell r="E4886"/>
          <cell r="H4886" t="str">
            <v>OK</v>
          </cell>
          <cell r="J4886"/>
          <cell r="K4886"/>
          <cell r="M4886"/>
        </row>
        <row r="4887">
          <cell r="C4887"/>
          <cell r="E4887"/>
          <cell r="H4887" t="str">
            <v>OK</v>
          </cell>
          <cell r="J4887"/>
          <cell r="K4887"/>
          <cell r="M4887"/>
        </row>
        <row r="4888">
          <cell r="C4888"/>
          <cell r="E4888"/>
          <cell r="H4888" t="str">
            <v>OK</v>
          </cell>
          <cell r="J4888"/>
          <cell r="K4888"/>
          <cell r="M4888"/>
        </row>
        <row r="4889">
          <cell r="C4889"/>
          <cell r="E4889"/>
          <cell r="H4889" t="str">
            <v>OK</v>
          </cell>
          <cell r="J4889"/>
          <cell r="K4889"/>
          <cell r="M4889"/>
        </row>
        <row r="4890">
          <cell r="C4890"/>
          <cell r="E4890"/>
          <cell r="H4890" t="str">
            <v>OK</v>
          </cell>
          <cell r="J4890"/>
          <cell r="K4890"/>
          <cell r="M4890"/>
        </row>
        <row r="4891">
          <cell r="C4891"/>
          <cell r="E4891"/>
          <cell r="H4891" t="str">
            <v>OK</v>
          </cell>
          <cell r="J4891"/>
          <cell r="K4891"/>
          <cell r="M4891"/>
        </row>
        <row r="4892">
          <cell r="C4892"/>
          <cell r="E4892"/>
          <cell r="H4892" t="str">
            <v>OK</v>
          </cell>
          <cell r="J4892"/>
          <cell r="K4892"/>
          <cell r="M4892"/>
        </row>
        <row r="4893">
          <cell r="C4893"/>
          <cell r="E4893"/>
          <cell r="H4893" t="str">
            <v>OK</v>
          </cell>
          <cell r="J4893"/>
          <cell r="K4893"/>
          <cell r="M4893"/>
        </row>
        <row r="4894">
          <cell r="C4894"/>
          <cell r="E4894"/>
          <cell r="H4894" t="str">
            <v>OK</v>
          </cell>
          <cell r="J4894"/>
          <cell r="K4894"/>
          <cell r="M4894"/>
        </row>
        <row r="4895">
          <cell r="C4895"/>
          <cell r="E4895"/>
          <cell r="H4895" t="str">
            <v>OK</v>
          </cell>
          <cell r="J4895"/>
          <cell r="K4895"/>
          <cell r="M4895"/>
        </row>
        <row r="4896">
          <cell r="C4896"/>
          <cell r="E4896"/>
          <cell r="H4896" t="str">
            <v>OK</v>
          </cell>
          <cell r="J4896"/>
          <cell r="K4896"/>
          <cell r="M4896"/>
        </row>
        <row r="4897">
          <cell r="C4897"/>
          <cell r="E4897"/>
          <cell r="H4897" t="str">
            <v>OK</v>
          </cell>
          <cell r="J4897"/>
          <cell r="K4897"/>
          <cell r="M4897"/>
        </row>
        <row r="4898">
          <cell r="C4898"/>
          <cell r="E4898"/>
          <cell r="H4898" t="str">
            <v>OK</v>
          </cell>
          <cell r="J4898"/>
          <cell r="K4898"/>
          <cell r="M4898"/>
        </row>
        <row r="4899">
          <cell r="C4899"/>
          <cell r="E4899"/>
          <cell r="H4899" t="str">
            <v>OK</v>
          </cell>
          <cell r="J4899"/>
          <cell r="K4899"/>
          <cell r="M4899"/>
        </row>
        <row r="4900">
          <cell r="C4900"/>
          <cell r="E4900"/>
          <cell r="H4900" t="str">
            <v>OK</v>
          </cell>
          <cell r="J4900"/>
          <cell r="K4900"/>
          <cell r="M4900"/>
        </row>
        <row r="4901">
          <cell r="C4901"/>
          <cell r="E4901"/>
          <cell r="H4901" t="str">
            <v>OK</v>
          </cell>
          <cell r="J4901"/>
          <cell r="K4901"/>
          <cell r="M4901"/>
        </row>
        <row r="4902">
          <cell r="C4902"/>
          <cell r="E4902"/>
          <cell r="H4902" t="str">
            <v>OK</v>
          </cell>
          <cell r="J4902"/>
          <cell r="K4902"/>
          <cell r="M4902"/>
        </row>
        <row r="4903">
          <cell r="C4903"/>
          <cell r="E4903"/>
          <cell r="H4903" t="str">
            <v>OK</v>
          </cell>
          <cell r="J4903"/>
          <cell r="K4903"/>
          <cell r="M4903"/>
        </row>
        <row r="4904">
          <cell r="C4904"/>
          <cell r="E4904"/>
          <cell r="H4904" t="str">
            <v>OK</v>
          </cell>
          <cell r="J4904"/>
          <cell r="K4904"/>
          <cell r="M4904"/>
        </row>
        <row r="4905">
          <cell r="C4905"/>
          <cell r="E4905"/>
          <cell r="H4905" t="str">
            <v>OK</v>
          </cell>
          <cell r="J4905"/>
          <cell r="K4905"/>
          <cell r="M4905"/>
        </row>
        <row r="4906">
          <cell r="C4906"/>
          <cell r="E4906"/>
          <cell r="H4906" t="str">
            <v>OK</v>
          </cell>
          <cell r="J4906"/>
          <cell r="K4906"/>
          <cell r="M4906"/>
        </row>
        <row r="4907">
          <cell r="C4907"/>
          <cell r="E4907"/>
          <cell r="H4907" t="str">
            <v>OK</v>
          </cell>
          <cell r="J4907"/>
          <cell r="K4907"/>
          <cell r="M4907"/>
        </row>
        <row r="4908">
          <cell r="C4908"/>
          <cell r="E4908"/>
          <cell r="H4908" t="str">
            <v>OK</v>
          </cell>
          <cell r="J4908"/>
          <cell r="K4908"/>
          <cell r="M4908"/>
        </row>
        <row r="4909">
          <cell r="C4909"/>
          <cell r="E4909"/>
          <cell r="H4909" t="str">
            <v>OK</v>
          </cell>
          <cell r="J4909"/>
          <cell r="K4909"/>
          <cell r="M4909"/>
        </row>
        <row r="4910">
          <cell r="C4910"/>
          <cell r="E4910"/>
          <cell r="H4910" t="str">
            <v>OK</v>
          </cell>
          <cell r="J4910"/>
          <cell r="K4910"/>
          <cell r="M4910"/>
        </row>
        <row r="4911">
          <cell r="C4911"/>
          <cell r="E4911"/>
          <cell r="H4911" t="str">
            <v>OK</v>
          </cell>
          <cell r="J4911"/>
          <cell r="K4911"/>
          <cell r="M4911"/>
        </row>
        <row r="4912">
          <cell r="C4912"/>
          <cell r="E4912"/>
          <cell r="H4912" t="str">
            <v>OK</v>
          </cell>
          <cell r="J4912"/>
          <cell r="K4912"/>
          <cell r="M4912"/>
        </row>
        <row r="4913">
          <cell r="C4913"/>
          <cell r="E4913"/>
          <cell r="H4913" t="str">
            <v>OK</v>
          </cell>
          <cell r="J4913"/>
          <cell r="K4913"/>
          <cell r="M4913"/>
        </row>
        <row r="4914">
          <cell r="C4914"/>
          <cell r="E4914"/>
          <cell r="H4914" t="str">
            <v>OK</v>
          </cell>
          <cell r="J4914"/>
          <cell r="K4914"/>
          <cell r="M4914"/>
        </row>
        <row r="4915">
          <cell r="C4915"/>
          <cell r="E4915"/>
          <cell r="H4915" t="str">
            <v>OK</v>
          </cell>
          <cell r="J4915"/>
          <cell r="K4915"/>
          <cell r="M4915"/>
        </row>
        <row r="4916">
          <cell r="C4916"/>
          <cell r="E4916"/>
          <cell r="H4916" t="str">
            <v>OK</v>
          </cell>
          <cell r="J4916"/>
          <cell r="K4916"/>
          <cell r="M4916"/>
        </row>
        <row r="4917">
          <cell r="C4917"/>
          <cell r="E4917"/>
          <cell r="H4917" t="str">
            <v>OK</v>
          </cell>
          <cell r="J4917"/>
          <cell r="K4917"/>
          <cell r="M4917"/>
        </row>
        <row r="4918">
          <cell r="C4918"/>
          <cell r="E4918"/>
          <cell r="H4918" t="str">
            <v>OK</v>
          </cell>
          <cell r="J4918"/>
          <cell r="K4918"/>
          <cell r="M4918"/>
        </row>
        <row r="4919">
          <cell r="C4919"/>
          <cell r="E4919"/>
          <cell r="H4919" t="str">
            <v>OK</v>
          </cell>
          <cell r="J4919"/>
          <cell r="K4919"/>
          <cell r="M4919"/>
        </row>
        <row r="4920">
          <cell r="C4920"/>
          <cell r="E4920"/>
          <cell r="H4920" t="str">
            <v>OK</v>
          </cell>
          <cell r="J4920"/>
          <cell r="K4920"/>
          <cell r="M4920"/>
        </row>
        <row r="4921">
          <cell r="C4921"/>
          <cell r="E4921"/>
          <cell r="H4921" t="str">
            <v>OK</v>
          </cell>
          <cell r="J4921"/>
          <cell r="K4921"/>
          <cell r="M4921"/>
        </row>
        <row r="4922">
          <cell r="C4922"/>
          <cell r="E4922"/>
          <cell r="H4922" t="str">
            <v>OK</v>
          </cell>
          <cell r="J4922"/>
          <cell r="K4922"/>
          <cell r="M4922"/>
        </row>
        <row r="4923">
          <cell r="C4923"/>
          <cell r="E4923"/>
          <cell r="H4923" t="str">
            <v>OK</v>
          </cell>
          <cell r="J4923"/>
          <cell r="K4923"/>
          <cell r="M4923"/>
        </row>
        <row r="4924">
          <cell r="C4924"/>
          <cell r="E4924"/>
          <cell r="H4924" t="str">
            <v>OK</v>
          </cell>
          <cell r="J4924"/>
          <cell r="K4924"/>
          <cell r="M4924"/>
        </row>
        <row r="4925">
          <cell r="C4925"/>
          <cell r="E4925"/>
          <cell r="H4925" t="str">
            <v>OK</v>
          </cell>
          <cell r="J4925"/>
          <cell r="K4925"/>
          <cell r="M4925"/>
        </row>
        <row r="4926">
          <cell r="C4926"/>
          <cell r="E4926"/>
          <cell r="H4926" t="str">
            <v>OK</v>
          </cell>
          <cell r="J4926"/>
          <cell r="K4926"/>
          <cell r="M4926"/>
        </row>
        <row r="4927">
          <cell r="C4927"/>
          <cell r="E4927"/>
          <cell r="H4927" t="str">
            <v>OK</v>
          </cell>
          <cell r="J4927"/>
          <cell r="K4927"/>
          <cell r="M4927"/>
        </row>
        <row r="4928">
          <cell r="C4928"/>
          <cell r="E4928"/>
          <cell r="H4928" t="str">
            <v>OK</v>
          </cell>
          <cell r="J4928"/>
          <cell r="K4928"/>
          <cell r="M4928"/>
        </row>
        <row r="4929">
          <cell r="C4929"/>
          <cell r="E4929"/>
          <cell r="H4929" t="str">
            <v>OK</v>
          </cell>
          <cell r="J4929"/>
          <cell r="K4929"/>
          <cell r="M4929"/>
        </row>
        <row r="4930">
          <cell r="C4930"/>
          <cell r="E4930"/>
          <cell r="H4930" t="str">
            <v>OK</v>
          </cell>
          <cell r="J4930"/>
          <cell r="K4930"/>
          <cell r="M4930"/>
        </row>
        <row r="4931">
          <cell r="C4931"/>
          <cell r="E4931"/>
          <cell r="H4931" t="str">
            <v>OK</v>
          </cell>
          <cell r="J4931"/>
          <cell r="K4931"/>
          <cell r="M4931"/>
        </row>
        <row r="4932">
          <cell r="C4932"/>
          <cell r="E4932"/>
          <cell r="H4932" t="str">
            <v>OK</v>
          </cell>
          <cell r="J4932"/>
          <cell r="K4932"/>
          <cell r="M4932"/>
        </row>
        <row r="4933">
          <cell r="C4933"/>
          <cell r="E4933"/>
          <cell r="H4933" t="str">
            <v>OK</v>
          </cell>
          <cell r="J4933"/>
          <cell r="K4933"/>
          <cell r="M4933"/>
        </row>
        <row r="4934">
          <cell r="C4934"/>
          <cell r="E4934"/>
          <cell r="H4934" t="str">
            <v>OK</v>
          </cell>
          <cell r="J4934"/>
          <cell r="K4934"/>
          <cell r="M4934"/>
        </row>
        <row r="4935">
          <cell r="C4935"/>
          <cell r="E4935"/>
          <cell r="H4935" t="str">
            <v>OK</v>
          </cell>
          <cell r="J4935"/>
          <cell r="K4935"/>
          <cell r="M4935"/>
        </row>
        <row r="4936">
          <cell r="C4936"/>
          <cell r="E4936"/>
          <cell r="H4936" t="str">
            <v>OK</v>
          </cell>
          <cell r="J4936"/>
          <cell r="K4936"/>
          <cell r="M4936"/>
        </row>
        <row r="4937">
          <cell r="C4937"/>
          <cell r="E4937"/>
          <cell r="H4937" t="str">
            <v>OK</v>
          </cell>
          <cell r="J4937"/>
          <cell r="K4937"/>
          <cell r="M4937"/>
        </row>
        <row r="4938">
          <cell r="C4938"/>
          <cell r="E4938"/>
          <cell r="H4938" t="str">
            <v>OK</v>
          </cell>
          <cell r="J4938"/>
          <cell r="K4938"/>
          <cell r="M4938"/>
        </row>
        <row r="4939">
          <cell r="C4939"/>
          <cell r="E4939"/>
          <cell r="H4939" t="str">
            <v>OK</v>
          </cell>
          <cell r="J4939"/>
          <cell r="K4939"/>
          <cell r="M4939"/>
        </row>
        <row r="4940">
          <cell r="C4940"/>
          <cell r="E4940"/>
          <cell r="H4940" t="str">
            <v>OK</v>
          </cell>
          <cell r="J4940"/>
          <cell r="K4940"/>
          <cell r="M4940"/>
        </row>
        <row r="4941">
          <cell r="C4941"/>
          <cell r="E4941"/>
          <cell r="H4941" t="str">
            <v>OK</v>
          </cell>
          <cell r="J4941"/>
          <cell r="K4941"/>
          <cell r="M4941"/>
        </row>
        <row r="4942">
          <cell r="C4942"/>
          <cell r="E4942"/>
          <cell r="H4942" t="str">
            <v>OK</v>
          </cell>
          <cell r="J4942"/>
          <cell r="K4942"/>
          <cell r="M4942"/>
        </row>
        <row r="4943">
          <cell r="C4943"/>
          <cell r="E4943"/>
          <cell r="H4943" t="str">
            <v>OK</v>
          </cell>
          <cell r="J4943"/>
          <cell r="K4943"/>
          <cell r="M4943"/>
        </row>
        <row r="4944">
          <cell r="C4944"/>
          <cell r="E4944"/>
          <cell r="H4944" t="str">
            <v>OK</v>
          </cell>
          <cell r="J4944"/>
          <cell r="K4944"/>
          <cell r="M4944"/>
        </row>
        <row r="4945">
          <cell r="C4945"/>
          <cell r="E4945"/>
          <cell r="H4945" t="str">
            <v>OK</v>
          </cell>
          <cell r="J4945"/>
          <cell r="K4945"/>
          <cell r="M4945"/>
        </row>
        <row r="4946">
          <cell r="C4946"/>
          <cell r="E4946"/>
          <cell r="H4946" t="str">
            <v>OK</v>
          </cell>
          <cell r="J4946"/>
          <cell r="K4946"/>
          <cell r="M4946"/>
        </row>
        <row r="4947">
          <cell r="C4947"/>
          <cell r="E4947"/>
          <cell r="H4947" t="str">
            <v>OK</v>
          </cell>
          <cell r="J4947"/>
          <cell r="K4947"/>
          <cell r="M4947"/>
        </row>
        <row r="4948">
          <cell r="C4948"/>
          <cell r="E4948"/>
          <cell r="H4948" t="str">
            <v>OK</v>
          </cell>
          <cell r="J4948"/>
          <cell r="K4948"/>
          <cell r="M4948"/>
        </row>
        <row r="4949">
          <cell r="C4949"/>
          <cell r="E4949"/>
          <cell r="H4949" t="str">
            <v>OK</v>
          </cell>
          <cell r="J4949"/>
          <cell r="K4949"/>
          <cell r="M4949"/>
        </row>
        <row r="4950">
          <cell r="C4950"/>
          <cell r="E4950"/>
          <cell r="H4950" t="str">
            <v>OK</v>
          </cell>
          <cell r="J4950"/>
          <cell r="K4950"/>
          <cell r="M4950"/>
        </row>
        <row r="4951">
          <cell r="C4951"/>
          <cell r="E4951"/>
          <cell r="H4951" t="str">
            <v>OK</v>
          </cell>
          <cell r="J4951"/>
          <cell r="K4951"/>
          <cell r="M4951"/>
        </row>
        <row r="4952">
          <cell r="C4952"/>
          <cell r="E4952"/>
          <cell r="H4952" t="str">
            <v>OK</v>
          </cell>
          <cell r="J4952"/>
          <cell r="K4952"/>
          <cell r="M4952"/>
        </row>
        <row r="4953">
          <cell r="C4953"/>
          <cell r="E4953"/>
          <cell r="H4953" t="str">
            <v>OK</v>
          </cell>
          <cell r="J4953"/>
          <cell r="K4953"/>
          <cell r="M4953"/>
        </row>
        <row r="4954">
          <cell r="C4954"/>
          <cell r="E4954"/>
          <cell r="H4954" t="str">
            <v>OK</v>
          </cell>
          <cell r="J4954"/>
          <cell r="K4954"/>
          <cell r="M4954"/>
        </row>
        <row r="4955">
          <cell r="C4955"/>
          <cell r="E4955"/>
          <cell r="H4955" t="str">
            <v>OK</v>
          </cell>
          <cell r="J4955"/>
          <cell r="K4955"/>
          <cell r="M4955"/>
        </row>
        <row r="4956">
          <cell r="C4956"/>
          <cell r="E4956"/>
          <cell r="H4956" t="str">
            <v>OK</v>
          </cell>
          <cell r="J4956"/>
          <cell r="K4956"/>
          <cell r="M4956"/>
        </row>
        <row r="4957">
          <cell r="C4957"/>
          <cell r="E4957"/>
          <cell r="H4957" t="str">
            <v>OK</v>
          </cell>
          <cell r="J4957"/>
          <cell r="K4957"/>
          <cell r="M4957"/>
        </row>
        <row r="4958">
          <cell r="C4958"/>
          <cell r="E4958"/>
          <cell r="H4958" t="str">
            <v>OK</v>
          </cell>
          <cell r="J4958"/>
          <cell r="K4958"/>
          <cell r="M4958"/>
        </row>
        <row r="4959">
          <cell r="C4959"/>
          <cell r="E4959"/>
          <cell r="H4959" t="str">
            <v>OK</v>
          </cell>
          <cell r="J4959"/>
          <cell r="K4959"/>
          <cell r="M4959"/>
        </row>
        <row r="4960">
          <cell r="C4960"/>
          <cell r="E4960"/>
          <cell r="H4960" t="str">
            <v>OK</v>
          </cell>
          <cell r="J4960"/>
          <cell r="K4960"/>
          <cell r="M4960"/>
        </row>
        <row r="4961">
          <cell r="C4961"/>
          <cell r="E4961"/>
          <cell r="H4961" t="str">
            <v>OK</v>
          </cell>
          <cell r="J4961"/>
          <cell r="K4961"/>
          <cell r="M4961"/>
        </row>
        <row r="4962">
          <cell r="C4962"/>
          <cell r="E4962"/>
          <cell r="H4962" t="str">
            <v>OK</v>
          </cell>
          <cell r="J4962"/>
          <cell r="K4962"/>
          <cell r="M4962"/>
        </row>
        <row r="4963">
          <cell r="C4963"/>
          <cell r="E4963"/>
          <cell r="H4963" t="str">
            <v>OK</v>
          </cell>
          <cell r="J4963"/>
          <cell r="K4963"/>
          <cell r="M4963"/>
        </row>
        <row r="4964">
          <cell r="C4964"/>
          <cell r="E4964"/>
          <cell r="H4964" t="str">
            <v>OK</v>
          </cell>
          <cell r="J4964"/>
          <cell r="K4964"/>
          <cell r="M4964"/>
        </row>
        <row r="4965">
          <cell r="C4965"/>
          <cell r="E4965"/>
          <cell r="H4965" t="str">
            <v>OK</v>
          </cell>
          <cell r="J4965"/>
          <cell r="K4965"/>
          <cell r="M4965"/>
        </row>
        <row r="4966">
          <cell r="C4966"/>
          <cell r="E4966"/>
          <cell r="H4966" t="str">
            <v>OK</v>
          </cell>
          <cell r="J4966"/>
          <cell r="K4966"/>
          <cell r="M4966"/>
        </row>
        <row r="4967">
          <cell r="C4967"/>
          <cell r="E4967"/>
          <cell r="H4967" t="str">
            <v>OK</v>
          </cell>
          <cell r="J4967"/>
          <cell r="K4967"/>
          <cell r="M4967"/>
        </row>
        <row r="4968">
          <cell r="C4968"/>
          <cell r="E4968"/>
          <cell r="H4968" t="str">
            <v>OK</v>
          </cell>
          <cell r="J4968"/>
          <cell r="K4968"/>
          <cell r="M4968"/>
        </row>
        <row r="4969">
          <cell r="C4969"/>
          <cell r="E4969"/>
          <cell r="H4969" t="str">
            <v>OK</v>
          </cell>
          <cell r="J4969"/>
          <cell r="K4969"/>
          <cell r="M4969"/>
        </row>
        <row r="4970">
          <cell r="C4970"/>
          <cell r="E4970"/>
          <cell r="H4970" t="str">
            <v>OK</v>
          </cell>
          <cell r="J4970"/>
          <cell r="K4970"/>
          <cell r="M4970"/>
        </row>
        <row r="4971">
          <cell r="C4971"/>
          <cell r="E4971"/>
          <cell r="H4971" t="str">
            <v>OK</v>
          </cell>
          <cell r="J4971"/>
          <cell r="K4971"/>
          <cell r="M4971"/>
        </row>
        <row r="4972">
          <cell r="C4972"/>
          <cell r="E4972"/>
          <cell r="H4972" t="str">
            <v>OK</v>
          </cell>
          <cell r="J4972"/>
          <cell r="K4972"/>
          <cell r="M4972"/>
        </row>
        <row r="4973">
          <cell r="C4973"/>
          <cell r="E4973"/>
          <cell r="H4973" t="str">
            <v>OK</v>
          </cell>
          <cell r="J4973"/>
          <cell r="K4973"/>
          <cell r="M4973"/>
        </row>
        <row r="4974">
          <cell r="C4974"/>
          <cell r="E4974"/>
          <cell r="H4974" t="str">
            <v>OK</v>
          </cell>
          <cell r="J4974"/>
          <cell r="K4974"/>
          <cell r="M4974"/>
        </row>
        <row r="4975">
          <cell r="C4975"/>
          <cell r="E4975"/>
          <cell r="H4975" t="str">
            <v>OK</v>
          </cell>
          <cell r="J4975"/>
          <cell r="K4975"/>
          <cell r="M4975"/>
        </row>
        <row r="4976">
          <cell r="C4976"/>
          <cell r="E4976"/>
          <cell r="H4976" t="str">
            <v>OK</v>
          </cell>
          <cell r="J4976"/>
          <cell r="K4976"/>
          <cell r="M4976"/>
        </row>
        <row r="4977">
          <cell r="C4977"/>
          <cell r="E4977"/>
          <cell r="H4977" t="str">
            <v>OK</v>
          </cell>
          <cell r="J4977"/>
          <cell r="K4977"/>
          <cell r="M4977"/>
        </row>
        <row r="4978">
          <cell r="C4978"/>
          <cell r="E4978"/>
          <cell r="H4978" t="str">
            <v>OK</v>
          </cell>
          <cell r="J4978"/>
          <cell r="K4978"/>
          <cell r="M4978"/>
        </row>
        <row r="4979">
          <cell r="C4979"/>
          <cell r="E4979"/>
          <cell r="H4979" t="str">
            <v>OK</v>
          </cell>
          <cell r="J4979"/>
          <cell r="K4979"/>
          <cell r="M4979"/>
        </row>
        <row r="4980">
          <cell r="C4980"/>
          <cell r="E4980"/>
          <cell r="H4980" t="str">
            <v>OK</v>
          </cell>
          <cell r="J4980"/>
          <cell r="K4980"/>
          <cell r="M4980"/>
        </row>
        <row r="4981">
          <cell r="C4981"/>
          <cell r="E4981"/>
          <cell r="H4981" t="str">
            <v>OK</v>
          </cell>
          <cell r="J4981"/>
          <cell r="K4981"/>
          <cell r="M4981"/>
        </row>
        <row r="4982">
          <cell r="C4982"/>
          <cell r="E4982"/>
          <cell r="H4982" t="str">
            <v>OK</v>
          </cell>
          <cell r="J4982"/>
          <cell r="K4982"/>
          <cell r="M4982"/>
        </row>
        <row r="4983">
          <cell r="C4983"/>
          <cell r="E4983"/>
          <cell r="H4983" t="str">
            <v>OK</v>
          </cell>
          <cell r="J4983"/>
          <cell r="K4983"/>
          <cell r="M4983"/>
        </row>
        <row r="4984">
          <cell r="C4984"/>
          <cell r="E4984"/>
          <cell r="H4984" t="str">
            <v>OK</v>
          </cell>
          <cell r="J4984"/>
          <cell r="K4984"/>
          <cell r="M4984"/>
        </row>
        <row r="4985">
          <cell r="C4985"/>
          <cell r="E4985"/>
          <cell r="H4985" t="str">
            <v>OK</v>
          </cell>
          <cell r="J4985"/>
          <cell r="K4985"/>
          <cell r="M4985"/>
        </row>
        <row r="4986">
          <cell r="C4986"/>
          <cell r="E4986"/>
          <cell r="H4986" t="str">
            <v>OK</v>
          </cell>
          <cell r="J4986"/>
          <cell r="K4986"/>
          <cell r="M4986"/>
        </row>
        <row r="4987">
          <cell r="C4987"/>
          <cell r="E4987"/>
          <cell r="H4987" t="str">
            <v>OK</v>
          </cell>
          <cell r="J4987"/>
          <cell r="K4987"/>
          <cell r="M4987"/>
        </row>
        <row r="4988">
          <cell r="C4988"/>
          <cell r="E4988"/>
          <cell r="H4988" t="str">
            <v>OK</v>
          </cell>
          <cell r="J4988"/>
          <cell r="K4988"/>
          <cell r="M4988"/>
        </row>
        <row r="4989">
          <cell r="C4989"/>
          <cell r="E4989"/>
          <cell r="H4989" t="str">
            <v>OK</v>
          </cell>
          <cell r="J4989"/>
          <cell r="K4989"/>
          <cell r="M4989"/>
        </row>
        <row r="4990">
          <cell r="C4990"/>
          <cell r="E4990"/>
          <cell r="H4990" t="str">
            <v>OK</v>
          </cell>
          <cell r="J4990"/>
          <cell r="K4990"/>
          <cell r="M4990"/>
        </row>
        <row r="4991">
          <cell r="C4991"/>
          <cell r="E4991"/>
          <cell r="H4991" t="str">
            <v>OK</v>
          </cell>
          <cell r="J4991"/>
          <cell r="K4991"/>
          <cell r="M4991"/>
        </row>
        <row r="4992">
          <cell r="C4992"/>
          <cell r="E4992"/>
          <cell r="H4992" t="str">
            <v>OK</v>
          </cell>
          <cell r="J4992"/>
          <cell r="K4992"/>
          <cell r="M4992"/>
        </row>
        <row r="4993">
          <cell r="C4993"/>
          <cell r="E4993"/>
          <cell r="H4993" t="str">
            <v>OK</v>
          </cell>
          <cell r="J4993"/>
          <cell r="K4993"/>
          <cell r="M4993"/>
        </row>
        <row r="4994">
          <cell r="C4994"/>
          <cell r="E4994"/>
          <cell r="H4994" t="str">
            <v>OK</v>
          </cell>
          <cell r="J4994"/>
          <cell r="K4994"/>
          <cell r="M4994"/>
        </row>
        <row r="4995">
          <cell r="C4995"/>
          <cell r="E4995"/>
          <cell r="H4995" t="str">
            <v>OK</v>
          </cell>
          <cell r="J4995"/>
          <cell r="K4995"/>
          <cell r="M4995"/>
        </row>
        <row r="4996">
          <cell r="C4996"/>
          <cell r="E4996"/>
          <cell r="H4996" t="str">
            <v>OK</v>
          </cell>
          <cell r="J4996"/>
          <cell r="K4996"/>
          <cell r="M4996"/>
        </row>
        <row r="4997">
          <cell r="C4997"/>
          <cell r="E4997"/>
          <cell r="H4997" t="str">
            <v>OK</v>
          </cell>
          <cell r="J4997"/>
          <cell r="K4997"/>
          <cell r="M4997"/>
        </row>
        <row r="4998">
          <cell r="C4998"/>
          <cell r="E4998"/>
          <cell r="H4998" t="str">
            <v>OK</v>
          </cell>
          <cell r="J4998"/>
          <cell r="K4998"/>
          <cell r="M4998"/>
        </row>
        <row r="4999">
          <cell r="C4999"/>
          <cell r="E4999"/>
          <cell r="H4999" t="str">
            <v>OK</v>
          </cell>
          <cell r="J4999"/>
          <cell r="K4999"/>
          <cell r="M4999"/>
        </row>
        <row r="5000">
          <cell r="C5000"/>
          <cell r="E5000"/>
          <cell r="H5000" t="str">
            <v>OK</v>
          </cell>
          <cell r="J5000"/>
          <cell r="K5000"/>
          <cell r="M5000"/>
        </row>
        <row r="5001">
          <cell r="C5001"/>
          <cell r="E5001"/>
          <cell r="H5001" t="str">
            <v>OK</v>
          </cell>
          <cell r="J5001"/>
          <cell r="K5001"/>
          <cell r="M5001"/>
        </row>
        <row r="5002">
          <cell r="C5002"/>
          <cell r="E5002"/>
          <cell r="H5002" t="str">
            <v>OK</v>
          </cell>
          <cell r="J5002"/>
          <cell r="K5002"/>
          <cell r="M5002"/>
        </row>
        <row r="5003">
          <cell r="C5003"/>
          <cell r="E5003"/>
          <cell r="H5003" t="str">
            <v>OK</v>
          </cell>
          <cell r="J5003"/>
          <cell r="K5003"/>
          <cell r="M5003"/>
        </row>
        <row r="5004">
          <cell r="C5004"/>
          <cell r="E5004"/>
          <cell r="H5004" t="str">
            <v>OK</v>
          </cell>
          <cell r="J5004"/>
          <cell r="K5004"/>
          <cell r="M5004"/>
        </row>
        <row r="5005">
          <cell r="C5005"/>
          <cell r="E5005"/>
          <cell r="H5005" t="str">
            <v>OK</v>
          </cell>
          <cell r="J5005"/>
          <cell r="K5005"/>
          <cell r="M5005"/>
        </row>
        <row r="5006">
          <cell r="C5006"/>
          <cell r="E5006"/>
          <cell r="H5006" t="str">
            <v>OK</v>
          </cell>
          <cell r="J5006"/>
          <cell r="K5006"/>
          <cell r="M5006"/>
        </row>
        <row r="5007">
          <cell r="C5007"/>
          <cell r="E5007"/>
          <cell r="H5007" t="str">
            <v>OK</v>
          </cell>
          <cell r="J5007"/>
          <cell r="K5007"/>
          <cell r="M5007"/>
        </row>
        <row r="5008">
          <cell r="C5008"/>
          <cell r="E5008"/>
          <cell r="H5008" t="str">
            <v>OK</v>
          </cell>
          <cell r="J5008"/>
          <cell r="K5008"/>
          <cell r="M5008"/>
        </row>
        <row r="5009">
          <cell r="C5009"/>
          <cell r="E5009"/>
          <cell r="H5009" t="str">
            <v>OK</v>
          </cell>
          <cell r="J5009"/>
          <cell r="K5009"/>
          <cell r="M5009"/>
        </row>
        <row r="5010">
          <cell r="C5010"/>
          <cell r="E5010"/>
          <cell r="H5010" t="str">
            <v>OK</v>
          </cell>
          <cell r="J5010"/>
          <cell r="K5010"/>
          <cell r="M5010"/>
        </row>
        <row r="5011">
          <cell r="C5011"/>
          <cell r="E5011"/>
          <cell r="H5011" t="str">
            <v>OK</v>
          </cell>
          <cell r="J5011"/>
          <cell r="K5011"/>
          <cell r="M5011"/>
        </row>
        <row r="5012">
          <cell r="C5012"/>
          <cell r="E5012"/>
          <cell r="H5012" t="str">
            <v>OK</v>
          </cell>
          <cell r="J5012"/>
          <cell r="K5012"/>
          <cell r="M5012"/>
        </row>
        <row r="5013">
          <cell r="C5013"/>
          <cell r="E5013"/>
          <cell r="H5013" t="str">
            <v>OK</v>
          </cell>
          <cell r="J5013"/>
          <cell r="K5013"/>
          <cell r="M5013"/>
        </row>
        <row r="5014">
          <cell r="C5014"/>
          <cell r="E5014"/>
          <cell r="H5014" t="str">
            <v>OK</v>
          </cell>
          <cell r="J5014"/>
          <cell r="K5014"/>
          <cell r="M5014"/>
        </row>
        <row r="5015">
          <cell r="C5015"/>
          <cell r="E5015"/>
          <cell r="H5015" t="str">
            <v>OK</v>
          </cell>
          <cell r="J5015"/>
          <cell r="K5015"/>
          <cell r="M5015"/>
        </row>
        <row r="5016">
          <cell r="C5016"/>
          <cell r="E5016"/>
          <cell r="H5016" t="str">
            <v>OK</v>
          </cell>
          <cell r="J5016"/>
          <cell r="K5016"/>
          <cell r="M5016"/>
        </row>
        <row r="5017">
          <cell r="C5017"/>
          <cell r="E5017"/>
          <cell r="H5017" t="str">
            <v>OK</v>
          </cell>
          <cell r="J5017"/>
          <cell r="K5017"/>
          <cell r="M5017"/>
        </row>
        <row r="5018">
          <cell r="C5018"/>
          <cell r="E5018"/>
          <cell r="H5018" t="str">
            <v>OK</v>
          </cell>
          <cell r="J5018"/>
          <cell r="K5018"/>
          <cell r="M5018"/>
        </row>
        <row r="5019">
          <cell r="C5019"/>
          <cell r="E5019"/>
          <cell r="H5019" t="str">
            <v>OK</v>
          </cell>
          <cell r="J5019"/>
          <cell r="K5019"/>
          <cell r="M5019"/>
        </row>
        <row r="5020">
          <cell r="C5020"/>
          <cell r="E5020"/>
          <cell r="H5020" t="str">
            <v>OK</v>
          </cell>
          <cell r="J5020"/>
          <cell r="K5020"/>
          <cell r="M5020"/>
        </row>
        <row r="5021">
          <cell r="C5021"/>
          <cell r="E5021"/>
          <cell r="H5021" t="str">
            <v>OK</v>
          </cell>
          <cell r="J5021"/>
          <cell r="K5021"/>
          <cell r="M5021"/>
        </row>
        <row r="5022">
          <cell r="C5022"/>
          <cell r="E5022"/>
          <cell r="H5022" t="str">
            <v>OK</v>
          </cell>
          <cell r="J5022"/>
          <cell r="K5022"/>
          <cell r="M5022"/>
        </row>
        <row r="5023">
          <cell r="C5023"/>
          <cell r="E5023"/>
          <cell r="H5023" t="str">
            <v>OK</v>
          </cell>
          <cell r="J5023"/>
          <cell r="K5023"/>
          <cell r="M5023"/>
        </row>
        <row r="5024">
          <cell r="C5024"/>
          <cell r="E5024"/>
          <cell r="H5024" t="str">
            <v>OK</v>
          </cell>
          <cell r="J5024"/>
          <cell r="K5024"/>
          <cell r="M5024"/>
        </row>
        <row r="5025">
          <cell r="C5025"/>
          <cell r="E5025"/>
          <cell r="H5025" t="str">
            <v>OK</v>
          </cell>
          <cell r="J5025"/>
          <cell r="K5025"/>
          <cell r="M5025"/>
        </row>
        <row r="5026">
          <cell r="C5026"/>
          <cell r="E5026"/>
          <cell r="H5026" t="str">
            <v>OK</v>
          </cell>
          <cell r="J5026"/>
          <cell r="K5026"/>
          <cell r="M5026"/>
        </row>
        <row r="5027">
          <cell r="C5027"/>
          <cell r="E5027"/>
          <cell r="H5027" t="str">
            <v>OK</v>
          </cell>
          <cell r="J5027"/>
          <cell r="K5027"/>
          <cell r="M5027"/>
        </row>
        <row r="5028">
          <cell r="C5028"/>
          <cell r="E5028"/>
          <cell r="H5028" t="str">
            <v>OK</v>
          </cell>
          <cell r="J5028"/>
          <cell r="K5028"/>
          <cell r="M5028"/>
        </row>
        <row r="5029">
          <cell r="C5029"/>
          <cell r="E5029"/>
          <cell r="H5029" t="str">
            <v>OK</v>
          </cell>
          <cell r="J5029"/>
          <cell r="K5029"/>
          <cell r="M5029"/>
        </row>
        <row r="5030">
          <cell r="C5030"/>
          <cell r="E5030"/>
          <cell r="H5030" t="str">
            <v>OK</v>
          </cell>
          <cell r="J5030"/>
          <cell r="K5030"/>
          <cell r="M5030"/>
        </row>
        <row r="5031">
          <cell r="C5031"/>
          <cell r="E5031"/>
          <cell r="H5031" t="str">
            <v>OK</v>
          </cell>
          <cell r="J5031"/>
          <cell r="K5031"/>
          <cell r="M5031"/>
        </row>
        <row r="5032">
          <cell r="C5032"/>
          <cell r="E5032"/>
          <cell r="H5032" t="str">
            <v>OK</v>
          </cell>
          <cell r="J5032"/>
          <cell r="K5032"/>
          <cell r="M5032"/>
        </row>
        <row r="5033">
          <cell r="C5033"/>
          <cell r="E5033"/>
          <cell r="H5033" t="str">
            <v>OK</v>
          </cell>
          <cell r="J5033"/>
          <cell r="K5033"/>
          <cell r="M5033"/>
        </row>
        <row r="5034">
          <cell r="C5034"/>
          <cell r="E5034"/>
          <cell r="H5034" t="str">
            <v>OK</v>
          </cell>
          <cell r="J5034"/>
          <cell r="K5034"/>
          <cell r="M5034"/>
        </row>
        <row r="5035">
          <cell r="C5035"/>
          <cell r="E5035"/>
          <cell r="H5035" t="str">
            <v>OK</v>
          </cell>
          <cell r="J5035"/>
          <cell r="K5035"/>
          <cell r="M5035"/>
        </row>
        <row r="5036">
          <cell r="C5036"/>
          <cell r="E5036"/>
          <cell r="H5036" t="str">
            <v>OK</v>
          </cell>
          <cell r="J5036"/>
          <cell r="K5036"/>
          <cell r="M5036"/>
        </row>
        <row r="5037">
          <cell r="C5037"/>
          <cell r="E5037"/>
          <cell r="H5037" t="str">
            <v>OK</v>
          </cell>
          <cell r="J5037"/>
          <cell r="K5037"/>
          <cell r="M5037"/>
        </row>
        <row r="5038">
          <cell r="C5038"/>
          <cell r="E5038"/>
          <cell r="H5038" t="str">
            <v>OK</v>
          </cell>
          <cell r="J5038"/>
          <cell r="K5038"/>
          <cell r="M5038"/>
        </row>
        <row r="5039">
          <cell r="C5039"/>
          <cell r="E5039"/>
          <cell r="H5039" t="str">
            <v>OK</v>
          </cell>
          <cell r="J5039"/>
          <cell r="K5039"/>
          <cell r="M5039"/>
        </row>
        <row r="5040">
          <cell r="C5040"/>
          <cell r="E5040"/>
          <cell r="H5040" t="str">
            <v>OK</v>
          </cell>
          <cell r="J5040"/>
          <cell r="K5040"/>
          <cell r="M5040"/>
        </row>
        <row r="5041">
          <cell r="C5041"/>
          <cell r="E5041"/>
          <cell r="H5041" t="str">
            <v>OK</v>
          </cell>
          <cell r="J5041"/>
          <cell r="K5041"/>
          <cell r="M5041"/>
        </row>
        <row r="5042">
          <cell r="C5042"/>
          <cell r="E5042"/>
          <cell r="H5042" t="str">
            <v>OK</v>
          </cell>
          <cell r="J5042"/>
          <cell r="K5042"/>
          <cell r="M5042"/>
        </row>
        <row r="5043">
          <cell r="C5043"/>
          <cell r="E5043"/>
          <cell r="H5043" t="str">
            <v>OK</v>
          </cell>
          <cell r="J5043"/>
          <cell r="K5043"/>
          <cell r="M5043"/>
        </row>
        <row r="5044">
          <cell r="C5044"/>
          <cell r="E5044"/>
          <cell r="H5044" t="str">
            <v>OK</v>
          </cell>
          <cell r="J5044"/>
          <cell r="K5044"/>
          <cell r="M5044"/>
        </row>
        <row r="5045">
          <cell r="C5045"/>
          <cell r="E5045"/>
          <cell r="H5045" t="str">
            <v>OK</v>
          </cell>
          <cell r="J5045"/>
          <cell r="K5045"/>
          <cell r="M5045"/>
        </row>
        <row r="5046">
          <cell r="C5046"/>
          <cell r="E5046"/>
          <cell r="H5046" t="str">
            <v>OK</v>
          </cell>
          <cell r="J5046"/>
          <cell r="K5046"/>
          <cell r="M5046"/>
        </row>
        <row r="5047">
          <cell r="C5047"/>
          <cell r="E5047"/>
          <cell r="H5047" t="str">
            <v>OK</v>
          </cell>
          <cell r="J5047"/>
          <cell r="K5047"/>
          <cell r="M5047"/>
        </row>
        <row r="5048">
          <cell r="C5048"/>
          <cell r="E5048"/>
          <cell r="H5048" t="str">
            <v>OK</v>
          </cell>
          <cell r="J5048"/>
          <cell r="K5048"/>
          <cell r="M5048"/>
        </row>
        <row r="5049">
          <cell r="C5049"/>
          <cell r="E5049"/>
          <cell r="H5049" t="str">
            <v>OK</v>
          </cell>
          <cell r="J5049"/>
          <cell r="K5049"/>
          <cell r="M5049"/>
        </row>
        <row r="5050">
          <cell r="C5050"/>
          <cell r="E5050"/>
          <cell r="H5050" t="str">
            <v>OK</v>
          </cell>
          <cell r="J5050"/>
          <cell r="K5050"/>
          <cell r="M5050"/>
        </row>
        <row r="5051">
          <cell r="C5051"/>
          <cell r="E5051"/>
          <cell r="H5051" t="str">
            <v>OK</v>
          </cell>
          <cell r="J5051"/>
          <cell r="K5051"/>
          <cell r="M5051"/>
        </row>
        <row r="5052">
          <cell r="C5052"/>
          <cell r="E5052"/>
          <cell r="H5052" t="str">
            <v>OK</v>
          </cell>
          <cell r="J5052"/>
          <cell r="K5052"/>
          <cell r="M5052"/>
        </row>
        <row r="5053">
          <cell r="C5053"/>
          <cell r="E5053"/>
          <cell r="H5053" t="str">
            <v>OK</v>
          </cell>
          <cell r="J5053"/>
          <cell r="K5053"/>
          <cell r="M5053"/>
        </row>
        <row r="5054">
          <cell r="C5054"/>
          <cell r="E5054"/>
          <cell r="H5054" t="str">
            <v>OK</v>
          </cell>
          <cell r="J5054"/>
          <cell r="K5054"/>
          <cell r="M5054"/>
        </row>
        <row r="5055">
          <cell r="C5055"/>
          <cell r="E5055"/>
          <cell r="H5055" t="str">
            <v>OK</v>
          </cell>
          <cell r="J5055"/>
          <cell r="K5055"/>
          <cell r="M5055"/>
        </row>
        <row r="5056">
          <cell r="C5056"/>
          <cell r="E5056"/>
          <cell r="H5056" t="str">
            <v>OK</v>
          </cell>
          <cell r="J5056"/>
          <cell r="K5056"/>
          <cell r="M5056"/>
        </row>
        <row r="5057">
          <cell r="C5057"/>
          <cell r="E5057"/>
          <cell r="H5057" t="str">
            <v>OK</v>
          </cell>
          <cell r="J5057"/>
          <cell r="K5057"/>
          <cell r="M5057"/>
        </row>
        <row r="5058">
          <cell r="C5058"/>
          <cell r="E5058"/>
          <cell r="H5058" t="str">
            <v>OK</v>
          </cell>
          <cell r="J5058"/>
          <cell r="K5058"/>
          <cell r="M5058"/>
        </row>
        <row r="5059">
          <cell r="C5059"/>
          <cell r="E5059"/>
          <cell r="H5059" t="str">
            <v>OK</v>
          </cell>
          <cell r="J5059"/>
          <cell r="K5059"/>
          <cell r="M5059"/>
        </row>
        <row r="5060">
          <cell r="C5060"/>
          <cell r="E5060"/>
          <cell r="H5060" t="str">
            <v>OK</v>
          </cell>
          <cell r="J5060"/>
          <cell r="K5060"/>
          <cell r="M5060"/>
        </row>
        <row r="5061">
          <cell r="C5061"/>
          <cell r="E5061"/>
          <cell r="H5061" t="str">
            <v>OK</v>
          </cell>
          <cell r="J5061"/>
          <cell r="K5061"/>
          <cell r="M5061"/>
        </row>
        <row r="5062">
          <cell r="C5062"/>
          <cell r="E5062"/>
          <cell r="H5062" t="str">
            <v>OK</v>
          </cell>
          <cell r="J5062"/>
          <cell r="K5062"/>
          <cell r="M5062"/>
        </row>
        <row r="5063">
          <cell r="C5063"/>
          <cell r="E5063"/>
          <cell r="H5063" t="str">
            <v>OK</v>
          </cell>
          <cell r="J5063"/>
          <cell r="K5063"/>
          <cell r="M5063"/>
        </row>
        <row r="5064">
          <cell r="C5064"/>
          <cell r="E5064"/>
          <cell r="H5064" t="str">
            <v>OK</v>
          </cell>
          <cell r="J5064"/>
          <cell r="K5064"/>
          <cell r="M5064"/>
        </row>
        <row r="5065">
          <cell r="C5065"/>
          <cell r="E5065"/>
          <cell r="H5065" t="str">
            <v>OK</v>
          </cell>
          <cell r="J5065"/>
          <cell r="K5065"/>
          <cell r="M5065"/>
        </row>
        <row r="5066">
          <cell r="C5066"/>
          <cell r="E5066"/>
          <cell r="H5066" t="str">
            <v>OK</v>
          </cell>
          <cell r="J5066"/>
          <cell r="K5066"/>
          <cell r="M5066"/>
        </row>
        <row r="5067">
          <cell r="C5067"/>
          <cell r="E5067"/>
          <cell r="H5067" t="str">
            <v>OK</v>
          </cell>
          <cell r="J5067"/>
          <cell r="K5067"/>
          <cell r="M5067"/>
        </row>
        <row r="5068">
          <cell r="C5068"/>
          <cell r="E5068"/>
          <cell r="H5068" t="str">
            <v>OK</v>
          </cell>
          <cell r="J5068"/>
          <cell r="K5068"/>
          <cell r="M5068"/>
        </row>
        <row r="5069">
          <cell r="C5069"/>
          <cell r="E5069"/>
          <cell r="H5069" t="str">
            <v>OK</v>
          </cell>
          <cell r="J5069"/>
          <cell r="K5069"/>
          <cell r="M5069"/>
        </row>
        <row r="5070">
          <cell r="C5070"/>
          <cell r="E5070"/>
          <cell r="H5070" t="str">
            <v>OK</v>
          </cell>
          <cell r="J5070"/>
          <cell r="K5070"/>
          <cell r="M5070"/>
        </row>
        <row r="5071">
          <cell r="C5071"/>
          <cell r="E5071"/>
          <cell r="H5071" t="str">
            <v>OK</v>
          </cell>
          <cell r="J5071"/>
          <cell r="K5071"/>
          <cell r="M5071"/>
        </row>
        <row r="5072">
          <cell r="C5072"/>
          <cell r="E5072"/>
          <cell r="H5072" t="str">
            <v>OK</v>
          </cell>
          <cell r="J5072"/>
          <cell r="K5072"/>
          <cell r="M5072"/>
        </row>
        <row r="5073">
          <cell r="C5073"/>
          <cell r="E5073"/>
          <cell r="H5073" t="str">
            <v>OK</v>
          </cell>
          <cell r="J5073"/>
          <cell r="K5073"/>
          <cell r="M5073"/>
        </row>
        <row r="5074">
          <cell r="C5074"/>
          <cell r="E5074"/>
          <cell r="H5074" t="str">
            <v>OK</v>
          </cell>
          <cell r="J5074"/>
          <cell r="K5074"/>
          <cell r="M5074"/>
        </row>
        <row r="5075">
          <cell r="C5075"/>
          <cell r="E5075"/>
          <cell r="H5075" t="str">
            <v>OK</v>
          </cell>
          <cell r="J5075"/>
          <cell r="K5075"/>
          <cell r="M5075"/>
        </row>
        <row r="5076">
          <cell r="C5076"/>
          <cell r="E5076"/>
          <cell r="H5076" t="str">
            <v>OK</v>
          </cell>
          <cell r="J5076"/>
          <cell r="K5076"/>
          <cell r="M5076"/>
        </row>
        <row r="5077">
          <cell r="C5077"/>
          <cell r="E5077"/>
          <cell r="H5077" t="str">
            <v>OK</v>
          </cell>
          <cell r="J5077"/>
          <cell r="K5077"/>
          <cell r="M5077"/>
        </row>
        <row r="5078">
          <cell r="C5078"/>
          <cell r="E5078"/>
          <cell r="H5078" t="str">
            <v>OK</v>
          </cell>
          <cell r="J5078"/>
          <cell r="K5078"/>
          <cell r="M5078"/>
        </row>
        <row r="5079">
          <cell r="C5079"/>
          <cell r="E5079"/>
          <cell r="H5079" t="str">
            <v>OK</v>
          </cell>
          <cell r="J5079"/>
          <cell r="K5079"/>
          <cell r="M5079"/>
        </row>
        <row r="5080">
          <cell r="C5080"/>
          <cell r="E5080"/>
          <cell r="H5080" t="str">
            <v>OK</v>
          </cell>
          <cell r="J5080"/>
          <cell r="K5080"/>
          <cell r="M5080"/>
        </row>
        <row r="5081">
          <cell r="C5081"/>
          <cell r="E5081"/>
          <cell r="H5081" t="str">
            <v>OK</v>
          </cell>
          <cell r="J5081"/>
          <cell r="K5081"/>
          <cell r="M5081"/>
        </row>
        <row r="5082">
          <cell r="C5082"/>
          <cell r="E5082"/>
          <cell r="H5082" t="str">
            <v>OK</v>
          </cell>
          <cell r="J5082"/>
          <cell r="K5082"/>
          <cell r="M5082"/>
        </row>
        <row r="5083">
          <cell r="C5083"/>
          <cell r="E5083"/>
          <cell r="H5083" t="str">
            <v>OK</v>
          </cell>
          <cell r="J5083"/>
          <cell r="K5083"/>
          <cell r="M5083"/>
        </row>
        <row r="5084">
          <cell r="C5084"/>
          <cell r="E5084"/>
          <cell r="H5084" t="str">
            <v>OK</v>
          </cell>
          <cell r="J5084"/>
          <cell r="K5084"/>
          <cell r="M5084"/>
        </row>
        <row r="5085">
          <cell r="C5085"/>
          <cell r="E5085"/>
          <cell r="H5085" t="str">
            <v>OK</v>
          </cell>
          <cell r="J5085"/>
          <cell r="K5085"/>
          <cell r="M5085"/>
        </row>
        <row r="5086">
          <cell r="C5086"/>
          <cell r="E5086"/>
          <cell r="H5086" t="str">
            <v>OK</v>
          </cell>
          <cell r="J5086"/>
          <cell r="K5086"/>
          <cell r="M5086"/>
        </row>
        <row r="5087">
          <cell r="C5087"/>
          <cell r="E5087"/>
          <cell r="H5087" t="str">
            <v>OK</v>
          </cell>
          <cell r="J5087"/>
          <cell r="K5087"/>
          <cell r="M5087"/>
        </row>
        <row r="5088">
          <cell r="C5088"/>
          <cell r="E5088"/>
          <cell r="H5088" t="str">
            <v>OK</v>
          </cell>
          <cell r="J5088"/>
          <cell r="K5088"/>
          <cell r="M5088"/>
        </row>
        <row r="5089">
          <cell r="C5089"/>
          <cell r="E5089"/>
          <cell r="H5089" t="str">
            <v>OK</v>
          </cell>
          <cell r="J5089"/>
          <cell r="K5089"/>
          <cell r="M5089"/>
        </row>
        <row r="5090">
          <cell r="C5090"/>
          <cell r="E5090"/>
          <cell r="H5090" t="str">
            <v>OK</v>
          </cell>
          <cell r="J5090"/>
          <cell r="K5090"/>
          <cell r="M5090"/>
        </row>
        <row r="5091">
          <cell r="C5091"/>
          <cell r="E5091"/>
          <cell r="H5091" t="str">
            <v>OK</v>
          </cell>
          <cell r="J5091"/>
          <cell r="K5091"/>
          <cell r="M5091"/>
        </row>
        <row r="5092">
          <cell r="C5092"/>
          <cell r="E5092"/>
          <cell r="H5092" t="str">
            <v>OK</v>
          </cell>
          <cell r="J5092"/>
          <cell r="K5092"/>
          <cell r="M5092"/>
        </row>
        <row r="5093">
          <cell r="C5093"/>
          <cell r="E5093"/>
          <cell r="H5093" t="str">
            <v>OK</v>
          </cell>
          <cell r="J5093"/>
          <cell r="K5093"/>
          <cell r="M5093"/>
        </row>
        <row r="5094">
          <cell r="C5094"/>
          <cell r="E5094"/>
          <cell r="H5094" t="str">
            <v>OK</v>
          </cell>
          <cell r="J5094"/>
          <cell r="K5094"/>
          <cell r="M5094"/>
        </row>
        <row r="5095">
          <cell r="C5095"/>
          <cell r="E5095"/>
          <cell r="H5095" t="str">
            <v>OK</v>
          </cell>
          <cell r="J5095"/>
          <cell r="K5095"/>
          <cell r="M5095"/>
        </row>
        <row r="5096">
          <cell r="C5096"/>
          <cell r="E5096"/>
          <cell r="H5096" t="str">
            <v>OK</v>
          </cell>
          <cell r="J5096"/>
          <cell r="K5096"/>
          <cell r="M5096"/>
        </row>
        <row r="5097">
          <cell r="C5097"/>
          <cell r="E5097"/>
          <cell r="H5097" t="str">
            <v>OK</v>
          </cell>
          <cell r="J5097"/>
          <cell r="K5097"/>
          <cell r="M5097"/>
        </row>
        <row r="5098">
          <cell r="C5098"/>
          <cell r="E5098"/>
          <cell r="H5098" t="str">
            <v>OK</v>
          </cell>
          <cell r="J5098"/>
          <cell r="K5098"/>
          <cell r="M5098"/>
        </row>
        <row r="5099">
          <cell r="C5099"/>
          <cell r="E5099"/>
          <cell r="H5099" t="str">
            <v>OK</v>
          </cell>
          <cell r="J5099"/>
          <cell r="K5099"/>
          <cell r="M5099"/>
        </row>
        <row r="5100">
          <cell r="C5100"/>
          <cell r="E5100"/>
          <cell r="H5100" t="str">
            <v>OK</v>
          </cell>
          <cell r="J5100"/>
          <cell r="K5100"/>
          <cell r="M5100"/>
        </row>
        <row r="5101">
          <cell r="C5101"/>
          <cell r="E5101"/>
          <cell r="H5101" t="str">
            <v>OK</v>
          </cell>
          <cell r="J5101"/>
          <cell r="K5101"/>
          <cell r="M5101"/>
        </row>
        <row r="5102">
          <cell r="C5102"/>
          <cell r="E5102"/>
          <cell r="H5102" t="str">
            <v>OK</v>
          </cell>
          <cell r="J5102"/>
          <cell r="K5102"/>
          <cell r="M5102"/>
        </row>
        <row r="5103">
          <cell r="C5103"/>
          <cell r="E5103"/>
          <cell r="H5103" t="str">
            <v>OK</v>
          </cell>
          <cell r="J5103"/>
          <cell r="K5103"/>
          <cell r="M5103"/>
        </row>
        <row r="5104">
          <cell r="C5104"/>
          <cell r="E5104"/>
          <cell r="H5104" t="str">
            <v>OK</v>
          </cell>
          <cell r="J5104"/>
          <cell r="K5104"/>
          <cell r="M5104"/>
        </row>
        <row r="5105">
          <cell r="C5105"/>
          <cell r="E5105"/>
          <cell r="H5105" t="str">
            <v>OK</v>
          </cell>
          <cell r="J5105"/>
          <cell r="K5105"/>
          <cell r="M5105"/>
        </row>
        <row r="5106">
          <cell r="C5106"/>
          <cell r="E5106"/>
          <cell r="H5106" t="str">
            <v>OK</v>
          </cell>
          <cell r="J5106"/>
          <cell r="K5106"/>
          <cell r="M5106"/>
        </row>
        <row r="5107">
          <cell r="C5107"/>
          <cell r="E5107"/>
          <cell r="H5107" t="str">
            <v>OK</v>
          </cell>
          <cell r="J5107"/>
          <cell r="K5107"/>
          <cell r="M5107"/>
        </row>
        <row r="5108">
          <cell r="C5108"/>
          <cell r="E5108"/>
          <cell r="H5108" t="str">
            <v>OK</v>
          </cell>
          <cell r="J5108"/>
          <cell r="K5108"/>
          <cell r="M5108"/>
        </row>
        <row r="5109">
          <cell r="C5109"/>
          <cell r="E5109"/>
          <cell r="H5109" t="str">
            <v>OK</v>
          </cell>
          <cell r="J5109"/>
          <cell r="K5109"/>
          <cell r="M5109"/>
        </row>
        <row r="5110">
          <cell r="C5110"/>
          <cell r="E5110"/>
          <cell r="H5110" t="str">
            <v>OK</v>
          </cell>
          <cell r="J5110"/>
          <cell r="K5110"/>
          <cell r="M5110"/>
        </row>
        <row r="5111">
          <cell r="C5111"/>
          <cell r="E5111"/>
          <cell r="H5111" t="str">
            <v>OK</v>
          </cell>
          <cell r="J5111"/>
          <cell r="K5111"/>
          <cell r="M5111"/>
        </row>
        <row r="5112">
          <cell r="C5112"/>
          <cell r="E5112"/>
          <cell r="H5112" t="str">
            <v>OK</v>
          </cell>
          <cell r="J5112"/>
          <cell r="K5112"/>
          <cell r="M5112"/>
        </row>
        <row r="5113">
          <cell r="C5113"/>
          <cell r="E5113"/>
          <cell r="H5113" t="str">
            <v>OK</v>
          </cell>
          <cell r="J5113"/>
          <cell r="K5113"/>
          <cell r="M5113"/>
        </row>
        <row r="5114">
          <cell r="C5114"/>
          <cell r="E5114"/>
          <cell r="H5114" t="str">
            <v>OK</v>
          </cell>
          <cell r="J5114"/>
          <cell r="K5114"/>
          <cell r="M5114"/>
        </row>
        <row r="5115">
          <cell r="C5115"/>
          <cell r="E5115"/>
          <cell r="H5115" t="str">
            <v>OK</v>
          </cell>
          <cell r="J5115"/>
          <cell r="K5115"/>
          <cell r="M5115"/>
        </row>
        <row r="5116">
          <cell r="C5116"/>
          <cell r="E5116"/>
          <cell r="H5116" t="str">
            <v>OK</v>
          </cell>
          <cell r="J5116"/>
          <cell r="K5116"/>
          <cell r="M5116"/>
        </row>
        <row r="5117">
          <cell r="C5117"/>
          <cell r="E5117"/>
          <cell r="H5117" t="str">
            <v>OK</v>
          </cell>
          <cell r="J5117"/>
          <cell r="K5117"/>
          <cell r="M5117"/>
        </row>
        <row r="5118">
          <cell r="C5118"/>
          <cell r="E5118"/>
          <cell r="H5118" t="str">
            <v>OK</v>
          </cell>
          <cell r="J5118"/>
          <cell r="K5118"/>
          <cell r="M5118"/>
        </row>
        <row r="5119">
          <cell r="C5119"/>
          <cell r="E5119"/>
          <cell r="H5119" t="str">
            <v>OK</v>
          </cell>
          <cell r="J5119"/>
          <cell r="K5119"/>
          <cell r="M5119"/>
        </row>
        <row r="5120">
          <cell r="C5120"/>
          <cell r="E5120"/>
          <cell r="H5120" t="str">
            <v>OK</v>
          </cell>
          <cell r="J5120"/>
          <cell r="K5120"/>
          <cell r="M5120"/>
        </row>
        <row r="5121">
          <cell r="C5121"/>
          <cell r="E5121"/>
          <cell r="H5121" t="str">
            <v>OK</v>
          </cell>
          <cell r="J5121"/>
          <cell r="K5121"/>
          <cell r="M5121"/>
        </row>
        <row r="5122">
          <cell r="C5122"/>
          <cell r="E5122"/>
          <cell r="H5122" t="str">
            <v>OK</v>
          </cell>
          <cell r="J5122"/>
          <cell r="K5122"/>
          <cell r="M5122"/>
        </row>
        <row r="5123">
          <cell r="C5123"/>
          <cell r="E5123"/>
          <cell r="H5123" t="str">
            <v>OK</v>
          </cell>
          <cell r="J5123"/>
          <cell r="K5123"/>
          <cell r="M5123"/>
        </row>
        <row r="5124">
          <cell r="C5124"/>
          <cell r="E5124"/>
          <cell r="H5124" t="str">
            <v>OK</v>
          </cell>
          <cell r="J5124"/>
          <cell r="K5124"/>
          <cell r="M5124"/>
        </row>
        <row r="5125">
          <cell r="C5125"/>
          <cell r="E5125"/>
          <cell r="H5125" t="str">
            <v>OK</v>
          </cell>
          <cell r="J5125"/>
          <cell r="K5125"/>
          <cell r="M5125"/>
        </row>
        <row r="5126">
          <cell r="C5126"/>
          <cell r="E5126"/>
          <cell r="H5126" t="str">
            <v>OK</v>
          </cell>
          <cell r="J5126"/>
          <cell r="K5126"/>
          <cell r="M5126"/>
        </row>
        <row r="5127">
          <cell r="C5127"/>
          <cell r="E5127"/>
          <cell r="H5127" t="str">
            <v>OK</v>
          </cell>
          <cell r="J5127"/>
          <cell r="K5127"/>
          <cell r="M5127"/>
        </row>
        <row r="5128">
          <cell r="C5128"/>
          <cell r="E5128"/>
          <cell r="H5128" t="str">
            <v>OK</v>
          </cell>
          <cell r="J5128"/>
          <cell r="K5128"/>
          <cell r="M5128"/>
        </row>
        <row r="5129">
          <cell r="C5129"/>
          <cell r="E5129"/>
          <cell r="H5129" t="str">
            <v>OK</v>
          </cell>
          <cell r="J5129"/>
          <cell r="K5129"/>
          <cell r="M5129"/>
        </row>
        <row r="5130">
          <cell r="C5130"/>
          <cell r="E5130"/>
          <cell r="H5130" t="str">
            <v>OK</v>
          </cell>
          <cell r="J5130"/>
          <cell r="K5130"/>
          <cell r="M5130"/>
        </row>
        <row r="5131">
          <cell r="C5131"/>
          <cell r="E5131"/>
          <cell r="H5131" t="str">
            <v>OK</v>
          </cell>
          <cell r="J5131"/>
          <cell r="K5131"/>
          <cell r="M5131"/>
        </row>
        <row r="5132">
          <cell r="C5132"/>
          <cell r="E5132"/>
          <cell r="H5132" t="str">
            <v>OK</v>
          </cell>
          <cell r="J5132"/>
          <cell r="K5132"/>
          <cell r="M5132"/>
        </row>
        <row r="5133">
          <cell r="C5133"/>
          <cell r="E5133"/>
          <cell r="H5133" t="str">
            <v>OK</v>
          </cell>
          <cell r="J5133"/>
          <cell r="K5133"/>
          <cell r="M5133"/>
        </row>
        <row r="5134">
          <cell r="C5134"/>
          <cell r="E5134"/>
          <cell r="H5134" t="str">
            <v>OK</v>
          </cell>
          <cell r="J5134"/>
          <cell r="K5134"/>
          <cell r="M5134"/>
        </row>
        <row r="5135">
          <cell r="C5135"/>
          <cell r="E5135"/>
          <cell r="H5135" t="str">
            <v>OK</v>
          </cell>
          <cell r="J5135"/>
          <cell r="K5135"/>
          <cell r="M5135"/>
        </row>
        <row r="5136">
          <cell r="C5136"/>
          <cell r="E5136"/>
          <cell r="H5136" t="str">
            <v>OK</v>
          </cell>
          <cell r="J5136"/>
          <cell r="K5136"/>
          <cell r="M5136"/>
        </row>
        <row r="5137">
          <cell r="C5137"/>
          <cell r="E5137"/>
          <cell r="H5137" t="str">
            <v>OK</v>
          </cell>
          <cell r="J5137"/>
          <cell r="K5137"/>
          <cell r="M5137"/>
        </row>
        <row r="5138">
          <cell r="C5138"/>
          <cell r="E5138"/>
          <cell r="H5138" t="str">
            <v>OK</v>
          </cell>
          <cell r="J5138"/>
          <cell r="K5138"/>
          <cell r="M5138"/>
        </row>
        <row r="5139">
          <cell r="C5139"/>
          <cell r="E5139"/>
          <cell r="H5139" t="str">
            <v>OK</v>
          </cell>
          <cell r="J5139"/>
          <cell r="K5139"/>
          <cell r="M5139"/>
        </row>
        <row r="5140">
          <cell r="C5140"/>
          <cell r="E5140"/>
          <cell r="H5140" t="str">
            <v>OK</v>
          </cell>
          <cell r="J5140"/>
          <cell r="K5140"/>
          <cell r="M5140"/>
        </row>
        <row r="5141">
          <cell r="C5141"/>
          <cell r="E5141"/>
          <cell r="H5141" t="str">
            <v>OK</v>
          </cell>
          <cell r="J5141"/>
          <cell r="K5141"/>
          <cell r="M5141"/>
        </row>
        <row r="5142">
          <cell r="C5142"/>
          <cell r="E5142"/>
          <cell r="H5142" t="str">
            <v>OK</v>
          </cell>
          <cell r="J5142"/>
          <cell r="K5142"/>
          <cell r="M5142"/>
        </row>
        <row r="5143">
          <cell r="C5143"/>
          <cell r="E5143"/>
          <cell r="H5143" t="str">
            <v>OK</v>
          </cell>
          <cell r="J5143"/>
          <cell r="K5143"/>
          <cell r="M5143"/>
        </row>
        <row r="5144">
          <cell r="C5144"/>
          <cell r="E5144"/>
          <cell r="H5144" t="str">
            <v>OK</v>
          </cell>
          <cell r="J5144"/>
          <cell r="K5144"/>
          <cell r="M5144"/>
        </row>
        <row r="5145">
          <cell r="C5145"/>
          <cell r="E5145"/>
          <cell r="H5145" t="str">
            <v>OK</v>
          </cell>
          <cell r="J5145"/>
          <cell r="K5145"/>
          <cell r="M5145"/>
        </row>
        <row r="5146">
          <cell r="C5146"/>
          <cell r="E5146"/>
          <cell r="H5146" t="str">
            <v>OK</v>
          </cell>
          <cell r="J5146"/>
          <cell r="K5146"/>
          <cell r="M5146"/>
        </row>
        <row r="5147">
          <cell r="C5147"/>
          <cell r="E5147"/>
          <cell r="H5147" t="str">
            <v>OK</v>
          </cell>
          <cell r="J5147"/>
          <cell r="K5147"/>
          <cell r="M5147"/>
        </row>
        <row r="5148">
          <cell r="C5148"/>
          <cell r="E5148"/>
          <cell r="H5148" t="str">
            <v>OK</v>
          </cell>
          <cell r="J5148"/>
          <cell r="K5148"/>
          <cell r="M5148"/>
        </row>
        <row r="5149">
          <cell r="C5149"/>
          <cell r="E5149"/>
          <cell r="H5149" t="str">
            <v>OK</v>
          </cell>
          <cell r="J5149"/>
          <cell r="K5149"/>
          <cell r="M5149"/>
        </row>
        <row r="5150">
          <cell r="C5150"/>
          <cell r="E5150"/>
          <cell r="H5150" t="str">
            <v>OK</v>
          </cell>
          <cell r="J5150"/>
          <cell r="K5150"/>
          <cell r="M5150"/>
        </row>
        <row r="5151">
          <cell r="C5151"/>
          <cell r="E5151"/>
          <cell r="H5151" t="str">
            <v>OK</v>
          </cell>
          <cell r="J5151"/>
          <cell r="K5151"/>
          <cell r="M5151"/>
        </row>
        <row r="5152">
          <cell r="C5152"/>
          <cell r="E5152"/>
          <cell r="H5152" t="str">
            <v>OK</v>
          </cell>
          <cell r="J5152"/>
          <cell r="K5152"/>
          <cell r="M5152"/>
        </row>
        <row r="5153">
          <cell r="C5153"/>
          <cell r="E5153"/>
          <cell r="H5153" t="str">
            <v>OK</v>
          </cell>
          <cell r="J5153"/>
          <cell r="K5153"/>
          <cell r="M5153"/>
        </row>
        <row r="5154">
          <cell r="C5154"/>
          <cell r="E5154"/>
          <cell r="H5154" t="str">
            <v>OK</v>
          </cell>
          <cell r="J5154"/>
          <cell r="K5154"/>
          <cell r="M5154"/>
        </row>
        <row r="5155">
          <cell r="C5155"/>
          <cell r="E5155"/>
          <cell r="H5155" t="str">
            <v>OK</v>
          </cell>
          <cell r="J5155"/>
          <cell r="K5155"/>
          <cell r="M5155"/>
        </row>
        <row r="5156">
          <cell r="C5156"/>
          <cell r="E5156"/>
          <cell r="H5156" t="str">
            <v>OK</v>
          </cell>
          <cell r="J5156"/>
          <cell r="K5156"/>
          <cell r="M5156"/>
        </row>
        <row r="5157">
          <cell r="C5157"/>
          <cell r="E5157"/>
          <cell r="H5157" t="str">
            <v>OK</v>
          </cell>
          <cell r="J5157"/>
          <cell r="K5157"/>
          <cell r="M5157"/>
        </row>
        <row r="5158">
          <cell r="C5158"/>
          <cell r="E5158"/>
          <cell r="H5158" t="str">
            <v>OK</v>
          </cell>
          <cell r="J5158"/>
          <cell r="K5158"/>
          <cell r="M5158"/>
        </row>
        <row r="5159">
          <cell r="C5159"/>
          <cell r="E5159"/>
          <cell r="H5159" t="str">
            <v>OK</v>
          </cell>
          <cell r="J5159"/>
          <cell r="K5159"/>
          <cell r="M5159"/>
        </row>
        <row r="5160">
          <cell r="C5160"/>
          <cell r="E5160"/>
          <cell r="H5160" t="str">
            <v>OK</v>
          </cell>
          <cell r="J5160"/>
          <cell r="K5160"/>
          <cell r="M5160"/>
        </row>
        <row r="5161">
          <cell r="C5161"/>
          <cell r="E5161"/>
          <cell r="H5161" t="str">
            <v>OK</v>
          </cell>
          <cell r="J5161"/>
          <cell r="K5161"/>
          <cell r="M5161"/>
        </row>
        <row r="5162">
          <cell r="C5162"/>
          <cell r="E5162"/>
          <cell r="H5162" t="str">
            <v>OK</v>
          </cell>
          <cell r="J5162"/>
          <cell r="K5162"/>
          <cell r="M5162"/>
        </row>
        <row r="5163">
          <cell r="C5163"/>
          <cell r="E5163"/>
          <cell r="H5163" t="str">
            <v>OK</v>
          </cell>
          <cell r="J5163"/>
          <cell r="K5163"/>
          <cell r="M5163"/>
        </row>
        <row r="5164">
          <cell r="C5164"/>
          <cell r="E5164"/>
          <cell r="H5164" t="str">
            <v>OK</v>
          </cell>
          <cell r="J5164"/>
          <cell r="K5164"/>
          <cell r="M5164"/>
        </row>
        <row r="5165">
          <cell r="C5165"/>
          <cell r="E5165"/>
          <cell r="H5165" t="str">
            <v>OK</v>
          </cell>
          <cell r="J5165"/>
          <cell r="K5165"/>
          <cell r="M5165"/>
        </row>
        <row r="5166">
          <cell r="C5166"/>
          <cell r="E5166"/>
          <cell r="H5166" t="str">
            <v>OK</v>
          </cell>
          <cell r="J5166"/>
          <cell r="K5166"/>
          <cell r="M5166"/>
        </row>
        <row r="5167">
          <cell r="C5167"/>
          <cell r="E5167"/>
          <cell r="H5167" t="str">
            <v>OK</v>
          </cell>
          <cell r="J5167"/>
          <cell r="K5167"/>
          <cell r="M5167"/>
        </row>
        <row r="5168">
          <cell r="C5168"/>
          <cell r="E5168"/>
          <cell r="H5168" t="str">
            <v>OK</v>
          </cell>
          <cell r="J5168"/>
          <cell r="K5168"/>
          <cell r="M5168"/>
        </row>
        <row r="5169">
          <cell r="C5169"/>
          <cell r="E5169"/>
          <cell r="H5169" t="str">
            <v>OK</v>
          </cell>
          <cell r="J5169"/>
          <cell r="K5169"/>
          <cell r="M5169"/>
        </row>
        <row r="5170">
          <cell r="C5170"/>
          <cell r="E5170"/>
          <cell r="H5170" t="str">
            <v>OK</v>
          </cell>
          <cell r="J5170"/>
          <cell r="K5170"/>
          <cell r="M5170"/>
        </row>
        <row r="5171">
          <cell r="C5171"/>
          <cell r="E5171"/>
          <cell r="H5171" t="str">
            <v>OK</v>
          </cell>
          <cell r="J5171"/>
          <cell r="K5171"/>
          <cell r="M5171"/>
        </row>
        <row r="5172">
          <cell r="C5172"/>
          <cell r="E5172"/>
          <cell r="H5172" t="str">
            <v>OK</v>
          </cell>
          <cell r="J5172"/>
          <cell r="K5172"/>
          <cell r="M5172"/>
        </row>
        <row r="5173">
          <cell r="C5173"/>
          <cell r="E5173"/>
          <cell r="H5173" t="str">
            <v>OK</v>
          </cell>
          <cell r="J5173"/>
          <cell r="K5173"/>
          <cell r="M5173"/>
        </row>
        <row r="5174">
          <cell r="C5174"/>
          <cell r="E5174"/>
          <cell r="H5174" t="str">
            <v>OK</v>
          </cell>
          <cell r="J5174"/>
          <cell r="K5174"/>
          <cell r="M5174"/>
        </row>
        <row r="5175">
          <cell r="C5175"/>
          <cell r="E5175"/>
          <cell r="H5175" t="str">
            <v>OK</v>
          </cell>
          <cell r="J5175"/>
          <cell r="K5175"/>
          <cell r="M5175"/>
        </row>
        <row r="5176">
          <cell r="C5176"/>
          <cell r="E5176"/>
          <cell r="H5176" t="str">
            <v>OK</v>
          </cell>
          <cell r="J5176"/>
          <cell r="K5176"/>
          <cell r="M5176"/>
        </row>
        <row r="5177">
          <cell r="C5177"/>
          <cell r="E5177"/>
          <cell r="H5177" t="str">
            <v>OK</v>
          </cell>
          <cell r="J5177"/>
          <cell r="K5177"/>
          <cell r="M5177"/>
        </row>
        <row r="5178">
          <cell r="C5178"/>
          <cell r="E5178"/>
          <cell r="H5178" t="str">
            <v>OK</v>
          </cell>
          <cell r="J5178"/>
          <cell r="K5178"/>
          <cell r="M5178"/>
        </row>
        <row r="5179">
          <cell r="C5179"/>
          <cell r="E5179"/>
          <cell r="H5179" t="str">
            <v>OK</v>
          </cell>
          <cell r="J5179"/>
          <cell r="K5179"/>
          <cell r="M5179"/>
        </row>
        <row r="5180">
          <cell r="C5180"/>
          <cell r="E5180"/>
          <cell r="H5180" t="str">
            <v>OK</v>
          </cell>
          <cell r="J5180"/>
          <cell r="K5180"/>
          <cell r="M5180"/>
        </row>
        <row r="5181">
          <cell r="C5181"/>
          <cell r="E5181"/>
          <cell r="H5181" t="str">
            <v>OK</v>
          </cell>
          <cell r="J5181"/>
          <cell r="K5181"/>
          <cell r="M5181"/>
        </row>
        <row r="5182">
          <cell r="C5182"/>
          <cell r="E5182"/>
          <cell r="H5182" t="str">
            <v>OK</v>
          </cell>
          <cell r="J5182"/>
          <cell r="K5182"/>
          <cell r="M5182"/>
        </row>
        <row r="5183">
          <cell r="C5183"/>
          <cell r="E5183"/>
          <cell r="H5183" t="str">
            <v>OK</v>
          </cell>
          <cell r="J5183"/>
          <cell r="K5183"/>
          <cell r="M5183"/>
        </row>
        <row r="5184">
          <cell r="C5184"/>
          <cell r="E5184"/>
          <cell r="H5184" t="str">
            <v>OK</v>
          </cell>
          <cell r="J5184"/>
          <cell r="K5184"/>
          <cell r="M5184"/>
        </row>
        <row r="5185">
          <cell r="C5185"/>
          <cell r="E5185"/>
          <cell r="H5185" t="str">
            <v>OK</v>
          </cell>
          <cell r="J5185"/>
          <cell r="K5185"/>
          <cell r="M5185"/>
        </row>
        <row r="5186">
          <cell r="C5186"/>
          <cell r="E5186"/>
          <cell r="H5186" t="str">
            <v>OK</v>
          </cell>
          <cell r="J5186"/>
          <cell r="K5186"/>
          <cell r="M5186"/>
        </row>
        <row r="5187">
          <cell r="C5187"/>
          <cell r="E5187"/>
          <cell r="H5187" t="str">
            <v>OK</v>
          </cell>
          <cell r="J5187"/>
          <cell r="K5187"/>
          <cell r="M5187"/>
        </row>
        <row r="5188">
          <cell r="C5188"/>
          <cell r="E5188"/>
          <cell r="H5188" t="str">
            <v>OK</v>
          </cell>
          <cell r="J5188"/>
          <cell r="K5188"/>
          <cell r="M5188"/>
        </row>
        <row r="5189">
          <cell r="C5189"/>
          <cell r="E5189"/>
          <cell r="H5189" t="str">
            <v>OK</v>
          </cell>
          <cell r="J5189"/>
          <cell r="K5189"/>
          <cell r="M5189"/>
        </row>
        <row r="5190">
          <cell r="C5190"/>
          <cell r="E5190"/>
          <cell r="H5190" t="str">
            <v>OK</v>
          </cell>
          <cell r="J5190"/>
          <cell r="K5190"/>
          <cell r="M5190"/>
        </row>
        <row r="5191">
          <cell r="C5191"/>
          <cell r="E5191"/>
          <cell r="H5191" t="str">
            <v>OK</v>
          </cell>
          <cell r="J5191"/>
          <cell r="K5191"/>
          <cell r="M5191"/>
        </row>
        <row r="5192">
          <cell r="C5192"/>
          <cell r="E5192"/>
          <cell r="H5192" t="str">
            <v>OK</v>
          </cell>
          <cell r="J5192"/>
          <cell r="K5192"/>
          <cell r="M5192"/>
        </row>
        <row r="5193">
          <cell r="C5193"/>
          <cell r="E5193"/>
          <cell r="H5193" t="str">
            <v>OK</v>
          </cell>
          <cell r="J5193"/>
          <cell r="K5193"/>
          <cell r="M5193"/>
        </row>
        <row r="5194">
          <cell r="C5194"/>
          <cell r="E5194"/>
          <cell r="H5194" t="str">
            <v>OK</v>
          </cell>
          <cell r="J5194"/>
          <cell r="K5194"/>
          <cell r="M5194"/>
        </row>
        <row r="5195">
          <cell r="C5195"/>
          <cell r="E5195"/>
          <cell r="H5195" t="str">
            <v>OK</v>
          </cell>
          <cell r="J5195"/>
          <cell r="K5195"/>
          <cell r="M5195"/>
        </row>
        <row r="5196">
          <cell r="C5196"/>
          <cell r="E5196"/>
          <cell r="H5196" t="str">
            <v>OK</v>
          </cell>
          <cell r="J5196"/>
          <cell r="K5196"/>
          <cell r="M5196"/>
        </row>
        <row r="5197">
          <cell r="C5197"/>
          <cell r="E5197"/>
          <cell r="H5197" t="str">
            <v>OK</v>
          </cell>
          <cell r="J5197"/>
          <cell r="K5197"/>
          <cell r="M5197"/>
        </row>
        <row r="5198">
          <cell r="C5198"/>
          <cell r="E5198"/>
          <cell r="H5198" t="str">
            <v>OK</v>
          </cell>
          <cell r="J5198"/>
          <cell r="K5198"/>
          <cell r="M5198"/>
        </row>
        <row r="5199">
          <cell r="C5199"/>
          <cell r="E5199"/>
          <cell r="H5199" t="str">
            <v>OK</v>
          </cell>
          <cell r="J5199"/>
          <cell r="K5199"/>
          <cell r="M5199"/>
        </row>
        <row r="5200">
          <cell r="C5200"/>
          <cell r="E5200"/>
          <cell r="H5200" t="str">
            <v>OK</v>
          </cell>
          <cell r="J5200"/>
          <cell r="K5200"/>
          <cell r="M5200"/>
        </row>
        <row r="5201">
          <cell r="C5201"/>
          <cell r="E5201"/>
          <cell r="H5201" t="str">
            <v>OK</v>
          </cell>
          <cell r="J5201"/>
          <cell r="K5201"/>
          <cell r="M5201"/>
        </row>
        <row r="5202">
          <cell r="C5202"/>
          <cell r="E5202"/>
          <cell r="H5202" t="str">
            <v>OK</v>
          </cell>
          <cell r="J5202"/>
          <cell r="K5202"/>
          <cell r="M5202"/>
        </row>
        <row r="5203">
          <cell r="C5203"/>
          <cell r="E5203"/>
          <cell r="H5203" t="str">
            <v>OK</v>
          </cell>
          <cell r="J5203"/>
          <cell r="K5203"/>
          <cell r="M5203"/>
        </row>
        <row r="5204">
          <cell r="C5204"/>
          <cell r="E5204"/>
          <cell r="H5204" t="str">
            <v>OK</v>
          </cell>
          <cell r="J5204"/>
          <cell r="K5204"/>
          <cell r="M5204"/>
        </row>
        <row r="5205">
          <cell r="C5205"/>
          <cell r="E5205"/>
          <cell r="H5205" t="str">
            <v>OK</v>
          </cell>
          <cell r="J5205"/>
          <cell r="K5205"/>
          <cell r="M5205"/>
        </row>
        <row r="5206">
          <cell r="C5206"/>
          <cell r="E5206"/>
          <cell r="H5206" t="str">
            <v>OK</v>
          </cell>
          <cell r="J5206"/>
          <cell r="K5206"/>
          <cell r="M5206"/>
        </row>
        <row r="5207">
          <cell r="C5207"/>
          <cell r="E5207"/>
          <cell r="H5207" t="str">
            <v>OK</v>
          </cell>
          <cell r="J5207"/>
          <cell r="K5207"/>
          <cell r="M5207"/>
        </row>
        <row r="5208">
          <cell r="C5208"/>
          <cell r="E5208"/>
          <cell r="H5208" t="str">
            <v>OK</v>
          </cell>
          <cell r="J5208"/>
          <cell r="K5208"/>
          <cell r="M5208"/>
        </row>
        <row r="5209">
          <cell r="C5209"/>
          <cell r="E5209"/>
          <cell r="H5209" t="str">
            <v>OK</v>
          </cell>
          <cell r="J5209"/>
          <cell r="K5209"/>
          <cell r="M5209"/>
        </row>
        <row r="5210">
          <cell r="C5210"/>
          <cell r="E5210"/>
          <cell r="H5210" t="str">
            <v>OK</v>
          </cell>
          <cell r="J5210"/>
          <cell r="K5210"/>
          <cell r="M5210"/>
        </row>
        <row r="5211">
          <cell r="C5211"/>
          <cell r="E5211"/>
          <cell r="H5211" t="str">
            <v>OK</v>
          </cell>
          <cell r="J5211"/>
          <cell r="K5211"/>
          <cell r="M5211"/>
        </row>
        <row r="5212">
          <cell r="C5212"/>
          <cell r="E5212"/>
          <cell r="H5212" t="str">
            <v>OK</v>
          </cell>
          <cell r="J5212"/>
          <cell r="K5212"/>
          <cell r="M5212"/>
        </row>
        <row r="5213">
          <cell r="C5213"/>
          <cell r="E5213"/>
          <cell r="H5213" t="str">
            <v>OK</v>
          </cell>
          <cell r="J5213"/>
          <cell r="K5213"/>
          <cell r="M5213"/>
        </row>
        <row r="5214">
          <cell r="C5214"/>
          <cell r="E5214"/>
          <cell r="H5214" t="str">
            <v>OK</v>
          </cell>
          <cell r="J5214"/>
          <cell r="K5214"/>
          <cell r="M5214"/>
        </row>
        <row r="5215">
          <cell r="C5215"/>
          <cell r="E5215"/>
          <cell r="H5215" t="str">
            <v>OK</v>
          </cell>
          <cell r="J5215"/>
          <cell r="K5215"/>
          <cell r="M5215"/>
        </row>
        <row r="5216">
          <cell r="C5216"/>
          <cell r="E5216"/>
          <cell r="H5216" t="str">
            <v>OK</v>
          </cell>
          <cell r="J5216"/>
          <cell r="K5216"/>
          <cell r="M5216"/>
        </row>
        <row r="5217">
          <cell r="C5217"/>
          <cell r="E5217"/>
          <cell r="H5217" t="str">
            <v>OK</v>
          </cell>
          <cell r="J5217"/>
          <cell r="K5217"/>
          <cell r="M5217"/>
        </row>
        <row r="5218">
          <cell r="C5218"/>
          <cell r="E5218"/>
          <cell r="H5218" t="str">
            <v>OK</v>
          </cell>
          <cell r="J5218"/>
          <cell r="K5218"/>
          <cell r="M5218"/>
        </row>
        <row r="5219">
          <cell r="C5219"/>
          <cell r="E5219"/>
          <cell r="H5219" t="str">
            <v>OK</v>
          </cell>
          <cell r="J5219"/>
          <cell r="K5219"/>
          <cell r="M5219"/>
        </row>
        <row r="5220">
          <cell r="C5220"/>
          <cell r="E5220"/>
          <cell r="H5220" t="str">
            <v>OK</v>
          </cell>
          <cell r="J5220"/>
          <cell r="K5220"/>
          <cell r="M5220"/>
        </row>
        <row r="5221">
          <cell r="C5221"/>
          <cell r="E5221"/>
          <cell r="H5221" t="str">
            <v>OK</v>
          </cell>
          <cell r="J5221"/>
          <cell r="K5221"/>
          <cell r="M5221"/>
        </row>
        <row r="5222">
          <cell r="C5222"/>
          <cell r="E5222"/>
          <cell r="H5222" t="str">
            <v>OK</v>
          </cell>
          <cell r="J5222"/>
          <cell r="K5222"/>
          <cell r="M5222"/>
        </row>
        <row r="5223">
          <cell r="C5223"/>
          <cell r="E5223"/>
          <cell r="H5223" t="str">
            <v>OK</v>
          </cell>
          <cell r="J5223"/>
          <cell r="K5223"/>
          <cell r="M5223"/>
        </row>
        <row r="5224">
          <cell r="C5224"/>
          <cell r="E5224"/>
          <cell r="H5224" t="str">
            <v>OK</v>
          </cell>
          <cell r="J5224"/>
          <cell r="K5224"/>
          <cell r="M5224"/>
        </row>
        <row r="5225">
          <cell r="C5225"/>
          <cell r="E5225"/>
          <cell r="H5225" t="str">
            <v>OK</v>
          </cell>
          <cell r="J5225"/>
          <cell r="K5225"/>
          <cell r="M5225"/>
        </row>
        <row r="5226">
          <cell r="C5226"/>
          <cell r="E5226"/>
          <cell r="H5226" t="str">
            <v>OK</v>
          </cell>
          <cell r="J5226"/>
          <cell r="K5226"/>
          <cell r="M5226"/>
        </row>
        <row r="5227">
          <cell r="C5227"/>
          <cell r="E5227"/>
          <cell r="H5227" t="str">
            <v>OK</v>
          </cell>
          <cell r="J5227"/>
          <cell r="K5227"/>
          <cell r="M5227"/>
        </row>
        <row r="5228">
          <cell r="C5228"/>
          <cell r="E5228"/>
          <cell r="H5228" t="str">
            <v>OK</v>
          </cell>
          <cell r="J5228"/>
          <cell r="K5228"/>
          <cell r="M5228"/>
        </row>
        <row r="5229">
          <cell r="C5229"/>
          <cell r="E5229"/>
          <cell r="H5229" t="str">
            <v>OK</v>
          </cell>
          <cell r="J5229"/>
          <cell r="K5229"/>
          <cell r="M5229"/>
        </row>
        <row r="5230">
          <cell r="C5230"/>
          <cell r="E5230"/>
          <cell r="H5230" t="str">
            <v>OK</v>
          </cell>
          <cell r="J5230"/>
          <cell r="K5230"/>
          <cell r="M5230"/>
        </row>
        <row r="5231">
          <cell r="C5231"/>
          <cell r="E5231"/>
          <cell r="H5231" t="str">
            <v>OK</v>
          </cell>
          <cell r="J5231"/>
          <cell r="K5231"/>
          <cell r="M5231"/>
        </row>
        <row r="5232">
          <cell r="C5232"/>
          <cell r="E5232"/>
          <cell r="H5232" t="str">
            <v>OK</v>
          </cell>
          <cell r="J5232"/>
          <cell r="K5232"/>
          <cell r="M5232"/>
        </row>
        <row r="5233">
          <cell r="C5233"/>
          <cell r="E5233"/>
          <cell r="H5233" t="str">
            <v>OK</v>
          </cell>
          <cell r="J5233"/>
          <cell r="K5233"/>
          <cell r="M5233"/>
        </row>
        <row r="5234">
          <cell r="C5234"/>
          <cell r="E5234"/>
          <cell r="H5234" t="str">
            <v>OK</v>
          </cell>
          <cell r="J5234"/>
          <cell r="K5234"/>
          <cell r="M5234"/>
        </row>
        <row r="5235">
          <cell r="C5235"/>
          <cell r="E5235"/>
          <cell r="H5235" t="str">
            <v>OK</v>
          </cell>
          <cell r="J5235"/>
          <cell r="K5235"/>
          <cell r="M5235"/>
        </row>
        <row r="5236">
          <cell r="C5236"/>
          <cell r="E5236"/>
          <cell r="H5236" t="str">
            <v>OK</v>
          </cell>
          <cell r="J5236"/>
          <cell r="K5236"/>
          <cell r="M5236"/>
        </row>
        <row r="5237">
          <cell r="C5237"/>
          <cell r="E5237"/>
          <cell r="H5237" t="str">
            <v>OK</v>
          </cell>
          <cell r="J5237"/>
          <cell r="K5237"/>
          <cell r="M5237"/>
        </row>
        <row r="5238">
          <cell r="C5238"/>
          <cell r="E5238"/>
          <cell r="H5238" t="str">
            <v>OK</v>
          </cell>
          <cell r="J5238"/>
          <cell r="K5238"/>
          <cell r="M5238"/>
        </row>
        <row r="5239">
          <cell r="C5239"/>
          <cell r="E5239"/>
          <cell r="H5239" t="str">
            <v>OK</v>
          </cell>
          <cell r="J5239"/>
          <cell r="K5239"/>
          <cell r="M5239"/>
        </row>
        <row r="5240">
          <cell r="C5240"/>
          <cell r="E5240"/>
          <cell r="H5240" t="str">
            <v>OK</v>
          </cell>
          <cell r="J5240"/>
          <cell r="K5240"/>
          <cell r="M5240"/>
        </row>
        <row r="5241">
          <cell r="C5241"/>
          <cell r="E5241"/>
          <cell r="H5241" t="str">
            <v>OK</v>
          </cell>
          <cell r="J5241"/>
          <cell r="K5241"/>
          <cell r="M5241"/>
        </row>
        <row r="5242">
          <cell r="C5242"/>
          <cell r="E5242"/>
          <cell r="H5242" t="str">
            <v>OK</v>
          </cell>
          <cell r="J5242"/>
          <cell r="K5242"/>
          <cell r="M5242"/>
        </row>
        <row r="5243">
          <cell r="C5243"/>
          <cell r="E5243"/>
          <cell r="H5243" t="str">
            <v>OK</v>
          </cell>
          <cell r="J5243"/>
          <cell r="K5243"/>
          <cell r="M5243"/>
        </row>
        <row r="5244">
          <cell r="C5244"/>
          <cell r="E5244"/>
          <cell r="H5244" t="str">
            <v>OK</v>
          </cell>
          <cell r="J5244"/>
          <cell r="K5244"/>
          <cell r="M5244"/>
        </row>
        <row r="5245">
          <cell r="C5245"/>
          <cell r="E5245"/>
          <cell r="H5245" t="str">
            <v>OK</v>
          </cell>
          <cell r="J5245"/>
          <cell r="K5245"/>
          <cell r="M5245"/>
        </row>
        <row r="5246">
          <cell r="C5246"/>
          <cell r="E5246"/>
          <cell r="H5246" t="str">
            <v>OK</v>
          </cell>
          <cell r="J5246"/>
          <cell r="K5246"/>
          <cell r="M5246"/>
        </row>
        <row r="5247">
          <cell r="C5247"/>
          <cell r="E5247"/>
          <cell r="H5247" t="str">
            <v>OK</v>
          </cell>
          <cell r="J5247"/>
          <cell r="K5247"/>
          <cell r="M5247"/>
        </row>
        <row r="5248">
          <cell r="C5248"/>
          <cell r="E5248"/>
          <cell r="H5248" t="str">
            <v>OK</v>
          </cell>
          <cell r="J5248"/>
          <cell r="K5248"/>
          <cell r="M5248"/>
        </row>
        <row r="5249">
          <cell r="C5249"/>
          <cell r="E5249"/>
          <cell r="H5249" t="str">
            <v>OK</v>
          </cell>
          <cell r="J5249"/>
          <cell r="K5249"/>
          <cell r="M5249"/>
        </row>
        <row r="5250">
          <cell r="C5250"/>
          <cell r="E5250"/>
          <cell r="H5250" t="str">
            <v>OK</v>
          </cell>
          <cell r="J5250"/>
          <cell r="K5250"/>
          <cell r="M5250"/>
        </row>
        <row r="5251">
          <cell r="C5251"/>
          <cell r="E5251"/>
          <cell r="H5251" t="str">
            <v>OK</v>
          </cell>
          <cell r="J5251"/>
          <cell r="K5251"/>
          <cell r="M5251"/>
        </row>
        <row r="5252">
          <cell r="C5252"/>
          <cell r="E5252"/>
          <cell r="H5252" t="str">
            <v>OK</v>
          </cell>
          <cell r="J5252"/>
          <cell r="K5252"/>
          <cell r="M5252"/>
        </row>
        <row r="5253">
          <cell r="C5253"/>
          <cell r="E5253"/>
          <cell r="H5253" t="str">
            <v>OK</v>
          </cell>
          <cell r="J5253"/>
          <cell r="K5253"/>
          <cell r="M5253"/>
        </row>
        <row r="5254">
          <cell r="C5254"/>
          <cell r="E5254"/>
          <cell r="H5254" t="str">
            <v>OK</v>
          </cell>
          <cell r="J5254"/>
          <cell r="K5254"/>
          <cell r="M5254"/>
        </row>
        <row r="5255">
          <cell r="C5255"/>
          <cell r="E5255"/>
          <cell r="H5255" t="str">
            <v>OK</v>
          </cell>
          <cell r="J5255"/>
          <cell r="K5255"/>
          <cell r="M5255"/>
        </row>
        <row r="5256">
          <cell r="C5256"/>
          <cell r="E5256"/>
          <cell r="H5256" t="str">
            <v>OK</v>
          </cell>
          <cell r="J5256"/>
          <cell r="K5256"/>
          <cell r="M5256"/>
        </row>
        <row r="5257">
          <cell r="C5257"/>
          <cell r="E5257"/>
          <cell r="H5257" t="str">
            <v>OK</v>
          </cell>
          <cell r="J5257"/>
          <cell r="K5257"/>
          <cell r="M5257"/>
        </row>
        <row r="5258">
          <cell r="C5258"/>
          <cell r="E5258"/>
          <cell r="H5258" t="str">
            <v>OK</v>
          </cell>
          <cell r="J5258"/>
          <cell r="K5258"/>
          <cell r="M5258"/>
        </row>
        <row r="5259">
          <cell r="C5259"/>
          <cell r="E5259"/>
          <cell r="H5259" t="str">
            <v>OK</v>
          </cell>
          <cell r="J5259"/>
          <cell r="K5259"/>
          <cell r="M5259"/>
        </row>
        <row r="5260">
          <cell r="C5260"/>
          <cell r="E5260"/>
          <cell r="H5260" t="str">
            <v>OK</v>
          </cell>
          <cell r="J5260"/>
          <cell r="K5260"/>
          <cell r="M5260"/>
        </row>
        <row r="5261">
          <cell r="C5261"/>
          <cell r="E5261"/>
          <cell r="H5261" t="str">
            <v>OK</v>
          </cell>
          <cell r="J5261"/>
          <cell r="K5261"/>
          <cell r="M5261"/>
        </row>
        <row r="5262">
          <cell r="C5262"/>
          <cell r="E5262"/>
          <cell r="H5262" t="str">
            <v>OK</v>
          </cell>
          <cell r="J5262"/>
          <cell r="K5262"/>
          <cell r="M5262"/>
        </row>
        <row r="5263">
          <cell r="C5263"/>
          <cell r="E5263"/>
          <cell r="H5263" t="str">
            <v>OK</v>
          </cell>
          <cell r="J5263"/>
          <cell r="K5263"/>
          <cell r="M5263"/>
        </row>
        <row r="5264">
          <cell r="C5264"/>
          <cell r="E5264"/>
          <cell r="H5264" t="str">
            <v>OK</v>
          </cell>
          <cell r="J5264"/>
          <cell r="K5264"/>
          <cell r="M5264"/>
        </row>
        <row r="5265">
          <cell r="C5265"/>
          <cell r="E5265"/>
          <cell r="H5265" t="str">
            <v>OK</v>
          </cell>
          <cell r="J5265"/>
          <cell r="K5265"/>
          <cell r="M5265"/>
        </row>
        <row r="5266">
          <cell r="C5266"/>
          <cell r="E5266"/>
          <cell r="H5266" t="str">
            <v>OK</v>
          </cell>
          <cell r="J5266"/>
          <cell r="K5266"/>
          <cell r="M5266"/>
        </row>
        <row r="5267">
          <cell r="C5267"/>
          <cell r="E5267"/>
          <cell r="H5267" t="str">
            <v>OK</v>
          </cell>
          <cell r="J5267"/>
          <cell r="K5267"/>
          <cell r="M5267"/>
        </row>
        <row r="5268">
          <cell r="C5268"/>
          <cell r="E5268"/>
          <cell r="H5268" t="str">
            <v>OK</v>
          </cell>
          <cell r="J5268"/>
          <cell r="K5268"/>
          <cell r="M5268"/>
        </row>
        <row r="5269">
          <cell r="C5269"/>
          <cell r="E5269"/>
          <cell r="H5269" t="str">
            <v>OK</v>
          </cell>
          <cell r="J5269"/>
          <cell r="K5269"/>
          <cell r="M5269"/>
        </row>
        <row r="5270">
          <cell r="C5270"/>
          <cell r="E5270"/>
          <cell r="H5270" t="str">
            <v>OK</v>
          </cell>
          <cell r="J5270"/>
          <cell r="K5270"/>
          <cell r="M5270"/>
        </row>
        <row r="5271">
          <cell r="C5271"/>
          <cell r="E5271"/>
          <cell r="H5271" t="str">
            <v>OK</v>
          </cell>
          <cell r="J5271"/>
          <cell r="K5271"/>
          <cell r="M5271"/>
        </row>
        <row r="5272">
          <cell r="C5272"/>
          <cell r="E5272"/>
          <cell r="H5272" t="str">
            <v>OK</v>
          </cell>
          <cell r="J5272"/>
          <cell r="K5272"/>
          <cell r="M5272"/>
        </row>
        <row r="5273">
          <cell r="C5273"/>
          <cell r="E5273"/>
          <cell r="H5273" t="str">
            <v>OK</v>
          </cell>
          <cell r="J5273"/>
          <cell r="K5273"/>
          <cell r="M5273"/>
        </row>
        <row r="5274">
          <cell r="C5274"/>
          <cell r="E5274"/>
          <cell r="H5274" t="str">
            <v>OK</v>
          </cell>
          <cell r="J5274"/>
          <cell r="K5274"/>
          <cell r="M5274"/>
        </row>
        <row r="5275">
          <cell r="C5275"/>
          <cell r="E5275"/>
          <cell r="H5275" t="str">
            <v>OK</v>
          </cell>
          <cell r="J5275"/>
          <cell r="K5275"/>
          <cell r="M5275"/>
        </row>
        <row r="5276">
          <cell r="C5276"/>
          <cell r="E5276"/>
          <cell r="H5276" t="str">
            <v>OK</v>
          </cell>
          <cell r="J5276"/>
          <cell r="K5276"/>
          <cell r="M5276"/>
        </row>
        <row r="5277">
          <cell r="C5277"/>
          <cell r="E5277"/>
          <cell r="H5277" t="str">
            <v>OK</v>
          </cell>
          <cell r="J5277"/>
          <cell r="K5277"/>
          <cell r="M5277"/>
        </row>
        <row r="5278">
          <cell r="C5278"/>
          <cell r="E5278"/>
          <cell r="H5278" t="str">
            <v>OK</v>
          </cell>
          <cell r="J5278"/>
          <cell r="K5278"/>
          <cell r="M5278"/>
        </row>
        <row r="5279">
          <cell r="C5279"/>
          <cell r="E5279"/>
          <cell r="H5279" t="str">
            <v>OK</v>
          </cell>
          <cell r="J5279"/>
          <cell r="K5279"/>
          <cell r="M5279"/>
        </row>
        <row r="5280">
          <cell r="C5280"/>
          <cell r="E5280"/>
          <cell r="H5280" t="str">
            <v>OK</v>
          </cell>
          <cell r="J5280"/>
          <cell r="K5280"/>
          <cell r="M5280"/>
        </row>
        <row r="5281">
          <cell r="C5281"/>
          <cell r="E5281"/>
          <cell r="H5281" t="str">
            <v>OK</v>
          </cell>
          <cell r="J5281"/>
          <cell r="K5281"/>
          <cell r="M5281"/>
        </row>
        <row r="5282">
          <cell r="C5282"/>
          <cell r="E5282"/>
          <cell r="H5282" t="str">
            <v>OK</v>
          </cell>
          <cell r="J5282"/>
          <cell r="K5282"/>
          <cell r="M5282"/>
        </row>
        <row r="5283">
          <cell r="C5283"/>
          <cell r="E5283"/>
          <cell r="H5283" t="str">
            <v>OK</v>
          </cell>
          <cell r="J5283"/>
          <cell r="K5283"/>
          <cell r="M5283"/>
        </row>
        <row r="5284">
          <cell r="C5284"/>
          <cell r="E5284"/>
          <cell r="H5284" t="str">
            <v>OK</v>
          </cell>
          <cell r="J5284"/>
          <cell r="K5284"/>
          <cell r="M5284"/>
        </row>
        <row r="5285">
          <cell r="C5285"/>
          <cell r="E5285"/>
          <cell r="H5285" t="str">
            <v>OK</v>
          </cell>
          <cell r="J5285"/>
          <cell r="K5285"/>
          <cell r="M5285"/>
        </row>
        <row r="5286">
          <cell r="C5286"/>
          <cell r="E5286"/>
          <cell r="H5286" t="str">
            <v>OK</v>
          </cell>
          <cell r="J5286"/>
          <cell r="K5286"/>
          <cell r="M5286"/>
        </row>
        <row r="5287">
          <cell r="C5287"/>
          <cell r="E5287"/>
          <cell r="H5287" t="str">
            <v>OK</v>
          </cell>
          <cell r="J5287"/>
          <cell r="K5287"/>
          <cell r="M5287"/>
        </row>
        <row r="5288">
          <cell r="C5288"/>
          <cell r="E5288"/>
          <cell r="H5288" t="str">
            <v>OK</v>
          </cell>
          <cell r="J5288"/>
          <cell r="K5288"/>
          <cell r="M5288"/>
        </row>
        <row r="5289">
          <cell r="C5289"/>
          <cell r="E5289"/>
          <cell r="H5289" t="str">
            <v>OK</v>
          </cell>
          <cell r="J5289"/>
          <cell r="K5289"/>
          <cell r="M5289"/>
        </row>
        <row r="5290">
          <cell r="C5290"/>
          <cell r="E5290"/>
          <cell r="H5290" t="str">
            <v>OK</v>
          </cell>
          <cell r="J5290"/>
          <cell r="K5290"/>
          <cell r="M5290"/>
        </row>
        <row r="5291">
          <cell r="C5291"/>
          <cell r="E5291"/>
          <cell r="H5291" t="str">
            <v>OK</v>
          </cell>
          <cell r="J5291"/>
          <cell r="K5291"/>
          <cell r="M5291"/>
        </row>
        <row r="5292">
          <cell r="C5292"/>
          <cell r="E5292"/>
          <cell r="H5292" t="str">
            <v>OK</v>
          </cell>
          <cell r="J5292"/>
          <cell r="K5292"/>
          <cell r="M5292"/>
        </row>
        <row r="5293">
          <cell r="C5293"/>
          <cell r="E5293"/>
          <cell r="H5293" t="str">
            <v>OK</v>
          </cell>
          <cell r="J5293"/>
          <cell r="K5293"/>
          <cell r="M5293"/>
        </row>
        <row r="5294">
          <cell r="C5294"/>
          <cell r="E5294"/>
          <cell r="H5294" t="str">
            <v>OK</v>
          </cell>
          <cell r="J5294"/>
          <cell r="K5294"/>
          <cell r="M5294"/>
        </row>
        <row r="5295">
          <cell r="C5295"/>
          <cell r="E5295"/>
          <cell r="H5295" t="str">
            <v>OK</v>
          </cell>
          <cell r="J5295"/>
          <cell r="K5295"/>
          <cell r="M5295"/>
        </row>
        <row r="5296">
          <cell r="C5296"/>
          <cell r="E5296"/>
          <cell r="H5296" t="str">
            <v>OK</v>
          </cell>
          <cell r="J5296"/>
          <cell r="K5296"/>
          <cell r="M5296"/>
        </row>
        <row r="5297">
          <cell r="C5297"/>
          <cell r="E5297"/>
          <cell r="H5297" t="str">
            <v>OK</v>
          </cell>
          <cell r="J5297"/>
          <cell r="K5297"/>
          <cell r="M5297"/>
        </row>
        <row r="5298">
          <cell r="C5298"/>
          <cell r="E5298"/>
          <cell r="H5298" t="str">
            <v>OK</v>
          </cell>
          <cell r="J5298"/>
          <cell r="K5298"/>
          <cell r="M5298"/>
        </row>
        <row r="5299">
          <cell r="C5299"/>
          <cell r="E5299"/>
          <cell r="H5299" t="str">
            <v>OK</v>
          </cell>
          <cell r="J5299"/>
          <cell r="K5299"/>
          <cell r="M5299"/>
        </row>
        <row r="5300">
          <cell r="C5300"/>
          <cell r="E5300"/>
          <cell r="H5300" t="str">
            <v>OK</v>
          </cell>
          <cell r="J5300"/>
          <cell r="K5300"/>
          <cell r="M5300"/>
        </row>
        <row r="5301">
          <cell r="C5301"/>
          <cell r="E5301"/>
          <cell r="H5301" t="str">
            <v>OK</v>
          </cell>
          <cell r="J5301"/>
          <cell r="K5301"/>
          <cell r="M5301"/>
        </row>
        <row r="5302">
          <cell r="C5302"/>
          <cell r="E5302"/>
          <cell r="H5302" t="str">
            <v>OK</v>
          </cell>
          <cell r="J5302"/>
          <cell r="K5302"/>
          <cell r="M5302"/>
        </row>
        <row r="5303">
          <cell r="C5303"/>
          <cell r="E5303"/>
          <cell r="H5303" t="str">
            <v>OK</v>
          </cell>
          <cell r="J5303"/>
          <cell r="K5303"/>
          <cell r="M5303"/>
        </row>
        <row r="5304">
          <cell r="C5304"/>
          <cell r="E5304"/>
          <cell r="H5304" t="str">
            <v>OK</v>
          </cell>
          <cell r="J5304"/>
          <cell r="K5304"/>
          <cell r="M5304"/>
        </row>
        <row r="5305">
          <cell r="C5305"/>
          <cell r="E5305"/>
          <cell r="H5305" t="str">
            <v>OK</v>
          </cell>
          <cell r="J5305"/>
          <cell r="K5305"/>
          <cell r="M5305"/>
        </row>
        <row r="5306">
          <cell r="C5306"/>
          <cell r="E5306"/>
          <cell r="H5306" t="str">
            <v>OK</v>
          </cell>
          <cell r="J5306"/>
          <cell r="K5306"/>
          <cell r="M5306"/>
        </row>
        <row r="5307">
          <cell r="C5307"/>
          <cell r="E5307"/>
          <cell r="H5307" t="str">
            <v>OK</v>
          </cell>
          <cell r="J5307"/>
          <cell r="K5307"/>
          <cell r="M5307"/>
        </row>
        <row r="5308">
          <cell r="C5308"/>
          <cell r="E5308"/>
          <cell r="H5308" t="str">
            <v>OK</v>
          </cell>
          <cell r="J5308"/>
          <cell r="K5308"/>
          <cell r="M5308"/>
        </row>
        <row r="5309">
          <cell r="C5309"/>
          <cell r="E5309"/>
          <cell r="H5309" t="str">
            <v>OK</v>
          </cell>
          <cell r="J5309"/>
          <cell r="K5309"/>
          <cell r="M5309"/>
        </row>
        <row r="5310">
          <cell r="C5310"/>
          <cell r="E5310"/>
          <cell r="H5310" t="str">
            <v>OK</v>
          </cell>
          <cell r="J5310"/>
          <cell r="K5310"/>
          <cell r="M5310"/>
        </row>
        <row r="5311">
          <cell r="C5311"/>
          <cell r="E5311"/>
          <cell r="H5311" t="str">
            <v>OK</v>
          </cell>
          <cell r="J5311"/>
          <cell r="K5311"/>
          <cell r="M5311"/>
        </row>
        <row r="5312">
          <cell r="C5312"/>
          <cell r="E5312"/>
          <cell r="H5312" t="str">
            <v>OK</v>
          </cell>
          <cell r="J5312"/>
          <cell r="K5312"/>
          <cell r="M5312"/>
        </row>
        <row r="5313">
          <cell r="C5313"/>
          <cell r="E5313"/>
          <cell r="H5313" t="str">
            <v>OK</v>
          </cell>
          <cell r="J5313"/>
          <cell r="K5313"/>
          <cell r="M5313"/>
        </row>
        <row r="5314">
          <cell r="C5314"/>
          <cell r="E5314"/>
          <cell r="H5314" t="str">
            <v>OK</v>
          </cell>
          <cell r="J5314"/>
          <cell r="K5314"/>
          <cell r="M5314"/>
        </row>
        <row r="5315">
          <cell r="C5315"/>
          <cell r="E5315"/>
          <cell r="H5315" t="str">
            <v>OK</v>
          </cell>
          <cell r="J5315"/>
          <cell r="K5315"/>
          <cell r="M5315"/>
        </row>
        <row r="5316">
          <cell r="C5316"/>
          <cell r="E5316"/>
          <cell r="H5316" t="str">
            <v>OK</v>
          </cell>
          <cell r="J5316"/>
          <cell r="K5316"/>
          <cell r="M5316"/>
        </row>
        <row r="5317">
          <cell r="C5317"/>
          <cell r="E5317"/>
          <cell r="H5317" t="str">
            <v>OK</v>
          </cell>
          <cell r="J5317"/>
          <cell r="K5317"/>
          <cell r="M5317"/>
        </row>
        <row r="5318">
          <cell r="C5318"/>
          <cell r="E5318"/>
          <cell r="H5318" t="str">
            <v>OK</v>
          </cell>
          <cell r="J5318"/>
          <cell r="K5318"/>
          <cell r="M5318"/>
        </row>
        <row r="5319">
          <cell r="C5319"/>
          <cell r="E5319"/>
          <cell r="H5319" t="str">
            <v>OK</v>
          </cell>
          <cell r="J5319"/>
          <cell r="K5319"/>
          <cell r="M5319"/>
        </row>
        <row r="5320">
          <cell r="C5320"/>
          <cell r="E5320"/>
          <cell r="H5320" t="str">
            <v>OK</v>
          </cell>
          <cell r="J5320"/>
          <cell r="K5320"/>
          <cell r="M5320"/>
        </row>
        <row r="5321">
          <cell r="C5321"/>
          <cell r="E5321"/>
          <cell r="H5321" t="str">
            <v>OK</v>
          </cell>
          <cell r="J5321"/>
          <cell r="K5321"/>
          <cell r="M5321"/>
        </row>
        <row r="5322">
          <cell r="C5322"/>
          <cell r="E5322"/>
          <cell r="H5322" t="str">
            <v>OK</v>
          </cell>
          <cell r="J5322"/>
          <cell r="K5322"/>
          <cell r="M5322"/>
        </row>
        <row r="5323">
          <cell r="C5323"/>
          <cell r="E5323"/>
          <cell r="H5323" t="str">
            <v>OK</v>
          </cell>
          <cell r="J5323"/>
          <cell r="K5323"/>
          <cell r="M5323"/>
        </row>
        <row r="5324">
          <cell r="C5324"/>
          <cell r="E5324"/>
          <cell r="H5324" t="str">
            <v>OK</v>
          </cell>
          <cell r="J5324"/>
          <cell r="K5324"/>
          <cell r="M5324"/>
        </row>
        <row r="5325">
          <cell r="C5325"/>
          <cell r="E5325"/>
          <cell r="H5325" t="str">
            <v>OK</v>
          </cell>
          <cell r="J5325"/>
          <cell r="K5325"/>
          <cell r="M5325"/>
        </row>
        <row r="5326">
          <cell r="C5326"/>
          <cell r="E5326"/>
          <cell r="H5326" t="str">
            <v>OK</v>
          </cell>
          <cell r="J5326"/>
          <cell r="K5326"/>
          <cell r="M5326"/>
        </row>
        <row r="5327">
          <cell r="C5327"/>
          <cell r="E5327"/>
          <cell r="H5327" t="str">
            <v>OK</v>
          </cell>
          <cell r="J5327"/>
          <cell r="K5327"/>
          <cell r="M5327"/>
        </row>
        <row r="5328">
          <cell r="C5328"/>
          <cell r="E5328"/>
          <cell r="H5328" t="str">
            <v>OK</v>
          </cell>
          <cell r="J5328"/>
          <cell r="K5328"/>
          <cell r="M5328"/>
        </row>
        <row r="5329">
          <cell r="C5329"/>
          <cell r="E5329"/>
          <cell r="H5329" t="str">
            <v>OK</v>
          </cell>
          <cell r="J5329"/>
          <cell r="K5329"/>
          <cell r="M5329"/>
        </row>
        <row r="5330">
          <cell r="C5330"/>
          <cell r="E5330"/>
          <cell r="H5330" t="str">
            <v>OK</v>
          </cell>
          <cell r="J5330"/>
          <cell r="K5330"/>
          <cell r="M5330"/>
        </row>
        <row r="5331">
          <cell r="C5331"/>
          <cell r="E5331"/>
          <cell r="H5331" t="str">
            <v>OK</v>
          </cell>
          <cell r="J5331"/>
          <cell r="K5331"/>
          <cell r="M5331"/>
        </row>
        <row r="5332">
          <cell r="C5332"/>
          <cell r="E5332"/>
          <cell r="H5332" t="str">
            <v>OK</v>
          </cell>
          <cell r="J5332"/>
          <cell r="K5332"/>
          <cell r="M5332"/>
        </row>
        <row r="5333">
          <cell r="C5333"/>
          <cell r="E5333"/>
          <cell r="H5333" t="str">
            <v>OK</v>
          </cell>
          <cell r="J5333"/>
          <cell r="K5333"/>
          <cell r="M5333"/>
        </row>
        <row r="5334">
          <cell r="C5334"/>
          <cell r="E5334"/>
          <cell r="H5334" t="str">
            <v>OK</v>
          </cell>
          <cell r="J5334"/>
          <cell r="K5334"/>
          <cell r="M5334"/>
        </row>
        <row r="5335">
          <cell r="C5335"/>
          <cell r="E5335"/>
          <cell r="H5335" t="str">
            <v>OK</v>
          </cell>
          <cell r="J5335"/>
          <cell r="K5335"/>
          <cell r="M5335"/>
        </row>
        <row r="5336">
          <cell r="C5336"/>
          <cell r="E5336"/>
          <cell r="H5336" t="str">
            <v>OK</v>
          </cell>
          <cell r="J5336"/>
          <cell r="K5336"/>
          <cell r="M5336"/>
        </row>
        <row r="5337">
          <cell r="C5337"/>
          <cell r="E5337"/>
          <cell r="H5337" t="str">
            <v>OK</v>
          </cell>
          <cell r="J5337"/>
          <cell r="K5337"/>
          <cell r="M5337"/>
        </row>
        <row r="5338">
          <cell r="C5338"/>
          <cell r="E5338"/>
          <cell r="H5338" t="str">
            <v>OK</v>
          </cell>
          <cell r="J5338"/>
          <cell r="K5338"/>
          <cell r="M5338"/>
        </row>
        <row r="5339">
          <cell r="C5339"/>
          <cell r="E5339"/>
          <cell r="H5339" t="str">
            <v>OK</v>
          </cell>
          <cell r="J5339"/>
          <cell r="K5339"/>
          <cell r="M5339"/>
        </row>
        <row r="5340">
          <cell r="C5340"/>
          <cell r="E5340"/>
          <cell r="H5340" t="str">
            <v>OK</v>
          </cell>
          <cell r="J5340"/>
          <cell r="K5340"/>
          <cell r="M5340"/>
        </row>
        <row r="5341">
          <cell r="C5341"/>
          <cell r="E5341"/>
          <cell r="H5341" t="str">
            <v>OK</v>
          </cell>
          <cell r="J5341"/>
          <cell r="K5341"/>
          <cell r="M5341"/>
        </row>
        <row r="5342">
          <cell r="C5342"/>
          <cell r="E5342"/>
          <cell r="H5342" t="str">
            <v>OK</v>
          </cell>
          <cell r="J5342"/>
          <cell r="K5342"/>
          <cell r="M5342"/>
        </row>
        <row r="5343">
          <cell r="C5343"/>
          <cell r="E5343"/>
          <cell r="H5343" t="str">
            <v>OK</v>
          </cell>
          <cell r="J5343"/>
          <cell r="K5343"/>
          <cell r="M5343"/>
        </row>
        <row r="5344">
          <cell r="C5344"/>
          <cell r="E5344"/>
          <cell r="H5344" t="str">
            <v>OK</v>
          </cell>
          <cell r="J5344"/>
          <cell r="K5344"/>
          <cell r="M5344"/>
        </row>
        <row r="5345">
          <cell r="C5345"/>
          <cell r="E5345"/>
          <cell r="H5345" t="str">
            <v>OK</v>
          </cell>
          <cell r="J5345"/>
          <cell r="K5345"/>
          <cell r="M5345"/>
        </row>
        <row r="5346">
          <cell r="C5346"/>
          <cell r="E5346"/>
          <cell r="H5346" t="str">
            <v>OK</v>
          </cell>
          <cell r="J5346"/>
          <cell r="K5346"/>
          <cell r="M5346"/>
        </row>
        <row r="5347">
          <cell r="C5347"/>
          <cell r="E5347"/>
          <cell r="H5347" t="str">
            <v>OK</v>
          </cell>
          <cell r="J5347"/>
          <cell r="K5347"/>
          <cell r="M5347"/>
        </row>
        <row r="5348">
          <cell r="C5348"/>
          <cell r="E5348"/>
          <cell r="H5348" t="str">
            <v>OK</v>
          </cell>
          <cell r="J5348"/>
          <cell r="K5348"/>
          <cell r="M5348"/>
        </row>
        <row r="5349">
          <cell r="C5349"/>
          <cell r="E5349"/>
          <cell r="H5349"/>
          <cell r="J5349"/>
          <cell r="K5349"/>
          <cell r="M5349"/>
        </row>
        <row r="5350">
          <cell r="C5350"/>
          <cell r="E5350"/>
          <cell r="H5350"/>
          <cell r="J5350"/>
          <cell r="K5350"/>
          <cell r="M5350"/>
        </row>
        <row r="5351">
          <cell r="C5351"/>
          <cell r="E5351"/>
          <cell r="H5351" t="str">
            <v>OK</v>
          </cell>
          <cell r="J5351"/>
          <cell r="K5351"/>
          <cell r="M5351"/>
        </row>
        <row r="5352">
          <cell r="C5352"/>
          <cell r="E5352"/>
          <cell r="H5352" t="str">
            <v>RETORNADO</v>
          </cell>
          <cell r="J5352"/>
          <cell r="K5352"/>
          <cell r="M5352"/>
        </row>
        <row r="5353">
          <cell r="C5353"/>
          <cell r="E5353"/>
          <cell r="H5353" t="str">
            <v>RETORNADO</v>
          </cell>
          <cell r="J5353"/>
          <cell r="K5353"/>
          <cell r="M5353"/>
        </row>
        <row r="5354">
          <cell r="C5354"/>
          <cell r="E5354"/>
          <cell r="H5354" t="str">
            <v>RETORNADO</v>
          </cell>
          <cell r="J5354"/>
          <cell r="K5354"/>
          <cell r="M5354"/>
        </row>
        <row r="5355">
          <cell r="C5355"/>
          <cell r="E5355"/>
          <cell r="H5355" t="str">
            <v>RETORNADO</v>
          </cell>
          <cell r="J5355"/>
          <cell r="K5355"/>
          <cell r="M5355"/>
        </row>
        <row r="5356">
          <cell r="C5356"/>
          <cell r="E5356"/>
          <cell r="H5356" t="str">
            <v>OK</v>
          </cell>
          <cell r="J5356"/>
          <cell r="K5356"/>
          <cell r="M5356"/>
        </row>
        <row r="5357">
          <cell r="C5357"/>
          <cell r="E5357"/>
          <cell r="H5357" t="str">
            <v>OK</v>
          </cell>
          <cell r="J5357"/>
          <cell r="K5357"/>
          <cell r="M5357"/>
        </row>
        <row r="5358">
          <cell r="C5358"/>
          <cell r="E5358"/>
          <cell r="H5358" t="str">
            <v>OK</v>
          </cell>
          <cell r="J5358"/>
          <cell r="K5358"/>
          <cell r="M5358"/>
        </row>
        <row r="5359">
          <cell r="C5359"/>
          <cell r="E5359"/>
          <cell r="H5359" t="str">
            <v>OK</v>
          </cell>
          <cell r="J5359"/>
          <cell r="K5359"/>
          <cell r="M5359"/>
        </row>
        <row r="5360">
          <cell r="C5360"/>
          <cell r="E5360"/>
          <cell r="H5360" t="str">
            <v>OK</v>
          </cell>
          <cell r="J5360"/>
          <cell r="K5360"/>
          <cell r="M5360"/>
        </row>
        <row r="5361">
          <cell r="C5361"/>
          <cell r="E5361"/>
          <cell r="H5361" t="str">
            <v>OK</v>
          </cell>
          <cell r="J5361"/>
          <cell r="K5361"/>
          <cell r="M5361"/>
        </row>
        <row r="5362">
          <cell r="C5362"/>
          <cell r="E5362"/>
          <cell r="H5362" t="str">
            <v>OK</v>
          </cell>
          <cell r="J5362"/>
          <cell r="K5362"/>
          <cell r="M5362"/>
        </row>
        <row r="5363">
          <cell r="C5363"/>
          <cell r="E5363"/>
          <cell r="H5363" t="str">
            <v>OK</v>
          </cell>
          <cell r="J5363"/>
          <cell r="K5363"/>
          <cell r="M5363"/>
        </row>
        <row r="5364">
          <cell r="C5364"/>
          <cell r="E5364"/>
          <cell r="H5364" t="str">
            <v>OK</v>
          </cell>
          <cell r="J5364"/>
          <cell r="K5364"/>
          <cell r="M5364"/>
        </row>
        <row r="5365">
          <cell r="C5365"/>
          <cell r="E5365"/>
          <cell r="H5365" t="str">
            <v>OK</v>
          </cell>
          <cell r="J5365"/>
          <cell r="K5365"/>
          <cell r="M5365"/>
        </row>
        <row r="5366">
          <cell r="C5366"/>
          <cell r="E5366"/>
          <cell r="H5366" t="str">
            <v>OK</v>
          </cell>
          <cell r="J5366"/>
          <cell r="K5366"/>
          <cell r="M5366"/>
        </row>
        <row r="5367">
          <cell r="C5367"/>
          <cell r="E5367"/>
          <cell r="H5367" t="str">
            <v>OK</v>
          </cell>
          <cell r="J5367"/>
          <cell r="K5367"/>
          <cell r="M5367"/>
        </row>
        <row r="5368">
          <cell r="C5368"/>
          <cell r="E5368"/>
          <cell r="H5368" t="str">
            <v>OK</v>
          </cell>
          <cell r="J5368"/>
          <cell r="K5368"/>
          <cell r="M5368"/>
        </row>
        <row r="5369">
          <cell r="C5369"/>
          <cell r="E5369"/>
          <cell r="H5369" t="str">
            <v>OK</v>
          </cell>
          <cell r="J5369"/>
          <cell r="K5369"/>
          <cell r="M5369"/>
        </row>
        <row r="5370">
          <cell r="C5370"/>
          <cell r="E5370"/>
          <cell r="H5370" t="str">
            <v>OK</v>
          </cell>
          <cell r="J5370"/>
          <cell r="K5370"/>
          <cell r="M5370"/>
        </row>
        <row r="5371">
          <cell r="C5371"/>
          <cell r="E5371"/>
          <cell r="H5371" t="str">
            <v>OK</v>
          </cell>
          <cell r="J5371"/>
          <cell r="K5371"/>
          <cell r="M5371"/>
        </row>
        <row r="5372">
          <cell r="C5372"/>
          <cell r="E5372"/>
          <cell r="H5372" t="str">
            <v>OK</v>
          </cell>
          <cell r="J5372"/>
          <cell r="K5372"/>
          <cell r="M5372"/>
        </row>
        <row r="5373">
          <cell r="C5373"/>
          <cell r="E5373"/>
          <cell r="H5373" t="str">
            <v>OK</v>
          </cell>
          <cell r="J5373"/>
          <cell r="K5373"/>
          <cell r="M5373"/>
        </row>
        <row r="5374">
          <cell r="C5374"/>
          <cell r="E5374"/>
          <cell r="H5374" t="str">
            <v>OK</v>
          </cell>
          <cell r="J5374"/>
          <cell r="K5374"/>
          <cell r="M5374"/>
        </row>
        <row r="5375">
          <cell r="C5375"/>
          <cell r="E5375"/>
          <cell r="H5375" t="str">
            <v>OK</v>
          </cell>
          <cell r="J5375"/>
          <cell r="K5375"/>
          <cell r="M5375"/>
        </row>
        <row r="5376">
          <cell r="C5376"/>
          <cell r="E5376"/>
          <cell r="H5376" t="str">
            <v>OK</v>
          </cell>
          <cell r="J5376"/>
          <cell r="K5376"/>
          <cell r="M5376"/>
        </row>
        <row r="5377">
          <cell r="C5377"/>
          <cell r="E5377"/>
          <cell r="H5377" t="str">
            <v>OK</v>
          </cell>
          <cell r="J5377"/>
          <cell r="K5377"/>
          <cell r="M5377"/>
        </row>
        <row r="5378">
          <cell r="C5378"/>
          <cell r="E5378"/>
          <cell r="H5378" t="str">
            <v>OK</v>
          </cell>
          <cell r="J5378"/>
          <cell r="K5378"/>
          <cell r="M5378"/>
        </row>
        <row r="5379">
          <cell r="C5379"/>
          <cell r="E5379"/>
          <cell r="H5379" t="str">
            <v>OK</v>
          </cell>
          <cell r="J5379"/>
          <cell r="K5379"/>
          <cell r="M5379"/>
        </row>
        <row r="5380">
          <cell r="C5380"/>
          <cell r="E5380"/>
          <cell r="H5380" t="str">
            <v>OK</v>
          </cell>
          <cell r="J5380"/>
          <cell r="K5380"/>
          <cell r="M5380"/>
        </row>
        <row r="5381">
          <cell r="C5381"/>
          <cell r="E5381"/>
          <cell r="H5381" t="str">
            <v>OK</v>
          </cell>
          <cell r="J5381"/>
          <cell r="K5381"/>
          <cell r="M5381"/>
        </row>
        <row r="5382">
          <cell r="C5382"/>
          <cell r="E5382"/>
          <cell r="H5382" t="str">
            <v>OK</v>
          </cell>
          <cell r="J5382"/>
          <cell r="K5382"/>
          <cell r="M5382"/>
        </row>
        <row r="5383">
          <cell r="C5383"/>
          <cell r="E5383"/>
          <cell r="H5383" t="str">
            <v>OK</v>
          </cell>
          <cell r="J5383"/>
          <cell r="K5383"/>
          <cell r="M5383"/>
        </row>
        <row r="5384">
          <cell r="C5384"/>
          <cell r="E5384"/>
          <cell r="H5384" t="str">
            <v>OK</v>
          </cell>
          <cell r="J5384"/>
          <cell r="K5384"/>
          <cell r="M5384"/>
        </row>
        <row r="5385">
          <cell r="C5385"/>
          <cell r="E5385"/>
          <cell r="H5385" t="str">
            <v>OK</v>
          </cell>
          <cell r="J5385"/>
          <cell r="K5385"/>
          <cell r="M5385"/>
        </row>
        <row r="5386">
          <cell r="C5386"/>
          <cell r="E5386"/>
          <cell r="H5386" t="str">
            <v>OK</v>
          </cell>
          <cell r="J5386"/>
          <cell r="K5386"/>
          <cell r="M5386"/>
        </row>
        <row r="5387">
          <cell r="C5387"/>
          <cell r="E5387"/>
          <cell r="H5387" t="str">
            <v>OK</v>
          </cell>
          <cell r="J5387"/>
          <cell r="K5387"/>
          <cell r="M5387"/>
        </row>
        <row r="5388">
          <cell r="C5388"/>
          <cell r="E5388"/>
          <cell r="H5388" t="str">
            <v>OK</v>
          </cell>
          <cell r="J5388"/>
          <cell r="K5388"/>
          <cell r="M5388"/>
        </row>
        <row r="5389">
          <cell r="C5389"/>
          <cell r="E5389"/>
          <cell r="H5389" t="str">
            <v>OK</v>
          </cell>
          <cell r="J5389"/>
          <cell r="K5389"/>
          <cell r="M5389"/>
        </row>
        <row r="5390">
          <cell r="C5390"/>
          <cell r="E5390"/>
          <cell r="H5390" t="str">
            <v>OK</v>
          </cell>
          <cell r="J5390"/>
          <cell r="K5390"/>
          <cell r="M5390"/>
        </row>
        <row r="5391">
          <cell r="C5391"/>
          <cell r="E5391"/>
          <cell r="H5391" t="str">
            <v>OK</v>
          </cell>
          <cell r="J5391"/>
          <cell r="K5391"/>
          <cell r="M5391"/>
        </row>
        <row r="5392">
          <cell r="C5392"/>
          <cell r="E5392"/>
          <cell r="H5392" t="str">
            <v>OK</v>
          </cell>
          <cell r="J5392"/>
          <cell r="K5392"/>
          <cell r="M5392"/>
        </row>
        <row r="5393">
          <cell r="C5393"/>
          <cell r="E5393"/>
          <cell r="H5393" t="str">
            <v>OK</v>
          </cell>
          <cell r="J5393"/>
          <cell r="K5393"/>
          <cell r="M5393"/>
        </row>
        <row r="5394">
          <cell r="C5394"/>
          <cell r="E5394"/>
          <cell r="H5394" t="str">
            <v>OK</v>
          </cell>
          <cell r="J5394"/>
          <cell r="K5394"/>
          <cell r="M5394"/>
        </row>
        <row r="5395">
          <cell r="C5395"/>
          <cell r="E5395"/>
          <cell r="H5395" t="str">
            <v>OK</v>
          </cell>
          <cell r="J5395"/>
          <cell r="K5395"/>
          <cell r="M5395"/>
        </row>
        <row r="5396">
          <cell r="C5396"/>
          <cell r="E5396"/>
          <cell r="H5396" t="str">
            <v>OK</v>
          </cell>
          <cell r="J5396"/>
          <cell r="K5396"/>
          <cell r="M5396"/>
        </row>
        <row r="5397">
          <cell r="C5397"/>
          <cell r="E5397"/>
          <cell r="H5397" t="str">
            <v>OK</v>
          </cell>
          <cell r="J5397"/>
          <cell r="K5397"/>
          <cell r="M5397"/>
        </row>
        <row r="5398">
          <cell r="C5398"/>
          <cell r="E5398"/>
          <cell r="H5398" t="str">
            <v>OK</v>
          </cell>
          <cell r="J5398"/>
          <cell r="K5398"/>
          <cell r="M5398"/>
        </row>
        <row r="5399">
          <cell r="C5399"/>
          <cell r="E5399"/>
          <cell r="H5399" t="str">
            <v>OK</v>
          </cell>
          <cell r="J5399"/>
          <cell r="K5399"/>
          <cell r="M5399"/>
        </row>
        <row r="5400">
          <cell r="C5400"/>
          <cell r="E5400"/>
          <cell r="H5400" t="str">
            <v>OK</v>
          </cell>
          <cell r="J5400"/>
          <cell r="K5400"/>
          <cell r="M5400"/>
        </row>
        <row r="5401">
          <cell r="C5401"/>
          <cell r="E5401"/>
          <cell r="H5401" t="str">
            <v>OK</v>
          </cell>
          <cell r="J5401"/>
          <cell r="K5401"/>
          <cell r="M5401"/>
        </row>
        <row r="5402">
          <cell r="C5402"/>
          <cell r="E5402"/>
          <cell r="H5402" t="str">
            <v>OK</v>
          </cell>
          <cell r="J5402"/>
          <cell r="K5402"/>
          <cell r="M5402"/>
        </row>
        <row r="5403">
          <cell r="C5403"/>
          <cell r="E5403"/>
          <cell r="H5403" t="str">
            <v>OK</v>
          </cell>
          <cell r="J5403"/>
          <cell r="K5403"/>
          <cell r="M5403"/>
        </row>
        <row r="5404">
          <cell r="C5404"/>
          <cell r="E5404"/>
          <cell r="H5404" t="str">
            <v>OK</v>
          </cell>
          <cell r="J5404"/>
          <cell r="K5404"/>
          <cell r="M5404"/>
        </row>
        <row r="5405">
          <cell r="C5405"/>
          <cell r="E5405"/>
          <cell r="H5405" t="str">
            <v>OK</v>
          </cell>
          <cell r="J5405"/>
          <cell r="K5405"/>
          <cell r="M5405"/>
        </row>
        <row r="5406">
          <cell r="C5406"/>
          <cell r="E5406"/>
          <cell r="H5406" t="str">
            <v>OK</v>
          </cell>
          <cell r="J5406"/>
          <cell r="K5406"/>
          <cell r="M5406"/>
        </row>
        <row r="5407">
          <cell r="C5407"/>
          <cell r="E5407"/>
          <cell r="H5407" t="str">
            <v>OK</v>
          </cell>
          <cell r="J5407"/>
          <cell r="K5407"/>
          <cell r="M5407"/>
        </row>
        <row r="5408">
          <cell r="C5408"/>
          <cell r="E5408"/>
          <cell r="H5408" t="str">
            <v>OK</v>
          </cell>
          <cell r="J5408"/>
          <cell r="K5408"/>
          <cell r="M5408"/>
        </row>
        <row r="5409">
          <cell r="C5409"/>
          <cell r="E5409"/>
          <cell r="H5409" t="str">
            <v>OK</v>
          </cell>
          <cell r="J5409"/>
          <cell r="K5409"/>
          <cell r="M5409"/>
        </row>
        <row r="5410">
          <cell r="C5410"/>
          <cell r="E5410"/>
          <cell r="H5410" t="str">
            <v>OK</v>
          </cell>
          <cell r="J5410"/>
          <cell r="K5410"/>
          <cell r="M5410"/>
        </row>
        <row r="5411">
          <cell r="C5411"/>
          <cell r="E5411"/>
          <cell r="H5411" t="str">
            <v>OK</v>
          </cell>
          <cell r="J5411"/>
          <cell r="K5411"/>
          <cell r="M5411"/>
        </row>
        <row r="5412">
          <cell r="C5412"/>
          <cell r="E5412"/>
          <cell r="H5412" t="str">
            <v>OK</v>
          </cell>
          <cell r="J5412"/>
          <cell r="K5412"/>
          <cell r="M5412"/>
        </row>
        <row r="5413">
          <cell r="C5413"/>
          <cell r="E5413"/>
          <cell r="H5413" t="str">
            <v>OK</v>
          </cell>
          <cell r="J5413"/>
          <cell r="K5413"/>
          <cell r="M5413"/>
        </row>
        <row r="5414">
          <cell r="C5414"/>
          <cell r="E5414"/>
          <cell r="H5414" t="str">
            <v>OK</v>
          </cell>
          <cell r="J5414"/>
          <cell r="K5414"/>
          <cell r="M5414"/>
        </row>
        <row r="5415">
          <cell r="C5415"/>
          <cell r="E5415"/>
          <cell r="H5415" t="str">
            <v>PROTOCOLO</v>
          </cell>
          <cell r="J5415"/>
          <cell r="K5415"/>
          <cell r="M5415"/>
        </row>
        <row r="5416">
          <cell r="C5416"/>
          <cell r="E5416"/>
          <cell r="H5416" t="str">
            <v>OK</v>
          </cell>
          <cell r="J5416"/>
          <cell r="K5416"/>
          <cell r="M5416"/>
        </row>
        <row r="5417">
          <cell r="C5417"/>
          <cell r="E5417"/>
          <cell r="H5417" t="str">
            <v>OK</v>
          </cell>
          <cell r="J5417"/>
          <cell r="K5417"/>
          <cell r="M5417"/>
        </row>
        <row r="5418">
          <cell r="C5418"/>
          <cell r="E5418"/>
          <cell r="H5418" t="str">
            <v>OK</v>
          </cell>
          <cell r="J5418"/>
          <cell r="K5418"/>
          <cell r="M5418"/>
        </row>
        <row r="5419">
          <cell r="C5419"/>
          <cell r="E5419"/>
          <cell r="H5419" t="str">
            <v>RETORNADO</v>
          </cell>
          <cell r="J5419"/>
          <cell r="K5419"/>
          <cell r="M5419"/>
        </row>
        <row r="5420">
          <cell r="C5420"/>
          <cell r="E5420"/>
          <cell r="H5420" t="str">
            <v>OK</v>
          </cell>
          <cell r="J5420"/>
          <cell r="K5420"/>
          <cell r="M5420"/>
        </row>
        <row r="5421">
          <cell r="C5421"/>
          <cell r="E5421"/>
          <cell r="H5421" t="str">
            <v>OK</v>
          </cell>
          <cell r="J5421"/>
          <cell r="K5421"/>
          <cell r="M5421"/>
        </row>
        <row r="5422">
          <cell r="C5422"/>
          <cell r="E5422"/>
          <cell r="H5422" t="str">
            <v>OK</v>
          </cell>
          <cell r="J5422"/>
          <cell r="K5422"/>
          <cell r="M5422"/>
        </row>
        <row r="5423">
          <cell r="C5423"/>
          <cell r="E5423"/>
          <cell r="H5423" t="str">
            <v>OK</v>
          </cell>
          <cell r="J5423"/>
          <cell r="K5423"/>
          <cell r="M5423"/>
        </row>
        <row r="5424">
          <cell r="C5424"/>
          <cell r="E5424"/>
          <cell r="H5424" t="str">
            <v>OK</v>
          </cell>
          <cell r="J5424"/>
          <cell r="K5424"/>
          <cell r="M5424"/>
        </row>
        <row r="5425">
          <cell r="C5425"/>
          <cell r="E5425"/>
          <cell r="H5425" t="str">
            <v>OK</v>
          </cell>
          <cell r="J5425"/>
          <cell r="K5425"/>
          <cell r="M5425"/>
        </row>
        <row r="5426">
          <cell r="C5426"/>
          <cell r="E5426"/>
          <cell r="H5426" t="str">
            <v>OK</v>
          </cell>
          <cell r="J5426"/>
          <cell r="K5426"/>
          <cell r="M5426"/>
        </row>
        <row r="5427">
          <cell r="C5427"/>
          <cell r="E5427"/>
          <cell r="H5427" t="str">
            <v>OK</v>
          </cell>
          <cell r="J5427"/>
          <cell r="K5427"/>
          <cell r="M5427"/>
        </row>
        <row r="5428">
          <cell r="C5428"/>
          <cell r="E5428"/>
          <cell r="H5428" t="str">
            <v>OK</v>
          </cell>
          <cell r="J5428"/>
          <cell r="K5428"/>
          <cell r="M5428"/>
        </row>
        <row r="5429">
          <cell r="C5429"/>
          <cell r="E5429"/>
          <cell r="H5429" t="str">
            <v>OK</v>
          </cell>
          <cell r="J5429"/>
          <cell r="K5429"/>
          <cell r="M5429"/>
        </row>
        <row r="5430">
          <cell r="C5430"/>
          <cell r="E5430"/>
          <cell r="H5430" t="str">
            <v>OK</v>
          </cell>
          <cell r="J5430"/>
          <cell r="K5430"/>
          <cell r="M5430"/>
        </row>
        <row r="5431">
          <cell r="C5431"/>
          <cell r="E5431"/>
          <cell r="H5431" t="str">
            <v>OK</v>
          </cell>
          <cell r="J5431"/>
          <cell r="K5431"/>
          <cell r="M5431"/>
        </row>
        <row r="5432">
          <cell r="C5432"/>
          <cell r="E5432"/>
          <cell r="H5432" t="str">
            <v>OK</v>
          </cell>
          <cell r="J5432"/>
          <cell r="K5432"/>
          <cell r="M5432"/>
        </row>
        <row r="5433">
          <cell r="C5433"/>
          <cell r="E5433"/>
          <cell r="H5433" t="str">
            <v>OK</v>
          </cell>
          <cell r="J5433"/>
          <cell r="K5433"/>
          <cell r="M5433"/>
        </row>
        <row r="5434">
          <cell r="C5434"/>
          <cell r="E5434"/>
          <cell r="H5434" t="str">
            <v>OK</v>
          </cell>
          <cell r="J5434"/>
          <cell r="K5434"/>
          <cell r="M5434"/>
        </row>
        <row r="5435">
          <cell r="C5435"/>
          <cell r="E5435"/>
          <cell r="H5435" t="str">
            <v>OK</v>
          </cell>
          <cell r="J5435"/>
          <cell r="K5435"/>
          <cell r="M5435"/>
        </row>
        <row r="5436">
          <cell r="C5436"/>
          <cell r="E5436"/>
          <cell r="H5436" t="str">
            <v>OK</v>
          </cell>
          <cell r="J5436"/>
          <cell r="K5436"/>
          <cell r="M5436"/>
        </row>
        <row r="5437">
          <cell r="C5437"/>
          <cell r="E5437"/>
          <cell r="H5437" t="str">
            <v>OK</v>
          </cell>
          <cell r="J5437"/>
          <cell r="K5437"/>
          <cell r="M5437"/>
        </row>
        <row r="5438">
          <cell r="C5438"/>
          <cell r="E5438"/>
          <cell r="H5438" t="str">
            <v>OK</v>
          </cell>
          <cell r="J5438"/>
          <cell r="K5438"/>
          <cell r="M5438"/>
        </row>
        <row r="5439">
          <cell r="C5439"/>
          <cell r="E5439"/>
          <cell r="H5439" t="str">
            <v>OK</v>
          </cell>
          <cell r="J5439"/>
          <cell r="K5439"/>
          <cell r="M5439"/>
        </row>
        <row r="5440">
          <cell r="C5440"/>
          <cell r="E5440"/>
          <cell r="H5440" t="str">
            <v>OK</v>
          </cell>
          <cell r="J5440"/>
          <cell r="K5440"/>
          <cell r="M5440"/>
        </row>
        <row r="5441">
          <cell r="C5441"/>
          <cell r="E5441"/>
          <cell r="H5441" t="str">
            <v>OK</v>
          </cell>
          <cell r="J5441"/>
          <cell r="K5441"/>
          <cell r="M5441"/>
        </row>
        <row r="5442">
          <cell r="C5442"/>
          <cell r="E5442"/>
          <cell r="H5442" t="str">
            <v>OK</v>
          </cell>
          <cell r="J5442"/>
          <cell r="K5442"/>
          <cell r="M5442"/>
        </row>
        <row r="5443">
          <cell r="C5443"/>
          <cell r="E5443"/>
          <cell r="H5443" t="str">
            <v>OK</v>
          </cell>
          <cell r="J5443"/>
          <cell r="K5443"/>
          <cell r="M5443"/>
        </row>
        <row r="5444">
          <cell r="C5444"/>
          <cell r="E5444"/>
          <cell r="H5444" t="str">
            <v>OK</v>
          </cell>
          <cell r="J5444"/>
          <cell r="K5444"/>
          <cell r="M5444"/>
        </row>
        <row r="5445">
          <cell r="C5445"/>
          <cell r="E5445"/>
          <cell r="H5445" t="str">
            <v>OK</v>
          </cell>
          <cell r="J5445"/>
          <cell r="K5445"/>
          <cell r="M5445"/>
        </row>
        <row r="5446">
          <cell r="C5446"/>
          <cell r="E5446"/>
          <cell r="H5446" t="str">
            <v>OK</v>
          </cell>
          <cell r="J5446"/>
          <cell r="K5446"/>
          <cell r="M5446"/>
        </row>
        <row r="5447">
          <cell r="C5447"/>
          <cell r="E5447"/>
          <cell r="H5447" t="str">
            <v>OK</v>
          </cell>
          <cell r="J5447"/>
          <cell r="K5447"/>
          <cell r="M5447"/>
        </row>
        <row r="5448">
          <cell r="C5448"/>
          <cell r="E5448"/>
          <cell r="H5448" t="str">
            <v>OK</v>
          </cell>
          <cell r="J5448"/>
          <cell r="K5448"/>
          <cell r="M5448"/>
        </row>
        <row r="5449">
          <cell r="C5449"/>
          <cell r="E5449"/>
          <cell r="H5449" t="str">
            <v>OK</v>
          </cell>
          <cell r="J5449"/>
          <cell r="K5449"/>
          <cell r="M5449"/>
        </row>
        <row r="5450">
          <cell r="C5450"/>
          <cell r="E5450"/>
          <cell r="H5450" t="str">
            <v>OK</v>
          </cell>
          <cell r="J5450"/>
          <cell r="K5450"/>
          <cell r="M5450"/>
        </row>
        <row r="5451">
          <cell r="C5451"/>
          <cell r="E5451"/>
          <cell r="H5451" t="str">
            <v>OK</v>
          </cell>
          <cell r="J5451"/>
          <cell r="K5451"/>
          <cell r="M5451"/>
        </row>
        <row r="5452">
          <cell r="C5452"/>
          <cell r="E5452"/>
          <cell r="H5452" t="str">
            <v>OK</v>
          </cell>
          <cell r="J5452"/>
          <cell r="K5452"/>
          <cell r="M5452"/>
        </row>
        <row r="5453">
          <cell r="C5453"/>
          <cell r="E5453"/>
          <cell r="H5453" t="str">
            <v>OK</v>
          </cell>
          <cell r="J5453"/>
          <cell r="K5453"/>
          <cell r="M5453"/>
        </row>
        <row r="5454">
          <cell r="C5454"/>
          <cell r="E5454"/>
          <cell r="H5454" t="str">
            <v>OK</v>
          </cell>
          <cell r="J5454"/>
          <cell r="K5454"/>
          <cell r="M5454"/>
        </row>
        <row r="5455">
          <cell r="C5455"/>
          <cell r="E5455"/>
          <cell r="H5455" t="str">
            <v>OK</v>
          </cell>
          <cell r="J5455"/>
          <cell r="K5455"/>
          <cell r="M5455"/>
        </row>
        <row r="5456">
          <cell r="C5456"/>
          <cell r="E5456"/>
          <cell r="H5456" t="str">
            <v>OK</v>
          </cell>
          <cell r="J5456"/>
          <cell r="K5456"/>
          <cell r="M5456"/>
        </row>
        <row r="5457">
          <cell r="C5457"/>
          <cell r="E5457"/>
          <cell r="H5457" t="str">
            <v>OK</v>
          </cell>
          <cell r="J5457"/>
          <cell r="K5457"/>
          <cell r="M5457"/>
        </row>
        <row r="5458">
          <cell r="C5458"/>
          <cell r="E5458"/>
          <cell r="H5458" t="str">
            <v>OK</v>
          </cell>
          <cell r="J5458"/>
          <cell r="K5458"/>
          <cell r="M5458"/>
        </row>
        <row r="5459">
          <cell r="C5459"/>
          <cell r="E5459"/>
          <cell r="H5459" t="str">
            <v>OK</v>
          </cell>
          <cell r="J5459"/>
          <cell r="K5459"/>
          <cell r="M5459"/>
        </row>
        <row r="5460">
          <cell r="C5460"/>
          <cell r="E5460"/>
          <cell r="H5460" t="str">
            <v>OK</v>
          </cell>
          <cell r="J5460"/>
          <cell r="K5460"/>
          <cell r="M5460"/>
        </row>
        <row r="5461">
          <cell r="C5461"/>
          <cell r="E5461"/>
          <cell r="H5461" t="str">
            <v>OK</v>
          </cell>
          <cell r="J5461"/>
          <cell r="K5461"/>
          <cell r="M5461"/>
        </row>
        <row r="5462">
          <cell r="C5462"/>
          <cell r="E5462"/>
          <cell r="H5462" t="str">
            <v>OK</v>
          </cell>
          <cell r="J5462"/>
          <cell r="K5462"/>
          <cell r="M5462"/>
        </row>
        <row r="5463">
          <cell r="C5463"/>
          <cell r="E5463"/>
          <cell r="H5463" t="str">
            <v>OK</v>
          </cell>
          <cell r="J5463"/>
          <cell r="K5463"/>
          <cell r="M5463"/>
        </row>
        <row r="5464">
          <cell r="C5464"/>
          <cell r="E5464"/>
          <cell r="H5464" t="str">
            <v>OK</v>
          </cell>
          <cell r="J5464"/>
          <cell r="K5464"/>
          <cell r="M5464"/>
        </row>
        <row r="5465">
          <cell r="C5465"/>
          <cell r="E5465"/>
          <cell r="H5465" t="str">
            <v>OK</v>
          </cell>
          <cell r="J5465"/>
          <cell r="K5465"/>
          <cell r="M5465"/>
        </row>
        <row r="5466">
          <cell r="C5466"/>
          <cell r="E5466"/>
          <cell r="H5466" t="str">
            <v>OK</v>
          </cell>
          <cell r="J5466"/>
          <cell r="K5466"/>
          <cell r="M5466"/>
        </row>
        <row r="5467">
          <cell r="C5467"/>
          <cell r="E5467"/>
          <cell r="H5467" t="str">
            <v>OK</v>
          </cell>
          <cell r="J5467"/>
          <cell r="K5467"/>
          <cell r="M5467"/>
        </row>
        <row r="5468">
          <cell r="C5468"/>
          <cell r="E5468"/>
          <cell r="H5468" t="str">
            <v>OK</v>
          </cell>
          <cell r="J5468"/>
          <cell r="K5468"/>
          <cell r="M5468"/>
        </row>
        <row r="5469">
          <cell r="C5469"/>
          <cell r="E5469"/>
          <cell r="H5469" t="str">
            <v>OK</v>
          </cell>
          <cell r="J5469"/>
          <cell r="K5469"/>
          <cell r="M5469"/>
        </row>
        <row r="5470">
          <cell r="C5470"/>
          <cell r="E5470"/>
          <cell r="H5470" t="str">
            <v>OK</v>
          </cell>
          <cell r="J5470"/>
          <cell r="K5470"/>
          <cell r="M5470"/>
        </row>
        <row r="5471">
          <cell r="C5471"/>
          <cell r="E5471"/>
          <cell r="H5471" t="str">
            <v>OK</v>
          </cell>
          <cell r="J5471"/>
          <cell r="K5471"/>
          <cell r="M5471"/>
        </row>
        <row r="5472">
          <cell r="C5472"/>
          <cell r="E5472"/>
          <cell r="H5472" t="str">
            <v>OK</v>
          </cell>
          <cell r="J5472"/>
          <cell r="K5472"/>
          <cell r="M5472"/>
        </row>
        <row r="5473">
          <cell r="C5473"/>
          <cell r="E5473"/>
          <cell r="H5473" t="str">
            <v>OK</v>
          </cell>
          <cell r="J5473"/>
          <cell r="K5473"/>
          <cell r="M5473"/>
        </row>
        <row r="5474">
          <cell r="C5474"/>
          <cell r="E5474"/>
          <cell r="H5474" t="str">
            <v>OK</v>
          </cell>
          <cell r="J5474"/>
          <cell r="K5474"/>
          <cell r="M5474"/>
        </row>
        <row r="5475">
          <cell r="C5475"/>
          <cell r="E5475"/>
          <cell r="H5475" t="str">
            <v>OK</v>
          </cell>
          <cell r="J5475"/>
          <cell r="K5475"/>
          <cell r="M5475"/>
        </row>
        <row r="5476">
          <cell r="C5476"/>
          <cell r="E5476"/>
          <cell r="H5476" t="str">
            <v>OK</v>
          </cell>
          <cell r="J5476"/>
          <cell r="K5476"/>
          <cell r="M5476"/>
        </row>
        <row r="5477">
          <cell r="C5477"/>
          <cell r="E5477"/>
          <cell r="H5477" t="str">
            <v>OK</v>
          </cell>
          <cell r="J5477"/>
          <cell r="K5477"/>
          <cell r="M5477"/>
        </row>
        <row r="5478">
          <cell r="C5478"/>
          <cell r="E5478"/>
          <cell r="H5478" t="str">
            <v>OK</v>
          </cell>
          <cell r="J5478"/>
          <cell r="K5478"/>
          <cell r="M5478"/>
        </row>
        <row r="5479">
          <cell r="C5479"/>
          <cell r="E5479"/>
          <cell r="H5479" t="str">
            <v>OK</v>
          </cell>
          <cell r="J5479"/>
          <cell r="K5479"/>
          <cell r="M5479"/>
        </row>
        <row r="5480">
          <cell r="C5480"/>
          <cell r="E5480"/>
          <cell r="H5480" t="str">
            <v>OK</v>
          </cell>
          <cell r="J5480"/>
          <cell r="K5480"/>
          <cell r="M5480"/>
        </row>
        <row r="5481">
          <cell r="C5481"/>
          <cell r="E5481"/>
          <cell r="H5481" t="str">
            <v>OK</v>
          </cell>
          <cell r="J5481"/>
          <cell r="K5481"/>
          <cell r="M5481"/>
        </row>
        <row r="5482">
          <cell r="C5482"/>
          <cell r="E5482"/>
          <cell r="H5482" t="str">
            <v>OK</v>
          </cell>
          <cell r="J5482"/>
          <cell r="K5482"/>
          <cell r="M5482"/>
        </row>
        <row r="5483">
          <cell r="C5483"/>
          <cell r="E5483"/>
          <cell r="H5483" t="str">
            <v>OK</v>
          </cell>
          <cell r="J5483"/>
          <cell r="K5483"/>
          <cell r="M5483"/>
        </row>
        <row r="5484">
          <cell r="C5484"/>
          <cell r="E5484"/>
          <cell r="H5484" t="str">
            <v>OK</v>
          </cell>
          <cell r="J5484"/>
          <cell r="K5484"/>
          <cell r="M5484"/>
        </row>
        <row r="5485">
          <cell r="C5485"/>
          <cell r="E5485"/>
          <cell r="H5485" t="str">
            <v>OK</v>
          </cell>
          <cell r="J5485"/>
          <cell r="K5485"/>
          <cell r="M5485"/>
        </row>
        <row r="5486">
          <cell r="C5486"/>
          <cell r="E5486"/>
          <cell r="H5486" t="str">
            <v>OK</v>
          </cell>
          <cell r="J5486"/>
          <cell r="K5486"/>
          <cell r="M5486"/>
        </row>
        <row r="5487">
          <cell r="C5487"/>
          <cell r="E5487"/>
          <cell r="H5487" t="str">
            <v>OK</v>
          </cell>
          <cell r="J5487"/>
          <cell r="K5487"/>
          <cell r="M5487"/>
        </row>
        <row r="5488">
          <cell r="C5488"/>
          <cell r="E5488"/>
          <cell r="H5488" t="str">
            <v>OK</v>
          </cell>
          <cell r="J5488"/>
          <cell r="K5488"/>
          <cell r="M5488"/>
        </row>
        <row r="5489">
          <cell r="C5489"/>
          <cell r="E5489"/>
          <cell r="H5489" t="str">
            <v>OK</v>
          </cell>
          <cell r="J5489"/>
          <cell r="K5489"/>
          <cell r="M5489"/>
        </row>
        <row r="5490">
          <cell r="C5490"/>
          <cell r="E5490"/>
          <cell r="H5490" t="str">
            <v>OK</v>
          </cell>
          <cell r="J5490"/>
          <cell r="K5490"/>
          <cell r="M5490"/>
        </row>
        <row r="5491">
          <cell r="C5491"/>
          <cell r="E5491"/>
          <cell r="H5491" t="str">
            <v>OK</v>
          </cell>
          <cell r="J5491"/>
          <cell r="K5491"/>
          <cell r="M5491"/>
        </row>
        <row r="5492">
          <cell r="C5492"/>
          <cell r="E5492"/>
          <cell r="H5492" t="str">
            <v>OK</v>
          </cell>
          <cell r="J5492"/>
          <cell r="K5492"/>
          <cell r="M5492"/>
        </row>
        <row r="5493">
          <cell r="C5493"/>
          <cell r="E5493"/>
          <cell r="H5493" t="str">
            <v>OK</v>
          </cell>
          <cell r="J5493"/>
          <cell r="K5493"/>
          <cell r="M5493"/>
        </row>
        <row r="5494">
          <cell r="C5494"/>
          <cell r="E5494"/>
          <cell r="H5494" t="str">
            <v>OK</v>
          </cell>
          <cell r="J5494"/>
          <cell r="K5494"/>
          <cell r="M5494"/>
        </row>
        <row r="5495">
          <cell r="C5495"/>
          <cell r="E5495"/>
          <cell r="H5495" t="str">
            <v>OK</v>
          </cell>
          <cell r="J5495"/>
          <cell r="K5495"/>
          <cell r="M5495"/>
        </row>
        <row r="5496">
          <cell r="C5496"/>
          <cell r="E5496"/>
          <cell r="H5496" t="str">
            <v>OK</v>
          </cell>
          <cell r="J5496"/>
          <cell r="K5496"/>
          <cell r="M5496"/>
        </row>
        <row r="5497">
          <cell r="C5497"/>
          <cell r="E5497"/>
          <cell r="H5497" t="str">
            <v>OK</v>
          </cell>
          <cell r="J5497"/>
          <cell r="K5497"/>
          <cell r="M5497"/>
        </row>
        <row r="5498">
          <cell r="C5498"/>
          <cell r="E5498"/>
          <cell r="H5498" t="str">
            <v>OK</v>
          </cell>
          <cell r="J5498"/>
          <cell r="K5498"/>
          <cell r="M5498"/>
        </row>
        <row r="5499">
          <cell r="C5499"/>
          <cell r="E5499"/>
          <cell r="H5499" t="str">
            <v>OK</v>
          </cell>
          <cell r="J5499"/>
          <cell r="K5499"/>
          <cell r="M5499"/>
        </row>
        <row r="5500">
          <cell r="C5500"/>
          <cell r="E5500"/>
          <cell r="H5500" t="str">
            <v>OK</v>
          </cell>
          <cell r="J5500"/>
          <cell r="K5500"/>
          <cell r="M5500"/>
        </row>
        <row r="5501">
          <cell r="C5501"/>
          <cell r="E5501"/>
          <cell r="H5501" t="str">
            <v>OK</v>
          </cell>
          <cell r="J5501"/>
          <cell r="K5501"/>
          <cell r="M5501"/>
        </row>
        <row r="5502">
          <cell r="C5502"/>
          <cell r="E5502"/>
          <cell r="H5502" t="str">
            <v>OK</v>
          </cell>
          <cell r="J5502"/>
          <cell r="K5502"/>
          <cell r="M5502"/>
        </row>
        <row r="5503">
          <cell r="C5503"/>
          <cell r="E5503"/>
          <cell r="H5503" t="str">
            <v>OK</v>
          </cell>
          <cell r="J5503"/>
          <cell r="K5503"/>
          <cell r="M5503"/>
        </row>
        <row r="5504">
          <cell r="C5504"/>
          <cell r="E5504"/>
          <cell r="H5504" t="str">
            <v>OK</v>
          </cell>
          <cell r="J5504"/>
          <cell r="K5504"/>
          <cell r="M5504"/>
        </row>
        <row r="5505">
          <cell r="C5505"/>
          <cell r="E5505"/>
          <cell r="H5505"/>
          <cell r="J5505"/>
          <cell r="K5505"/>
          <cell r="M5505"/>
        </row>
        <row r="5506">
          <cell r="C5506"/>
          <cell r="E5506"/>
          <cell r="H5506" t="str">
            <v>OK</v>
          </cell>
          <cell r="J5506"/>
          <cell r="K5506"/>
          <cell r="M5506"/>
        </row>
        <row r="5507">
          <cell r="C5507"/>
          <cell r="E5507"/>
          <cell r="H5507" t="str">
            <v>OK</v>
          </cell>
          <cell r="J5507"/>
          <cell r="K5507"/>
          <cell r="M5507"/>
        </row>
        <row r="5508">
          <cell r="C5508"/>
          <cell r="E5508"/>
          <cell r="H5508" t="str">
            <v>OK</v>
          </cell>
          <cell r="J5508"/>
          <cell r="K5508"/>
          <cell r="M5508"/>
        </row>
        <row r="5509">
          <cell r="C5509"/>
          <cell r="E5509"/>
          <cell r="H5509" t="str">
            <v>AG. ESTAB</v>
          </cell>
          <cell r="J5509"/>
          <cell r="K5509"/>
          <cell r="M5509"/>
        </row>
        <row r="5510">
          <cell r="C5510"/>
          <cell r="E5510"/>
          <cell r="H5510" t="str">
            <v>OK</v>
          </cell>
          <cell r="J5510"/>
          <cell r="K5510"/>
          <cell r="M5510"/>
        </row>
        <row r="5511">
          <cell r="C5511"/>
          <cell r="E5511"/>
          <cell r="H5511" t="str">
            <v>OK</v>
          </cell>
          <cell r="J5511"/>
          <cell r="K5511"/>
          <cell r="M5511"/>
        </row>
        <row r="5512">
          <cell r="C5512"/>
          <cell r="E5512"/>
          <cell r="H5512" t="str">
            <v>OK</v>
          </cell>
          <cell r="J5512"/>
          <cell r="K5512"/>
          <cell r="M5512"/>
        </row>
        <row r="5513">
          <cell r="C5513"/>
          <cell r="E5513"/>
          <cell r="H5513" t="str">
            <v>OK</v>
          </cell>
          <cell r="J5513"/>
          <cell r="K5513"/>
          <cell r="M5513"/>
        </row>
        <row r="5514">
          <cell r="C5514"/>
          <cell r="E5514"/>
          <cell r="H5514" t="str">
            <v>OK</v>
          </cell>
          <cell r="J5514"/>
          <cell r="K5514"/>
          <cell r="M5514"/>
        </row>
        <row r="5515">
          <cell r="C5515"/>
          <cell r="E5515"/>
          <cell r="H5515" t="str">
            <v>OK</v>
          </cell>
          <cell r="J5515"/>
          <cell r="K5515"/>
          <cell r="M5515"/>
        </row>
        <row r="5516">
          <cell r="C5516"/>
          <cell r="E5516"/>
          <cell r="H5516" t="str">
            <v>OK</v>
          </cell>
          <cell r="J5516"/>
          <cell r="K5516"/>
          <cell r="M5516"/>
        </row>
        <row r="5517">
          <cell r="C5517"/>
          <cell r="E5517"/>
          <cell r="H5517" t="str">
            <v>OK</v>
          </cell>
          <cell r="J5517"/>
          <cell r="K5517"/>
          <cell r="M5517"/>
        </row>
        <row r="5518">
          <cell r="C5518"/>
          <cell r="E5518"/>
          <cell r="H5518" t="str">
            <v>OK</v>
          </cell>
          <cell r="J5518"/>
          <cell r="K5518"/>
          <cell r="M5518"/>
        </row>
        <row r="5519">
          <cell r="C5519"/>
          <cell r="E5519"/>
          <cell r="H5519" t="str">
            <v>OK</v>
          </cell>
          <cell r="J5519"/>
          <cell r="K5519"/>
          <cell r="M5519"/>
        </row>
        <row r="5520">
          <cell r="C5520"/>
          <cell r="E5520"/>
          <cell r="H5520" t="str">
            <v>OK</v>
          </cell>
          <cell r="J5520"/>
          <cell r="K5520"/>
          <cell r="M5520"/>
        </row>
        <row r="5521">
          <cell r="C5521"/>
          <cell r="E5521"/>
          <cell r="H5521" t="str">
            <v>OK</v>
          </cell>
          <cell r="J5521"/>
          <cell r="K5521"/>
          <cell r="M5521"/>
        </row>
        <row r="5522">
          <cell r="C5522"/>
          <cell r="E5522"/>
          <cell r="H5522" t="str">
            <v>OK</v>
          </cell>
          <cell r="J5522"/>
          <cell r="K5522"/>
          <cell r="M5522"/>
        </row>
        <row r="5523">
          <cell r="C5523"/>
          <cell r="E5523"/>
          <cell r="H5523" t="str">
            <v>OK</v>
          </cell>
          <cell r="J5523"/>
          <cell r="K5523"/>
          <cell r="M5523"/>
        </row>
        <row r="5524">
          <cell r="C5524"/>
          <cell r="E5524"/>
          <cell r="H5524" t="str">
            <v>OK</v>
          </cell>
          <cell r="J5524"/>
          <cell r="K5524"/>
          <cell r="M5524"/>
        </row>
        <row r="5525">
          <cell r="C5525"/>
          <cell r="E5525"/>
          <cell r="H5525"/>
          <cell r="J5525"/>
          <cell r="K5525"/>
          <cell r="M5525"/>
        </row>
        <row r="5526">
          <cell r="C5526"/>
          <cell r="E5526"/>
          <cell r="H5526" t="str">
            <v>OK</v>
          </cell>
          <cell r="J5526"/>
          <cell r="K5526"/>
          <cell r="M5526"/>
        </row>
        <row r="5527">
          <cell r="C5527"/>
          <cell r="E5527"/>
          <cell r="H5527" t="str">
            <v>OK</v>
          </cell>
          <cell r="J5527"/>
          <cell r="K5527"/>
          <cell r="M5527"/>
        </row>
        <row r="5528">
          <cell r="C5528"/>
          <cell r="E5528"/>
          <cell r="H5528" t="str">
            <v>OK</v>
          </cell>
          <cell r="J5528"/>
          <cell r="K5528"/>
          <cell r="M5528"/>
        </row>
        <row r="5529">
          <cell r="C5529"/>
          <cell r="E5529"/>
          <cell r="H5529" t="str">
            <v>OK</v>
          </cell>
          <cell r="J5529"/>
          <cell r="K5529"/>
          <cell r="M5529"/>
        </row>
        <row r="5530">
          <cell r="C5530"/>
          <cell r="E5530"/>
          <cell r="H5530" t="str">
            <v>OK</v>
          </cell>
          <cell r="J5530"/>
          <cell r="K5530"/>
          <cell r="M5530"/>
        </row>
        <row r="5531">
          <cell r="C5531"/>
          <cell r="E5531"/>
          <cell r="H5531" t="str">
            <v>OK</v>
          </cell>
          <cell r="J5531"/>
          <cell r="K5531"/>
          <cell r="M5531"/>
        </row>
        <row r="5532">
          <cell r="C5532"/>
          <cell r="E5532"/>
          <cell r="H5532" t="str">
            <v>OK</v>
          </cell>
          <cell r="J5532"/>
          <cell r="K5532"/>
          <cell r="M5532"/>
        </row>
        <row r="5533">
          <cell r="C5533"/>
          <cell r="E5533"/>
          <cell r="H5533" t="str">
            <v>OK</v>
          </cell>
          <cell r="J5533"/>
          <cell r="K5533"/>
          <cell r="M5533"/>
        </row>
        <row r="5534">
          <cell r="C5534"/>
          <cell r="E5534"/>
          <cell r="H5534" t="str">
            <v>OK</v>
          </cell>
          <cell r="J5534"/>
          <cell r="K5534"/>
          <cell r="M5534"/>
        </row>
        <row r="5535">
          <cell r="C5535"/>
          <cell r="E5535"/>
          <cell r="H5535" t="str">
            <v>OK</v>
          </cell>
          <cell r="J5535"/>
          <cell r="K5535"/>
          <cell r="M5535"/>
        </row>
        <row r="5536">
          <cell r="C5536"/>
          <cell r="E5536"/>
          <cell r="H5536" t="str">
            <v>OK</v>
          </cell>
          <cell r="J5536"/>
          <cell r="K5536"/>
          <cell r="M5536"/>
        </row>
        <row r="5537">
          <cell r="C5537"/>
          <cell r="E5537"/>
          <cell r="H5537" t="str">
            <v>OK</v>
          </cell>
          <cell r="J5537"/>
          <cell r="K5537"/>
          <cell r="M5537"/>
        </row>
        <row r="5538">
          <cell r="C5538"/>
          <cell r="E5538"/>
          <cell r="H5538"/>
          <cell r="J5538"/>
          <cell r="K5538"/>
          <cell r="M5538"/>
        </row>
        <row r="5539">
          <cell r="C5539"/>
          <cell r="E5539"/>
          <cell r="H5539" t="str">
            <v>OK</v>
          </cell>
          <cell r="J5539"/>
          <cell r="K5539"/>
          <cell r="M5539"/>
        </row>
        <row r="5540">
          <cell r="C5540"/>
          <cell r="E5540"/>
          <cell r="H5540" t="str">
            <v>OK</v>
          </cell>
          <cell r="J5540"/>
          <cell r="K5540"/>
          <cell r="M5540"/>
        </row>
        <row r="5541">
          <cell r="C5541"/>
          <cell r="E5541"/>
          <cell r="H5541" t="str">
            <v>OK</v>
          </cell>
          <cell r="J5541"/>
          <cell r="K5541"/>
          <cell r="M5541"/>
        </row>
        <row r="5542">
          <cell r="C5542"/>
          <cell r="E5542"/>
          <cell r="H5542" t="str">
            <v>OK</v>
          </cell>
          <cell r="J5542"/>
          <cell r="K5542"/>
          <cell r="M5542"/>
        </row>
        <row r="5543">
          <cell r="C5543"/>
          <cell r="E5543"/>
          <cell r="H5543" t="str">
            <v>OK</v>
          </cell>
          <cell r="J5543"/>
          <cell r="K5543"/>
          <cell r="M5543"/>
        </row>
        <row r="5544">
          <cell r="C5544"/>
          <cell r="E5544"/>
          <cell r="H5544" t="str">
            <v>OK</v>
          </cell>
          <cell r="J5544"/>
          <cell r="K5544"/>
          <cell r="M5544"/>
        </row>
        <row r="5545">
          <cell r="C5545"/>
          <cell r="E5545"/>
          <cell r="H5545" t="str">
            <v>OK</v>
          </cell>
          <cell r="J5545"/>
          <cell r="K5545"/>
          <cell r="M5545"/>
        </row>
        <row r="5546">
          <cell r="C5546"/>
          <cell r="E5546"/>
          <cell r="H5546" t="str">
            <v>OK</v>
          </cell>
          <cell r="J5546"/>
          <cell r="K5546"/>
          <cell r="M5546"/>
        </row>
        <row r="5547">
          <cell r="C5547"/>
          <cell r="E5547"/>
          <cell r="H5547"/>
          <cell r="J5547"/>
          <cell r="K5547"/>
          <cell r="M5547"/>
        </row>
        <row r="5548">
          <cell r="C5548"/>
          <cell r="E5548"/>
          <cell r="H5548" t="str">
            <v>OK</v>
          </cell>
          <cell r="J5548"/>
          <cell r="K5548"/>
          <cell r="M5548"/>
        </row>
        <row r="5549">
          <cell r="C5549"/>
          <cell r="E5549"/>
          <cell r="H5549" t="str">
            <v>OK</v>
          </cell>
          <cell r="J5549"/>
          <cell r="K5549"/>
          <cell r="M5549"/>
        </row>
        <row r="5550">
          <cell r="C5550"/>
          <cell r="E5550"/>
          <cell r="H5550" t="str">
            <v>OK</v>
          </cell>
          <cell r="J5550"/>
          <cell r="K5550"/>
          <cell r="M5550"/>
        </row>
        <row r="5551">
          <cell r="C5551"/>
          <cell r="E5551"/>
          <cell r="H5551" t="str">
            <v>OK</v>
          </cell>
          <cell r="J5551"/>
          <cell r="K5551"/>
          <cell r="M5551"/>
        </row>
        <row r="5552">
          <cell r="C5552"/>
          <cell r="E5552"/>
          <cell r="H5552" t="str">
            <v>OK</v>
          </cell>
          <cell r="J5552"/>
          <cell r="K5552"/>
          <cell r="M5552"/>
        </row>
        <row r="5553">
          <cell r="C5553"/>
          <cell r="E5553"/>
          <cell r="H5553" t="str">
            <v>OK</v>
          </cell>
          <cell r="J5553"/>
          <cell r="K5553"/>
          <cell r="M5553"/>
        </row>
        <row r="5554">
          <cell r="C5554"/>
          <cell r="E5554"/>
          <cell r="H5554" t="str">
            <v>OK</v>
          </cell>
          <cell r="J5554"/>
          <cell r="K5554"/>
          <cell r="M5554"/>
        </row>
        <row r="5555">
          <cell r="C5555"/>
          <cell r="E5555"/>
          <cell r="H5555" t="str">
            <v>OK</v>
          </cell>
          <cell r="J5555"/>
          <cell r="K5555"/>
          <cell r="M5555"/>
        </row>
        <row r="5556">
          <cell r="C5556"/>
          <cell r="E5556"/>
          <cell r="H5556" t="str">
            <v>OK</v>
          </cell>
          <cell r="J5556"/>
          <cell r="K5556"/>
          <cell r="M5556"/>
        </row>
        <row r="5557">
          <cell r="C5557"/>
          <cell r="E5557"/>
          <cell r="H5557" t="str">
            <v>OK</v>
          </cell>
          <cell r="J5557"/>
          <cell r="K5557"/>
          <cell r="M5557"/>
        </row>
        <row r="5558">
          <cell r="C5558"/>
          <cell r="E5558"/>
          <cell r="H5558" t="str">
            <v>OK</v>
          </cell>
          <cell r="J5558"/>
          <cell r="K5558"/>
          <cell r="M5558"/>
        </row>
        <row r="5559">
          <cell r="C5559"/>
          <cell r="E5559"/>
          <cell r="H5559" t="str">
            <v>OK</v>
          </cell>
          <cell r="J5559"/>
          <cell r="K5559"/>
          <cell r="M5559"/>
        </row>
        <row r="5560">
          <cell r="C5560"/>
          <cell r="E5560"/>
          <cell r="H5560" t="str">
            <v>OK</v>
          </cell>
          <cell r="J5560"/>
          <cell r="K5560"/>
          <cell r="M5560"/>
        </row>
        <row r="5561">
          <cell r="C5561"/>
          <cell r="E5561"/>
          <cell r="H5561" t="str">
            <v>OK</v>
          </cell>
          <cell r="J5561"/>
          <cell r="K5561"/>
          <cell r="M5561"/>
        </row>
        <row r="5562">
          <cell r="C5562"/>
          <cell r="E5562"/>
          <cell r="H5562" t="str">
            <v>OK</v>
          </cell>
          <cell r="J5562"/>
          <cell r="K5562"/>
          <cell r="M5562"/>
        </row>
        <row r="5563">
          <cell r="C5563"/>
          <cell r="E5563"/>
          <cell r="H5563" t="str">
            <v>OK</v>
          </cell>
          <cell r="J5563"/>
          <cell r="K5563"/>
          <cell r="M5563"/>
        </row>
        <row r="5564">
          <cell r="C5564"/>
          <cell r="E5564"/>
          <cell r="H5564" t="str">
            <v>OK</v>
          </cell>
          <cell r="J5564"/>
          <cell r="K5564"/>
          <cell r="M5564"/>
        </row>
        <row r="5565">
          <cell r="C5565"/>
          <cell r="E5565"/>
          <cell r="H5565" t="str">
            <v>OK</v>
          </cell>
          <cell r="J5565"/>
          <cell r="K5565"/>
          <cell r="M5565"/>
        </row>
        <row r="5566">
          <cell r="C5566"/>
          <cell r="E5566"/>
          <cell r="H5566" t="str">
            <v>OK</v>
          </cell>
          <cell r="J5566"/>
          <cell r="K5566"/>
          <cell r="M5566"/>
        </row>
        <row r="5567">
          <cell r="C5567"/>
          <cell r="E5567"/>
          <cell r="H5567" t="str">
            <v>OK</v>
          </cell>
          <cell r="J5567"/>
          <cell r="K5567"/>
          <cell r="M5567"/>
        </row>
        <row r="5568">
          <cell r="C5568"/>
          <cell r="E5568"/>
          <cell r="H5568" t="str">
            <v>OK</v>
          </cell>
          <cell r="J5568"/>
          <cell r="K5568"/>
          <cell r="M5568"/>
        </row>
        <row r="5569">
          <cell r="C5569"/>
          <cell r="E5569"/>
          <cell r="H5569"/>
          <cell r="J5569"/>
          <cell r="K5569"/>
          <cell r="M5569"/>
        </row>
        <row r="5570">
          <cell r="C5570"/>
          <cell r="E5570"/>
          <cell r="H5570" t="str">
            <v>OK</v>
          </cell>
          <cell r="J5570"/>
          <cell r="K5570"/>
          <cell r="M5570"/>
        </row>
        <row r="5571">
          <cell r="C5571"/>
          <cell r="E5571"/>
          <cell r="H5571" t="str">
            <v>OK</v>
          </cell>
          <cell r="J5571"/>
          <cell r="K5571"/>
          <cell r="M5571"/>
        </row>
        <row r="5572">
          <cell r="C5572"/>
          <cell r="E5572"/>
          <cell r="H5572" t="str">
            <v>OK</v>
          </cell>
          <cell r="J5572"/>
          <cell r="K5572"/>
          <cell r="M5572"/>
        </row>
        <row r="5573">
          <cell r="C5573"/>
          <cell r="E5573"/>
          <cell r="H5573" t="str">
            <v>OK</v>
          </cell>
          <cell r="J5573"/>
          <cell r="K5573"/>
          <cell r="M5573"/>
        </row>
        <row r="5574">
          <cell r="C5574"/>
          <cell r="E5574"/>
          <cell r="H5574" t="str">
            <v>OK</v>
          </cell>
          <cell r="J5574"/>
          <cell r="K5574"/>
          <cell r="M5574"/>
        </row>
        <row r="5575">
          <cell r="C5575"/>
          <cell r="E5575"/>
          <cell r="H5575" t="str">
            <v>OK</v>
          </cell>
          <cell r="J5575"/>
          <cell r="K5575"/>
          <cell r="M5575"/>
        </row>
        <row r="5576">
          <cell r="C5576"/>
          <cell r="E5576"/>
          <cell r="H5576" t="str">
            <v>OK</v>
          </cell>
          <cell r="J5576"/>
          <cell r="K5576"/>
          <cell r="M5576"/>
        </row>
        <row r="5577">
          <cell r="C5577"/>
          <cell r="E5577"/>
          <cell r="H5577" t="str">
            <v>OK</v>
          </cell>
          <cell r="J5577"/>
          <cell r="K5577"/>
          <cell r="M5577"/>
        </row>
        <row r="5578">
          <cell r="C5578"/>
          <cell r="E5578"/>
          <cell r="H5578" t="str">
            <v>OK</v>
          </cell>
          <cell r="J5578"/>
          <cell r="K5578"/>
          <cell r="M5578"/>
        </row>
        <row r="5579">
          <cell r="C5579"/>
          <cell r="E5579"/>
          <cell r="H5579" t="str">
            <v>OK</v>
          </cell>
          <cell r="J5579"/>
          <cell r="K5579"/>
          <cell r="M5579"/>
        </row>
        <row r="5580">
          <cell r="C5580"/>
          <cell r="E5580"/>
          <cell r="H5580" t="str">
            <v>OK</v>
          </cell>
          <cell r="J5580"/>
          <cell r="K5580"/>
          <cell r="M5580"/>
        </row>
        <row r="5581">
          <cell r="C5581"/>
          <cell r="E5581"/>
          <cell r="H5581" t="str">
            <v>OK</v>
          </cell>
          <cell r="J5581"/>
          <cell r="K5581"/>
          <cell r="M5581"/>
        </row>
        <row r="5582">
          <cell r="C5582"/>
          <cell r="E5582"/>
          <cell r="H5582" t="str">
            <v>OK</v>
          </cell>
          <cell r="J5582"/>
          <cell r="K5582"/>
          <cell r="M5582"/>
        </row>
        <row r="5583">
          <cell r="C5583"/>
          <cell r="E5583"/>
          <cell r="H5583" t="str">
            <v>OK</v>
          </cell>
          <cell r="J5583"/>
          <cell r="K5583"/>
          <cell r="M5583"/>
        </row>
        <row r="5584">
          <cell r="C5584"/>
          <cell r="E5584"/>
          <cell r="H5584" t="str">
            <v>OK</v>
          </cell>
          <cell r="J5584"/>
          <cell r="K5584"/>
          <cell r="M5584"/>
        </row>
        <row r="5585">
          <cell r="C5585"/>
          <cell r="E5585"/>
          <cell r="H5585" t="str">
            <v>OK</v>
          </cell>
          <cell r="J5585"/>
          <cell r="K5585"/>
          <cell r="M5585"/>
        </row>
        <row r="5586">
          <cell r="C5586"/>
          <cell r="E5586"/>
          <cell r="H5586" t="str">
            <v>OK</v>
          </cell>
          <cell r="J5586"/>
          <cell r="K5586"/>
          <cell r="M5586"/>
        </row>
        <row r="5587">
          <cell r="C5587"/>
          <cell r="E5587"/>
          <cell r="H5587" t="str">
            <v>OK</v>
          </cell>
          <cell r="J5587"/>
          <cell r="K5587"/>
          <cell r="M5587"/>
        </row>
        <row r="5588">
          <cell r="C5588"/>
          <cell r="E5588"/>
          <cell r="H5588" t="str">
            <v>OK</v>
          </cell>
          <cell r="J5588"/>
          <cell r="K5588"/>
          <cell r="M5588"/>
        </row>
        <row r="5589">
          <cell r="C5589"/>
          <cell r="E5589"/>
          <cell r="H5589" t="str">
            <v>OK</v>
          </cell>
          <cell r="J5589"/>
          <cell r="K5589"/>
          <cell r="M5589"/>
        </row>
        <row r="5590">
          <cell r="C5590"/>
          <cell r="E5590"/>
          <cell r="H5590" t="str">
            <v>OK</v>
          </cell>
          <cell r="J5590"/>
          <cell r="K5590"/>
          <cell r="M5590"/>
        </row>
        <row r="5591">
          <cell r="C5591"/>
          <cell r="E5591"/>
          <cell r="H5591" t="str">
            <v>OK</v>
          </cell>
          <cell r="J5591"/>
          <cell r="K5591"/>
          <cell r="M5591"/>
        </row>
        <row r="5592">
          <cell r="C5592"/>
          <cell r="E5592"/>
          <cell r="H5592" t="str">
            <v>OK</v>
          </cell>
          <cell r="J5592"/>
          <cell r="K5592"/>
          <cell r="M5592"/>
        </row>
        <row r="5593">
          <cell r="C5593"/>
          <cell r="E5593"/>
          <cell r="H5593" t="str">
            <v>OK</v>
          </cell>
          <cell r="J5593"/>
          <cell r="K5593"/>
          <cell r="M5593"/>
        </row>
        <row r="5594">
          <cell r="C5594"/>
          <cell r="E5594"/>
          <cell r="H5594" t="str">
            <v>OK</v>
          </cell>
          <cell r="J5594"/>
          <cell r="K5594"/>
          <cell r="M5594"/>
        </row>
        <row r="5595">
          <cell r="C5595"/>
          <cell r="E5595"/>
          <cell r="H5595" t="str">
            <v>OK</v>
          </cell>
          <cell r="J5595"/>
          <cell r="K5595"/>
          <cell r="M5595"/>
        </row>
        <row r="5596">
          <cell r="C5596"/>
          <cell r="E5596"/>
          <cell r="H5596" t="str">
            <v>OK</v>
          </cell>
          <cell r="J5596"/>
          <cell r="K5596"/>
          <cell r="M5596"/>
        </row>
        <row r="5597">
          <cell r="C5597"/>
          <cell r="E5597"/>
          <cell r="H5597" t="str">
            <v>OK</v>
          </cell>
          <cell r="J5597"/>
          <cell r="K5597"/>
          <cell r="M5597"/>
        </row>
        <row r="5598">
          <cell r="C5598"/>
          <cell r="E5598"/>
          <cell r="H5598" t="str">
            <v>OK</v>
          </cell>
          <cell r="J5598"/>
          <cell r="K5598"/>
          <cell r="M5598"/>
        </row>
        <row r="5599">
          <cell r="C5599"/>
          <cell r="E5599"/>
          <cell r="H5599" t="str">
            <v>OK</v>
          </cell>
          <cell r="J5599"/>
          <cell r="K5599"/>
          <cell r="M5599"/>
        </row>
        <row r="5600">
          <cell r="C5600"/>
          <cell r="E5600"/>
          <cell r="H5600" t="str">
            <v>OK</v>
          </cell>
          <cell r="J5600"/>
          <cell r="K5600"/>
          <cell r="M5600"/>
        </row>
        <row r="5601">
          <cell r="C5601"/>
          <cell r="E5601"/>
          <cell r="H5601" t="str">
            <v>OK</v>
          </cell>
          <cell r="J5601"/>
          <cell r="K5601"/>
          <cell r="M5601"/>
        </row>
        <row r="5602">
          <cell r="C5602"/>
          <cell r="E5602"/>
          <cell r="H5602" t="str">
            <v>OK</v>
          </cell>
          <cell r="J5602"/>
          <cell r="K5602"/>
          <cell r="M5602"/>
        </row>
        <row r="5603">
          <cell r="C5603"/>
          <cell r="E5603"/>
          <cell r="H5603" t="str">
            <v>OK</v>
          </cell>
          <cell r="J5603"/>
          <cell r="K5603"/>
          <cell r="M5603"/>
        </row>
        <row r="5604">
          <cell r="C5604"/>
          <cell r="E5604"/>
          <cell r="H5604" t="str">
            <v>OK</v>
          </cell>
          <cell r="J5604"/>
          <cell r="K5604"/>
          <cell r="M5604"/>
        </row>
        <row r="5605">
          <cell r="C5605"/>
          <cell r="E5605"/>
          <cell r="H5605" t="str">
            <v>OK</v>
          </cell>
          <cell r="J5605"/>
          <cell r="K5605"/>
          <cell r="M5605"/>
        </row>
        <row r="5606">
          <cell r="C5606"/>
          <cell r="E5606"/>
          <cell r="H5606" t="str">
            <v>OK</v>
          </cell>
          <cell r="J5606"/>
          <cell r="K5606"/>
          <cell r="M5606"/>
        </row>
        <row r="5607">
          <cell r="C5607"/>
          <cell r="E5607"/>
          <cell r="H5607" t="str">
            <v>OK</v>
          </cell>
          <cell r="J5607"/>
          <cell r="K5607"/>
          <cell r="M5607"/>
        </row>
        <row r="5608">
          <cell r="C5608"/>
          <cell r="E5608"/>
          <cell r="H5608" t="str">
            <v>OK</v>
          </cell>
          <cell r="J5608"/>
          <cell r="K5608"/>
          <cell r="M5608"/>
        </row>
        <row r="5609">
          <cell r="C5609"/>
          <cell r="E5609"/>
          <cell r="H5609"/>
          <cell r="J5609"/>
          <cell r="K5609"/>
          <cell r="M5609"/>
        </row>
        <row r="5610">
          <cell r="C5610"/>
          <cell r="E5610"/>
          <cell r="H5610" t="str">
            <v>OK</v>
          </cell>
          <cell r="J5610"/>
          <cell r="K5610"/>
          <cell r="M5610"/>
        </row>
        <row r="5611">
          <cell r="C5611"/>
          <cell r="E5611"/>
          <cell r="H5611" t="str">
            <v>OK</v>
          </cell>
          <cell r="J5611"/>
          <cell r="K5611"/>
          <cell r="M5611"/>
        </row>
        <row r="5612">
          <cell r="C5612"/>
          <cell r="E5612"/>
          <cell r="H5612" t="str">
            <v>OK</v>
          </cell>
          <cell r="J5612"/>
          <cell r="K5612"/>
          <cell r="M5612"/>
        </row>
        <row r="5613">
          <cell r="C5613"/>
          <cell r="E5613"/>
          <cell r="H5613" t="str">
            <v>OK</v>
          </cell>
          <cell r="J5613"/>
          <cell r="K5613"/>
          <cell r="M5613"/>
        </row>
        <row r="5614">
          <cell r="C5614"/>
          <cell r="E5614"/>
          <cell r="H5614" t="str">
            <v>OK</v>
          </cell>
          <cell r="J5614"/>
          <cell r="K5614"/>
          <cell r="M5614"/>
        </row>
        <row r="5615">
          <cell r="C5615"/>
          <cell r="E5615"/>
          <cell r="H5615" t="str">
            <v>OK</v>
          </cell>
          <cell r="J5615"/>
          <cell r="K5615"/>
          <cell r="M5615"/>
        </row>
        <row r="5616">
          <cell r="C5616"/>
          <cell r="E5616"/>
          <cell r="H5616" t="str">
            <v>OK</v>
          </cell>
          <cell r="J5616"/>
          <cell r="K5616"/>
          <cell r="M5616"/>
        </row>
        <row r="5617">
          <cell r="C5617"/>
          <cell r="E5617"/>
          <cell r="H5617" t="str">
            <v>OK</v>
          </cell>
          <cell r="J5617"/>
          <cell r="K5617"/>
          <cell r="M5617"/>
        </row>
        <row r="5618">
          <cell r="C5618"/>
          <cell r="E5618"/>
          <cell r="H5618" t="str">
            <v>OK</v>
          </cell>
          <cell r="J5618"/>
          <cell r="K5618"/>
          <cell r="M5618"/>
        </row>
        <row r="5619">
          <cell r="C5619"/>
          <cell r="E5619"/>
          <cell r="H5619" t="str">
            <v>OK</v>
          </cell>
          <cell r="J5619"/>
          <cell r="K5619"/>
          <cell r="M5619"/>
        </row>
        <row r="5620">
          <cell r="C5620"/>
          <cell r="E5620"/>
          <cell r="H5620" t="str">
            <v>OK</v>
          </cell>
          <cell r="J5620"/>
          <cell r="K5620"/>
          <cell r="M5620"/>
        </row>
        <row r="5621">
          <cell r="C5621"/>
          <cell r="E5621"/>
          <cell r="H5621" t="str">
            <v>OK</v>
          </cell>
          <cell r="J5621"/>
          <cell r="K5621"/>
          <cell r="M5621"/>
        </row>
        <row r="5622">
          <cell r="C5622"/>
          <cell r="E5622"/>
          <cell r="H5622" t="str">
            <v>OK</v>
          </cell>
          <cell r="J5622"/>
          <cell r="K5622"/>
          <cell r="M5622"/>
        </row>
        <row r="5623">
          <cell r="C5623"/>
          <cell r="E5623"/>
          <cell r="H5623" t="str">
            <v>OK</v>
          </cell>
          <cell r="J5623"/>
          <cell r="K5623"/>
          <cell r="M5623"/>
        </row>
        <row r="5624">
          <cell r="C5624"/>
          <cell r="E5624"/>
          <cell r="H5624" t="str">
            <v>OK</v>
          </cell>
          <cell r="J5624"/>
          <cell r="K5624"/>
          <cell r="M5624"/>
        </row>
        <row r="5625">
          <cell r="C5625"/>
          <cell r="E5625"/>
          <cell r="H5625" t="str">
            <v>OK</v>
          </cell>
          <cell r="J5625"/>
          <cell r="K5625"/>
          <cell r="M5625"/>
        </row>
        <row r="5626">
          <cell r="C5626"/>
          <cell r="E5626"/>
          <cell r="H5626" t="str">
            <v>OK</v>
          </cell>
          <cell r="J5626"/>
          <cell r="K5626"/>
          <cell r="M5626"/>
        </row>
        <row r="5627">
          <cell r="C5627"/>
          <cell r="E5627"/>
          <cell r="H5627" t="str">
            <v>OK</v>
          </cell>
          <cell r="J5627"/>
          <cell r="K5627"/>
          <cell r="M5627"/>
        </row>
        <row r="5628">
          <cell r="C5628"/>
          <cell r="E5628"/>
          <cell r="H5628" t="str">
            <v>OK</v>
          </cell>
          <cell r="J5628"/>
          <cell r="K5628"/>
          <cell r="M5628"/>
        </row>
        <row r="5629">
          <cell r="C5629"/>
          <cell r="E5629"/>
          <cell r="H5629" t="str">
            <v>OK</v>
          </cell>
          <cell r="J5629"/>
          <cell r="K5629"/>
          <cell r="M5629"/>
        </row>
        <row r="5630">
          <cell r="C5630"/>
          <cell r="E5630"/>
          <cell r="H5630" t="str">
            <v>OK</v>
          </cell>
          <cell r="J5630"/>
          <cell r="K5630"/>
          <cell r="M5630"/>
        </row>
        <row r="5631">
          <cell r="C5631"/>
          <cell r="E5631"/>
          <cell r="H5631" t="str">
            <v>OK</v>
          </cell>
          <cell r="J5631"/>
          <cell r="K5631"/>
          <cell r="M5631"/>
        </row>
        <row r="5632">
          <cell r="C5632"/>
          <cell r="E5632"/>
          <cell r="H5632" t="str">
            <v>OK</v>
          </cell>
          <cell r="J5632"/>
          <cell r="K5632"/>
          <cell r="M5632"/>
        </row>
        <row r="5633">
          <cell r="C5633"/>
          <cell r="E5633"/>
          <cell r="H5633" t="str">
            <v>OK</v>
          </cell>
          <cell r="J5633"/>
          <cell r="K5633"/>
          <cell r="M5633"/>
        </row>
        <row r="5634">
          <cell r="C5634"/>
          <cell r="E5634"/>
          <cell r="H5634" t="str">
            <v>OK</v>
          </cell>
          <cell r="J5634"/>
          <cell r="K5634"/>
          <cell r="M5634"/>
        </row>
        <row r="5635">
          <cell r="C5635"/>
          <cell r="E5635"/>
          <cell r="H5635" t="str">
            <v>OK</v>
          </cell>
          <cell r="J5635"/>
          <cell r="K5635"/>
          <cell r="M5635"/>
        </row>
        <row r="5636">
          <cell r="C5636"/>
          <cell r="E5636"/>
          <cell r="H5636" t="str">
            <v>OK</v>
          </cell>
          <cell r="J5636"/>
          <cell r="K5636"/>
          <cell r="M5636"/>
        </row>
        <row r="5637">
          <cell r="C5637"/>
          <cell r="E5637"/>
          <cell r="H5637" t="str">
            <v>OK</v>
          </cell>
          <cell r="J5637"/>
          <cell r="K5637"/>
          <cell r="M5637"/>
        </row>
        <row r="5638">
          <cell r="C5638"/>
          <cell r="E5638"/>
          <cell r="H5638" t="str">
            <v>OK</v>
          </cell>
          <cell r="J5638"/>
          <cell r="K5638"/>
          <cell r="M5638"/>
        </row>
        <row r="5639">
          <cell r="C5639"/>
          <cell r="E5639"/>
          <cell r="H5639" t="str">
            <v>OK</v>
          </cell>
          <cell r="J5639"/>
          <cell r="K5639"/>
          <cell r="M5639"/>
        </row>
        <row r="5640">
          <cell r="C5640"/>
          <cell r="E5640"/>
          <cell r="H5640" t="str">
            <v>OK</v>
          </cell>
          <cell r="J5640"/>
          <cell r="K5640"/>
          <cell r="M5640"/>
        </row>
        <row r="5641">
          <cell r="C5641"/>
          <cell r="E5641"/>
          <cell r="H5641" t="str">
            <v>OK</v>
          </cell>
          <cell r="J5641"/>
          <cell r="K5641"/>
          <cell r="M5641"/>
        </row>
        <row r="5642">
          <cell r="C5642"/>
          <cell r="E5642"/>
          <cell r="H5642" t="str">
            <v>OK</v>
          </cell>
          <cell r="J5642"/>
          <cell r="K5642"/>
          <cell r="M5642"/>
        </row>
        <row r="5643">
          <cell r="C5643"/>
          <cell r="E5643"/>
          <cell r="H5643" t="str">
            <v>OK</v>
          </cell>
          <cell r="J5643"/>
          <cell r="K5643"/>
          <cell r="M5643"/>
        </row>
        <row r="5644">
          <cell r="C5644"/>
          <cell r="E5644"/>
          <cell r="H5644" t="str">
            <v>OK</v>
          </cell>
          <cell r="J5644"/>
          <cell r="K5644"/>
          <cell r="M5644"/>
        </row>
        <row r="5645">
          <cell r="C5645"/>
          <cell r="E5645"/>
          <cell r="H5645" t="str">
            <v>OK</v>
          </cell>
          <cell r="J5645"/>
          <cell r="K5645"/>
          <cell r="M5645"/>
        </row>
        <row r="5646">
          <cell r="C5646"/>
          <cell r="E5646"/>
          <cell r="H5646" t="str">
            <v>OK</v>
          </cell>
          <cell r="J5646"/>
          <cell r="K5646"/>
          <cell r="M5646"/>
        </row>
        <row r="5647">
          <cell r="C5647"/>
          <cell r="E5647"/>
          <cell r="H5647" t="str">
            <v>OK</v>
          </cell>
          <cell r="J5647"/>
          <cell r="K5647"/>
          <cell r="M5647"/>
        </row>
        <row r="5648">
          <cell r="C5648"/>
          <cell r="E5648"/>
          <cell r="H5648" t="str">
            <v>OK</v>
          </cell>
          <cell r="J5648"/>
          <cell r="K5648"/>
          <cell r="M5648"/>
        </row>
        <row r="5649">
          <cell r="C5649"/>
          <cell r="E5649"/>
          <cell r="H5649" t="str">
            <v>OK</v>
          </cell>
          <cell r="J5649"/>
          <cell r="K5649"/>
          <cell r="M5649"/>
        </row>
        <row r="5650">
          <cell r="C5650"/>
          <cell r="E5650"/>
          <cell r="H5650" t="str">
            <v>OK</v>
          </cell>
          <cell r="J5650"/>
          <cell r="K5650"/>
          <cell r="M5650"/>
        </row>
        <row r="5651">
          <cell r="C5651"/>
          <cell r="E5651"/>
          <cell r="H5651" t="str">
            <v>OK</v>
          </cell>
          <cell r="J5651"/>
          <cell r="K5651"/>
          <cell r="M5651"/>
        </row>
        <row r="5652">
          <cell r="C5652"/>
          <cell r="E5652"/>
          <cell r="H5652" t="str">
            <v>OK</v>
          </cell>
          <cell r="J5652"/>
          <cell r="K5652"/>
          <cell r="M5652"/>
        </row>
        <row r="5653">
          <cell r="C5653"/>
          <cell r="E5653"/>
          <cell r="H5653" t="str">
            <v>OK</v>
          </cell>
          <cell r="J5653"/>
          <cell r="K5653"/>
          <cell r="M5653"/>
        </row>
        <row r="5654">
          <cell r="C5654"/>
          <cell r="E5654"/>
          <cell r="H5654" t="str">
            <v>OK</v>
          </cell>
          <cell r="J5654"/>
          <cell r="K5654"/>
          <cell r="M5654"/>
        </row>
        <row r="5655">
          <cell r="C5655"/>
          <cell r="E5655"/>
          <cell r="H5655" t="str">
            <v>OK</v>
          </cell>
          <cell r="J5655"/>
          <cell r="K5655"/>
          <cell r="M5655"/>
        </row>
        <row r="5656">
          <cell r="C5656"/>
          <cell r="E5656"/>
          <cell r="H5656" t="str">
            <v>OK</v>
          </cell>
          <cell r="J5656"/>
          <cell r="K5656"/>
          <cell r="M5656"/>
        </row>
        <row r="5657">
          <cell r="C5657"/>
          <cell r="E5657"/>
          <cell r="H5657" t="str">
            <v>OK</v>
          </cell>
          <cell r="J5657"/>
          <cell r="K5657"/>
          <cell r="M5657"/>
        </row>
        <row r="5658">
          <cell r="C5658"/>
          <cell r="E5658"/>
          <cell r="H5658" t="str">
            <v>OK</v>
          </cell>
          <cell r="J5658"/>
          <cell r="K5658"/>
          <cell r="M5658"/>
        </row>
        <row r="5659">
          <cell r="C5659"/>
          <cell r="E5659"/>
          <cell r="H5659" t="str">
            <v>OK</v>
          </cell>
          <cell r="J5659"/>
          <cell r="K5659"/>
          <cell r="M5659"/>
        </row>
        <row r="5660">
          <cell r="C5660"/>
          <cell r="E5660"/>
          <cell r="H5660" t="str">
            <v>OK</v>
          </cell>
          <cell r="J5660"/>
          <cell r="K5660"/>
          <cell r="M5660"/>
        </row>
        <row r="5661">
          <cell r="C5661"/>
          <cell r="E5661"/>
          <cell r="H5661" t="str">
            <v>OK</v>
          </cell>
          <cell r="J5661"/>
          <cell r="K5661"/>
          <cell r="M5661"/>
        </row>
        <row r="5662">
          <cell r="C5662"/>
          <cell r="E5662"/>
          <cell r="H5662" t="str">
            <v>OK</v>
          </cell>
          <cell r="J5662"/>
          <cell r="K5662"/>
          <cell r="M5662"/>
        </row>
        <row r="5663">
          <cell r="C5663"/>
          <cell r="E5663"/>
          <cell r="H5663" t="str">
            <v>OK</v>
          </cell>
          <cell r="J5663"/>
          <cell r="K5663"/>
          <cell r="M5663"/>
        </row>
        <row r="5664">
          <cell r="C5664"/>
          <cell r="E5664"/>
          <cell r="H5664" t="str">
            <v>OK</v>
          </cell>
          <cell r="J5664"/>
          <cell r="K5664"/>
          <cell r="M5664"/>
        </row>
        <row r="5665">
          <cell r="C5665"/>
          <cell r="E5665"/>
          <cell r="H5665" t="str">
            <v>OK</v>
          </cell>
          <cell r="J5665"/>
          <cell r="K5665"/>
          <cell r="M5665"/>
        </row>
        <row r="5666">
          <cell r="C5666"/>
          <cell r="E5666"/>
          <cell r="H5666"/>
          <cell r="J5666"/>
          <cell r="K5666"/>
          <cell r="M5666"/>
        </row>
        <row r="5667">
          <cell r="C5667"/>
          <cell r="E5667"/>
          <cell r="H5667" t="str">
            <v>OK</v>
          </cell>
          <cell r="J5667"/>
          <cell r="K5667"/>
          <cell r="M5667"/>
        </row>
        <row r="5668">
          <cell r="C5668"/>
          <cell r="E5668"/>
          <cell r="H5668" t="str">
            <v>OK</v>
          </cell>
          <cell r="J5668"/>
          <cell r="K5668"/>
          <cell r="M5668"/>
        </row>
        <row r="5669">
          <cell r="C5669"/>
          <cell r="E5669"/>
          <cell r="H5669" t="str">
            <v>OK</v>
          </cell>
          <cell r="J5669"/>
          <cell r="K5669"/>
          <cell r="M5669"/>
        </row>
        <row r="5670">
          <cell r="C5670"/>
          <cell r="E5670"/>
          <cell r="H5670" t="str">
            <v>OK</v>
          </cell>
          <cell r="J5670"/>
          <cell r="K5670"/>
          <cell r="M5670"/>
        </row>
        <row r="5671">
          <cell r="C5671"/>
          <cell r="E5671"/>
          <cell r="H5671" t="str">
            <v>OK</v>
          </cell>
          <cell r="J5671"/>
          <cell r="K5671"/>
          <cell r="M5671"/>
        </row>
        <row r="5672">
          <cell r="C5672"/>
          <cell r="E5672"/>
          <cell r="H5672" t="str">
            <v>OK</v>
          </cell>
          <cell r="J5672"/>
          <cell r="K5672"/>
          <cell r="M5672"/>
        </row>
        <row r="5673">
          <cell r="C5673"/>
          <cell r="E5673"/>
          <cell r="H5673" t="str">
            <v>OK</v>
          </cell>
          <cell r="J5673"/>
          <cell r="K5673"/>
          <cell r="M5673"/>
        </row>
        <row r="5674">
          <cell r="C5674"/>
          <cell r="E5674"/>
          <cell r="H5674" t="str">
            <v>OK</v>
          </cell>
          <cell r="J5674"/>
          <cell r="K5674"/>
          <cell r="M5674"/>
        </row>
        <row r="5675">
          <cell r="C5675"/>
          <cell r="E5675"/>
          <cell r="H5675" t="str">
            <v>OK</v>
          </cell>
          <cell r="J5675"/>
          <cell r="K5675"/>
          <cell r="M5675"/>
        </row>
        <row r="5676">
          <cell r="C5676"/>
          <cell r="E5676"/>
          <cell r="H5676" t="str">
            <v>OK</v>
          </cell>
          <cell r="J5676"/>
          <cell r="K5676"/>
          <cell r="M5676"/>
        </row>
        <row r="5677">
          <cell r="C5677"/>
          <cell r="E5677"/>
          <cell r="H5677" t="str">
            <v>OK</v>
          </cell>
          <cell r="J5677"/>
          <cell r="K5677"/>
          <cell r="M5677"/>
        </row>
        <row r="5678">
          <cell r="C5678"/>
          <cell r="E5678"/>
          <cell r="H5678" t="str">
            <v>OK</v>
          </cell>
          <cell r="J5678"/>
          <cell r="K5678"/>
          <cell r="M5678"/>
        </row>
        <row r="5679">
          <cell r="C5679"/>
          <cell r="E5679"/>
          <cell r="H5679" t="str">
            <v>OK</v>
          </cell>
          <cell r="J5679"/>
          <cell r="K5679"/>
          <cell r="M5679"/>
        </row>
        <row r="5680">
          <cell r="C5680"/>
          <cell r="E5680"/>
          <cell r="H5680" t="str">
            <v>OK</v>
          </cell>
          <cell r="J5680"/>
          <cell r="K5680"/>
          <cell r="M5680"/>
        </row>
        <row r="5681">
          <cell r="C5681"/>
          <cell r="E5681"/>
          <cell r="H5681" t="str">
            <v>OK</v>
          </cell>
          <cell r="J5681"/>
          <cell r="K5681"/>
          <cell r="M5681"/>
        </row>
        <row r="5682">
          <cell r="C5682"/>
          <cell r="E5682"/>
          <cell r="H5682" t="str">
            <v>OK</v>
          </cell>
          <cell r="J5682"/>
          <cell r="K5682"/>
          <cell r="M5682"/>
        </row>
        <row r="5683">
          <cell r="C5683"/>
          <cell r="E5683"/>
          <cell r="H5683" t="str">
            <v>OK</v>
          </cell>
          <cell r="J5683"/>
          <cell r="K5683"/>
          <cell r="M5683"/>
        </row>
        <row r="5684">
          <cell r="C5684"/>
          <cell r="E5684"/>
          <cell r="H5684" t="str">
            <v>OK</v>
          </cell>
          <cell r="J5684"/>
          <cell r="K5684"/>
          <cell r="M5684"/>
        </row>
        <row r="5685">
          <cell r="C5685"/>
          <cell r="E5685"/>
          <cell r="H5685" t="str">
            <v>OK</v>
          </cell>
          <cell r="J5685"/>
          <cell r="K5685"/>
          <cell r="M5685"/>
        </row>
        <row r="5686">
          <cell r="C5686"/>
          <cell r="E5686"/>
          <cell r="H5686" t="str">
            <v>OK</v>
          </cell>
          <cell r="J5686"/>
          <cell r="K5686"/>
          <cell r="M5686"/>
        </row>
        <row r="5687">
          <cell r="C5687"/>
          <cell r="E5687"/>
          <cell r="H5687" t="str">
            <v>OK</v>
          </cell>
          <cell r="J5687"/>
          <cell r="K5687"/>
          <cell r="M5687"/>
        </row>
        <row r="5688">
          <cell r="C5688"/>
          <cell r="E5688"/>
          <cell r="H5688" t="str">
            <v>OK</v>
          </cell>
          <cell r="J5688"/>
          <cell r="K5688"/>
          <cell r="M5688"/>
        </row>
        <row r="5689">
          <cell r="C5689"/>
          <cell r="E5689"/>
          <cell r="H5689" t="str">
            <v>OK</v>
          </cell>
          <cell r="J5689"/>
          <cell r="K5689"/>
          <cell r="M5689"/>
        </row>
        <row r="5690">
          <cell r="C5690"/>
          <cell r="E5690"/>
          <cell r="H5690" t="str">
            <v>OK</v>
          </cell>
          <cell r="J5690"/>
          <cell r="K5690"/>
          <cell r="M5690"/>
        </row>
        <row r="5691">
          <cell r="C5691"/>
          <cell r="E5691"/>
          <cell r="H5691" t="str">
            <v>OK</v>
          </cell>
          <cell r="J5691"/>
          <cell r="K5691"/>
          <cell r="M5691"/>
        </row>
        <row r="5692">
          <cell r="C5692"/>
          <cell r="E5692"/>
          <cell r="H5692" t="str">
            <v>OK</v>
          </cell>
          <cell r="J5692"/>
          <cell r="K5692"/>
          <cell r="M5692"/>
        </row>
        <row r="5693">
          <cell r="C5693"/>
          <cell r="E5693"/>
          <cell r="H5693" t="str">
            <v>OK</v>
          </cell>
          <cell r="J5693"/>
          <cell r="K5693"/>
          <cell r="M5693"/>
        </row>
        <row r="5694">
          <cell r="C5694"/>
          <cell r="E5694"/>
          <cell r="H5694" t="str">
            <v>OK</v>
          </cell>
          <cell r="J5694"/>
          <cell r="K5694"/>
          <cell r="M5694"/>
        </row>
        <row r="5695">
          <cell r="C5695"/>
          <cell r="E5695"/>
          <cell r="H5695" t="str">
            <v>OK</v>
          </cell>
          <cell r="J5695"/>
          <cell r="K5695"/>
          <cell r="M5695"/>
        </row>
        <row r="5696">
          <cell r="C5696"/>
          <cell r="E5696"/>
          <cell r="H5696" t="str">
            <v>OK</v>
          </cell>
          <cell r="J5696"/>
          <cell r="K5696"/>
          <cell r="M5696"/>
        </row>
        <row r="5697">
          <cell r="C5697"/>
          <cell r="E5697"/>
          <cell r="H5697" t="str">
            <v>OK</v>
          </cell>
          <cell r="J5697"/>
          <cell r="K5697"/>
          <cell r="M5697"/>
        </row>
        <row r="5698">
          <cell r="C5698"/>
          <cell r="E5698"/>
          <cell r="H5698" t="str">
            <v>OK</v>
          </cell>
          <cell r="J5698"/>
          <cell r="K5698"/>
          <cell r="M5698"/>
        </row>
        <row r="5699">
          <cell r="C5699"/>
          <cell r="E5699"/>
          <cell r="H5699" t="str">
            <v>OK</v>
          </cell>
          <cell r="J5699"/>
          <cell r="K5699"/>
          <cell r="M5699"/>
        </row>
        <row r="5700">
          <cell r="C5700"/>
          <cell r="E5700"/>
          <cell r="H5700" t="str">
            <v>OK</v>
          </cell>
          <cell r="J5700"/>
          <cell r="K5700"/>
          <cell r="M5700"/>
        </row>
        <row r="5701">
          <cell r="C5701"/>
          <cell r="E5701"/>
          <cell r="H5701" t="str">
            <v>OK</v>
          </cell>
          <cell r="J5701"/>
          <cell r="K5701"/>
          <cell r="M5701"/>
        </row>
        <row r="5702">
          <cell r="C5702"/>
          <cell r="E5702"/>
          <cell r="H5702" t="str">
            <v>OK</v>
          </cell>
          <cell r="J5702"/>
          <cell r="K5702"/>
          <cell r="M5702"/>
        </row>
        <row r="5703">
          <cell r="C5703"/>
          <cell r="E5703"/>
          <cell r="H5703" t="str">
            <v>OK</v>
          </cell>
          <cell r="J5703"/>
          <cell r="K5703"/>
          <cell r="M5703"/>
        </row>
        <row r="5704">
          <cell r="C5704"/>
          <cell r="E5704"/>
          <cell r="H5704" t="str">
            <v>OK</v>
          </cell>
          <cell r="J5704"/>
          <cell r="K5704"/>
          <cell r="M5704"/>
        </row>
        <row r="5705">
          <cell r="C5705"/>
          <cell r="E5705"/>
          <cell r="H5705" t="str">
            <v>OK</v>
          </cell>
          <cell r="J5705"/>
          <cell r="K5705"/>
          <cell r="M5705"/>
        </row>
        <row r="5706">
          <cell r="C5706"/>
          <cell r="E5706"/>
          <cell r="H5706" t="str">
            <v>OK</v>
          </cell>
          <cell r="J5706"/>
          <cell r="K5706"/>
          <cell r="M5706"/>
        </row>
        <row r="5707">
          <cell r="C5707"/>
          <cell r="E5707"/>
          <cell r="H5707" t="str">
            <v>OK</v>
          </cell>
          <cell r="J5707"/>
          <cell r="K5707"/>
          <cell r="M5707"/>
        </row>
        <row r="5708">
          <cell r="C5708"/>
          <cell r="E5708"/>
          <cell r="H5708" t="str">
            <v>OK</v>
          </cell>
          <cell r="J5708"/>
          <cell r="K5708"/>
          <cell r="M5708"/>
        </row>
        <row r="5709">
          <cell r="C5709"/>
          <cell r="E5709"/>
          <cell r="H5709" t="str">
            <v>OK</v>
          </cell>
          <cell r="J5709"/>
          <cell r="K5709"/>
          <cell r="M5709"/>
        </row>
        <row r="5710">
          <cell r="C5710"/>
          <cell r="E5710"/>
          <cell r="H5710" t="str">
            <v>OK</v>
          </cell>
          <cell r="J5710"/>
          <cell r="K5710"/>
          <cell r="M5710"/>
        </row>
        <row r="5711">
          <cell r="C5711"/>
          <cell r="E5711"/>
          <cell r="H5711" t="str">
            <v>OK</v>
          </cell>
          <cell r="J5711"/>
          <cell r="K5711"/>
          <cell r="M5711"/>
        </row>
        <row r="5712">
          <cell r="C5712"/>
          <cell r="E5712"/>
          <cell r="H5712" t="str">
            <v>OK</v>
          </cell>
          <cell r="J5712"/>
          <cell r="K5712"/>
          <cell r="M5712"/>
        </row>
        <row r="5713">
          <cell r="C5713"/>
          <cell r="E5713"/>
          <cell r="H5713" t="str">
            <v>OK</v>
          </cell>
          <cell r="J5713"/>
          <cell r="K5713"/>
          <cell r="M5713"/>
        </row>
        <row r="5714">
          <cell r="C5714"/>
          <cell r="E5714"/>
          <cell r="H5714" t="str">
            <v>OK</v>
          </cell>
          <cell r="J5714"/>
          <cell r="K5714"/>
          <cell r="M5714"/>
        </row>
        <row r="5715">
          <cell r="C5715"/>
          <cell r="E5715"/>
          <cell r="H5715" t="str">
            <v>OK</v>
          </cell>
          <cell r="J5715"/>
          <cell r="K5715"/>
          <cell r="M5715"/>
        </row>
        <row r="5716">
          <cell r="C5716"/>
          <cell r="E5716"/>
          <cell r="H5716" t="str">
            <v>OK</v>
          </cell>
          <cell r="J5716"/>
          <cell r="K5716"/>
          <cell r="M5716"/>
        </row>
        <row r="5717">
          <cell r="C5717"/>
          <cell r="E5717"/>
          <cell r="H5717"/>
          <cell r="J5717"/>
          <cell r="K5717"/>
          <cell r="M5717"/>
        </row>
        <row r="5718">
          <cell r="C5718"/>
          <cell r="E5718"/>
          <cell r="H5718" t="str">
            <v>OK</v>
          </cell>
          <cell r="J5718"/>
          <cell r="K5718"/>
          <cell r="M5718"/>
        </row>
        <row r="5719">
          <cell r="C5719"/>
          <cell r="E5719"/>
          <cell r="H5719" t="str">
            <v>OK</v>
          </cell>
          <cell r="J5719"/>
          <cell r="K5719"/>
          <cell r="M5719"/>
        </row>
        <row r="5720">
          <cell r="C5720"/>
          <cell r="E5720"/>
          <cell r="H5720" t="str">
            <v>OK</v>
          </cell>
          <cell r="J5720"/>
          <cell r="K5720"/>
          <cell r="M5720"/>
        </row>
        <row r="5721">
          <cell r="C5721"/>
          <cell r="E5721"/>
          <cell r="H5721" t="str">
            <v>OK</v>
          </cell>
          <cell r="J5721"/>
          <cell r="K5721"/>
          <cell r="M5721"/>
        </row>
        <row r="5722">
          <cell r="C5722"/>
          <cell r="E5722"/>
          <cell r="H5722" t="str">
            <v>OK</v>
          </cell>
          <cell r="J5722"/>
          <cell r="K5722"/>
          <cell r="M5722"/>
        </row>
        <row r="5723">
          <cell r="C5723"/>
          <cell r="E5723"/>
          <cell r="H5723" t="str">
            <v>OK</v>
          </cell>
          <cell r="J5723"/>
          <cell r="K5723"/>
          <cell r="M5723"/>
        </row>
        <row r="5724">
          <cell r="C5724"/>
          <cell r="E5724"/>
          <cell r="H5724" t="str">
            <v>OK</v>
          </cell>
          <cell r="J5724"/>
          <cell r="K5724"/>
          <cell r="M5724"/>
        </row>
        <row r="5725">
          <cell r="C5725"/>
          <cell r="E5725"/>
          <cell r="H5725" t="str">
            <v>OK</v>
          </cell>
          <cell r="J5725"/>
          <cell r="K5725"/>
          <cell r="M5725"/>
        </row>
        <row r="5726">
          <cell r="C5726"/>
          <cell r="E5726"/>
          <cell r="H5726" t="str">
            <v>OK</v>
          </cell>
          <cell r="J5726"/>
          <cell r="K5726"/>
          <cell r="M5726"/>
        </row>
        <row r="5727">
          <cell r="C5727"/>
          <cell r="E5727"/>
          <cell r="H5727" t="str">
            <v>OK</v>
          </cell>
          <cell r="J5727"/>
          <cell r="K5727"/>
          <cell r="M5727"/>
        </row>
        <row r="5728">
          <cell r="C5728"/>
          <cell r="E5728"/>
          <cell r="H5728" t="str">
            <v>OK</v>
          </cell>
          <cell r="J5728"/>
          <cell r="K5728"/>
          <cell r="M5728"/>
        </row>
        <row r="5729">
          <cell r="C5729"/>
          <cell r="E5729"/>
          <cell r="H5729" t="str">
            <v>OK</v>
          </cell>
          <cell r="J5729"/>
          <cell r="K5729"/>
          <cell r="M5729"/>
        </row>
        <row r="5730">
          <cell r="C5730"/>
          <cell r="E5730"/>
          <cell r="H5730" t="str">
            <v>OK</v>
          </cell>
          <cell r="J5730"/>
          <cell r="K5730"/>
          <cell r="M5730"/>
        </row>
        <row r="5731">
          <cell r="C5731"/>
          <cell r="E5731"/>
          <cell r="H5731" t="str">
            <v>OK</v>
          </cell>
          <cell r="J5731"/>
          <cell r="K5731"/>
          <cell r="M5731"/>
        </row>
        <row r="5732">
          <cell r="C5732"/>
          <cell r="E5732"/>
          <cell r="H5732" t="str">
            <v>OK</v>
          </cell>
          <cell r="J5732"/>
          <cell r="K5732"/>
          <cell r="M5732"/>
        </row>
        <row r="5733">
          <cell r="C5733"/>
          <cell r="E5733"/>
          <cell r="H5733" t="str">
            <v>OK</v>
          </cell>
          <cell r="J5733"/>
          <cell r="K5733"/>
          <cell r="M5733"/>
        </row>
        <row r="5734">
          <cell r="C5734"/>
          <cell r="E5734"/>
          <cell r="H5734" t="str">
            <v>OK</v>
          </cell>
          <cell r="J5734"/>
          <cell r="K5734"/>
          <cell r="M5734"/>
        </row>
        <row r="5735">
          <cell r="C5735"/>
          <cell r="E5735"/>
          <cell r="H5735" t="str">
            <v>OK</v>
          </cell>
          <cell r="J5735"/>
          <cell r="K5735"/>
          <cell r="M5735"/>
        </row>
        <row r="5736">
          <cell r="C5736"/>
          <cell r="E5736"/>
          <cell r="H5736" t="str">
            <v>OK</v>
          </cell>
          <cell r="J5736"/>
          <cell r="K5736"/>
          <cell r="M5736"/>
        </row>
        <row r="5737">
          <cell r="C5737"/>
          <cell r="E5737"/>
          <cell r="H5737" t="str">
            <v>OK</v>
          </cell>
          <cell r="J5737"/>
          <cell r="K5737"/>
          <cell r="M5737"/>
        </row>
        <row r="5738">
          <cell r="C5738"/>
          <cell r="E5738"/>
          <cell r="H5738" t="str">
            <v>OK</v>
          </cell>
          <cell r="J5738"/>
          <cell r="K5738"/>
          <cell r="M5738"/>
        </row>
        <row r="5739">
          <cell r="C5739"/>
          <cell r="E5739"/>
          <cell r="H5739" t="str">
            <v>OK</v>
          </cell>
          <cell r="J5739"/>
          <cell r="K5739"/>
          <cell r="M5739"/>
        </row>
        <row r="5740">
          <cell r="C5740"/>
          <cell r="E5740"/>
          <cell r="H5740" t="str">
            <v>OK</v>
          </cell>
          <cell r="J5740"/>
          <cell r="K5740"/>
          <cell r="M5740"/>
        </row>
        <row r="5741">
          <cell r="C5741"/>
          <cell r="E5741"/>
          <cell r="H5741" t="str">
            <v>OK</v>
          </cell>
          <cell r="J5741"/>
          <cell r="K5741"/>
          <cell r="M5741"/>
        </row>
        <row r="5742">
          <cell r="C5742"/>
          <cell r="E5742"/>
          <cell r="H5742" t="str">
            <v>OK</v>
          </cell>
          <cell r="J5742"/>
          <cell r="K5742"/>
          <cell r="M5742"/>
        </row>
        <row r="5743">
          <cell r="C5743"/>
          <cell r="E5743"/>
          <cell r="H5743" t="str">
            <v>OK</v>
          </cell>
          <cell r="J5743"/>
          <cell r="K5743"/>
          <cell r="M5743"/>
        </row>
        <row r="5744">
          <cell r="C5744"/>
          <cell r="E5744"/>
          <cell r="H5744" t="str">
            <v>OK</v>
          </cell>
          <cell r="J5744"/>
          <cell r="K5744"/>
          <cell r="M5744"/>
        </row>
        <row r="5745">
          <cell r="C5745"/>
          <cell r="E5745"/>
          <cell r="H5745" t="str">
            <v>OK</v>
          </cell>
          <cell r="J5745"/>
          <cell r="K5745"/>
          <cell r="M5745"/>
        </row>
        <row r="5746">
          <cell r="C5746"/>
          <cell r="E5746"/>
          <cell r="H5746" t="str">
            <v>OK</v>
          </cell>
          <cell r="J5746"/>
          <cell r="K5746"/>
          <cell r="M5746"/>
        </row>
        <row r="5747">
          <cell r="C5747"/>
          <cell r="E5747"/>
          <cell r="H5747" t="str">
            <v>OK</v>
          </cell>
          <cell r="J5747"/>
          <cell r="K5747"/>
          <cell r="M5747"/>
        </row>
        <row r="5748">
          <cell r="C5748"/>
          <cell r="E5748"/>
          <cell r="H5748" t="str">
            <v>OK</v>
          </cell>
          <cell r="J5748"/>
          <cell r="K5748"/>
          <cell r="M5748"/>
        </row>
        <row r="5749">
          <cell r="C5749"/>
          <cell r="E5749"/>
          <cell r="H5749" t="str">
            <v>OK</v>
          </cell>
          <cell r="J5749"/>
          <cell r="K5749"/>
          <cell r="M5749"/>
        </row>
        <row r="5750">
          <cell r="C5750"/>
          <cell r="E5750"/>
          <cell r="H5750" t="str">
            <v>OK</v>
          </cell>
          <cell r="J5750"/>
          <cell r="K5750"/>
          <cell r="M5750"/>
        </row>
        <row r="5751">
          <cell r="C5751"/>
          <cell r="E5751"/>
          <cell r="H5751" t="str">
            <v>OK</v>
          </cell>
          <cell r="J5751"/>
          <cell r="K5751"/>
          <cell r="M5751"/>
        </row>
        <row r="5752">
          <cell r="C5752"/>
          <cell r="E5752"/>
          <cell r="H5752" t="str">
            <v>OK</v>
          </cell>
          <cell r="J5752"/>
          <cell r="K5752"/>
          <cell r="M5752"/>
        </row>
        <row r="5753">
          <cell r="C5753"/>
          <cell r="E5753"/>
          <cell r="H5753" t="str">
            <v>OK</v>
          </cell>
          <cell r="J5753"/>
          <cell r="K5753"/>
          <cell r="M5753"/>
        </row>
        <row r="5754">
          <cell r="C5754"/>
          <cell r="E5754"/>
          <cell r="H5754" t="str">
            <v>OK</v>
          </cell>
          <cell r="J5754"/>
          <cell r="K5754"/>
          <cell r="M5754"/>
        </row>
        <row r="5755">
          <cell r="C5755"/>
          <cell r="E5755"/>
          <cell r="H5755" t="str">
            <v>OK</v>
          </cell>
          <cell r="J5755"/>
          <cell r="K5755"/>
          <cell r="M5755"/>
        </row>
        <row r="5756">
          <cell r="C5756"/>
          <cell r="E5756"/>
          <cell r="H5756" t="str">
            <v>OK</v>
          </cell>
          <cell r="J5756"/>
          <cell r="K5756"/>
          <cell r="M5756"/>
        </row>
        <row r="5757">
          <cell r="C5757"/>
          <cell r="E5757"/>
          <cell r="H5757" t="str">
            <v>OK</v>
          </cell>
          <cell r="J5757"/>
          <cell r="K5757"/>
          <cell r="M5757"/>
        </row>
        <row r="5758">
          <cell r="C5758"/>
          <cell r="E5758"/>
          <cell r="H5758" t="str">
            <v>OK</v>
          </cell>
          <cell r="J5758"/>
          <cell r="K5758"/>
          <cell r="M5758"/>
        </row>
        <row r="5759">
          <cell r="C5759"/>
          <cell r="E5759"/>
          <cell r="H5759" t="str">
            <v>OK</v>
          </cell>
          <cell r="J5759"/>
          <cell r="K5759"/>
          <cell r="M5759"/>
        </row>
        <row r="5760">
          <cell r="C5760"/>
          <cell r="E5760"/>
          <cell r="H5760" t="str">
            <v>OK</v>
          </cell>
          <cell r="J5760"/>
          <cell r="K5760"/>
          <cell r="M5760"/>
        </row>
        <row r="5761">
          <cell r="C5761"/>
          <cell r="E5761"/>
          <cell r="H5761" t="str">
            <v>OK</v>
          </cell>
          <cell r="J5761"/>
          <cell r="K5761"/>
          <cell r="M5761"/>
        </row>
        <row r="5762">
          <cell r="C5762"/>
          <cell r="E5762"/>
          <cell r="H5762" t="str">
            <v>OK</v>
          </cell>
          <cell r="J5762"/>
          <cell r="K5762"/>
          <cell r="M5762"/>
        </row>
        <row r="5763">
          <cell r="C5763"/>
          <cell r="E5763"/>
          <cell r="H5763" t="str">
            <v>OK</v>
          </cell>
          <cell r="J5763"/>
          <cell r="K5763"/>
          <cell r="M5763"/>
        </row>
        <row r="5764">
          <cell r="C5764"/>
          <cell r="E5764"/>
          <cell r="H5764" t="str">
            <v>OK</v>
          </cell>
          <cell r="J5764"/>
          <cell r="K5764"/>
          <cell r="M5764"/>
        </row>
        <row r="5765">
          <cell r="C5765"/>
          <cell r="E5765"/>
          <cell r="H5765" t="str">
            <v>OK</v>
          </cell>
          <cell r="J5765"/>
          <cell r="K5765"/>
          <cell r="M5765"/>
        </row>
        <row r="5766">
          <cell r="C5766"/>
          <cell r="E5766"/>
          <cell r="H5766" t="str">
            <v>OK</v>
          </cell>
          <cell r="J5766"/>
          <cell r="K5766"/>
          <cell r="M5766"/>
        </row>
        <row r="5767">
          <cell r="C5767"/>
          <cell r="E5767"/>
          <cell r="H5767" t="str">
            <v>OK</v>
          </cell>
          <cell r="J5767"/>
          <cell r="K5767"/>
          <cell r="M5767"/>
        </row>
        <row r="5768">
          <cell r="C5768"/>
          <cell r="E5768"/>
          <cell r="H5768" t="str">
            <v>OK</v>
          </cell>
          <cell r="J5768"/>
          <cell r="K5768"/>
          <cell r="M5768"/>
        </row>
        <row r="5769">
          <cell r="C5769"/>
          <cell r="E5769"/>
          <cell r="H5769"/>
          <cell r="J5769"/>
          <cell r="K5769"/>
          <cell r="M5769"/>
        </row>
        <row r="5770">
          <cell r="C5770"/>
          <cell r="E5770"/>
          <cell r="H5770" t="str">
            <v>OK</v>
          </cell>
          <cell r="J5770"/>
          <cell r="K5770"/>
          <cell r="M5770"/>
        </row>
        <row r="5771">
          <cell r="C5771"/>
          <cell r="E5771"/>
          <cell r="H5771" t="str">
            <v>OK</v>
          </cell>
          <cell r="J5771"/>
          <cell r="K5771"/>
          <cell r="M5771"/>
        </row>
        <row r="5772">
          <cell r="C5772"/>
          <cell r="E5772"/>
          <cell r="H5772" t="str">
            <v>OK</v>
          </cell>
          <cell r="J5772"/>
          <cell r="K5772"/>
          <cell r="M5772"/>
        </row>
        <row r="5773">
          <cell r="C5773"/>
          <cell r="E5773"/>
          <cell r="H5773" t="str">
            <v>OK</v>
          </cell>
          <cell r="J5773"/>
          <cell r="K5773"/>
          <cell r="M5773"/>
        </row>
        <row r="5774">
          <cell r="C5774"/>
          <cell r="E5774"/>
          <cell r="H5774" t="str">
            <v>OK</v>
          </cell>
          <cell r="J5774"/>
          <cell r="K5774"/>
          <cell r="M5774"/>
        </row>
        <row r="5775">
          <cell r="C5775"/>
          <cell r="E5775"/>
          <cell r="H5775" t="str">
            <v>OK</v>
          </cell>
          <cell r="J5775"/>
          <cell r="K5775"/>
          <cell r="M5775"/>
        </row>
        <row r="5776">
          <cell r="C5776"/>
          <cell r="E5776"/>
          <cell r="H5776" t="str">
            <v>OK</v>
          </cell>
          <cell r="J5776"/>
          <cell r="K5776"/>
          <cell r="M5776"/>
        </row>
        <row r="5777">
          <cell r="C5777"/>
          <cell r="E5777"/>
          <cell r="H5777" t="str">
            <v>OK</v>
          </cell>
          <cell r="J5777"/>
          <cell r="K5777"/>
          <cell r="M5777"/>
        </row>
        <row r="5778">
          <cell r="C5778"/>
          <cell r="E5778"/>
          <cell r="H5778" t="str">
            <v>OK</v>
          </cell>
          <cell r="J5778"/>
          <cell r="K5778"/>
          <cell r="M5778"/>
        </row>
        <row r="5779">
          <cell r="C5779"/>
          <cell r="E5779"/>
          <cell r="H5779" t="str">
            <v>OK</v>
          </cell>
          <cell r="J5779"/>
          <cell r="K5779"/>
          <cell r="M5779"/>
        </row>
        <row r="5780">
          <cell r="C5780"/>
          <cell r="E5780"/>
          <cell r="H5780" t="str">
            <v>OK</v>
          </cell>
          <cell r="J5780"/>
          <cell r="K5780"/>
          <cell r="M5780"/>
        </row>
        <row r="5781">
          <cell r="C5781"/>
          <cell r="E5781"/>
          <cell r="H5781" t="str">
            <v>OK</v>
          </cell>
          <cell r="J5781"/>
          <cell r="K5781"/>
          <cell r="M5781"/>
        </row>
        <row r="5782">
          <cell r="C5782"/>
          <cell r="E5782"/>
          <cell r="H5782" t="str">
            <v>OK</v>
          </cell>
          <cell r="J5782"/>
          <cell r="K5782"/>
          <cell r="M5782"/>
        </row>
        <row r="5783">
          <cell r="C5783"/>
          <cell r="E5783"/>
          <cell r="H5783" t="str">
            <v>OK</v>
          </cell>
          <cell r="J5783"/>
          <cell r="K5783"/>
          <cell r="M5783"/>
        </row>
        <row r="5784">
          <cell r="C5784"/>
          <cell r="E5784"/>
          <cell r="H5784" t="str">
            <v>OK</v>
          </cell>
          <cell r="J5784"/>
          <cell r="K5784"/>
          <cell r="M5784"/>
        </row>
        <row r="5785">
          <cell r="C5785"/>
          <cell r="E5785"/>
          <cell r="H5785" t="str">
            <v>OK</v>
          </cell>
          <cell r="J5785"/>
          <cell r="K5785"/>
          <cell r="M5785"/>
        </row>
        <row r="5786">
          <cell r="C5786"/>
          <cell r="E5786"/>
          <cell r="H5786" t="str">
            <v>OK</v>
          </cell>
          <cell r="J5786"/>
          <cell r="K5786"/>
          <cell r="M5786"/>
        </row>
        <row r="5787">
          <cell r="C5787"/>
          <cell r="E5787"/>
          <cell r="H5787" t="str">
            <v>OK</v>
          </cell>
          <cell r="J5787"/>
          <cell r="K5787"/>
          <cell r="M5787"/>
        </row>
        <row r="5788">
          <cell r="C5788"/>
          <cell r="E5788"/>
          <cell r="H5788" t="str">
            <v>OK</v>
          </cell>
          <cell r="J5788"/>
          <cell r="K5788"/>
          <cell r="M5788"/>
        </row>
        <row r="5789">
          <cell r="C5789"/>
          <cell r="E5789"/>
          <cell r="H5789" t="str">
            <v>OK</v>
          </cell>
          <cell r="J5789"/>
          <cell r="K5789"/>
          <cell r="M5789"/>
        </row>
        <row r="5790">
          <cell r="C5790"/>
          <cell r="E5790"/>
          <cell r="H5790" t="str">
            <v>OK</v>
          </cell>
          <cell r="J5790"/>
          <cell r="K5790"/>
          <cell r="M5790"/>
        </row>
        <row r="5791">
          <cell r="C5791"/>
          <cell r="E5791"/>
          <cell r="H5791" t="str">
            <v>OK</v>
          </cell>
          <cell r="J5791"/>
          <cell r="K5791"/>
          <cell r="M5791"/>
        </row>
        <row r="5792">
          <cell r="C5792"/>
          <cell r="E5792"/>
          <cell r="H5792" t="str">
            <v>OK</v>
          </cell>
          <cell r="J5792"/>
          <cell r="K5792"/>
          <cell r="M5792"/>
        </row>
        <row r="5793">
          <cell r="C5793"/>
          <cell r="E5793"/>
          <cell r="H5793" t="str">
            <v>OK</v>
          </cell>
          <cell r="J5793"/>
          <cell r="K5793"/>
          <cell r="M5793"/>
        </row>
        <row r="5794">
          <cell r="C5794"/>
          <cell r="E5794"/>
          <cell r="H5794" t="str">
            <v>PEDIDO INEXISTENTE</v>
          </cell>
          <cell r="J5794"/>
          <cell r="K5794"/>
          <cell r="M5794"/>
        </row>
        <row r="5795">
          <cell r="C5795"/>
          <cell r="E5795"/>
          <cell r="H5795" t="str">
            <v>PEDIDO INEXISTENTE</v>
          </cell>
          <cell r="J5795"/>
          <cell r="K5795"/>
          <cell r="M5795"/>
        </row>
        <row r="5796">
          <cell r="C5796"/>
          <cell r="E5796"/>
          <cell r="H5796" t="str">
            <v>OK</v>
          </cell>
          <cell r="J5796"/>
          <cell r="K5796"/>
          <cell r="M5796"/>
        </row>
        <row r="5797">
          <cell r="C5797"/>
          <cell r="E5797"/>
          <cell r="H5797" t="str">
            <v>OK</v>
          </cell>
          <cell r="J5797"/>
          <cell r="K5797"/>
          <cell r="M5797"/>
        </row>
        <row r="5798">
          <cell r="C5798"/>
          <cell r="E5798"/>
          <cell r="H5798" t="str">
            <v>OK</v>
          </cell>
          <cell r="J5798"/>
          <cell r="K5798"/>
          <cell r="M5798"/>
        </row>
        <row r="5799">
          <cell r="C5799"/>
          <cell r="E5799"/>
          <cell r="H5799" t="str">
            <v>OK</v>
          </cell>
          <cell r="J5799"/>
          <cell r="K5799"/>
          <cell r="M5799"/>
        </row>
        <row r="5800">
          <cell r="C5800"/>
          <cell r="E5800"/>
          <cell r="H5800" t="str">
            <v>OK</v>
          </cell>
          <cell r="J5800"/>
          <cell r="K5800"/>
          <cell r="M5800"/>
        </row>
        <row r="5801">
          <cell r="C5801"/>
          <cell r="E5801"/>
          <cell r="H5801" t="str">
            <v>OK</v>
          </cell>
          <cell r="J5801"/>
          <cell r="K5801"/>
          <cell r="M5801"/>
        </row>
        <row r="5802">
          <cell r="C5802"/>
          <cell r="E5802"/>
          <cell r="H5802" t="str">
            <v>OK</v>
          </cell>
          <cell r="J5802"/>
          <cell r="K5802"/>
          <cell r="M5802"/>
        </row>
        <row r="5803">
          <cell r="C5803"/>
          <cell r="E5803"/>
          <cell r="H5803"/>
          <cell r="J5803"/>
          <cell r="K5803"/>
          <cell r="M5803"/>
        </row>
        <row r="5804">
          <cell r="C5804"/>
          <cell r="E5804"/>
          <cell r="H5804" t="str">
            <v>OK</v>
          </cell>
          <cell r="J5804"/>
          <cell r="K5804"/>
          <cell r="M5804"/>
        </row>
        <row r="5805">
          <cell r="C5805"/>
          <cell r="E5805"/>
          <cell r="H5805" t="str">
            <v>OK</v>
          </cell>
          <cell r="J5805"/>
          <cell r="K5805"/>
          <cell r="M5805"/>
        </row>
        <row r="5806">
          <cell r="C5806"/>
          <cell r="E5806"/>
          <cell r="H5806" t="str">
            <v>OK</v>
          </cell>
          <cell r="J5806"/>
          <cell r="K5806"/>
          <cell r="M5806"/>
        </row>
        <row r="5807">
          <cell r="C5807"/>
          <cell r="E5807"/>
          <cell r="H5807" t="str">
            <v>OK</v>
          </cell>
          <cell r="J5807"/>
          <cell r="K5807"/>
          <cell r="M5807"/>
        </row>
        <row r="5808">
          <cell r="C5808"/>
          <cell r="E5808"/>
          <cell r="H5808" t="str">
            <v>OK</v>
          </cell>
          <cell r="J5808"/>
          <cell r="K5808"/>
          <cell r="M5808"/>
        </row>
        <row r="5809">
          <cell r="C5809"/>
          <cell r="E5809"/>
          <cell r="H5809" t="str">
            <v>OK</v>
          </cell>
          <cell r="J5809"/>
          <cell r="K5809"/>
          <cell r="M5809"/>
        </row>
        <row r="5810">
          <cell r="C5810"/>
          <cell r="E5810"/>
          <cell r="H5810" t="str">
            <v>OK</v>
          </cell>
          <cell r="J5810"/>
          <cell r="K5810"/>
          <cell r="M5810"/>
        </row>
        <row r="5811">
          <cell r="C5811"/>
          <cell r="E5811"/>
          <cell r="H5811" t="str">
            <v>OK</v>
          </cell>
          <cell r="J5811"/>
          <cell r="K5811"/>
          <cell r="M5811"/>
        </row>
        <row r="5812">
          <cell r="C5812"/>
          <cell r="E5812"/>
          <cell r="H5812" t="str">
            <v>OK</v>
          </cell>
          <cell r="J5812"/>
          <cell r="K5812"/>
          <cell r="M5812"/>
        </row>
        <row r="5813">
          <cell r="C5813"/>
          <cell r="E5813"/>
          <cell r="H5813" t="str">
            <v>OK</v>
          </cell>
          <cell r="J5813"/>
          <cell r="K5813"/>
          <cell r="M5813"/>
        </row>
        <row r="5814">
          <cell r="C5814"/>
          <cell r="E5814"/>
          <cell r="H5814" t="str">
            <v>OK</v>
          </cell>
          <cell r="J5814"/>
          <cell r="K5814"/>
          <cell r="M5814"/>
        </row>
        <row r="5815">
          <cell r="C5815"/>
          <cell r="E5815"/>
          <cell r="H5815" t="str">
            <v>OK</v>
          </cell>
          <cell r="J5815"/>
          <cell r="K5815"/>
          <cell r="M5815"/>
        </row>
        <row r="5816">
          <cell r="C5816"/>
          <cell r="E5816"/>
          <cell r="H5816" t="str">
            <v>OK</v>
          </cell>
          <cell r="J5816"/>
          <cell r="K5816"/>
          <cell r="M5816"/>
        </row>
        <row r="5817">
          <cell r="C5817"/>
          <cell r="E5817"/>
          <cell r="H5817" t="str">
            <v>OK</v>
          </cell>
          <cell r="J5817"/>
          <cell r="K5817"/>
          <cell r="M5817"/>
        </row>
        <row r="5818">
          <cell r="C5818"/>
          <cell r="E5818"/>
          <cell r="H5818" t="str">
            <v>OK</v>
          </cell>
          <cell r="J5818"/>
          <cell r="K5818"/>
          <cell r="M5818"/>
        </row>
        <row r="5819">
          <cell r="C5819"/>
          <cell r="E5819"/>
          <cell r="H5819" t="str">
            <v>OK</v>
          </cell>
          <cell r="J5819"/>
          <cell r="K5819"/>
          <cell r="M5819"/>
        </row>
        <row r="5820">
          <cell r="C5820"/>
          <cell r="E5820"/>
          <cell r="H5820" t="str">
            <v>OK</v>
          </cell>
          <cell r="J5820"/>
          <cell r="K5820"/>
          <cell r="M5820"/>
        </row>
        <row r="5821">
          <cell r="C5821"/>
          <cell r="E5821"/>
          <cell r="H5821" t="str">
            <v>OK</v>
          </cell>
          <cell r="J5821"/>
          <cell r="K5821"/>
          <cell r="M5821"/>
        </row>
        <row r="5822">
          <cell r="C5822"/>
          <cell r="E5822"/>
          <cell r="H5822" t="str">
            <v>OK</v>
          </cell>
          <cell r="J5822"/>
          <cell r="K5822"/>
          <cell r="M5822"/>
        </row>
        <row r="5823">
          <cell r="C5823"/>
          <cell r="E5823"/>
          <cell r="H5823" t="str">
            <v>OK</v>
          </cell>
          <cell r="J5823"/>
          <cell r="K5823"/>
          <cell r="M5823"/>
        </row>
        <row r="5824">
          <cell r="C5824"/>
          <cell r="E5824"/>
          <cell r="H5824" t="str">
            <v>OK</v>
          </cell>
          <cell r="J5824"/>
          <cell r="K5824"/>
          <cell r="M5824"/>
        </row>
        <row r="5825">
          <cell r="C5825"/>
          <cell r="E5825"/>
          <cell r="H5825" t="str">
            <v>OK</v>
          </cell>
          <cell r="J5825"/>
          <cell r="K5825"/>
          <cell r="M5825"/>
        </row>
        <row r="5826">
          <cell r="C5826"/>
          <cell r="E5826"/>
          <cell r="H5826" t="str">
            <v>OK</v>
          </cell>
          <cell r="J5826"/>
          <cell r="K5826"/>
          <cell r="M5826"/>
        </row>
        <row r="5827">
          <cell r="C5827"/>
          <cell r="E5827"/>
          <cell r="H5827" t="str">
            <v>OK</v>
          </cell>
          <cell r="J5827"/>
          <cell r="K5827"/>
          <cell r="M5827"/>
        </row>
        <row r="5828">
          <cell r="C5828"/>
          <cell r="E5828"/>
          <cell r="H5828" t="str">
            <v>OK</v>
          </cell>
          <cell r="J5828"/>
          <cell r="K5828"/>
          <cell r="M5828"/>
        </row>
        <row r="5829">
          <cell r="C5829"/>
          <cell r="E5829"/>
          <cell r="H5829" t="str">
            <v>OK</v>
          </cell>
          <cell r="J5829"/>
          <cell r="K5829"/>
          <cell r="M5829"/>
        </row>
        <row r="5830">
          <cell r="C5830"/>
          <cell r="E5830"/>
          <cell r="H5830" t="str">
            <v>OK</v>
          </cell>
          <cell r="J5830"/>
          <cell r="K5830"/>
          <cell r="M5830"/>
        </row>
        <row r="5831">
          <cell r="C5831"/>
          <cell r="E5831"/>
          <cell r="H5831" t="str">
            <v>OK</v>
          </cell>
          <cell r="J5831"/>
          <cell r="K5831"/>
          <cell r="M5831"/>
        </row>
        <row r="5832">
          <cell r="C5832"/>
          <cell r="E5832"/>
          <cell r="H5832" t="str">
            <v>OK</v>
          </cell>
          <cell r="J5832"/>
          <cell r="K5832"/>
          <cell r="M5832"/>
        </row>
        <row r="5833">
          <cell r="C5833"/>
          <cell r="E5833"/>
          <cell r="H5833" t="str">
            <v>OK</v>
          </cell>
          <cell r="J5833"/>
          <cell r="K5833"/>
          <cell r="M5833"/>
        </row>
        <row r="5834">
          <cell r="C5834"/>
          <cell r="E5834"/>
          <cell r="H5834" t="str">
            <v>OK</v>
          </cell>
          <cell r="J5834"/>
          <cell r="K5834"/>
          <cell r="M5834"/>
        </row>
        <row r="5835">
          <cell r="C5835"/>
          <cell r="E5835"/>
          <cell r="H5835" t="str">
            <v>OK</v>
          </cell>
          <cell r="J5835"/>
          <cell r="K5835"/>
          <cell r="M5835"/>
        </row>
        <row r="5836">
          <cell r="C5836"/>
          <cell r="E5836"/>
          <cell r="H5836" t="str">
            <v>OK</v>
          </cell>
          <cell r="J5836"/>
          <cell r="K5836"/>
          <cell r="M5836"/>
        </row>
        <row r="5837">
          <cell r="C5837"/>
          <cell r="E5837"/>
          <cell r="H5837" t="str">
            <v>OK</v>
          </cell>
          <cell r="J5837"/>
          <cell r="K5837"/>
          <cell r="M5837"/>
        </row>
        <row r="5838">
          <cell r="C5838"/>
          <cell r="E5838"/>
          <cell r="H5838" t="str">
            <v>OK</v>
          </cell>
          <cell r="J5838"/>
          <cell r="K5838"/>
          <cell r="M5838"/>
        </row>
        <row r="5839">
          <cell r="C5839"/>
          <cell r="E5839"/>
          <cell r="H5839" t="str">
            <v>OK</v>
          </cell>
          <cell r="J5839"/>
          <cell r="K5839"/>
          <cell r="M5839"/>
        </row>
        <row r="5840">
          <cell r="C5840"/>
          <cell r="E5840"/>
          <cell r="H5840" t="str">
            <v>OK</v>
          </cell>
          <cell r="J5840"/>
          <cell r="K5840"/>
          <cell r="M5840"/>
        </row>
        <row r="5841">
          <cell r="C5841"/>
          <cell r="E5841"/>
          <cell r="H5841" t="str">
            <v>OK</v>
          </cell>
          <cell r="J5841"/>
          <cell r="K5841"/>
          <cell r="M5841"/>
        </row>
        <row r="5842">
          <cell r="C5842"/>
          <cell r="E5842"/>
          <cell r="H5842" t="str">
            <v>OK</v>
          </cell>
          <cell r="J5842"/>
          <cell r="K5842"/>
          <cell r="M5842"/>
        </row>
        <row r="5843">
          <cell r="C5843"/>
          <cell r="E5843"/>
          <cell r="H5843" t="str">
            <v>OK</v>
          </cell>
          <cell r="J5843"/>
          <cell r="K5843"/>
          <cell r="M5843"/>
        </row>
        <row r="5844">
          <cell r="C5844"/>
          <cell r="E5844"/>
          <cell r="H5844" t="str">
            <v>OK</v>
          </cell>
          <cell r="J5844"/>
          <cell r="K5844"/>
          <cell r="M5844"/>
        </row>
        <row r="5845">
          <cell r="C5845"/>
          <cell r="E5845"/>
          <cell r="H5845" t="str">
            <v>OK</v>
          </cell>
          <cell r="J5845"/>
          <cell r="K5845"/>
          <cell r="M5845"/>
        </row>
        <row r="5846">
          <cell r="C5846"/>
          <cell r="E5846"/>
          <cell r="H5846" t="str">
            <v>OK</v>
          </cell>
          <cell r="J5846"/>
          <cell r="K5846"/>
          <cell r="M5846"/>
        </row>
        <row r="5847">
          <cell r="C5847"/>
          <cell r="E5847"/>
          <cell r="H5847" t="str">
            <v>OK</v>
          </cell>
          <cell r="J5847"/>
          <cell r="K5847"/>
          <cell r="M5847"/>
        </row>
        <row r="5848">
          <cell r="C5848"/>
          <cell r="E5848"/>
          <cell r="H5848" t="str">
            <v>OK</v>
          </cell>
          <cell r="J5848"/>
          <cell r="K5848"/>
          <cell r="M5848"/>
        </row>
        <row r="5849">
          <cell r="C5849"/>
          <cell r="E5849"/>
          <cell r="H5849" t="str">
            <v>OK</v>
          </cell>
          <cell r="J5849"/>
          <cell r="K5849"/>
          <cell r="M5849"/>
        </row>
        <row r="5850">
          <cell r="C5850"/>
          <cell r="E5850"/>
          <cell r="H5850" t="str">
            <v>OK</v>
          </cell>
          <cell r="J5850"/>
          <cell r="K5850"/>
          <cell r="M5850"/>
        </row>
        <row r="5851">
          <cell r="C5851"/>
          <cell r="E5851"/>
          <cell r="H5851" t="str">
            <v>OK</v>
          </cell>
          <cell r="J5851"/>
          <cell r="K5851"/>
          <cell r="M5851"/>
        </row>
        <row r="5852">
          <cell r="C5852"/>
          <cell r="E5852"/>
          <cell r="H5852" t="str">
            <v>OK</v>
          </cell>
          <cell r="J5852"/>
          <cell r="K5852"/>
          <cell r="M5852"/>
        </row>
        <row r="5853">
          <cell r="C5853"/>
          <cell r="E5853"/>
          <cell r="H5853" t="str">
            <v>OK</v>
          </cell>
          <cell r="J5853"/>
          <cell r="K5853"/>
          <cell r="M5853"/>
        </row>
        <row r="5854">
          <cell r="C5854"/>
          <cell r="E5854"/>
          <cell r="H5854" t="str">
            <v>OK</v>
          </cell>
          <cell r="J5854"/>
          <cell r="K5854"/>
          <cell r="M5854"/>
        </row>
        <row r="5855">
          <cell r="C5855"/>
          <cell r="E5855"/>
          <cell r="H5855" t="str">
            <v>OK</v>
          </cell>
          <cell r="J5855"/>
          <cell r="K5855"/>
          <cell r="M5855"/>
        </row>
        <row r="5856">
          <cell r="C5856"/>
          <cell r="E5856"/>
          <cell r="H5856" t="str">
            <v>OK</v>
          </cell>
          <cell r="J5856"/>
          <cell r="K5856"/>
          <cell r="M5856"/>
        </row>
        <row r="5857">
          <cell r="C5857"/>
          <cell r="E5857"/>
          <cell r="H5857" t="str">
            <v>OK</v>
          </cell>
          <cell r="J5857"/>
          <cell r="K5857"/>
          <cell r="M5857"/>
        </row>
        <row r="5858">
          <cell r="C5858"/>
          <cell r="E5858"/>
          <cell r="H5858" t="str">
            <v>OK</v>
          </cell>
          <cell r="J5858"/>
          <cell r="K5858"/>
          <cell r="M5858"/>
        </row>
        <row r="5859">
          <cell r="C5859"/>
          <cell r="E5859"/>
          <cell r="H5859" t="str">
            <v>OK</v>
          </cell>
          <cell r="J5859"/>
          <cell r="K5859"/>
          <cell r="M5859"/>
        </row>
        <row r="5860">
          <cell r="C5860"/>
          <cell r="E5860"/>
          <cell r="H5860" t="str">
            <v>OK</v>
          </cell>
          <cell r="J5860"/>
          <cell r="K5860"/>
          <cell r="M5860"/>
        </row>
        <row r="5861">
          <cell r="C5861"/>
          <cell r="E5861"/>
          <cell r="H5861" t="str">
            <v>OK</v>
          </cell>
          <cell r="J5861"/>
          <cell r="K5861"/>
          <cell r="M5861"/>
        </row>
        <row r="5862">
          <cell r="C5862"/>
          <cell r="E5862"/>
          <cell r="H5862" t="str">
            <v>OK</v>
          </cell>
          <cell r="J5862"/>
          <cell r="K5862"/>
          <cell r="M5862"/>
        </row>
        <row r="5863">
          <cell r="C5863"/>
          <cell r="E5863"/>
          <cell r="H5863" t="str">
            <v>OK</v>
          </cell>
          <cell r="J5863"/>
          <cell r="K5863"/>
          <cell r="M5863"/>
        </row>
        <row r="5864">
          <cell r="C5864"/>
          <cell r="E5864"/>
          <cell r="H5864" t="str">
            <v>OK</v>
          </cell>
          <cell r="J5864"/>
          <cell r="K5864"/>
          <cell r="M5864"/>
        </row>
        <row r="5865">
          <cell r="C5865"/>
          <cell r="E5865"/>
          <cell r="H5865" t="str">
            <v>OK</v>
          </cell>
          <cell r="J5865"/>
          <cell r="K5865"/>
          <cell r="M5865"/>
        </row>
        <row r="5866">
          <cell r="C5866"/>
          <cell r="E5866"/>
          <cell r="H5866" t="str">
            <v>OK</v>
          </cell>
          <cell r="J5866"/>
          <cell r="K5866"/>
          <cell r="M5866"/>
        </row>
        <row r="5867">
          <cell r="C5867"/>
          <cell r="E5867"/>
          <cell r="H5867" t="str">
            <v>OK</v>
          </cell>
          <cell r="J5867"/>
          <cell r="K5867"/>
          <cell r="M5867"/>
        </row>
        <row r="5868">
          <cell r="C5868"/>
          <cell r="E5868"/>
          <cell r="H5868" t="str">
            <v>OK</v>
          </cell>
          <cell r="J5868"/>
          <cell r="K5868"/>
          <cell r="M5868"/>
        </row>
        <row r="5869">
          <cell r="C5869"/>
          <cell r="E5869"/>
          <cell r="H5869" t="str">
            <v>OK</v>
          </cell>
          <cell r="J5869"/>
          <cell r="K5869"/>
          <cell r="M5869"/>
        </row>
        <row r="5870">
          <cell r="C5870"/>
          <cell r="E5870"/>
          <cell r="H5870" t="str">
            <v>OK</v>
          </cell>
          <cell r="J5870"/>
          <cell r="K5870"/>
          <cell r="M5870"/>
        </row>
        <row r="5871">
          <cell r="C5871"/>
          <cell r="E5871"/>
          <cell r="H5871" t="str">
            <v>OK</v>
          </cell>
          <cell r="J5871"/>
          <cell r="K5871"/>
          <cell r="M5871"/>
        </row>
        <row r="5872">
          <cell r="C5872"/>
          <cell r="E5872"/>
          <cell r="H5872" t="str">
            <v>OK</v>
          </cell>
          <cell r="J5872"/>
          <cell r="K5872"/>
          <cell r="M5872"/>
        </row>
        <row r="5873">
          <cell r="C5873"/>
          <cell r="E5873"/>
          <cell r="H5873" t="str">
            <v>OK</v>
          </cell>
          <cell r="J5873"/>
          <cell r="K5873"/>
          <cell r="M5873"/>
        </row>
        <row r="5874">
          <cell r="C5874"/>
          <cell r="E5874"/>
          <cell r="H5874" t="str">
            <v>OK</v>
          </cell>
          <cell r="J5874"/>
          <cell r="K5874"/>
          <cell r="M5874"/>
        </row>
        <row r="5875">
          <cell r="C5875"/>
          <cell r="E5875"/>
          <cell r="H5875" t="str">
            <v>OK</v>
          </cell>
          <cell r="J5875"/>
          <cell r="K5875"/>
          <cell r="M5875"/>
        </row>
        <row r="5876">
          <cell r="C5876"/>
          <cell r="E5876"/>
          <cell r="H5876" t="str">
            <v>OK</v>
          </cell>
          <cell r="J5876"/>
          <cell r="K5876"/>
          <cell r="M5876"/>
        </row>
        <row r="5877">
          <cell r="C5877"/>
          <cell r="E5877"/>
          <cell r="H5877" t="str">
            <v>OK</v>
          </cell>
          <cell r="J5877"/>
          <cell r="K5877"/>
          <cell r="M5877"/>
        </row>
        <row r="5878">
          <cell r="C5878"/>
          <cell r="E5878"/>
          <cell r="H5878" t="str">
            <v>OK</v>
          </cell>
          <cell r="J5878"/>
          <cell r="K5878"/>
          <cell r="M5878"/>
        </row>
        <row r="5879">
          <cell r="C5879"/>
          <cell r="E5879"/>
          <cell r="H5879" t="str">
            <v>OK</v>
          </cell>
          <cell r="J5879"/>
          <cell r="K5879"/>
          <cell r="M5879"/>
        </row>
        <row r="5880">
          <cell r="C5880"/>
          <cell r="E5880"/>
          <cell r="H5880" t="str">
            <v>OK</v>
          </cell>
          <cell r="J5880"/>
          <cell r="K5880"/>
          <cell r="M5880"/>
        </row>
        <row r="5881">
          <cell r="C5881"/>
          <cell r="E5881"/>
          <cell r="H5881"/>
          <cell r="J5881"/>
          <cell r="K5881"/>
          <cell r="M5881"/>
        </row>
        <row r="5882">
          <cell r="C5882"/>
          <cell r="E5882"/>
          <cell r="H5882" t="str">
            <v>OK</v>
          </cell>
          <cell r="J5882"/>
          <cell r="K5882"/>
          <cell r="M5882"/>
        </row>
        <row r="5883">
          <cell r="C5883"/>
          <cell r="E5883"/>
          <cell r="H5883" t="str">
            <v>OK</v>
          </cell>
          <cell r="J5883"/>
          <cell r="K5883"/>
          <cell r="M5883"/>
        </row>
        <row r="5884">
          <cell r="C5884"/>
          <cell r="E5884"/>
          <cell r="H5884" t="str">
            <v>OK</v>
          </cell>
          <cell r="J5884"/>
          <cell r="K5884"/>
          <cell r="M5884"/>
        </row>
        <row r="5885">
          <cell r="C5885"/>
          <cell r="E5885"/>
          <cell r="H5885" t="str">
            <v>OK</v>
          </cell>
          <cell r="J5885"/>
          <cell r="K5885"/>
          <cell r="M5885"/>
        </row>
        <row r="5886">
          <cell r="C5886"/>
          <cell r="E5886"/>
          <cell r="H5886" t="str">
            <v>OK</v>
          </cell>
          <cell r="J5886"/>
          <cell r="K5886"/>
          <cell r="M5886"/>
        </row>
        <row r="5887">
          <cell r="C5887"/>
          <cell r="E5887"/>
          <cell r="H5887" t="str">
            <v>OK</v>
          </cell>
          <cell r="J5887"/>
          <cell r="K5887"/>
          <cell r="M5887"/>
        </row>
        <row r="5888">
          <cell r="C5888"/>
          <cell r="E5888"/>
          <cell r="H5888" t="str">
            <v>OK</v>
          </cell>
          <cell r="J5888"/>
          <cell r="K5888"/>
          <cell r="M5888"/>
        </row>
        <row r="5889">
          <cell r="C5889"/>
          <cell r="E5889"/>
          <cell r="H5889" t="str">
            <v>OK</v>
          </cell>
          <cell r="J5889"/>
          <cell r="K5889"/>
          <cell r="M5889"/>
        </row>
        <row r="5890">
          <cell r="C5890"/>
          <cell r="E5890"/>
          <cell r="H5890" t="str">
            <v>OK</v>
          </cell>
          <cell r="J5890"/>
          <cell r="K5890"/>
          <cell r="M5890"/>
        </row>
        <row r="5891">
          <cell r="C5891"/>
          <cell r="E5891"/>
          <cell r="H5891" t="str">
            <v>OK</v>
          </cell>
          <cell r="J5891"/>
          <cell r="K5891"/>
          <cell r="M5891"/>
        </row>
        <row r="5892">
          <cell r="C5892"/>
          <cell r="E5892"/>
          <cell r="H5892" t="str">
            <v>OK</v>
          </cell>
          <cell r="J5892"/>
          <cell r="K5892"/>
          <cell r="M5892"/>
        </row>
        <row r="5893">
          <cell r="C5893"/>
          <cell r="E5893"/>
          <cell r="H5893" t="str">
            <v>OK</v>
          </cell>
          <cell r="J5893"/>
          <cell r="K5893"/>
          <cell r="M5893"/>
        </row>
        <row r="5894">
          <cell r="C5894"/>
          <cell r="E5894"/>
          <cell r="H5894" t="str">
            <v>OK</v>
          </cell>
          <cell r="J5894"/>
          <cell r="K5894"/>
          <cell r="M5894"/>
        </row>
        <row r="5895">
          <cell r="C5895"/>
          <cell r="E5895"/>
          <cell r="H5895" t="str">
            <v>OK</v>
          </cell>
          <cell r="J5895"/>
          <cell r="K5895"/>
          <cell r="M5895"/>
        </row>
        <row r="5896">
          <cell r="C5896"/>
          <cell r="E5896"/>
          <cell r="H5896" t="str">
            <v>OK</v>
          </cell>
          <cell r="J5896"/>
          <cell r="K5896"/>
          <cell r="M5896"/>
        </row>
        <row r="5897">
          <cell r="C5897"/>
          <cell r="E5897"/>
          <cell r="H5897" t="str">
            <v>OK</v>
          </cell>
          <cell r="J5897"/>
          <cell r="K5897"/>
          <cell r="M5897"/>
        </row>
        <row r="5898">
          <cell r="C5898"/>
          <cell r="E5898"/>
          <cell r="H5898" t="str">
            <v>OK</v>
          </cell>
          <cell r="J5898"/>
          <cell r="K5898"/>
          <cell r="M5898"/>
        </row>
        <row r="5899">
          <cell r="C5899"/>
          <cell r="E5899"/>
          <cell r="H5899" t="str">
            <v>OK</v>
          </cell>
          <cell r="J5899"/>
          <cell r="K5899"/>
          <cell r="M5899"/>
        </row>
        <row r="5900">
          <cell r="C5900"/>
          <cell r="E5900"/>
          <cell r="H5900" t="str">
            <v>OK</v>
          </cell>
          <cell r="J5900"/>
          <cell r="K5900"/>
          <cell r="M5900"/>
        </row>
        <row r="5901">
          <cell r="C5901"/>
          <cell r="E5901"/>
          <cell r="H5901"/>
          <cell r="J5901"/>
          <cell r="K5901"/>
          <cell r="M5901"/>
        </row>
        <row r="5902">
          <cell r="C5902"/>
          <cell r="E5902"/>
          <cell r="H5902"/>
          <cell r="J5902"/>
          <cell r="K5902"/>
          <cell r="M5902"/>
        </row>
        <row r="5903">
          <cell r="C5903"/>
          <cell r="E5903"/>
          <cell r="H5903"/>
          <cell r="J5903"/>
          <cell r="K5903"/>
          <cell r="M5903"/>
        </row>
        <row r="5904">
          <cell r="C5904"/>
          <cell r="E5904"/>
          <cell r="H5904"/>
          <cell r="J5904"/>
          <cell r="K5904"/>
          <cell r="M5904"/>
        </row>
        <row r="5905">
          <cell r="C5905"/>
          <cell r="E5905"/>
          <cell r="H5905" t="str">
            <v>OK</v>
          </cell>
          <cell r="J5905"/>
          <cell r="K5905"/>
          <cell r="M5905"/>
        </row>
        <row r="5906">
          <cell r="C5906"/>
          <cell r="E5906"/>
          <cell r="H5906" t="str">
            <v>OK</v>
          </cell>
          <cell r="J5906"/>
          <cell r="K5906"/>
          <cell r="M5906"/>
        </row>
        <row r="5907">
          <cell r="C5907"/>
          <cell r="E5907"/>
          <cell r="H5907" t="str">
            <v>OK</v>
          </cell>
          <cell r="J5907"/>
          <cell r="K5907"/>
          <cell r="M5907"/>
        </row>
        <row r="5908">
          <cell r="C5908"/>
          <cell r="E5908"/>
          <cell r="H5908" t="str">
            <v>OK</v>
          </cell>
          <cell r="J5908"/>
          <cell r="K5908"/>
          <cell r="M5908"/>
        </row>
        <row r="5909">
          <cell r="C5909"/>
          <cell r="E5909"/>
          <cell r="H5909" t="str">
            <v>OK</v>
          </cell>
          <cell r="J5909"/>
          <cell r="K5909"/>
          <cell r="M5909"/>
        </row>
        <row r="5910">
          <cell r="C5910"/>
          <cell r="E5910"/>
          <cell r="H5910" t="str">
            <v>OK</v>
          </cell>
          <cell r="J5910"/>
          <cell r="K5910"/>
          <cell r="M5910"/>
        </row>
        <row r="5911">
          <cell r="C5911"/>
          <cell r="E5911"/>
          <cell r="H5911" t="str">
            <v>OK</v>
          </cell>
          <cell r="J5911"/>
          <cell r="K5911"/>
          <cell r="M5911"/>
        </row>
        <row r="5912">
          <cell r="C5912"/>
          <cell r="E5912"/>
          <cell r="H5912" t="str">
            <v>OK</v>
          </cell>
          <cell r="J5912"/>
          <cell r="K5912"/>
          <cell r="M5912"/>
        </row>
        <row r="5913">
          <cell r="C5913"/>
          <cell r="E5913"/>
          <cell r="H5913" t="str">
            <v>OK</v>
          </cell>
          <cell r="J5913"/>
          <cell r="K5913"/>
          <cell r="M5913"/>
        </row>
        <row r="5914">
          <cell r="C5914"/>
          <cell r="E5914"/>
          <cell r="H5914" t="str">
            <v>OK</v>
          </cell>
          <cell r="J5914"/>
          <cell r="K5914"/>
          <cell r="M5914"/>
        </row>
        <row r="5915">
          <cell r="C5915"/>
          <cell r="E5915"/>
          <cell r="H5915" t="str">
            <v>OK</v>
          </cell>
          <cell r="J5915"/>
          <cell r="K5915"/>
          <cell r="M5915"/>
        </row>
        <row r="5916">
          <cell r="C5916"/>
          <cell r="E5916"/>
          <cell r="H5916" t="str">
            <v>CANCELADO</v>
          </cell>
          <cell r="J5916"/>
          <cell r="K5916"/>
          <cell r="M5916"/>
        </row>
        <row r="5917">
          <cell r="C5917"/>
          <cell r="E5917"/>
          <cell r="H5917" t="str">
            <v>OK</v>
          </cell>
          <cell r="J5917"/>
          <cell r="K5917"/>
          <cell r="M5917"/>
        </row>
        <row r="5918">
          <cell r="C5918"/>
          <cell r="E5918"/>
          <cell r="H5918"/>
          <cell r="J5918"/>
          <cell r="K5918"/>
          <cell r="M5918"/>
        </row>
        <row r="5919">
          <cell r="C5919"/>
          <cell r="E5919"/>
          <cell r="H5919"/>
          <cell r="J5919"/>
          <cell r="K5919"/>
          <cell r="M5919"/>
        </row>
        <row r="5920">
          <cell r="C5920"/>
          <cell r="E5920"/>
          <cell r="H5920" t="str">
            <v>OK</v>
          </cell>
          <cell r="J5920"/>
          <cell r="K5920"/>
          <cell r="M5920"/>
        </row>
        <row r="5921">
          <cell r="C5921"/>
          <cell r="E5921"/>
          <cell r="H5921" t="str">
            <v>OK</v>
          </cell>
          <cell r="J5921"/>
          <cell r="K5921"/>
          <cell r="M5921"/>
        </row>
        <row r="5922">
          <cell r="C5922"/>
          <cell r="E5922"/>
          <cell r="H5922" t="str">
            <v>OK</v>
          </cell>
          <cell r="J5922"/>
          <cell r="K5922"/>
          <cell r="M5922"/>
        </row>
        <row r="5923">
          <cell r="C5923"/>
          <cell r="E5923"/>
          <cell r="H5923" t="str">
            <v>OK</v>
          </cell>
          <cell r="J5923"/>
          <cell r="K5923"/>
          <cell r="M5923"/>
        </row>
        <row r="5924">
          <cell r="C5924"/>
          <cell r="E5924"/>
          <cell r="H5924" t="str">
            <v>OK</v>
          </cell>
          <cell r="J5924"/>
          <cell r="K5924"/>
          <cell r="M5924"/>
        </row>
        <row r="5925">
          <cell r="C5925"/>
          <cell r="E5925"/>
          <cell r="H5925" t="str">
            <v>OK</v>
          </cell>
          <cell r="J5925"/>
          <cell r="K5925"/>
          <cell r="M5925"/>
        </row>
        <row r="5926">
          <cell r="C5926"/>
          <cell r="E5926"/>
          <cell r="H5926" t="str">
            <v>OK</v>
          </cell>
          <cell r="J5926"/>
          <cell r="K5926"/>
          <cell r="M5926"/>
        </row>
        <row r="5927">
          <cell r="C5927"/>
          <cell r="E5927"/>
          <cell r="H5927"/>
          <cell r="J5927"/>
          <cell r="K5927"/>
          <cell r="M5927"/>
        </row>
        <row r="5928">
          <cell r="C5928"/>
          <cell r="E5928"/>
          <cell r="H5928" t="str">
            <v>OK</v>
          </cell>
          <cell r="J5928"/>
          <cell r="K5928"/>
          <cell r="M5928"/>
        </row>
        <row r="5929">
          <cell r="C5929"/>
          <cell r="E5929"/>
          <cell r="H5929" t="str">
            <v>OK</v>
          </cell>
          <cell r="J5929"/>
          <cell r="K5929"/>
          <cell r="M5929"/>
        </row>
        <row r="5930">
          <cell r="C5930"/>
          <cell r="E5930"/>
          <cell r="H5930" t="str">
            <v>OK</v>
          </cell>
          <cell r="J5930"/>
          <cell r="K5930"/>
          <cell r="M5930"/>
        </row>
        <row r="5931">
          <cell r="C5931"/>
          <cell r="E5931"/>
          <cell r="H5931" t="str">
            <v>OK</v>
          </cell>
          <cell r="J5931"/>
          <cell r="K5931"/>
          <cell r="M5931"/>
        </row>
        <row r="5932">
          <cell r="C5932"/>
          <cell r="E5932"/>
          <cell r="H5932" t="str">
            <v>OK</v>
          </cell>
          <cell r="J5932"/>
          <cell r="K5932"/>
          <cell r="M5932"/>
        </row>
        <row r="5933">
          <cell r="C5933"/>
          <cell r="E5933"/>
          <cell r="H5933" t="str">
            <v>OK</v>
          </cell>
          <cell r="J5933"/>
          <cell r="K5933"/>
          <cell r="M5933"/>
        </row>
        <row r="5934">
          <cell r="C5934"/>
          <cell r="E5934"/>
          <cell r="H5934" t="str">
            <v>OK</v>
          </cell>
          <cell r="J5934"/>
          <cell r="K5934"/>
          <cell r="M5934"/>
        </row>
        <row r="5935">
          <cell r="C5935"/>
          <cell r="E5935"/>
          <cell r="H5935" t="str">
            <v>OK</v>
          </cell>
          <cell r="J5935"/>
          <cell r="K5935"/>
          <cell r="M5935"/>
        </row>
        <row r="5936">
          <cell r="C5936"/>
          <cell r="E5936"/>
          <cell r="H5936" t="str">
            <v>OK</v>
          </cell>
          <cell r="J5936"/>
          <cell r="K5936"/>
          <cell r="M5936"/>
        </row>
        <row r="5937">
          <cell r="C5937"/>
          <cell r="E5937"/>
          <cell r="H5937" t="str">
            <v>OK</v>
          </cell>
          <cell r="J5937"/>
          <cell r="K5937"/>
          <cell r="M5937"/>
        </row>
        <row r="5938">
          <cell r="C5938"/>
          <cell r="E5938"/>
          <cell r="H5938" t="str">
            <v>OK</v>
          </cell>
          <cell r="J5938"/>
          <cell r="K5938"/>
          <cell r="M5938"/>
        </row>
        <row r="5939">
          <cell r="C5939"/>
          <cell r="E5939"/>
          <cell r="H5939" t="str">
            <v>OK</v>
          </cell>
          <cell r="J5939"/>
          <cell r="K5939"/>
          <cell r="M5939"/>
        </row>
        <row r="5940">
          <cell r="C5940"/>
          <cell r="E5940"/>
          <cell r="H5940" t="str">
            <v>OK</v>
          </cell>
          <cell r="J5940"/>
          <cell r="K5940"/>
          <cell r="M5940"/>
        </row>
        <row r="5941">
          <cell r="C5941"/>
          <cell r="E5941"/>
          <cell r="H5941" t="str">
            <v>OK</v>
          </cell>
          <cell r="J5941"/>
          <cell r="K5941"/>
          <cell r="M5941"/>
        </row>
        <row r="5942">
          <cell r="C5942"/>
          <cell r="E5942"/>
          <cell r="H5942" t="str">
            <v>OK</v>
          </cell>
          <cell r="J5942"/>
          <cell r="K5942"/>
          <cell r="M5942"/>
        </row>
        <row r="5943">
          <cell r="C5943"/>
          <cell r="E5943"/>
          <cell r="H5943"/>
          <cell r="J5943"/>
          <cell r="K5943"/>
          <cell r="M5943"/>
        </row>
        <row r="5944">
          <cell r="C5944"/>
          <cell r="E5944"/>
          <cell r="H5944" t="str">
            <v>OK</v>
          </cell>
          <cell r="J5944"/>
          <cell r="K5944"/>
          <cell r="M5944"/>
        </row>
        <row r="5945">
          <cell r="C5945"/>
          <cell r="E5945"/>
          <cell r="H5945" t="str">
            <v>OK</v>
          </cell>
          <cell r="J5945"/>
          <cell r="K5945"/>
          <cell r="M5945"/>
        </row>
        <row r="5946">
          <cell r="C5946"/>
          <cell r="E5946"/>
          <cell r="H5946" t="str">
            <v>OK</v>
          </cell>
          <cell r="J5946"/>
          <cell r="K5946"/>
          <cell r="M5946"/>
        </row>
        <row r="5947">
          <cell r="C5947"/>
          <cell r="E5947"/>
          <cell r="H5947" t="str">
            <v>AGUAD ESTAB</v>
          </cell>
          <cell r="J5947"/>
          <cell r="K5947"/>
          <cell r="M5947"/>
        </row>
        <row r="5948">
          <cell r="C5948"/>
          <cell r="E5948"/>
          <cell r="H5948" t="str">
            <v>SEPARAÇÃO</v>
          </cell>
          <cell r="J5948"/>
          <cell r="K5948"/>
          <cell r="M5948"/>
        </row>
        <row r="5949">
          <cell r="C5949"/>
          <cell r="E5949"/>
          <cell r="H5949" t="str">
            <v>SEPARAÇÃO</v>
          </cell>
          <cell r="J5949"/>
          <cell r="K5949"/>
          <cell r="M5949"/>
        </row>
        <row r="5950">
          <cell r="C5950"/>
          <cell r="E5950"/>
          <cell r="H5950" t="str">
            <v>SEPARAÇÃO</v>
          </cell>
          <cell r="J5950"/>
          <cell r="K5950"/>
          <cell r="M5950"/>
        </row>
        <row r="5951">
          <cell r="C5951"/>
          <cell r="E5951"/>
          <cell r="H5951" t="str">
            <v>OK</v>
          </cell>
          <cell r="J5951"/>
          <cell r="K5951"/>
          <cell r="M5951"/>
        </row>
        <row r="5952">
          <cell r="C5952"/>
          <cell r="E5952"/>
          <cell r="H5952" t="str">
            <v>OK</v>
          </cell>
          <cell r="J5952"/>
          <cell r="K5952"/>
          <cell r="M5952"/>
        </row>
        <row r="5953">
          <cell r="C5953"/>
          <cell r="E5953"/>
          <cell r="H5953" t="str">
            <v>OK</v>
          </cell>
          <cell r="J5953"/>
          <cell r="K5953"/>
          <cell r="M5953"/>
        </row>
        <row r="5954">
          <cell r="C5954"/>
          <cell r="E5954"/>
          <cell r="H5954" t="str">
            <v>OK</v>
          </cell>
          <cell r="J5954"/>
          <cell r="K5954"/>
          <cell r="M5954"/>
        </row>
        <row r="5955">
          <cell r="C5955"/>
          <cell r="E5955"/>
          <cell r="H5955" t="str">
            <v>AGUAD ESTAB</v>
          </cell>
          <cell r="J5955"/>
          <cell r="K5955"/>
          <cell r="M5955"/>
        </row>
        <row r="5956">
          <cell r="C5956"/>
          <cell r="E5956"/>
          <cell r="H5956" t="str">
            <v>AGUAD ESTAB</v>
          </cell>
          <cell r="J5956"/>
          <cell r="K5956"/>
          <cell r="M5956"/>
        </row>
        <row r="5957">
          <cell r="C5957"/>
          <cell r="E5957"/>
          <cell r="H5957" t="str">
            <v>AGUAD ESTAB</v>
          </cell>
          <cell r="J5957"/>
          <cell r="K5957"/>
          <cell r="M5957"/>
        </row>
        <row r="5958">
          <cell r="C5958"/>
          <cell r="E5958"/>
          <cell r="H5958"/>
          <cell r="J5958"/>
          <cell r="K5958"/>
          <cell r="M5958"/>
        </row>
        <row r="5959">
          <cell r="C5959"/>
          <cell r="E5959"/>
          <cell r="H5959" t="str">
            <v>OK</v>
          </cell>
          <cell r="J5959"/>
          <cell r="K5959"/>
          <cell r="M5959"/>
        </row>
        <row r="5960">
          <cell r="C5960"/>
          <cell r="E5960"/>
          <cell r="H5960" t="str">
            <v>OK</v>
          </cell>
          <cell r="J5960"/>
          <cell r="K5960"/>
          <cell r="M5960"/>
        </row>
        <row r="5961">
          <cell r="C5961"/>
          <cell r="E5961"/>
          <cell r="H5961" t="str">
            <v>OK</v>
          </cell>
          <cell r="J5961"/>
          <cell r="K5961"/>
          <cell r="M5961"/>
        </row>
        <row r="5962">
          <cell r="C5962"/>
          <cell r="E5962"/>
          <cell r="H5962" t="str">
            <v>OK</v>
          </cell>
          <cell r="J5962"/>
          <cell r="K5962"/>
          <cell r="M5962"/>
        </row>
        <row r="5963">
          <cell r="C5963"/>
          <cell r="E5963"/>
          <cell r="H5963" t="str">
            <v>OK</v>
          </cell>
          <cell r="J5963"/>
          <cell r="K5963"/>
          <cell r="M5963"/>
        </row>
        <row r="5964">
          <cell r="C5964"/>
          <cell r="E5964"/>
          <cell r="H5964" t="str">
            <v>OK</v>
          </cell>
          <cell r="J5964"/>
          <cell r="K5964"/>
          <cell r="M5964"/>
        </row>
        <row r="5965">
          <cell r="C5965"/>
          <cell r="E5965"/>
          <cell r="H5965" t="str">
            <v>OK</v>
          </cell>
          <cell r="J5965"/>
          <cell r="K5965"/>
          <cell r="M5965"/>
        </row>
        <row r="5966">
          <cell r="C5966"/>
          <cell r="E5966"/>
          <cell r="H5966" t="str">
            <v>OK</v>
          </cell>
          <cell r="J5966"/>
          <cell r="K5966"/>
          <cell r="M5966"/>
        </row>
        <row r="5967">
          <cell r="C5967"/>
          <cell r="E5967"/>
          <cell r="H5967" t="str">
            <v>EM SEPARACAO</v>
          </cell>
          <cell r="J5967"/>
          <cell r="K5967"/>
          <cell r="M5967"/>
        </row>
        <row r="5968">
          <cell r="C5968"/>
          <cell r="E5968"/>
          <cell r="H5968" t="str">
            <v>OK</v>
          </cell>
          <cell r="J5968"/>
          <cell r="K5968"/>
          <cell r="M5968"/>
        </row>
        <row r="5969">
          <cell r="C5969"/>
          <cell r="E5969"/>
          <cell r="H5969" t="str">
            <v>EM SEPARACAO</v>
          </cell>
          <cell r="J5969"/>
          <cell r="K5969"/>
          <cell r="M5969"/>
        </row>
        <row r="5970">
          <cell r="C5970"/>
          <cell r="E5970"/>
          <cell r="H5970" t="str">
            <v>EM SEPARACAO</v>
          </cell>
          <cell r="J5970"/>
          <cell r="K5970"/>
          <cell r="M5970"/>
        </row>
        <row r="5971">
          <cell r="C5971"/>
          <cell r="E5971"/>
          <cell r="H5971" t="str">
            <v>OK</v>
          </cell>
          <cell r="J5971"/>
          <cell r="K5971"/>
          <cell r="M5971"/>
        </row>
        <row r="5972">
          <cell r="C5972"/>
          <cell r="E5972"/>
          <cell r="H5972" t="str">
            <v>OK</v>
          </cell>
          <cell r="J5972"/>
          <cell r="K5972"/>
          <cell r="M5972"/>
        </row>
        <row r="5973">
          <cell r="C5973"/>
          <cell r="E5973"/>
          <cell r="H5973" t="str">
            <v>OK</v>
          </cell>
          <cell r="J5973"/>
          <cell r="K5973"/>
          <cell r="M5973"/>
        </row>
        <row r="5974">
          <cell r="C5974"/>
          <cell r="E5974"/>
          <cell r="H5974"/>
          <cell r="J5974"/>
          <cell r="K5974"/>
          <cell r="M5974"/>
        </row>
        <row r="5975">
          <cell r="C5975"/>
          <cell r="E5975"/>
          <cell r="H5975" t="str">
            <v>OK</v>
          </cell>
          <cell r="J5975"/>
          <cell r="K5975"/>
          <cell r="M5975"/>
        </row>
        <row r="5976">
          <cell r="C5976"/>
          <cell r="E5976"/>
          <cell r="H5976" t="str">
            <v>OK</v>
          </cell>
          <cell r="J5976"/>
          <cell r="K5976"/>
          <cell r="M5976"/>
        </row>
        <row r="5977">
          <cell r="C5977"/>
          <cell r="E5977"/>
          <cell r="H5977" t="str">
            <v>OK</v>
          </cell>
          <cell r="J5977"/>
          <cell r="K5977"/>
          <cell r="M5977"/>
        </row>
        <row r="5978">
          <cell r="C5978"/>
          <cell r="E5978"/>
          <cell r="H5978" t="str">
            <v>OK</v>
          </cell>
          <cell r="J5978"/>
          <cell r="K5978"/>
          <cell r="M5978"/>
        </row>
        <row r="5979">
          <cell r="C5979"/>
          <cell r="E5979"/>
          <cell r="H5979"/>
          <cell r="J5979"/>
          <cell r="K5979"/>
          <cell r="M5979"/>
        </row>
        <row r="5980">
          <cell r="C5980"/>
          <cell r="E5980"/>
          <cell r="H5980" t="str">
            <v>OK</v>
          </cell>
          <cell r="J5980"/>
          <cell r="K5980"/>
          <cell r="M5980"/>
        </row>
        <row r="5981">
          <cell r="C5981"/>
          <cell r="E5981"/>
          <cell r="H5981" t="str">
            <v>OK</v>
          </cell>
          <cell r="J5981"/>
          <cell r="K5981"/>
          <cell r="M5981"/>
        </row>
        <row r="5982">
          <cell r="C5982"/>
          <cell r="E5982"/>
          <cell r="H5982" t="str">
            <v>OK</v>
          </cell>
          <cell r="J5982"/>
          <cell r="K5982"/>
          <cell r="M5982"/>
        </row>
        <row r="5983">
          <cell r="C5983"/>
          <cell r="E5983"/>
          <cell r="H5983" t="str">
            <v>OK</v>
          </cell>
          <cell r="J5983"/>
          <cell r="K5983"/>
          <cell r="M5983"/>
        </row>
        <row r="5984">
          <cell r="C5984"/>
          <cell r="E5984"/>
          <cell r="H5984" t="str">
            <v>OK</v>
          </cell>
          <cell r="J5984"/>
          <cell r="K5984"/>
          <cell r="M5984"/>
        </row>
        <row r="5985">
          <cell r="C5985"/>
          <cell r="E5985"/>
          <cell r="H5985" t="str">
            <v>OK</v>
          </cell>
          <cell r="J5985"/>
          <cell r="K5985"/>
          <cell r="M5985"/>
        </row>
        <row r="5986">
          <cell r="C5986"/>
          <cell r="E5986"/>
          <cell r="H5986"/>
          <cell r="J5986"/>
          <cell r="K5986"/>
          <cell r="M5986"/>
        </row>
        <row r="5987">
          <cell r="C5987"/>
          <cell r="E5987"/>
          <cell r="H5987" t="str">
            <v>OK</v>
          </cell>
          <cell r="J5987"/>
          <cell r="K5987"/>
          <cell r="M5987"/>
        </row>
        <row r="5988">
          <cell r="C5988"/>
          <cell r="E5988"/>
          <cell r="H5988" t="str">
            <v>OK</v>
          </cell>
          <cell r="J5988"/>
          <cell r="K5988"/>
          <cell r="M5988"/>
        </row>
        <row r="5989">
          <cell r="C5989"/>
          <cell r="E5989"/>
          <cell r="H5989" t="str">
            <v>OK</v>
          </cell>
          <cell r="J5989"/>
          <cell r="K5989"/>
          <cell r="M5989"/>
        </row>
        <row r="5990">
          <cell r="C5990"/>
          <cell r="E5990"/>
          <cell r="H5990" t="str">
            <v>OK</v>
          </cell>
          <cell r="J5990"/>
          <cell r="K5990"/>
          <cell r="M5990"/>
        </row>
        <row r="5991">
          <cell r="C5991"/>
          <cell r="E5991"/>
          <cell r="H5991" t="str">
            <v>OK</v>
          </cell>
          <cell r="J5991"/>
          <cell r="K5991"/>
          <cell r="M5991"/>
        </row>
        <row r="5992">
          <cell r="C5992"/>
          <cell r="E5992"/>
          <cell r="H5992" t="str">
            <v>OK</v>
          </cell>
          <cell r="J5992"/>
          <cell r="K5992"/>
          <cell r="M5992"/>
        </row>
        <row r="5993">
          <cell r="C5993"/>
          <cell r="E5993"/>
          <cell r="H5993" t="str">
            <v>OK</v>
          </cell>
          <cell r="J5993"/>
          <cell r="K5993"/>
          <cell r="M5993"/>
        </row>
        <row r="5994">
          <cell r="C5994"/>
          <cell r="E5994"/>
          <cell r="H5994" t="str">
            <v>OK</v>
          </cell>
          <cell r="J5994"/>
          <cell r="K5994"/>
          <cell r="M5994"/>
        </row>
        <row r="5995">
          <cell r="C5995"/>
          <cell r="E5995"/>
          <cell r="H5995" t="str">
            <v>OK</v>
          </cell>
          <cell r="J5995"/>
          <cell r="K5995"/>
          <cell r="M5995"/>
        </row>
        <row r="5996">
          <cell r="C5996"/>
          <cell r="E5996"/>
          <cell r="H5996" t="str">
            <v>OK</v>
          </cell>
          <cell r="J5996"/>
          <cell r="K5996"/>
          <cell r="M5996"/>
        </row>
        <row r="5997">
          <cell r="C5997"/>
          <cell r="E5997"/>
          <cell r="H5997" t="str">
            <v>OK</v>
          </cell>
          <cell r="J5997"/>
          <cell r="K5997"/>
          <cell r="M5997"/>
        </row>
        <row r="5998">
          <cell r="C5998"/>
          <cell r="E5998"/>
          <cell r="H5998" t="str">
            <v>OK</v>
          </cell>
          <cell r="J5998"/>
          <cell r="K5998"/>
          <cell r="M5998"/>
        </row>
        <row r="5999">
          <cell r="C5999"/>
          <cell r="E5999"/>
          <cell r="H5999" t="str">
            <v>OK</v>
          </cell>
          <cell r="J5999"/>
          <cell r="K5999"/>
          <cell r="M5999"/>
        </row>
        <row r="6000">
          <cell r="C6000"/>
          <cell r="E6000"/>
          <cell r="H6000" t="str">
            <v>OK</v>
          </cell>
          <cell r="J6000"/>
          <cell r="K6000"/>
          <cell r="M6000"/>
        </row>
        <row r="6001">
          <cell r="C6001"/>
          <cell r="E6001"/>
          <cell r="H6001" t="str">
            <v>OK</v>
          </cell>
          <cell r="J6001"/>
          <cell r="K6001"/>
          <cell r="M6001"/>
        </row>
        <row r="6002">
          <cell r="C6002"/>
          <cell r="E6002"/>
          <cell r="H6002" t="str">
            <v>OK</v>
          </cell>
          <cell r="J6002"/>
          <cell r="K6002"/>
          <cell r="M6002"/>
        </row>
        <row r="6003">
          <cell r="C6003"/>
          <cell r="E6003"/>
          <cell r="H6003" t="str">
            <v>OK</v>
          </cell>
          <cell r="J6003"/>
          <cell r="K6003"/>
          <cell r="M6003"/>
        </row>
        <row r="6004">
          <cell r="C6004"/>
          <cell r="E6004"/>
          <cell r="H6004" t="str">
            <v>OK</v>
          </cell>
          <cell r="J6004"/>
          <cell r="K6004"/>
          <cell r="M6004"/>
        </row>
        <row r="6005">
          <cell r="C6005"/>
          <cell r="E6005"/>
          <cell r="H6005" t="str">
            <v>OK</v>
          </cell>
          <cell r="J6005"/>
          <cell r="K6005"/>
          <cell r="M6005"/>
        </row>
        <row r="6006">
          <cell r="C6006"/>
          <cell r="E6006"/>
          <cell r="H6006" t="str">
            <v>OK</v>
          </cell>
          <cell r="J6006"/>
          <cell r="K6006"/>
          <cell r="M6006"/>
        </row>
        <row r="6007">
          <cell r="C6007"/>
          <cell r="E6007"/>
          <cell r="H6007" t="str">
            <v>OK</v>
          </cell>
          <cell r="J6007"/>
          <cell r="K6007"/>
          <cell r="M6007"/>
        </row>
        <row r="6008">
          <cell r="C6008"/>
          <cell r="E6008"/>
          <cell r="H6008" t="str">
            <v>OK</v>
          </cell>
          <cell r="J6008"/>
          <cell r="K6008"/>
          <cell r="M6008"/>
        </row>
        <row r="6009">
          <cell r="C6009"/>
          <cell r="E6009"/>
          <cell r="H6009" t="str">
            <v>OK</v>
          </cell>
          <cell r="J6009"/>
          <cell r="K6009"/>
          <cell r="M6009"/>
        </row>
        <row r="6010">
          <cell r="C6010"/>
          <cell r="E6010"/>
          <cell r="H6010" t="str">
            <v>OK</v>
          </cell>
          <cell r="J6010"/>
          <cell r="K6010"/>
          <cell r="M6010"/>
        </row>
        <row r="6011">
          <cell r="C6011"/>
          <cell r="E6011"/>
          <cell r="H6011" t="str">
            <v>OK</v>
          </cell>
          <cell r="J6011"/>
          <cell r="K6011"/>
          <cell r="M6011"/>
        </row>
        <row r="6012">
          <cell r="C6012"/>
          <cell r="E6012"/>
          <cell r="H6012" t="str">
            <v>OK</v>
          </cell>
          <cell r="J6012"/>
          <cell r="K6012"/>
          <cell r="M6012"/>
        </row>
        <row r="6013">
          <cell r="C6013"/>
          <cell r="E6013"/>
          <cell r="H6013" t="str">
            <v>OK</v>
          </cell>
          <cell r="J6013"/>
          <cell r="K6013"/>
          <cell r="M6013"/>
        </row>
        <row r="6014">
          <cell r="C6014"/>
          <cell r="E6014"/>
          <cell r="H6014" t="str">
            <v>OK</v>
          </cell>
          <cell r="J6014"/>
          <cell r="K6014"/>
          <cell r="M6014"/>
        </row>
        <row r="6015">
          <cell r="C6015"/>
          <cell r="E6015"/>
          <cell r="H6015" t="str">
            <v>OK</v>
          </cell>
          <cell r="J6015"/>
          <cell r="K6015"/>
          <cell r="M6015"/>
        </row>
        <row r="6016">
          <cell r="C6016"/>
          <cell r="E6016"/>
          <cell r="H6016" t="str">
            <v>OK</v>
          </cell>
          <cell r="J6016"/>
          <cell r="K6016"/>
          <cell r="M6016"/>
        </row>
        <row r="6017">
          <cell r="C6017"/>
          <cell r="E6017"/>
          <cell r="H6017"/>
          <cell r="J6017"/>
          <cell r="K6017"/>
          <cell r="M6017"/>
        </row>
        <row r="6018">
          <cell r="C6018"/>
          <cell r="E6018"/>
          <cell r="H6018" t="str">
            <v>OK</v>
          </cell>
          <cell r="J6018"/>
          <cell r="K6018"/>
          <cell r="M6018"/>
        </row>
        <row r="6019">
          <cell r="C6019"/>
          <cell r="E6019"/>
          <cell r="H6019" t="str">
            <v>OK</v>
          </cell>
          <cell r="J6019"/>
          <cell r="K6019"/>
          <cell r="M6019"/>
        </row>
        <row r="6020">
          <cell r="C6020"/>
          <cell r="E6020"/>
          <cell r="H6020" t="str">
            <v>OK</v>
          </cell>
          <cell r="J6020"/>
          <cell r="K6020"/>
          <cell r="M6020"/>
        </row>
        <row r="6021">
          <cell r="C6021"/>
          <cell r="E6021"/>
          <cell r="H6021" t="str">
            <v>OK</v>
          </cell>
          <cell r="J6021"/>
          <cell r="K6021"/>
          <cell r="M6021"/>
        </row>
        <row r="6022">
          <cell r="C6022"/>
          <cell r="E6022"/>
          <cell r="H6022" t="str">
            <v>OK</v>
          </cell>
          <cell r="J6022"/>
          <cell r="K6022"/>
          <cell r="M6022"/>
        </row>
        <row r="6023">
          <cell r="C6023"/>
          <cell r="E6023"/>
          <cell r="H6023" t="str">
            <v>OK</v>
          </cell>
          <cell r="J6023"/>
          <cell r="K6023"/>
          <cell r="M6023"/>
        </row>
        <row r="6024">
          <cell r="C6024"/>
          <cell r="E6024"/>
          <cell r="H6024" t="str">
            <v>OK</v>
          </cell>
          <cell r="J6024"/>
          <cell r="K6024"/>
          <cell r="M6024"/>
        </row>
        <row r="6025">
          <cell r="C6025"/>
          <cell r="E6025"/>
          <cell r="H6025" t="str">
            <v>OK</v>
          </cell>
          <cell r="J6025"/>
          <cell r="K6025"/>
          <cell r="M6025"/>
        </row>
        <row r="6026">
          <cell r="C6026"/>
          <cell r="E6026"/>
          <cell r="H6026" t="str">
            <v>OK</v>
          </cell>
          <cell r="J6026"/>
          <cell r="K6026"/>
          <cell r="M6026"/>
        </row>
        <row r="6027">
          <cell r="C6027"/>
          <cell r="E6027"/>
          <cell r="H6027" t="str">
            <v>OK</v>
          </cell>
          <cell r="J6027"/>
          <cell r="K6027"/>
          <cell r="M6027"/>
        </row>
        <row r="6028">
          <cell r="C6028"/>
          <cell r="E6028"/>
          <cell r="H6028" t="str">
            <v>OK</v>
          </cell>
          <cell r="J6028"/>
          <cell r="K6028"/>
          <cell r="M6028"/>
        </row>
        <row r="6029">
          <cell r="C6029"/>
          <cell r="E6029"/>
          <cell r="H6029" t="str">
            <v>OK</v>
          </cell>
          <cell r="J6029"/>
          <cell r="K6029"/>
          <cell r="M6029"/>
        </row>
        <row r="6030">
          <cell r="C6030"/>
          <cell r="E6030"/>
          <cell r="H6030" t="str">
            <v>OK</v>
          </cell>
          <cell r="J6030"/>
          <cell r="K6030"/>
          <cell r="M6030"/>
        </row>
        <row r="6031">
          <cell r="C6031"/>
          <cell r="E6031"/>
          <cell r="H6031" t="str">
            <v>OK</v>
          </cell>
          <cell r="J6031"/>
          <cell r="K6031"/>
          <cell r="M6031"/>
        </row>
        <row r="6032">
          <cell r="C6032"/>
          <cell r="E6032"/>
          <cell r="H6032" t="str">
            <v>OK</v>
          </cell>
          <cell r="J6032"/>
          <cell r="K6032"/>
          <cell r="M6032"/>
        </row>
        <row r="6033">
          <cell r="C6033"/>
          <cell r="E6033"/>
          <cell r="H6033" t="str">
            <v>OK</v>
          </cell>
          <cell r="J6033"/>
          <cell r="K6033"/>
          <cell r="M6033"/>
        </row>
        <row r="6034">
          <cell r="C6034"/>
          <cell r="E6034"/>
          <cell r="H6034" t="str">
            <v>OK</v>
          </cell>
          <cell r="J6034"/>
          <cell r="K6034"/>
          <cell r="M6034"/>
        </row>
        <row r="6035">
          <cell r="C6035"/>
          <cell r="E6035"/>
          <cell r="H6035" t="str">
            <v>OK</v>
          </cell>
          <cell r="J6035"/>
          <cell r="K6035"/>
          <cell r="M6035"/>
        </row>
        <row r="6036">
          <cell r="C6036"/>
          <cell r="E6036"/>
          <cell r="H6036" t="str">
            <v>OK</v>
          </cell>
          <cell r="J6036"/>
          <cell r="K6036"/>
          <cell r="M6036"/>
        </row>
        <row r="6037">
          <cell r="C6037"/>
          <cell r="E6037"/>
          <cell r="H6037" t="str">
            <v>OK</v>
          </cell>
          <cell r="J6037"/>
          <cell r="K6037"/>
          <cell r="M6037"/>
        </row>
        <row r="6038">
          <cell r="C6038"/>
          <cell r="E6038"/>
          <cell r="H6038" t="str">
            <v>OK</v>
          </cell>
          <cell r="J6038"/>
          <cell r="K6038"/>
          <cell r="M6038"/>
        </row>
        <row r="6039">
          <cell r="C6039"/>
          <cell r="E6039"/>
          <cell r="H6039" t="str">
            <v>OK</v>
          </cell>
          <cell r="J6039"/>
          <cell r="K6039"/>
          <cell r="M6039"/>
        </row>
        <row r="6040">
          <cell r="C6040"/>
          <cell r="E6040"/>
          <cell r="H6040" t="str">
            <v>OK</v>
          </cell>
          <cell r="J6040"/>
          <cell r="K6040"/>
          <cell r="M6040"/>
        </row>
        <row r="6041">
          <cell r="C6041"/>
          <cell r="E6041"/>
          <cell r="H6041" t="str">
            <v>OK</v>
          </cell>
          <cell r="J6041"/>
          <cell r="K6041"/>
          <cell r="M6041"/>
        </row>
        <row r="6042">
          <cell r="C6042"/>
          <cell r="E6042"/>
          <cell r="H6042" t="str">
            <v>OK</v>
          </cell>
          <cell r="J6042"/>
          <cell r="K6042"/>
          <cell r="M6042"/>
        </row>
        <row r="6043">
          <cell r="C6043"/>
          <cell r="E6043"/>
          <cell r="H6043" t="str">
            <v>OK</v>
          </cell>
          <cell r="J6043"/>
          <cell r="K6043"/>
          <cell r="M6043"/>
        </row>
        <row r="6044">
          <cell r="C6044"/>
          <cell r="E6044"/>
          <cell r="H6044" t="str">
            <v>OK</v>
          </cell>
          <cell r="J6044"/>
          <cell r="K6044"/>
          <cell r="M6044"/>
        </row>
        <row r="6045">
          <cell r="C6045"/>
          <cell r="E6045"/>
          <cell r="H6045" t="str">
            <v>OK</v>
          </cell>
          <cell r="J6045"/>
          <cell r="K6045"/>
          <cell r="M6045"/>
        </row>
        <row r="6046">
          <cell r="C6046"/>
          <cell r="E6046"/>
          <cell r="H6046" t="str">
            <v>OK</v>
          </cell>
          <cell r="J6046"/>
          <cell r="K6046"/>
          <cell r="M6046"/>
        </row>
        <row r="6047">
          <cell r="C6047"/>
          <cell r="E6047"/>
          <cell r="H6047" t="str">
            <v>OK</v>
          </cell>
          <cell r="J6047"/>
          <cell r="K6047"/>
          <cell r="M6047"/>
        </row>
        <row r="6048">
          <cell r="C6048"/>
          <cell r="E6048"/>
          <cell r="H6048" t="str">
            <v>OK</v>
          </cell>
          <cell r="J6048"/>
          <cell r="K6048"/>
          <cell r="M6048"/>
        </row>
        <row r="6049">
          <cell r="C6049"/>
          <cell r="E6049"/>
          <cell r="H6049" t="str">
            <v>OK</v>
          </cell>
          <cell r="J6049"/>
          <cell r="K6049"/>
          <cell r="M6049"/>
        </row>
        <row r="6050">
          <cell r="C6050"/>
          <cell r="E6050"/>
          <cell r="H6050" t="str">
            <v>OK</v>
          </cell>
          <cell r="J6050"/>
          <cell r="K6050"/>
          <cell r="M6050"/>
        </row>
        <row r="6051">
          <cell r="C6051"/>
          <cell r="E6051"/>
          <cell r="H6051" t="str">
            <v>OK</v>
          </cell>
          <cell r="J6051"/>
          <cell r="K6051"/>
          <cell r="M6051"/>
        </row>
        <row r="6052">
          <cell r="C6052"/>
          <cell r="E6052"/>
          <cell r="H6052" t="str">
            <v>OK</v>
          </cell>
          <cell r="J6052"/>
          <cell r="K6052"/>
          <cell r="M6052"/>
        </row>
        <row r="6053">
          <cell r="C6053"/>
          <cell r="E6053"/>
          <cell r="H6053" t="str">
            <v>OK</v>
          </cell>
          <cell r="J6053"/>
          <cell r="K6053"/>
          <cell r="M6053"/>
        </row>
        <row r="6054">
          <cell r="C6054"/>
          <cell r="E6054"/>
          <cell r="H6054" t="str">
            <v>EM OUTRO PONTO</v>
          </cell>
          <cell r="J6054"/>
          <cell r="K6054"/>
          <cell r="M6054"/>
        </row>
        <row r="6055">
          <cell r="C6055"/>
          <cell r="E6055"/>
          <cell r="H6055" t="str">
            <v>OK</v>
          </cell>
          <cell r="J6055"/>
          <cell r="K6055"/>
          <cell r="M6055"/>
        </row>
        <row r="6056">
          <cell r="C6056"/>
          <cell r="E6056"/>
          <cell r="H6056" t="str">
            <v>OK</v>
          </cell>
          <cell r="J6056"/>
          <cell r="K6056"/>
          <cell r="M6056"/>
        </row>
        <row r="6057">
          <cell r="C6057"/>
          <cell r="E6057"/>
          <cell r="H6057" t="str">
            <v>OK</v>
          </cell>
          <cell r="J6057"/>
          <cell r="K6057"/>
          <cell r="M6057"/>
        </row>
        <row r="6058">
          <cell r="C6058"/>
          <cell r="E6058"/>
          <cell r="H6058" t="str">
            <v>OK</v>
          </cell>
          <cell r="J6058"/>
          <cell r="K6058"/>
          <cell r="M6058"/>
        </row>
        <row r="6059">
          <cell r="C6059"/>
          <cell r="E6059"/>
          <cell r="H6059" t="str">
            <v>OK</v>
          </cell>
          <cell r="J6059"/>
          <cell r="K6059"/>
          <cell r="M6059"/>
        </row>
        <row r="6060">
          <cell r="C6060"/>
          <cell r="E6060"/>
          <cell r="H6060" t="str">
            <v>OK</v>
          </cell>
          <cell r="J6060"/>
          <cell r="K6060"/>
          <cell r="M6060"/>
        </row>
        <row r="6061">
          <cell r="C6061"/>
          <cell r="E6061"/>
          <cell r="H6061" t="str">
            <v>OK</v>
          </cell>
          <cell r="J6061"/>
          <cell r="K6061"/>
          <cell r="M6061"/>
        </row>
        <row r="6062">
          <cell r="C6062"/>
          <cell r="E6062"/>
          <cell r="H6062" t="str">
            <v>OK</v>
          </cell>
          <cell r="J6062"/>
          <cell r="K6062"/>
          <cell r="M6062"/>
        </row>
        <row r="6063">
          <cell r="C6063"/>
          <cell r="E6063"/>
          <cell r="H6063" t="str">
            <v>OK</v>
          </cell>
          <cell r="J6063"/>
          <cell r="K6063"/>
          <cell r="M6063"/>
        </row>
        <row r="6064">
          <cell r="C6064"/>
          <cell r="E6064"/>
          <cell r="H6064" t="str">
            <v>OK</v>
          </cell>
          <cell r="J6064"/>
          <cell r="K6064"/>
          <cell r="M6064"/>
        </row>
        <row r="6065">
          <cell r="C6065"/>
          <cell r="E6065"/>
          <cell r="H6065" t="str">
            <v>OK</v>
          </cell>
          <cell r="J6065"/>
          <cell r="K6065"/>
          <cell r="M6065"/>
        </row>
        <row r="6066">
          <cell r="C6066"/>
          <cell r="E6066"/>
          <cell r="H6066" t="str">
            <v>OK</v>
          </cell>
          <cell r="J6066"/>
          <cell r="K6066"/>
          <cell r="M6066"/>
        </row>
        <row r="6067">
          <cell r="C6067"/>
          <cell r="E6067"/>
          <cell r="H6067" t="str">
            <v>OK</v>
          </cell>
          <cell r="J6067"/>
          <cell r="K6067"/>
          <cell r="M6067"/>
        </row>
        <row r="6068">
          <cell r="C6068"/>
          <cell r="E6068"/>
          <cell r="H6068" t="str">
            <v>OK</v>
          </cell>
          <cell r="J6068"/>
          <cell r="K6068"/>
          <cell r="M6068"/>
        </row>
        <row r="6069">
          <cell r="C6069"/>
          <cell r="E6069"/>
          <cell r="H6069" t="str">
            <v>OK</v>
          </cell>
          <cell r="J6069"/>
          <cell r="K6069"/>
          <cell r="M6069"/>
        </row>
        <row r="6070">
          <cell r="C6070"/>
          <cell r="E6070"/>
          <cell r="H6070" t="str">
            <v>OK</v>
          </cell>
          <cell r="J6070"/>
          <cell r="K6070"/>
          <cell r="M6070"/>
        </row>
        <row r="6071">
          <cell r="C6071"/>
          <cell r="E6071"/>
          <cell r="H6071" t="str">
            <v>NÃO ENCOTRADO</v>
          </cell>
          <cell r="J6071"/>
          <cell r="K6071"/>
          <cell r="M6071"/>
        </row>
        <row r="6072">
          <cell r="C6072"/>
          <cell r="E6072"/>
          <cell r="H6072" t="str">
            <v>OK</v>
          </cell>
          <cell r="J6072"/>
          <cell r="K6072"/>
          <cell r="M6072"/>
        </row>
        <row r="6073">
          <cell r="C6073"/>
          <cell r="E6073"/>
          <cell r="H6073" t="str">
            <v>OK</v>
          </cell>
          <cell r="J6073"/>
          <cell r="K6073"/>
          <cell r="M6073"/>
        </row>
        <row r="6074">
          <cell r="C6074"/>
          <cell r="E6074"/>
          <cell r="H6074" t="str">
            <v>OK</v>
          </cell>
          <cell r="J6074"/>
          <cell r="K6074"/>
          <cell r="M6074"/>
        </row>
        <row r="6075">
          <cell r="C6075"/>
          <cell r="E6075"/>
          <cell r="H6075" t="str">
            <v>OK</v>
          </cell>
          <cell r="J6075"/>
          <cell r="K6075"/>
          <cell r="M6075"/>
        </row>
        <row r="6076">
          <cell r="C6076"/>
          <cell r="E6076"/>
          <cell r="H6076" t="str">
            <v>OK</v>
          </cell>
          <cell r="J6076"/>
          <cell r="K6076"/>
          <cell r="M6076"/>
        </row>
        <row r="6077">
          <cell r="C6077"/>
          <cell r="E6077"/>
          <cell r="H6077" t="str">
            <v>OK</v>
          </cell>
          <cell r="J6077"/>
          <cell r="K6077"/>
          <cell r="M6077"/>
        </row>
        <row r="6078">
          <cell r="C6078"/>
          <cell r="E6078"/>
          <cell r="H6078" t="str">
            <v>OK</v>
          </cell>
          <cell r="J6078"/>
          <cell r="K6078"/>
          <cell r="M6078"/>
        </row>
        <row r="6079">
          <cell r="C6079"/>
          <cell r="E6079"/>
          <cell r="H6079" t="str">
            <v>OK</v>
          </cell>
          <cell r="J6079"/>
          <cell r="K6079"/>
          <cell r="M6079"/>
        </row>
        <row r="6080">
          <cell r="C6080"/>
          <cell r="E6080"/>
          <cell r="H6080" t="str">
            <v>OK</v>
          </cell>
          <cell r="J6080"/>
          <cell r="K6080"/>
          <cell r="M6080"/>
        </row>
        <row r="6081">
          <cell r="C6081"/>
          <cell r="E6081"/>
          <cell r="H6081" t="str">
            <v>OK</v>
          </cell>
          <cell r="J6081"/>
          <cell r="K6081"/>
          <cell r="M6081"/>
        </row>
        <row r="6082">
          <cell r="C6082"/>
          <cell r="E6082"/>
          <cell r="H6082" t="str">
            <v>OK</v>
          </cell>
          <cell r="J6082"/>
          <cell r="K6082"/>
          <cell r="M6082"/>
        </row>
        <row r="6083">
          <cell r="C6083"/>
          <cell r="E6083"/>
          <cell r="H6083" t="str">
            <v>OK</v>
          </cell>
          <cell r="J6083"/>
          <cell r="K6083"/>
          <cell r="M6083"/>
        </row>
        <row r="6084">
          <cell r="C6084"/>
          <cell r="E6084"/>
          <cell r="H6084" t="str">
            <v>OK</v>
          </cell>
          <cell r="J6084"/>
          <cell r="K6084"/>
          <cell r="M6084"/>
        </row>
        <row r="6085">
          <cell r="C6085"/>
          <cell r="E6085"/>
          <cell r="H6085" t="str">
            <v>OK</v>
          </cell>
          <cell r="J6085"/>
          <cell r="K6085"/>
          <cell r="M6085"/>
        </row>
        <row r="6086">
          <cell r="C6086"/>
          <cell r="E6086"/>
          <cell r="H6086" t="str">
            <v>OK</v>
          </cell>
          <cell r="J6086"/>
          <cell r="K6086"/>
          <cell r="M6086"/>
        </row>
        <row r="6087">
          <cell r="C6087"/>
          <cell r="E6087"/>
          <cell r="H6087" t="str">
            <v>OK</v>
          </cell>
          <cell r="J6087"/>
          <cell r="K6087"/>
          <cell r="M6087"/>
        </row>
        <row r="6088">
          <cell r="C6088"/>
          <cell r="E6088"/>
          <cell r="H6088" t="str">
            <v>OK</v>
          </cell>
          <cell r="J6088"/>
          <cell r="K6088"/>
          <cell r="M6088"/>
        </row>
        <row r="6089">
          <cell r="C6089"/>
          <cell r="E6089"/>
          <cell r="H6089" t="str">
            <v>OK</v>
          </cell>
          <cell r="J6089"/>
          <cell r="K6089"/>
          <cell r="M6089"/>
        </row>
        <row r="6090">
          <cell r="C6090"/>
          <cell r="E6090"/>
          <cell r="H6090" t="str">
            <v>OK</v>
          </cell>
          <cell r="J6090"/>
          <cell r="K6090"/>
          <cell r="M6090"/>
        </row>
        <row r="6091">
          <cell r="C6091"/>
          <cell r="E6091"/>
          <cell r="H6091" t="str">
            <v>OK</v>
          </cell>
          <cell r="J6091"/>
          <cell r="K6091"/>
          <cell r="M6091"/>
        </row>
        <row r="6092">
          <cell r="C6092"/>
          <cell r="E6092"/>
          <cell r="H6092" t="str">
            <v>OK</v>
          </cell>
          <cell r="J6092"/>
          <cell r="K6092"/>
          <cell r="M6092"/>
        </row>
        <row r="6093">
          <cell r="C6093"/>
          <cell r="E6093"/>
          <cell r="H6093" t="str">
            <v>OK</v>
          </cell>
          <cell r="J6093"/>
          <cell r="K6093"/>
          <cell r="M6093"/>
        </row>
        <row r="6094">
          <cell r="C6094"/>
          <cell r="E6094"/>
          <cell r="H6094" t="str">
            <v>OK</v>
          </cell>
          <cell r="J6094"/>
          <cell r="K6094"/>
          <cell r="M6094"/>
        </row>
        <row r="6095">
          <cell r="C6095"/>
          <cell r="E6095"/>
          <cell r="H6095" t="str">
            <v>OK</v>
          </cell>
          <cell r="J6095"/>
          <cell r="K6095"/>
          <cell r="M6095"/>
        </row>
        <row r="6096">
          <cell r="C6096"/>
          <cell r="E6096"/>
          <cell r="H6096" t="str">
            <v>OK</v>
          </cell>
          <cell r="J6096"/>
          <cell r="K6096"/>
          <cell r="M6096"/>
        </row>
        <row r="6097">
          <cell r="C6097"/>
          <cell r="E6097"/>
          <cell r="H6097" t="str">
            <v>EM OUTRO PONTO</v>
          </cell>
          <cell r="J6097"/>
          <cell r="K6097"/>
          <cell r="M6097"/>
        </row>
        <row r="6098">
          <cell r="C6098"/>
          <cell r="E6098"/>
          <cell r="H6098" t="str">
            <v>OK</v>
          </cell>
          <cell r="J6098"/>
          <cell r="K6098"/>
          <cell r="M6098"/>
        </row>
        <row r="6099">
          <cell r="C6099"/>
          <cell r="E6099"/>
          <cell r="H6099" t="str">
            <v>OK</v>
          </cell>
          <cell r="J6099"/>
          <cell r="K6099"/>
          <cell r="M6099"/>
        </row>
        <row r="6100">
          <cell r="C6100"/>
          <cell r="E6100"/>
          <cell r="H6100" t="str">
            <v>OK</v>
          </cell>
          <cell r="J6100"/>
          <cell r="K6100"/>
          <cell r="M6100"/>
        </row>
        <row r="6101">
          <cell r="C6101"/>
          <cell r="E6101"/>
          <cell r="H6101" t="str">
            <v>OK</v>
          </cell>
          <cell r="J6101"/>
          <cell r="K6101"/>
          <cell r="M6101"/>
        </row>
        <row r="6102">
          <cell r="C6102"/>
          <cell r="E6102"/>
          <cell r="H6102" t="str">
            <v>OK</v>
          </cell>
          <cell r="J6102"/>
          <cell r="K6102"/>
          <cell r="M6102"/>
        </row>
        <row r="6103">
          <cell r="C6103"/>
          <cell r="E6103"/>
          <cell r="H6103" t="str">
            <v>OK</v>
          </cell>
          <cell r="J6103"/>
          <cell r="K6103"/>
          <cell r="M6103"/>
        </row>
        <row r="6104">
          <cell r="C6104"/>
          <cell r="E6104"/>
          <cell r="H6104" t="str">
            <v>OK</v>
          </cell>
          <cell r="J6104"/>
          <cell r="K6104"/>
          <cell r="M6104"/>
        </row>
        <row r="6105">
          <cell r="C6105"/>
          <cell r="E6105"/>
          <cell r="H6105" t="str">
            <v>OK</v>
          </cell>
          <cell r="J6105"/>
          <cell r="K6105"/>
          <cell r="M6105"/>
        </row>
        <row r="6106">
          <cell r="C6106"/>
          <cell r="E6106"/>
          <cell r="H6106" t="str">
            <v>OK</v>
          </cell>
          <cell r="J6106"/>
          <cell r="K6106"/>
          <cell r="M6106"/>
        </row>
        <row r="6107">
          <cell r="C6107"/>
          <cell r="E6107"/>
          <cell r="H6107" t="str">
            <v>OK</v>
          </cell>
          <cell r="J6107"/>
          <cell r="K6107"/>
          <cell r="M6107"/>
        </row>
        <row r="6108">
          <cell r="C6108"/>
          <cell r="E6108"/>
          <cell r="H6108" t="str">
            <v>OK</v>
          </cell>
          <cell r="J6108"/>
          <cell r="K6108"/>
          <cell r="M6108"/>
        </row>
        <row r="6109">
          <cell r="C6109"/>
          <cell r="E6109"/>
          <cell r="H6109" t="str">
            <v>OK</v>
          </cell>
          <cell r="J6109"/>
          <cell r="K6109"/>
          <cell r="M6109"/>
        </row>
        <row r="6110">
          <cell r="C6110"/>
          <cell r="E6110"/>
          <cell r="H6110" t="str">
            <v>OK</v>
          </cell>
          <cell r="J6110"/>
          <cell r="K6110"/>
          <cell r="M6110"/>
        </row>
        <row r="6111">
          <cell r="C6111"/>
          <cell r="E6111"/>
          <cell r="H6111" t="str">
            <v>OK</v>
          </cell>
          <cell r="J6111"/>
          <cell r="K6111"/>
          <cell r="M6111"/>
        </row>
        <row r="6112">
          <cell r="C6112"/>
          <cell r="E6112"/>
          <cell r="H6112" t="str">
            <v>OK</v>
          </cell>
          <cell r="J6112"/>
          <cell r="K6112"/>
          <cell r="M6112"/>
        </row>
        <row r="6113">
          <cell r="C6113"/>
          <cell r="E6113"/>
          <cell r="H6113" t="str">
            <v>OK</v>
          </cell>
          <cell r="J6113"/>
          <cell r="K6113"/>
          <cell r="M6113"/>
        </row>
        <row r="6114">
          <cell r="C6114"/>
          <cell r="E6114"/>
          <cell r="H6114" t="str">
            <v>OK</v>
          </cell>
          <cell r="J6114"/>
          <cell r="K6114"/>
          <cell r="M6114"/>
        </row>
        <row r="6115">
          <cell r="C6115"/>
          <cell r="E6115"/>
          <cell r="H6115" t="str">
            <v>OK</v>
          </cell>
          <cell r="J6115"/>
          <cell r="K6115"/>
          <cell r="M6115"/>
        </row>
        <row r="6116">
          <cell r="C6116"/>
          <cell r="E6116"/>
          <cell r="H6116" t="str">
            <v>OK</v>
          </cell>
          <cell r="J6116"/>
          <cell r="K6116"/>
          <cell r="M6116"/>
        </row>
        <row r="6117">
          <cell r="C6117"/>
          <cell r="E6117"/>
          <cell r="H6117" t="str">
            <v>OK</v>
          </cell>
          <cell r="J6117"/>
          <cell r="K6117"/>
          <cell r="M6117"/>
        </row>
        <row r="6118">
          <cell r="C6118"/>
          <cell r="E6118"/>
          <cell r="H6118" t="str">
            <v>OK</v>
          </cell>
          <cell r="J6118"/>
          <cell r="K6118"/>
          <cell r="M6118"/>
        </row>
        <row r="6119">
          <cell r="C6119"/>
          <cell r="E6119"/>
          <cell r="H6119" t="str">
            <v>OK</v>
          </cell>
          <cell r="J6119"/>
          <cell r="K6119"/>
          <cell r="M6119"/>
        </row>
        <row r="6120">
          <cell r="C6120"/>
          <cell r="E6120"/>
          <cell r="H6120" t="str">
            <v>OK</v>
          </cell>
          <cell r="J6120"/>
          <cell r="K6120"/>
          <cell r="M6120"/>
        </row>
        <row r="6121">
          <cell r="C6121"/>
          <cell r="E6121"/>
          <cell r="H6121" t="str">
            <v>OK</v>
          </cell>
          <cell r="J6121"/>
          <cell r="K6121"/>
          <cell r="M6121"/>
        </row>
        <row r="6122">
          <cell r="C6122"/>
          <cell r="E6122"/>
          <cell r="H6122" t="str">
            <v>OK</v>
          </cell>
          <cell r="J6122"/>
          <cell r="K6122"/>
          <cell r="M6122"/>
        </row>
        <row r="6123">
          <cell r="C6123"/>
          <cell r="E6123"/>
          <cell r="H6123" t="str">
            <v>OK</v>
          </cell>
          <cell r="J6123"/>
          <cell r="K6123"/>
          <cell r="M6123"/>
        </row>
        <row r="6124">
          <cell r="C6124"/>
          <cell r="E6124"/>
          <cell r="H6124"/>
          <cell r="J6124"/>
          <cell r="K6124"/>
          <cell r="M6124"/>
        </row>
        <row r="6125">
          <cell r="C6125"/>
          <cell r="E6125"/>
          <cell r="H6125" t="str">
            <v>OK</v>
          </cell>
          <cell r="J6125"/>
          <cell r="K6125"/>
          <cell r="M6125"/>
        </row>
        <row r="6126">
          <cell r="C6126"/>
          <cell r="E6126"/>
          <cell r="H6126" t="str">
            <v>OK</v>
          </cell>
          <cell r="J6126"/>
          <cell r="K6126"/>
          <cell r="M6126"/>
        </row>
        <row r="6127">
          <cell r="C6127"/>
          <cell r="E6127"/>
          <cell r="H6127" t="str">
            <v>OK</v>
          </cell>
          <cell r="J6127"/>
          <cell r="K6127"/>
          <cell r="M6127"/>
        </row>
        <row r="6128">
          <cell r="C6128"/>
          <cell r="E6128"/>
          <cell r="H6128" t="str">
            <v>OK</v>
          </cell>
          <cell r="J6128"/>
          <cell r="K6128"/>
          <cell r="M6128"/>
        </row>
        <row r="6129">
          <cell r="C6129"/>
          <cell r="E6129"/>
          <cell r="H6129" t="str">
            <v>OK</v>
          </cell>
          <cell r="J6129"/>
          <cell r="K6129"/>
          <cell r="M6129"/>
        </row>
        <row r="6130">
          <cell r="C6130"/>
          <cell r="E6130"/>
          <cell r="H6130" t="str">
            <v>OK</v>
          </cell>
          <cell r="J6130"/>
          <cell r="K6130"/>
          <cell r="M6130"/>
        </row>
        <row r="6131">
          <cell r="C6131"/>
          <cell r="E6131"/>
          <cell r="H6131" t="str">
            <v>OK</v>
          </cell>
          <cell r="J6131"/>
          <cell r="K6131"/>
          <cell r="M6131"/>
        </row>
        <row r="6132">
          <cell r="C6132"/>
          <cell r="E6132"/>
          <cell r="H6132" t="str">
            <v>OK</v>
          </cell>
          <cell r="J6132"/>
          <cell r="K6132"/>
          <cell r="M6132"/>
        </row>
        <row r="6133">
          <cell r="C6133"/>
          <cell r="E6133"/>
          <cell r="H6133" t="str">
            <v>OK</v>
          </cell>
          <cell r="J6133"/>
          <cell r="K6133"/>
          <cell r="M6133"/>
        </row>
        <row r="6134">
          <cell r="C6134"/>
          <cell r="E6134"/>
          <cell r="H6134" t="str">
            <v>OK</v>
          </cell>
          <cell r="J6134"/>
          <cell r="K6134"/>
          <cell r="M6134"/>
        </row>
        <row r="6135">
          <cell r="C6135"/>
          <cell r="E6135"/>
          <cell r="H6135" t="str">
            <v>OK</v>
          </cell>
          <cell r="J6135"/>
          <cell r="K6135"/>
          <cell r="M6135"/>
        </row>
        <row r="6136">
          <cell r="C6136"/>
          <cell r="E6136"/>
          <cell r="H6136" t="str">
            <v>OK</v>
          </cell>
          <cell r="J6136"/>
          <cell r="K6136"/>
          <cell r="M6136"/>
        </row>
        <row r="6137">
          <cell r="C6137"/>
          <cell r="E6137"/>
          <cell r="H6137" t="str">
            <v>OK</v>
          </cell>
          <cell r="J6137"/>
          <cell r="K6137"/>
          <cell r="M6137"/>
        </row>
        <row r="6138">
          <cell r="C6138"/>
          <cell r="E6138"/>
          <cell r="H6138" t="str">
            <v>OK</v>
          </cell>
          <cell r="J6138"/>
          <cell r="K6138"/>
          <cell r="M6138"/>
        </row>
        <row r="6139">
          <cell r="C6139"/>
          <cell r="E6139"/>
          <cell r="H6139" t="str">
            <v>OK</v>
          </cell>
          <cell r="J6139"/>
          <cell r="K6139"/>
          <cell r="M6139"/>
        </row>
        <row r="6140">
          <cell r="C6140"/>
          <cell r="E6140"/>
          <cell r="H6140" t="str">
            <v>OK</v>
          </cell>
          <cell r="J6140"/>
          <cell r="K6140"/>
          <cell r="M6140"/>
        </row>
        <row r="6141">
          <cell r="C6141"/>
          <cell r="E6141"/>
          <cell r="H6141" t="str">
            <v>OK</v>
          </cell>
          <cell r="J6141"/>
          <cell r="K6141"/>
          <cell r="M6141"/>
        </row>
        <row r="6142">
          <cell r="C6142"/>
          <cell r="E6142"/>
          <cell r="H6142" t="str">
            <v>OK</v>
          </cell>
          <cell r="J6142"/>
          <cell r="K6142"/>
          <cell r="M6142"/>
        </row>
        <row r="6143">
          <cell r="C6143"/>
          <cell r="E6143"/>
          <cell r="H6143" t="str">
            <v>OK</v>
          </cell>
          <cell r="J6143"/>
          <cell r="K6143"/>
          <cell r="M6143"/>
        </row>
        <row r="6144">
          <cell r="C6144"/>
          <cell r="E6144"/>
          <cell r="H6144" t="str">
            <v>OK</v>
          </cell>
          <cell r="J6144"/>
          <cell r="K6144"/>
          <cell r="M6144"/>
        </row>
        <row r="6145">
          <cell r="C6145"/>
          <cell r="E6145"/>
          <cell r="H6145" t="str">
            <v>OK</v>
          </cell>
          <cell r="J6145"/>
          <cell r="K6145"/>
          <cell r="M6145"/>
        </row>
        <row r="6146">
          <cell r="C6146"/>
          <cell r="E6146"/>
          <cell r="H6146" t="str">
            <v>OK</v>
          </cell>
          <cell r="J6146"/>
          <cell r="K6146"/>
          <cell r="M6146"/>
        </row>
        <row r="6147">
          <cell r="C6147"/>
          <cell r="E6147"/>
          <cell r="H6147" t="str">
            <v>OK</v>
          </cell>
          <cell r="J6147"/>
          <cell r="K6147"/>
          <cell r="M6147"/>
        </row>
        <row r="6148">
          <cell r="C6148"/>
          <cell r="E6148"/>
          <cell r="H6148"/>
          <cell r="J6148"/>
          <cell r="K6148"/>
          <cell r="M6148"/>
        </row>
        <row r="6149">
          <cell r="C6149"/>
          <cell r="E6149"/>
          <cell r="H6149" t="str">
            <v>OK</v>
          </cell>
          <cell r="J6149"/>
          <cell r="K6149"/>
          <cell r="M6149"/>
        </row>
        <row r="6150">
          <cell r="C6150"/>
          <cell r="E6150"/>
          <cell r="H6150" t="str">
            <v>OK</v>
          </cell>
          <cell r="J6150"/>
          <cell r="K6150"/>
          <cell r="M6150"/>
        </row>
        <row r="6151">
          <cell r="C6151"/>
          <cell r="E6151"/>
          <cell r="H6151" t="str">
            <v>OK</v>
          </cell>
          <cell r="J6151"/>
          <cell r="K6151"/>
          <cell r="M6151"/>
        </row>
        <row r="6152">
          <cell r="C6152"/>
          <cell r="E6152"/>
          <cell r="H6152" t="str">
            <v>OK</v>
          </cell>
          <cell r="J6152"/>
          <cell r="K6152"/>
          <cell r="M6152"/>
        </row>
        <row r="6153">
          <cell r="C6153"/>
          <cell r="E6153"/>
          <cell r="H6153" t="str">
            <v>OK</v>
          </cell>
          <cell r="J6153"/>
          <cell r="K6153"/>
          <cell r="M6153"/>
        </row>
        <row r="6154">
          <cell r="C6154"/>
          <cell r="E6154"/>
          <cell r="H6154"/>
          <cell r="J6154"/>
          <cell r="K6154"/>
          <cell r="M6154"/>
        </row>
        <row r="6155">
          <cell r="C6155"/>
          <cell r="E6155"/>
          <cell r="H6155" t="str">
            <v>OK</v>
          </cell>
          <cell r="J6155"/>
          <cell r="K6155"/>
          <cell r="M6155"/>
        </row>
        <row r="6156">
          <cell r="C6156"/>
          <cell r="E6156"/>
          <cell r="H6156" t="str">
            <v>OK</v>
          </cell>
          <cell r="J6156"/>
          <cell r="K6156"/>
          <cell r="M6156"/>
        </row>
        <row r="6157">
          <cell r="C6157"/>
          <cell r="E6157"/>
          <cell r="H6157" t="str">
            <v>OK</v>
          </cell>
          <cell r="J6157"/>
          <cell r="K6157"/>
          <cell r="M6157"/>
        </row>
        <row r="6158">
          <cell r="C6158"/>
          <cell r="E6158"/>
          <cell r="H6158" t="str">
            <v>OK</v>
          </cell>
          <cell r="J6158"/>
          <cell r="K6158"/>
          <cell r="M6158"/>
        </row>
        <row r="6159">
          <cell r="C6159"/>
          <cell r="E6159"/>
          <cell r="H6159" t="str">
            <v>OK</v>
          </cell>
          <cell r="J6159"/>
          <cell r="K6159"/>
          <cell r="M6159"/>
        </row>
        <row r="6160">
          <cell r="C6160"/>
          <cell r="E6160"/>
          <cell r="H6160" t="str">
            <v>OUTRO</v>
          </cell>
          <cell r="J6160"/>
          <cell r="K6160"/>
          <cell r="M6160"/>
        </row>
        <row r="6161">
          <cell r="C6161"/>
          <cell r="E6161"/>
          <cell r="H6161" t="str">
            <v>OK</v>
          </cell>
          <cell r="J6161"/>
          <cell r="K6161"/>
          <cell r="M6161"/>
        </row>
        <row r="6162">
          <cell r="C6162"/>
          <cell r="E6162"/>
          <cell r="H6162" t="str">
            <v>OK</v>
          </cell>
          <cell r="J6162"/>
          <cell r="K6162"/>
          <cell r="M6162"/>
        </row>
        <row r="6163">
          <cell r="C6163"/>
          <cell r="E6163"/>
          <cell r="H6163" t="str">
            <v>OK</v>
          </cell>
          <cell r="J6163"/>
          <cell r="K6163"/>
          <cell r="M6163"/>
        </row>
        <row r="6164">
          <cell r="C6164"/>
          <cell r="E6164"/>
          <cell r="H6164" t="str">
            <v>OK</v>
          </cell>
          <cell r="J6164"/>
          <cell r="K6164"/>
          <cell r="M6164"/>
        </row>
        <row r="6165">
          <cell r="C6165"/>
          <cell r="E6165"/>
          <cell r="H6165" t="str">
            <v>OK</v>
          </cell>
          <cell r="J6165"/>
          <cell r="K6165"/>
          <cell r="M6165"/>
        </row>
        <row r="6166">
          <cell r="C6166"/>
          <cell r="E6166"/>
          <cell r="H6166" t="str">
            <v>OK</v>
          </cell>
          <cell r="J6166"/>
          <cell r="K6166"/>
          <cell r="M6166"/>
        </row>
        <row r="6167">
          <cell r="C6167"/>
          <cell r="E6167"/>
          <cell r="H6167" t="str">
            <v>OK</v>
          </cell>
          <cell r="J6167"/>
          <cell r="K6167"/>
          <cell r="M6167"/>
        </row>
        <row r="6168">
          <cell r="C6168"/>
          <cell r="E6168"/>
          <cell r="H6168" t="str">
            <v>OK</v>
          </cell>
          <cell r="J6168"/>
          <cell r="K6168"/>
          <cell r="M6168"/>
        </row>
        <row r="6169">
          <cell r="C6169"/>
          <cell r="E6169"/>
          <cell r="H6169" t="str">
            <v>OK</v>
          </cell>
          <cell r="J6169"/>
          <cell r="K6169"/>
          <cell r="M6169"/>
        </row>
        <row r="6170">
          <cell r="C6170"/>
          <cell r="E6170"/>
          <cell r="H6170" t="str">
            <v>OK</v>
          </cell>
          <cell r="J6170"/>
          <cell r="K6170"/>
          <cell r="M6170"/>
        </row>
        <row r="6171">
          <cell r="C6171"/>
          <cell r="E6171"/>
          <cell r="H6171" t="str">
            <v>OK</v>
          </cell>
          <cell r="J6171"/>
          <cell r="K6171"/>
          <cell r="M6171"/>
        </row>
        <row r="6172">
          <cell r="C6172"/>
          <cell r="E6172"/>
          <cell r="H6172" t="str">
            <v>OK</v>
          </cell>
          <cell r="J6172"/>
          <cell r="K6172"/>
          <cell r="M6172"/>
        </row>
        <row r="6173">
          <cell r="C6173"/>
          <cell r="E6173"/>
          <cell r="H6173" t="str">
            <v>OK</v>
          </cell>
          <cell r="J6173"/>
          <cell r="K6173"/>
          <cell r="M6173"/>
        </row>
        <row r="6174">
          <cell r="C6174"/>
          <cell r="E6174"/>
          <cell r="H6174" t="str">
            <v>OK</v>
          </cell>
          <cell r="J6174"/>
          <cell r="K6174"/>
          <cell r="M6174"/>
        </row>
        <row r="6175">
          <cell r="C6175"/>
          <cell r="E6175"/>
          <cell r="H6175" t="str">
            <v>OK</v>
          </cell>
          <cell r="J6175"/>
          <cell r="K6175"/>
          <cell r="M6175"/>
        </row>
        <row r="6176">
          <cell r="C6176"/>
          <cell r="E6176"/>
          <cell r="H6176" t="str">
            <v>OK</v>
          </cell>
          <cell r="J6176"/>
          <cell r="K6176"/>
          <cell r="M6176"/>
        </row>
        <row r="6177">
          <cell r="C6177"/>
          <cell r="E6177"/>
          <cell r="H6177" t="str">
            <v>OK</v>
          </cell>
          <cell r="J6177"/>
          <cell r="K6177"/>
          <cell r="M6177"/>
        </row>
        <row r="6178">
          <cell r="C6178"/>
          <cell r="E6178"/>
          <cell r="H6178" t="str">
            <v>OK</v>
          </cell>
          <cell r="J6178"/>
          <cell r="K6178"/>
          <cell r="M6178"/>
        </row>
        <row r="6179">
          <cell r="C6179"/>
          <cell r="E6179"/>
          <cell r="H6179" t="str">
            <v>OK</v>
          </cell>
          <cell r="J6179"/>
          <cell r="K6179"/>
          <cell r="M6179"/>
        </row>
        <row r="6180">
          <cell r="C6180"/>
          <cell r="E6180"/>
          <cell r="H6180" t="str">
            <v>OK</v>
          </cell>
          <cell r="J6180"/>
          <cell r="K6180"/>
          <cell r="M6180"/>
        </row>
        <row r="6181">
          <cell r="C6181"/>
          <cell r="E6181"/>
          <cell r="H6181" t="str">
            <v>OK</v>
          </cell>
          <cell r="J6181"/>
          <cell r="K6181"/>
          <cell r="M6181"/>
        </row>
        <row r="6182">
          <cell r="C6182"/>
          <cell r="E6182"/>
          <cell r="H6182" t="str">
            <v>OK</v>
          </cell>
          <cell r="J6182"/>
          <cell r="K6182"/>
          <cell r="M6182"/>
        </row>
        <row r="6183">
          <cell r="C6183"/>
          <cell r="E6183"/>
          <cell r="H6183" t="str">
            <v>OK</v>
          </cell>
          <cell r="J6183"/>
          <cell r="K6183"/>
          <cell r="M6183"/>
        </row>
        <row r="6184">
          <cell r="C6184"/>
          <cell r="E6184"/>
          <cell r="H6184"/>
          <cell r="J6184"/>
          <cell r="K6184"/>
          <cell r="M6184"/>
        </row>
        <row r="6185">
          <cell r="C6185"/>
          <cell r="E6185"/>
          <cell r="H6185" t="str">
            <v>OK</v>
          </cell>
          <cell r="J6185"/>
          <cell r="K6185"/>
          <cell r="M6185"/>
        </row>
        <row r="6186">
          <cell r="C6186"/>
          <cell r="E6186"/>
          <cell r="H6186" t="str">
            <v>OK</v>
          </cell>
          <cell r="J6186"/>
          <cell r="K6186"/>
          <cell r="M6186"/>
        </row>
        <row r="6187">
          <cell r="C6187"/>
          <cell r="E6187"/>
          <cell r="H6187" t="str">
            <v>OK</v>
          </cell>
          <cell r="J6187"/>
          <cell r="K6187"/>
          <cell r="M6187"/>
        </row>
        <row r="6188">
          <cell r="C6188"/>
          <cell r="E6188"/>
          <cell r="H6188" t="str">
            <v>OK</v>
          </cell>
          <cell r="J6188"/>
          <cell r="K6188"/>
          <cell r="M6188"/>
        </row>
        <row r="6189">
          <cell r="C6189"/>
          <cell r="E6189"/>
          <cell r="H6189" t="str">
            <v>OK</v>
          </cell>
          <cell r="J6189"/>
          <cell r="K6189"/>
          <cell r="M6189"/>
        </row>
        <row r="6190">
          <cell r="C6190"/>
          <cell r="E6190"/>
          <cell r="H6190" t="str">
            <v>OK</v>
          </cell>
          <cell r="J6190"/>
          <cell r="K6190"/>
          <cell r="M6190"/>
        </row>
        <row r="6191">
          <cell r="C6191"/>
          <cell r="E6191"/>
          <cell r="H6191" t="str">
            <v>NAO ENCONTRADO</v>
          </cell>
          <cell r="J6191"/>
          <cell r="K6191"/>
          <cell r="M6191"/>
        </row>
        <row r="6192">
          <cell r="C6192"/>
          <cell r="E6192"/>
          <cell r="H6192" t="str">
            <v>OK</v>
          </cell>
          <cell r="J6192"/>
          <cell r="K6192"/>
          <cell r="M6192"/>
        </row>
        <row r="6193">
          <cell r="C6193"/>
          <cell r="E6193"/>
          <cell r="H6193" t="str">
            <v>NAO ENCONTRADO</v>
          </cell>
          <cell r="J6193"/>
          <cell r="K6193"/>
          <cell r="M6193"/>
        </row>
        <row r="6194">
          <cell r="C6194"/>
          <cell r="E6194"/>
          <cell r="H6194" t="str">
            <v>OK</v>
          </cell>
          <cell r="J6194"/>
          <cell r="K6194"/>
          <cell r="M6194"/>
        </row>
        <row r="6195">
          <cell r="C6195"/>
          <cell r="E6195"/>
          <cell r="H6195"/>
          <cell r="J6195"/>
          <cell r="K6195"/>
          <cell r="M6195"/>
        </row>
        <row r="6196">
          <cell r="C6196"/>
          <cell r="E6196"/>
          <cell r="H6196" t="str">
            <v>OK</v>
          </cell>
          <cell r="J6196"/>
          <cell r="K6196"/>
          <cell r="M6196"/>
        </row>
        <row r="6197">
          <cell r="C6197"/>
          <cell r="E6197"/>
          <cell r="H6197" t="str">
            <v>OK</v>
          </cell>
          <cell r="J6197"/>
          <cell r="K6197"/>
          <cell r="M6197"/>
        </row>
        <row r="6198">
          <cell r="C6198"/>
          <cell r="E6198"/>
          <cell r="H6198" t="str">
            <v>OK</v>
          </cell>
          <cell r="J6198"/>
          <cell r="K6198"/>
          <cell r="M6198"/>
        </row>
        <row r="6199">
          <cell r="C6199"/>
          <cell r="E6199"/>
          <cell r="H6199" t="str">
            <v>OK</v>
          </cell>
          <cell r="J6199"/>
          <cell r="K6199"/>
          <cell r="M6199"/>
        </row>
        <row r="6200">
          <cell r="C6200"/>
          <cell r="E6200"/>
          <cell r="H6200" t="str">
            <v>OK</v>
          </cell>
          <cell r="J6200"/>
          <cell r="K6200"/>
          <cell r="M6200"/>
        </row>
        <row r="6201">
          <cell r="C6201"/>
          <cell r="E6201"/>
          <cell r="H6201" t="str">
            <v>OK</v>
          </cell>
          <cell r="J6201"/>
          <cell r="K6201"/>
          <cell r="M6201"/>
        </row>
        <row r="6202">
          <cell r="C6202"/>
          <cell r="E6202"/>
          <cell r="H6202" t="str">
            <v>OK</v>
          </cell>
          <cell r="J6202"/>
          <cell r="K6202"/>
          <cell r="M6202"/>
        </row>
        <row r="6203">
          <cell r="C6203"/>
          <cell r="E6203"/>
          <cell r="H6203" t="str">
            <v>OK</v>
          </cell>
          <cell r="J6203"/>
          <cell r="K6203"/>
          <cell r="M6203"/>
        </row>
        <row r="6204">
          <cell r="C6204"/>
          <cell r="E6204"/>
          <cell r="H6204" t="str">
            <v>OK</v>
          </cell>
          <cell r="J6204"/>
          <cell r="K6204"/>
          <cell r="M6204"/>
        </row>
        <row r="6205">
          <cell r="C6205"/>
          <cell r="E6205"/>
          <cell r="H6205" t="str">
            <v>OK</v>
          </cell>
          <cell r="J6205"/>
          <cell r="K6205"/>
          <cell r="M6205"/>
        </row>
        <row r="6206">
          <cell r="C6206"/>
          <cell r="E6206"/>
          <cell r="H6206" t="str">
            <v>OK</v>
          </cell>
          <cell r="J6206"/>
          <cell r="K6206"/>
          <cell r="M6206"/>
        </row>
        <row r="6207">
          <cell r="C6207"/>
          <cell r="E6207"/>
          <cell r="H6207" t="str">
            <v>OK</v>
          </cell>
          <cell r="J6207"/>
          <cell r="K6207"/>
          <cell r="M6207"/>
        </row>
        <row r="6208">
          <cell r="C6208"/>
          <cell r="E6208"/>
          <cell r="H6208" t="str">
            <v>OK</v>
          </cell>
          <cell r="J6208"/>
          <cell r="K6208"/>
          <cell r="M6208"/>
        </row>
        <row r="6209">
          <cell r="C6209"/>
          <cell r="E6209"/>
          <cell r="H6209" t="str">
            <v>OK</v>
          </cell>
          <cell r="J6209"/>
          <cell r="K6209"/>
          <cell r="M6209"/>
        </row>
        <row r="6210">
          <cell r="C6210"/>
          <cell r="E6210"/>
          <cell r="H6210"/>
          <cell r="J6210"/>
          <cell r="K6210"/>
          <cell r="M6210"/>
        </row>
        <row r="6211">
          <cell r="C6211"/>
          <cell r="E6211"/>
          <cell r="H6211" t="str">
            <v>OK</v>
          </cell>
          <cell r="J6211"/>
          <cell r="K6211"/>
          <cell r="M6211"/>
        </row>
        <row r="6212">
          <cell r="C6212"/>
          <cell r="E6212"/>
          <cell r="H6212" t="str">
            <v>OK</v>
          </cell>
          <cell r="J6212"/>
          <cell r="K6212"/>
          <cell r="M6212"/>
        </row>
        <row r="6213">
          <cell r="C6213"/>
          <cell r="E6213"/>
          <cell r="H6213" t="str">
            <v>OK</v>
          </cell>
          <cell r="J6213"/>
          <cell r="K6213"/>
          <cell r="M6213"/>
        </row>
        <row r="6214">
          <cell r="C6214"/>
          <cell r="E6214"/>
          <cell r="H6214" t="str">
            <v>OK</v>
          </cell>
          <cell r="J6214"/>
          <cell r="K6214"/>
          <cell r="M6214"/>
        </row>
        <row r="6215">
          <cell r="C6215"/>
          <cell r="E6215"/>
          <cell r="H6215" t="str">
            <v>OK</v>
          </cell>
          <cell r="J6215"/>
          <cell r="K6215"/>
          <cell r="M6215"/>
        </row>
        <row r="6216">
          <cell r="C6216"/>
          <cell r="E6216"/>
          <cell r="H6216" t="str">
            <v>OK</v>
          </cell>
          <cell r="J6216"/>
          <cell r="K6216"/>
          <cell r="M6216"/>
        </row>
        <row r="6217">
          <cell r="C6217"/>
          <cell r="E6217"/>
          <cell r="H6217" t="str">
            <v>OK</v>
          </cell>
          <cell r="J6217"/>
          <cell r="K6217"/>
          <cell r="M6217"/>
        </row>
        <row r="6218">
          <cell r="C6218"/>
          <cell r="E6218"/>
          <cell r="H6218" t="str">
            <v>OK</v>
          </cell>
          <cell r="J6218"/>
          <cell r="K6218"/>
          <cell r="M6218"/>
        </row>
        <row r="6219">
          <cell r="C6219"/>
          <cell r="E6219"/>
          <cell r="H6219" t="str">
            <v>OK</v>
          </cell>
          <cell r="J6219"/>
          <cell r="K6219"/>
          <cell r="M6219"/>
        </row>
        <row r="6220">
          <cell r="C6220"/>
          <cell r="E6220"/>
          <cell r="H6220" t="str">
            <v>OK</v>
          </cell>
          <cell r="J6220"/>
          <cell r="K6220"/>
          <cell r="M6220"/>
        </row>
        <row r="6221">
          <cell r="C6221"/>
          <cell r="E6221"/>
          <cell r="H6221" t="str">
            <v>OK</v>
          </cell>
          <cell r="J6221"/>
          <cell r="K6221"/>
          <cell r="M6221"/>
        </row>
        <row r="6222">
          <cell r="C6222"/>
          <cell r="E6222"/>
          <cell r="H6222" t="str">
            <v>OK</v>
          </cell>
          <cell r="J6222"/>
          <cell r="K6222"/>
          <cell r="M6222"/>
        </row>
        <row r="6223">
          <cell r="C6223"/>
          <cell r="E6223"/>
          <cell r="H6223" t="str">
            <v>OK</v>
          </cell>
          <cell r="J6223"/>
          <cell r="K6223"/>
          <cell r="M6223"/>
        </row>
        <row r="6224">
          <cell r="C6224"/>
          <cell r="E6224"/>
          <cell r="H6224" t="str">
            <v>OK</v>
          </cell>
          <cell r="J6224"/>
          <cell r="K6224"/>
          <cell r="M6224"/>
        </row>
        <row r="6225">
          <cell r="C6225"/>
          <cell r="E6225"/>
          <cell r="H6225" t="str">
            <v>OK</v>
          </cell>
          <cell r="J6225"/>
          <cell r="K6225"/>
          <cell r="M6225"/>
        </row>
        <row r="6226">
          <cell r="C6226"/>
          <cell r="E6226"/>
          <cell r="H6226" t="str">
            <v>OK</v>
          </cell>
          <cell r="J6226"/>
          <cell r="K6226"/>
          <cell r="M6226"/>
        </row>
        <row r="6227">
          <cell r="C6227"/>
          <cell r="E6227"/>
          <cell r="H6227" t="str">
            <v>OK</v>
          </cell>
          <cell r="J6227"/>
          <cell r="K6227"/>
          <cell r="M6227"/>
        </row>
        <row r="6228">
          <cell r="C6228"/>
          <cell r="E6228"/>
          <cell r="H6228" t="str">
            <v>OK</v>
          </cell>
          <cell r="J6228"/>
          <cell r="K6228"/>
          <cell r="M6228"/>
        </row>
        <row r="6229">
          <cell r="C6229"/>
          <cell r="E6229"/>
          <cell r="H6229" t="str">
            <v>OK</v>
          </cell>
          <cell r="J6229"/>
          <cell r="K6229"/>
          <cell r="M6229"/>
        </row>
        <row r="6230">
          <cell r="C6230"/>
          <cell r="E6230"/>
          <cell r="H6230" t="str">
            <v>OK</v>
          </cell>
          <cell r="J6230"/>
          <cell r="K6230"/>
          <cell r="M6230"/>
        </row>
        <row r="6231">
          <cell r="C6231"/>
          <cell r="E6231"/>
          <cell r="H6231" t="str">
            <v>OK</v>
          </cell>
          <cell r="J6231"/>
          <cell r="K6231"/>
          <cell r="M6231"/>
        </row>
        <row r="6232">
          <cell r="C6232"/>
          <cell r="E6232"/>
          <cell r="H6232" t="str">
            <v>OK</v>
          </cell>
          <cell r="J6232"/>
          <cell r="K6232"/>
          <cell r="M6232"/>
        </row>
        <row r="6233">
          <cell r="C6233"/>
          <cell r="E6233"/>
          <cell r="H6233" t="str">
            <v>OK</v>
          </cell>
          <cell r="J6233"/>
          <cell r="K6233"/>
          <cell r="M6233"/>
        </row>
        <row r="6234">
          <cell r="C6234"/>
          <cell r="E6234"/>
          <cell r="H6234" t="str">
            <v>OK</v>
          </cell>
          <cell r="J6234"/>
          <cell r="K6234"/>
          <cell r="M6234"/>
        </row>
        <row r="6235">
          <cell r="C6235"/>
          <cell r="E6235"/>
          <cell r="H6235" t="str">
            <v>OK</v>
          </cell>
          <cell r="J6235"/>
          <cell r="K6235"/>
          <cell r="M6235"/>
        </row>
        <row r="6236">
          <cell r="C6236"/>
          <cell r="E6236"/>
          <cell r="H6236" t="str">
            <v>OK</v>
          </cell>
          <cell r="J6236"/>
          <cell r="K6236"/>
          <cell r="M6236"/>
        </row>
        <row r="6237">
          <cell r="C6237"/>
          <cell r="E6237"/>
          <cell r="H6237" t="str">
            <v>OK</v>
          </cell>
          <cell r="J6237"/>
          <cell r="K6237"/>
          <cell r="M6237"/>
        </row>
        <row r="6238">
          <cell r="C6238"/>
          <cell r="E6238"/>
          <cell r="H6238" t="str">
            <v>OK</v>
          </cell>
          <cell r="J6238"/>
          <cell r="K6238"/>
          <cell r="M6238"/>
        </row>
        <row r="6239">
          <cell r="C6239"/>
          <cell r="E6239"/>
          <cell r="H6239" t="str">
            <v>OK</v>
          </cell>
          <cell r="J6239"/>
          <cell r="K6239"/>
          <cell r="M6239"/>
        </row>
        <row r="6240">
          <cell r="C6240"/>
          <cell r="E6240"/>
          <cell r="H6240" t="str">
            <v>OK</v>
          </cell>
          <cell r="J6240"/>
          <cell r="K6240"/>
          <cell r="M6240"/>
        </row>
        <row r="6241">
          <cell r="C6241"/>
          <cell r="E6241"/>
          <cell r="H6241" t="str">
            <v>OK</v>
          </cell>
          <cell r="J6241"/>
          <cell r="K6241"/>
          <cell r="M6241"/>
        </row>
        <row r="6242">
          <cell r="C6242"/>
          <cell r="E6242"/>
          <cell r="H6242" t="str">
            <v>NAO ENCONTRADO</v>
          </cell>
          <cell r="J6242"/>
          <cell r="K6242"/>
          <cell r="M6242"/>
        </row>
        <row r="6243">
          <cell r="C6243"/>
          <cell r="E6243"/>
          <cell r="H6243" t="str">
            <v>OK</v>
          </cell>
          <cell r="J6243"/>
          <cell r="K6243"/>
          <cell r="M6243"/>
        </row>
        <row r="6244">
          <cell r="C6244"/>
          <cell r="E6244"/>
          <cell r="H6244" t="str">
            <v>OK</v>
          </cell>
          <cell r="J6244"/>
          <cell r="K6244"/>
          <cell r="M6244"/>
        </row>
        <row r="6245">
          <cell r="C6245"/>
          <cell r="E6245"/>
          <cell r="H6245" t="str">
            <v>NAO ENCONTRADO</v>
          </cell>
          <cell r="J6245"/>
          <cell r="K6245"/>
          <cell r="M6245"/>
        </row>
        <row r="6246">
          <cell r="C6246"/>
          <cell r="E6246"/>
          <cell r="H6246" t="str">
            <v>OK</v>
          </cell>
          <cell r="J6246"/>
          <cell r="K6246"/>
          <cell r="M6246"/>
        </row>
        <row r="6247">
          <cell r="C6247"/>
          <cell r="E6247"/>
          <cell r="H6247" t="str">
            <v>OK</v>
          </cell>
          <cell r="J6247"/>
          <cell r="K6247"/>
          <cell r="M6247"/>
        </row>
        <row r="6248">
          <cell r="C6248"/>
          <cell r="E6248"/>
          <cell r="H6248" t="str">
            <v>OK</v>
          </cell>
          <cell r="J6248"/>
          <cell r="K6248"/>
          <cell r="M6248"/>
        </row>
        <row r="6249">
          <cell r="C6249"/>
          <cell r="E6249"/>
          <cell r="H6249" t="str">
            <v>OK</v>
          </cell>
          <cell r="J6249"/>
          <cell r="K6249"/>
          <cell r="M6249"/>
        </row>
        <row r="6250">
          <cell r="C6250"/>
          <cell r="E6250"/>
          <cell r="H6250" t="str">
            <v>OK</v>
          </cell>
          <cell r="J6250"/>
          <cell r="K6250"/>
          <cell r="M6250"/>
        </row>
        <row r="6251">
          <cell r="C6251"/>
          <cell r="E6251"/>
          <cell r="H6251" t="str">
            <v>OK</v>
          </cell>
          <cell r="J6251"/>
          <cell r="K6251"/>
          <cell r="M6251"/>
        </row>
        <row r="6252">
          <cell r="C6252"/>
          <cell r="E6252"/>
          <cell r="H6252" t="str">
            <v>OK</v>
          </cell>
          <cell r="J6252"/>
          <cell r="K6252"/>
          <cell r="M6252"/>
        </row>
        <row r="6253">
          <cell r="C6253"/>
          <cell r="E6253"/>
          <cell r="H6253" t="str">
            <v>OK</v>
          </cell>
          <cell r="J6253"/>
          <cell r="K6253"/>
          <cell r="M6253"/>
        </row>
        <row r="6254">
          <cell r="C6254"/>
          <cell r="E6254"/>
          <cell r="H6254" t="str">
            <v>OK</v>
          </cell>
          <cell r="J6254"/>
          <cell r="K6254"/>
          <cell r="M6254"/>
        </row>
        <row r="6255">
          <cell r="C6255"/>
          <cell r="E6255"/>
          <cell r="H6255" t="str">
            <v>OK</v>
          </cell>
          <cell r="J6255"/>
          <cell r="K6255"/>
          <cell r="M6255"/>
        </row>
        <row r="6256">
          <cell r="C6256"/>
          <cell r="E6256"/>
          <cell r="H6256" t="str">
            <v>OK</v>
          </cell>
          <cell r="J6256"/>
          <cell r="K6256"/>
          <cell r="M6256"/>
        </row>
        <row r="6257">
          <cell r="C6257"/>
          <cell r="E6257"/>
          <cell r="H6257" t="str">
            <v>OK</v>
          </cell>
          <cell r="J6257"/>
          <cell r="K6257"/>
          <cell r="M6257"/>
        </row>
        <row r="6258">
          <cell r="C6258"/>
          <cell r="E6258"/>
          <cell r="H6258" t="str">
            <v>OK</v>
          </cell>
          <cell r="J6258"/>
          <cell r="K6258"/>
          <cell r="M6258"/>
        </row>
        <row r="6259">
          <cell r="C6259"/>
          <cell r="E6259"/>
          <cell r="H6259" t="str">
            <v>OK</v>
          </cell>
          <cell r="J6259"/>
          <cell r="K6259"/>
          <cell r="M6259"/>
        </row>
        <row r="6260">
          <cell r="C6260"/>
          <cell r="E6260"/>
          <cell r="H6260" t="str">
            <v>OK</v>
          </cell>
          <cell r="J6260"/>
          <cell r="K6260"/>
          <cell r="M6260"/>
        </row>
        <row r="6261">
          <cell r="C6261"/>
          <cell r="E6261"/>
          <cell r="H6261" t="str">
            <v>OK</v>
          </cell>
          <cell r="J6261"/>
          <cell r="K6261"/>
          <cell r="M6261"/>
        </row>
        <row r="6262">
          <cell r="C6262"/>
          <cell r="E6262"/>
          <cell r="H6262" t="str">
            <v>OK</v>
          </cell>
          <cell r="J6262"/>
          <cell r="K6262"/>
          <cell r="M6262"/>
        </row>
        <row r="6263">
          <cell r="C6263"/>
          <cell r="E6263"/>
          <cell r="H6263" t="str">
            <v>OK</v>
          </cell>
          <cell r="J6263"/>
          <cell r="K6263"/>
          <cell r="M6263"/>
        </row>
        <row r="6264">
          <cell r="C6264"/>
          <cell r="E6264"/>
          <cell r="H6264" t="str">
            <v>OK</v>
          </cell>
          <cell r="J6264"/>
          <cell r="K6264"/>
          <cell r="M6264"/>
        </row>
        <row r="6265">
          <cell r="C6265"/>
          <cell r="E6265"/>
          <cell r="H6265" t="str">
            <v>OK</v>
          </cell>
          <cell r="J6265"/>
          <cell r="K6265"/>
          <cell r="M6265"/>
        </row>
        <row r="6266">
          <cell r="C6266"/>
          <cell r="E6266"/>
          <cell r="H6266"/>
          <cell r="J6266"/>
          <cell r="K6266"/>
          <cell r="M6266"/>
        </row>
        <row r="6267">
          <cell r="C6267"/>
          <cell r="E6267"/>
          <cell r="H6267" t="str">
            <v>OK</v>
          </cell>
          <cell r="J6267"/>
          <cell r="K6267"/>
          <cell r="M6267"/>
        </row>
        <row r="6268">
          <cell r="C6268"/>
          <cell r="E6268"/>
          <cell r="H6268" t="str">
            <v>OK</v>
          </cell>
          <cell r="J6268"/>
          <cell r="K6268"/>
          <cell r="M6268"/>
        </row>
        <row r="6269">
          <cell r="C6269"/>
          <cell r="E6269"/>
          <cell r="H6269" t="str">
            <v>OK</v>
          </cell>
          <cell r="J6269"/>
          <cell r="K6269"/>
          <cell r="M6269"/>
        </row>
        <row r="6270">
          <cell r="C6270"/>
          <cell r="E6270"/>
          <cell r="H6270"/>
          <cell r="J6270"/>
          <cell r="K6270"/>
          <cell r="M6270"/>
        </row>
        <row r="6271">
          <cell r="C6271"/>
          <cell r="E6271"/>
          <cell r="H6271" t="str">
            <v>OK</v>
          </cell>
          <cell r="J6271"/>
          <cell r="K6271"/>
          <cell r="M6271"/>
        </row>
        <row r="6272">
          <cell r="C6272"/>
          <cell r="E6272"/>
          <cell r="H6272" t="str">
            <v>OK</v>
          </cell>
          <cell r="J6272"/>
          <cell r="K6272"/>
          <cell r="M6272"/>
        </row>
        <row r="6273">
          <cell r="C6273"/>
          <cell r="E6273"/>
          <cell r="H6273" t="str">
            <v>OK</v>
          </cell>
          <cell r="J6273"/>
          <cell r="K6273"/>
          <cell r="M6273"/>
        </row>
        <row r="6274">
          <cell r="C6274"/>
          <cell r="E6274"/>
          <cell r="H6274" t="str">
            <v>OK</v>
          </cell>
          <cell r="J6274"/>
          <cell r="K6274"/>
          <cell r="M6274"/>
        </row>
        <row r="6275">
          <cell r="C6275"/>
          <cell r="E6275"/>
          <cell r="H6275" t="str">
            <v>OK</v>
          </cell>
          <cell r="J6275"/>
          <cell r="K6275"/>
          <cell r="M6275"/>
        </row>
        <row r="6276">
          <cell r="C6276"/>
          <cell r="E6276"/>
          <cell r="H6276" t="str">
            <v>OK</v>
          </cell>
          <cell r="J6276"/>
          <cell r="K6276"/>
          <cell r="M6276"/>
        </row>
        <row r="6277">
          <cell r="C6277"/>
          <cell r="E6277"/>
          <cell r="H6277" t="str">
            <v>OK</v>
          </cell>
          <cell r="J6277"/>
          <cell r="K6277"/>
          <cell r="M6277"/>
        </row>
        <row r="6278">
          <cell r="C6278"/>
          <cell r="E6278"/>
          <cell r="H6278" t="str">
            <v>OK</v>
          </cell>
          <cell r="J6278"/>
          <cell r="K6278"/>
          <cell r="M6278"/>
        </row>
        <row r="6279">
          <cell r="C6279"/>
          <cell r="E6279"/>
          <cell r="H6279" t="str">
            <v>OK</v>
          </cell>
          <cell r="J6279"/>
          <cell r="K6279"/>
          <cell r="M6279"/>
        </row>
        <row r="6280">
          <cell r="C6280"/>
          <cell r="E6280"/>
          <cell r="H6280" t="str">
            <v>OK</v>
          </cell>
          <cell r="J6280"/>
          <cell r="K6280"/>
          <cell r="M6280"/>
        </row>
        <row r="6281">
          <cell r="C6281"/>
          <cell r="E6281"/>
          <cell r="H6281" t="str">
            <v>OK</v>
          </cell>
          <cell r="J6281"/>
          <cell r="K6281"/>
          <cell r="M6281"/>
        </row>
        <row r="6282">
          <cell r="C6282"/>
          <cell r="E6282"/>
          <cell r="H6282" t="str">
            <v>OK</v>
          </cell>
          <cell r="J6282"/>
          <cell r="K6282"/>
          <cell r="M6282"/>
        </row>
        <row r="6283">
          <cell r="C6283"/>
          <cell r="E6283"/>
          <cell r="H6283" t="str">
            <v>OK</v>
          </cell>
          <cell r="J6283"/>
          <cell r="K6283"/>
          <cell r="M6283"/>
        </row>
        <row r="6284">
          <cell r="C6284"/>
          <cell r="E6284"/>
          <cell r="H6284" t="str">
            <v>OK</v>
          </cell>
          <cell r="J6284"/>
          <cell r="K6284"/>
          <cell r="M6284"/>
        </row>
        <row r="6285">
          <cell r="C6285"/>
          <cell r="E6285"/>
          <cell r="H6285" t="str">
            <v>OK</v>
          </cell>
          <cell r="J6285"/>
          <cell r="K6285"/>
          <cell r="M6285"/>
        </row>
        <row r="6286">
          <cell r="C6286"/>
          <cell r="E6286"/>
          <cell r="H6286"/>
          <cell r="J6286"/>
          <cell r="K6286"/>
          <cell r="M6286"/>
        </row>
        <row r="6287">
          <cell r="C6287"/>
          <cell r="E6287"/>
          <cell r="H6287" t="str">
            <v>OK</v>
          </cell>
          <cell r="J6287"/>
          <cell r="K6287"/>
          <cell r="M6287"/>
        </row>
        <row r="6288">
          <cell r="C6288"/>
          <cell r="E6288"/>
          <cell r="H6288" t="str">
            <v>OK</v>
          </cell>
          <cell r="J6288"/>
          <cell r="K6288"/>
          <cell r="M6288"/>
        </row>
        <row r="6289">
          <cell r="C6289"/>
          <cell r="E6289"/>
          <cell r="H6289" t="str">
            <v>OK</v>
          </cell>
          <cell r="J6289"/>
          <cell r="K6289"/>
          <cell r="M6289"/>
        </row>
        <row r="6290">
          <cell r="C6290"/>
          <cell r="E6290"/>
          <cell r="H6290" t="str">
            <v>OK</v>
          </cell>
          <cell r="J6290"/>
          <cell r="K6290"/>
          <cell r="M6290"/>
        </row>
        <row r="6291">
          <cell r="C6291"/>
          <cell r="E6291"/>
          <cell r="H6291" t="str">
            <v>OK</v>
          </cell>
          <cell r="J6291"/>
          <cell r="K6291"/>
          <cell r="M6291"/>
        </row>
        <row r="6292">
          <cell r="C6292"/>
          <cell r="E6292"/>
          <cell r="H6292" t="str">
            <v>OK</v>
          </cell>
          <cell r="J6292"/>
          <cell r="K6292"/>
          <cell r="M6292"/>
        </row>
        <row r="6293">
          <cell r="C6293"/>
          <cell r="E6293"/>
          <cell r="H6293" t="str">
            <v>OK</v>
          </cell>
          <cell r="J6293"/>
          <cell r="K6293"/>
          <cell r="M6293"/>
        </row>
        <row r="6294">
          <cell r="C6294"/>
          <cell r="E6294"/>
          <cell r="H6294" t="str">
            <v>OK</v>
          </cell>
          <cell r="J6294"/>
          <cell r="K6294"/>
          <cell r="M6294"/>
        </row>
        <row r="6295">
          <cell r="C6295"/>
          <cell r="E6295"/>
          <cell r="H6295" t="str">
            <v>OK</v>
          </cell>
          <cell r="J6295"/>
          <cell r="K6295"/>
          <cell r="M6295"/>
        </row>
        <row r="6296">
          <cell r="C6296"/>
          <cell r="E6296"/>
          <cell r="H6296" t="str">
            <v>OK</v>
          </cell>
          <cell r="J6296"/>
          <cell r="K6296"/>
          <cell r="M6296"/>
        </row>
        <row r="6297">
          <cell r="C6297"/>
          <cell r="E6297"/>
          <cell r="H6297" t="str">
            <v>OK</v>
          </cell>
          <cell r="J6297"/>
          <cell r="K6297"/>
          <cell r="M6297"/>
        </row>
        <row r="6298">
          <cell r="C6298"/>
          <cell r="E6298"/>
          <cell r="H6298" t="str">
            <v>OK</v>
          </cell>
          <cell r="J6298"/>
          <cell r="K6298"/>
          <cell r="M6298"/>
        </row>
        <row r="6299">
          <cell r="C6299"/>
          <cell r="E6299"/>
          <cell r="H6299" t="str">
            <v>OK</v>
          </cell>
          <cell r="J6299"/>
          <cell r="K6299"/>
          <cell r="M6299"/>
        </row>
        <row r="6300">
          <cell r="C6300"/>
          <cell r="E6300"/>
          <cell r="H6300" t="str">
            <v>OK</v>
          </cell>
          <cell r="J6300"/>
          <cell r="K6300"/>
          <cell r="M6300"/>
        </row>
        <row r="6301">
          <cell r="C6301"/>
          <cell r="E6301"/>
          <cell r="H6301" t="str">
            <v>OK</v>
          </cell>
          <cell r="J6301"/>
          <cell r="K6301"/>
          <cell r="M6301"/>
        </row>
        <row r="6302">
          <cell r="C6302"/>
          <cell r="E6302"/>
          <cell r="H6302" t="str">
            <v>OK</v>
          </cell>
          <cell r="J6302"/>
          <cell r="K6302"/>
          <cell r="M6302"/>
        </row>
        <row r="6303">
          <cell r="C6303"/>
          <cell r="E6303"/>
          <cell r="H6303" t="str">
            <v>OK</v>
          </cell>
          <cell r="J6303"/>
          <cell r="K6303"/>
          <cell r="M6303"/>
        </row>
        <row r="6304">
          <cell r="C6304"/>
          <cell r="E6304"/>
          <cell r="H6304" t="str">
            <v>OK</v>
          </cell>
          <cell r="J6304"/>
          <cell r="K6304"/>
          <cell r="M6304"/>
        </row>
        <row r="6305">
          <cell r="C6305"/>
          <cell r="E6305"/>
          <cell r="H6305" t="str">
            <v>OK</v>
          </cell>
          <cell r="J6305"/>
          <cell r="K6305"/>
          <cell r="M6305"/>
        </row>
        <row r="6306">
          <cell r="C6306"/>
          <cell r="E6306"/>
          <cell r="H6306" t="str">
            <v>OK</v>
          </cell>
          <cell r="J6306"/>
          <cell r="K6306"/>
          <cell r="M6306"/>
        </row>
        <row r="6307">
          <cell r="C6307"/>
          <cell r="E6307"/>
          <cell r="H6307" t="str">
            <v>OK</v>
          </cell>
          <cell r="J6307"/>
          <cell r="K6307"/>
          <cell r="M6307"/>
        </row>
        <row r="6308">
          <cell r="C6308"/>
          <cell r="E6308"/>
          <cell r="H6308" t="str">
            <v>OK</v>
          </cell>
          <cell r="J6308"/>
          <cell r="K6308"/>
          <cell r="M6308"/>
        </row>
        <row r="6309">
          <cell r="C6309"/>
          <cell r="E6309"/>
          <cell r="H6309" t="str">
            <v>OK</v>
          </cell>
          <cell r="J6309"/>
          <cell r="K6309"/>
          <cell r="M6309"/>
        </row>
        <row r="6310">
          <cell r="C6310"/>
          <cell r="E6310"/>
          <cell r="H6310" t="str">
            <v>OK</v>
          </cell>
          <cell r="J6310"/>
          <cell r="K6310"/>
          <cell r="M6310"/>
        </row>
        <row r="6311">
          <cell r="C6311"/>
          <cell r="E6311"/>
          <cell r="H6311" t="str">
            <v>OK</v>
          </cell>
          <cell r="J6311"/>
          <cell r="K6311"/>
          <cell r="M6311"/>
        </row>
        <row r="6312">
          <cell r="C6312"/>
          <cell r="E6312"/>
          <cell r="H6312" t="str">
            <v>OK</v>
          </cell>
          <cell r="J6312"/>
          <cell r="K6312"/>
          <cell r="M6312"/>
        </row>
        <row r="6313">
          <cell r="C6313"/>
          <cell r="E6313"/>
          <cell r="H6313" t="str">
            <v>OK</v>
          </cell>
          <cell r="J6313"/>
          <cell r="K6313"/>
          <cell r="M6313"/>
        </row>
        <row r="6314">
          <cell r="C6314"/>
          <cell r="E6314"/>
          <cell r="H6314" t="str">
            <v>OK</v>
          </cell>
          <cell r="J6314"/>
          <cell r="K6314"/>
          <cell r="M6314"/>
        </row>
        <row r="6315">
          <cell r="C6315"/>
          <cell r="E6315"/>
          <cell r="H6315" t="str">
            <v>OK</v>
          </cell>
          <cell r="J6315"/>
          <cell r="K6315"/>
          <cell r="M6315"/>
        </row>
        <row r="6316">
          <cell r="C6316"/>
          <cell r="E6316"/>
          <cell r="H6316" t="str">
            <v>OK</v>
          </cell>
          <cell r="J6316"/>
          <cell r="K6316"/>
          <cell r="M6316"/>
        </row>
        <row r="6317">
          <cell r="C6317"/>
          <cell r="E6317"/>
          <cell r="H6317" t="str">
            <v>OK</v>
          </cell>
          <cell r="J6317"/>
          <cell r="K6317"/>
          <cell r="M6317"/>
        </row>
        <row r="6318">
          <cell r="C6318"/>
          <cell r="E6318"/>
          <cell r="H6318" t="str">
            <v>OK</v>
          </cell>
          <cell r="J6318"/>
          <cell r="K6318"/>
          <cell r="M6318"/>
        </row>
        <row r="6319">
          <cell r="C6319"/>
          <cell r="E6319"/>
          <cell r="H6319" t="str">
            <v>OK</v>
          </cell>
          <cell r="J6319"/>
          <cell r="K6319"/>
          <cell r="M6319"/>
        </row>
        <row r="6320">
          <cell r="C6320"/>
          <cell r="E6320"/>
          <cell r="H6320" t="str">
            <v>OK</v>
          </cell>
          <cell r="J6320"/>
          <cell r="K6320"/>
          <cell r="M6320"/>
        </row>
        <row r="6321">
          <cell r="C6321"/>
          <cell r="E6321"/>
          <cell r="H6321" t="str">
            <v>OK</v>
          </cell>
          <cell r="J6321"/>
          <cell r="K6321"/>
          <cell r="M6321"/>
        </row>
        <row r="6322">
          <cell r="C6322"/>
          <cell r="E6322"/>
          <cell r="H6322" t="str">
            <v>OK</v>
          </cell>
          <cell r="J6322"/>
          <cell r="K6322"/>
          <cell r="M6322"/>
        </row>
        <row r="6323">
          <cell r="C6323"/>
          <cell r="E6323"/>
          <cell r="H6323" t="str">
            <v>OK</v>
          </cell>
          <cell r="J6323"/>
          <cell r="K6323"/>
          <cell r="M6323"/>
        </row>
        <row r="6324">
          <cell r="C6324"/>
          <cell r="E6324"/>
          <cell r="H6324" t="str">
            <v>OK</v>
          </cell>
          <cell r="J6324"/>
          <cell r="K6324"/>
          <cell r="M6324"/>
        </row>
        <row r="6325">
          <cell r="C6325"/>
          <cell r="E6325"/>
          <cell r="H6325" t="str">
            <v>OK</v>
          </cell>
          <cell r="J6325"/>
          <cell r="K6325"/>
          <cell r="M6325"/>
        </row>
        <row r="6326">
          <cell r="C6326"/>
          <cell r="E6326"/>
          <cell r="H6326" t="str">
            <v>OK</v>
          </cell>
          <cell r="J6326"/>
          <cell r="K6326"/>
          <cell r="M6326"/>
        </row>
        <row r="6327">
          <cell r="C6327"/>
          <cell r="E6327"/>
          <cell r="H6327" t="str">
            <v>OK</v>
          </cell>
          <cell r="J6327"/>
          <cell r="K6327"/>
          <cell r="M6327"/>
        </row>
        <row r="6328">
          <cell r="C6328"/>
          <cell r="E6328"/>
          <cell r="H6328" t="str">
            <v>OK</v>
          </cell>
          <cell r="J6328"/>
          <cell r="K6328"/>
          <cell r="M6328"/>
        </row>
        <row r="6329">
          <cell r="C6329"/>
          <cell r="E6329"/>
          <cell r="H6329" t="str">
            <v>OK</v>
          </cell>
          <cell r="J6329"/>
          <cell r="K6329"/>
          <cell r="M6329"/>
        </row>
        <row r="6330">
          <cell r="C6330"/>
          <cell r="E6330"/>
          <cell r="H6330" t="str">
            <v>OK</v>
          </cell>
          <cell r="J6330"/>
          <cell r="K6330"/>
          <cell r="M6330"/>
        </row>
        <row r="6331">
          <cell r="C6331"/>
          <cell r="E6331"/>
          <cell r="H6331" t="str">
            <v>OK</v>
          </cell>
          <cell r="J6331"/>
          <cell r="K6331"/>
          <cell r="M6331"/>
        </row>
        <row r="6332">
          <cell r="C6332"/>
          <cell r="E6332"/>
          <cell r="H6332" t="str">
            <v>OK</v>
          </cell>
          <cell r="J6332"/>
          <cell r="K6332"/>
          <cell r="M6332"/>
        </row>
        <row r="6333">
          <cell r="C6333"/>
          <cell r="E6333"/>
          <cell r="H6333" t="str">
            <v>OK</v>
          </cell>
          <cell r="J6333"/>
          <cell r="K6333"/>
          <cell r="M6333"/>
        </row>
        <row r="6334">
          <cell r="C6334"/>
          <cell r="E6334"/>
          <cell r="H6334" t="str">
            <v>OK</v>
          </cell>
          <cell r="J6334"/>
          <cell r="K6334"/>
          <cell r="M6334"/>
        </row>
        <row r="6335">
          <cell r="C6335"/>
          <cell r="E6335"/>
          <cell r="H6335" t="str">
            <v>OK</v>
          </cell>
          <cell r="J6335"/>
          <cell r="K6335"/>
          <cell r="M6335"/>
        </row>
        <row r="6336">
          <cell r="C6336"/>
          <cell r="E6336"/>
          <cell r="H6336" t="str">
            <v>OK</v>
          </cell>
          <cell r="J6336"/>
          <cell r="K6336"/>
          <cell r="M6336"/>
        </row>
        <row r="6337">
          <cell r="C6337"/>
          <cell r="E6337"/>
          <cell r="H6337" t="str">
            <v>OK</v>
          </cell>
          <cell r="J6337"/>
          <cell r="K6337"/>
          <cell r="M6337"/>
        </row>
        <row r="6338">
          <cell r="C6338"/>
          <cell r="E6338"/>
          <cell r="H6338" t="str">
            <v>OK</v>
          </cell>
          <cell r="J6338"/>
          <cell r="K6338"/>
          <cell r="M6338"/>
        </row>
        <row r="6339">
          <cell r="C6339"/>
          <cell r="E6339"/>
          <cell r="H6339" t="str">
            <v>OK</v>
          </cell>
          <cell r="J6339"/>
          <cell r="K6339"/>
          <cell r="M6339"/>
        </row>
        <row r="6340">
          <cell r="C6340"/>
          <cell r="E6340"/>
          <cell r="H6340" t="str">
            <v>OK</v>
          </cell>
          <cell r="J6340"/>
          <cell r="K6340"/>
          <cell r="M6340"/>
        </row>
        <row r="6341">
          <cell r="C6341"/>
          <cell r="E6341"/>
          <cell r="H6341" t="str">
            <v>OK</v>
          </cell>
          <cell r="J6341"/>
          <cell r="K6341"/>
          <cell r="M6341"/>
        </row>
        <row r="6342">
          <cell r="C6342"/>
          <cell r="E6342"/>
          <cell r="H6342" t="str">
            <v>OK</v>
          </cell>
          <cell r="J6342"/>
          <cell r="K6342"/>
          <cell r="M6342"/>
        </row>
        <row r="6343">
          <cell r="C6343"/>
          <cell r="E6343"/>
          <cell r="H6343" t="str">
            <v>OK</v>
          </cell>
          <cell r="J6343"/>
          <cell r="K6343"/>
          <cell r="M6343"/>
        </row>
        <row r="6344">
          <cell r="C6344"/>
          <cell r="E6344"/>
          <cell r="H6344" t="str">
            <v>OK</v>
          </cell>
          <cell r="J6344"/>
          <cell r="K6344"/>
          <cell r="M6344"/>
        </row>
        <row r="6345">
          <cell r="C6345"/>
          <cell r="E6345"/>
          <cell r="H6345" t="str">
            <v>OK</v>
          </cell>
          <cell r="J6345"/>
          <cell r="K6345"/>
          <cell r="M6345"/>
        </row>
        <row r="6346">
          <cell r="C6346"/>
          <cell r="E6346"/>
          <cell r="H6346" t="str">
            <v>OK</v>
          </cell>
          <cell r="J6346"/>
          <cell r="K6346"/>
          <cell r="M6346"/>
        </row>
        <row r="6347">
          <cell r="C6347"/>
          <cell r="E6347"/>
          <cell r="H6347" t="str">
            <v>OK</v>
          </cell>
          <cell r="J6347"/>
          <cell r="K6347"/>
          <cell r="M6347"/>
        </row>
        <row r="6348">
          <cell r="C6348"/>
          <cell r="E6348"/>
          <cell r="H6348" t="str">
            <v>OK</v>
          </cell>
          <cell r="J6348"/>
          <cell r="K6348"/>
          <cell r="M6348"/>
        </row>
        <row r="6349">
          <cell r="C6349"/>
          <cell r="E6349"/>
          <cell r="H6349" t="str">
            <v>OK</v>
          </cell>
          <cell r="J6349"/>
          <cell r="K6349"/>
          <cell r="M6349"/>
        </row>
        <row r="6350">
          <cell r="C6350"/>
          <cell r="E6350"/>
          <cell r="H6350" t="str">
            <v>OK</v>
          </cell>
          <cell r="J6350"/>
          <cell r="K6350"/>
          <cell r="M6350"/>
        </row>
        <row r="6351">
          <cell r="C6351"/>
          <cell r="E6351"/>
          <cell r="H6351" t="str">
            <v>OK</v>
          </cell>
          <cell r="J6351"/>
          <cell r="K6351"/>
          <cell r="M6351"/>
        </row>
        <row r="6352">
          <cell r="C6352"/>
          <cell r="E6352"/>
          <cell r="H6352" t="str">
            <v>OK</v>
          </cell>
          <cell r="J6352"/>
          <cell r="K6352"/>
          <cell r="M6352"/>
        </row>
        <row r="6353">
          <cell r="C6353"/>
          <cell r="E6353"/>
          <cell r="H6353" t="str">
            <v>OK</v>
          </cell>
          <cell r="J6353"/>
          <cell r="K6353"/>
          <cell r="M6353"/>
        </row>
        <row r="6354">
          <cell r="C6354"/>
          <cell r="E6354"/>
          <cell r="H6354" t="str">
            <v>OK</v>
          </cell>
          <cell r="J6354"/>
          <cell r="K6354"/>
          <cell r="M6354"/>
        </row>
        <row r="6355">
          <cell r="C6355"/>
          <cell r="E6355"/>
          <cell r="H6355" t="str">
            <v>OK</v>
          </cell>
          <cell r="J6355"/>
          <cell r="K6355"/>
          <cell r="M6355"/>
        </row>
        <row r="6356">
          <cell r="C6356"/>
          <cell r="E6356"/>
          <cell r="H6356" t="str">
            <v>OK</v>
          </cell>
          <cell r="J6356"/>
          <cell r="K6356"/>
          <cell r="M6356"/>
        </row>
        <row r="6357">
          <cell r="C6357"/>
          <cell r="E6357"/>
          <cell r="H6357" t="str">
            <v>OK</v>
          </cell>
          <cell r="J6357"/>
          <cell r="K6357"/>
          <cell r="M6357"/>
        </row>
        <row r="6358">
          <cell r="C6358"/>
          <cell r="E6358"/>
          <cell r="H6358" t="str">
            <v>OK</v>
          </cell>
          <cell r="J6358"/>
          <cell r="K6358"/>
          <cell r="M6358"/>
        </row>
        <row r="6359">
          <cell r="C6359"/>
          <cell r="E6359"/>
          <cell r="H6359" t="str">
            <v>OK</v>
          </cell>
          <cell r="J6359"/>
          <cell r="K6359"/>
          <cell r="M6359"/>
        </row>
        <row r="6360">
          <cell r="C6360"/>
          <cell r="E6360"/>
          <cell r="H6360" t="str">
            <v>OK</v>
          </cell>
          <cell r="J6360"/>
          <cell r="K6360"/>
          <cell r="M6360"/>
        </row>
        <row r="6361">
          <cell r="C6361"/>
          <cell r="E6361"/>
          <cell r="H6361" t="str">
            <v>OK</v>
          </cell>
          <cell r="J6361"/>
          <cell r="K6361"/>
          <cell r="M6361"/>
        </row>
        <row r="6362">
          <cell r="C6362"/>
          <cell r="E6362"/>
          <cell r="H6362" t="str">
            <v>OK</v>
          </cell>
          <cell r="J6362"/>
          <cell r="K6362"/>
          <cell r="M6362"/>
        </row>
        <row r="6363">
          <cell r="C6363"/>
          <cell r="E6363"/>
          <cell r="H6363" t="str">
            <v>OK</v>
          </cell>
          <cell r="J6363"/>
          <cell r="K6363"/>
          <cell r="M6363"/>
        </row>
        <row r="6364">
          <cell r="C6364"/>
          <cell r="E6364"/>
          <cell r="H6364" t="str">
            <v>OK</v>
          </cell>
          <cell r="J6364"/>
          <cell r="K6364"/>
          <cell r="M6364"/>
        </row>
        <row r="6365">
          <cell r="C6365"/>
          <cell r="E6365"/>
          <cell r="H6365" t="str">
            <v>OK</v>
          </cell>
          <cell r="J6365"/>
          <cell r="K6365"/>
          <cell r="M6365"/>
        </row>
        <row r="6366">
          <cell r="C6366"/>
          <cell r="E6366"/>
          <cell r="H6366" t="str">
            <v>OK</v>
          </cell>
          <cell r="J6366"/>
          <cell r="K6366"/>
          <cell r="M6366"/>
        </row>
        <row r="6367">
          <cell r="C6367"/>
          <cell r="E6367"/>
          <cell r="H6367" t="str">
            <v>OK</v>
          </cell>
          <cell r="J6367"/>
          <cell r="K6367"/>
          <cell r="M6367"/>
        </row>
        <row r="6368">
          <cell r="C6368"/>
          <cell r="E6368"/>
          <cell r="H6368" t="str">
            <v>OK</v>
          </cell>
          <cell r="J6368"/>
          <cell r="K6368"/>
          <cell r="M6368"/>
        </row>
        <row r="6369">
          <cell r="C6369"/>
          <cell r="E6369"/>
          <cell r="H6369" t="str">
            <v>OK</v>
          </cell>
          <cell r="J6369"/>
          <cell r="K6369"/>
          <cell r="M6369"/>
        </row>
        <row r="6370">
          <cell r="C6370"/>
          <cell r="E6370"/>
          <cell r="H6370" t="str">
            <v>OK</v>
          </cell>
          <cell r="J6370"/>
          <cell r="K6370"/>
          <cell r="M6370"/>
        </row>
        <row r="6371">
          <cell r="C6371"/>
          <cell r="E6371"/>
          <cell r="H6371" t="str">
            <v>OK</v>
          </cell>
          <cell r="J6371"/>
          <cell r="K6371"/>
          <cell r="M6371"/>
        </row>
        <row r="6372">
          <cell r="C6372"/>
          <cell r="E6372"/>
          <cell r="H6372" t="str">
            <v>OK</v>
          </cell>
          <cell r="J6372"/>
          <cell r="K6372"/>
          <cell r="M6372"/>
        </row>
        <row r="6373">
          <cell r="C6373"/>
          <cell r="E6373"/>
          <cell r="H6373" t="str">
            <v>OK</v>
          </cell>
          <cell r="J6373"/>
          <cell r="K6373"/>
          <cell r="M6373"/>
        </row>
        <row r="6374">
          <cell r="C6374"/>
          <cell r="E6374"/>
          <cell r="H6374" t="str">
            <v>OK</v>
          </cell>
          <cell r="J6374"/>
          <cell r="K6374"/>
          <cell r="M6374"/>
        </row>
        <row r="6375">
          <cell r="C6375"/>
          <cell r="E6375"/>
          <cell r="H6375" t="str">
            <v>OK</v>
          </cell>
          <cell r="J6375"/>
          <cell r="K6375"/>
          <cell r="M6375"/>
        </row>
        <row r="6376">
          <cell r="C6376"/>
          <cell r="E6376"/>
          <cell r="H6376" t="str">
            <v>OK</v>
          </cell>
          <cell r="J6376"/>
          <cell r="K6376"/>
          <cell r="M6376"/>
        </row>
        <row r="6377">
          <cell r="C6377"/>
          <cell r="E6377"/>
          <cell r="H6377" t="str">
            <v>OK</v>
          </cell>
          <cell r="J6377"/>
          <cell r="K6377"/>
          <cell r="M6377"/>
        </row>
        <row r="6378">
          <cell r="C6378"/>
          <cell r="E6378"/>
          <cell r="H6378" t="str">
            <v>OK</v>
          </cell>
          <cell r="J6378"/>
          <cell r="K6378"/>
          <cell r="M6378"/>
        </row>
        <row r="6379">
          <cell r="C6379"/>
          <cell r="E6379"/>
          <cell r="H6379" t="str">
            <v>OK</v>
          </cell>
          <cell r="J6379"/>
          <cell r="K6379"/>
          <cell r="M6379"/>
        </row>
        <row r="6380">
          <cell r="C6380"/>
          <cell r="E6380"/>
          <cell r="H6380" t="str">
            <v>OK</v>
          </cell>
          <cell r="J6380"/>
          <cell r="K6380"/>
          <cell r="M6380"/>
        </row>
        <row r="6381">
          <cell r="C6381"/>
          <cell r="E6381"/>
          <cell r="H6381" t="str">
            <v>OK</v>
          </cell>
          <cell r="J6381"/>
          <cell r="K6381"/>
          <cell r="M6381"/>
        </row>
        <row r="6382">
          <cell r="C6382"/>
          <cell r="E6382"/>
          <cell r="H6382" t="str">
            <v>OK</v>
          </cell>
          <cell r="J6382"/>
          <cell r="K6382"/>
          <cell r="M6382"/>
        </row>
        <row r="6383">
          <cell r="C6383"/>
          <cell r="E6383"/>
          <cell r="H6383" t="str">
            <v>OK</v>
          </cell>
          <cell r="J6383"/>
          <cell r="K6383"/>
          <cell r="M6383"/>
        </row>
        <row r="6384">
          <cell r="C6384"/>
          <cell r="E6384"/>
          <cell r="H6384" t="str">
            <v>OK</v>
          </cell>
          <cell r="J6384"/>
          <cell r="K6384"/>
          <cell r="M6384"/>
        </row>
        <row r="6385">
          <cell r="C6385"/>
          <cell r="E6385"/>
          <cell r="H6385" t="str">
            <v>OK</v>
          </cell>
          <cell r="J6385"/>
          <cell r="K6385"/>
          <cell r="M6385"/>
        </row>
        <row r="6386">
          <cell r="C6386"/>
          <cell r="E6386"/>
          <cell r="H6386" t="str">
            <v>OK</v>
          </cell>
          <cell r="J6386"/>
          <cell r="K6386"/>
          <cell r="M6386"/>
        </row>
        <row r="6387">
          <cell r="C6387"/>
          <cell r="E6387"/>
          <cell r="H6387" t="str">
            <v>OK</v>
          </cell>
          <cell r="J6387"/>
          <cell r="K6387"/>
          <cell r="M6387"/>
        </row>
        <row r="6388">
          <cell r="C6388"/>
          <cell r="E6388"/>
          <cell r="H6388" t="str">
            <v>OK</v>
          </cell>
          <cell r="J6388"/>
          <cell r="K6388"/>
          <cell r="M6388"/>
        </row>
        <row r="6389">
          <cell r="C6389"/>
          <cell r="E6389"/>
          <cell r="H6389" t="str">
            <v>OK</v>
          </cell>
          <cell r="J6389"/>
          <cell r="K6389"/>
          <cell r="M6389"/>
        </row>
        <row r="6390">
          <cell r="C6390"/>
          <cell r="E6390"/>
          <cell r="H6390" t="str">
            <v>OK</v>
          </cell>
          <cell r="J6390"/>
          <cell r="K6390"/>
          <cell r="M6390"/>
        </row>
        <row r="6391">
          <cell r="C6391"/>
          <cell r="E6391"/>
          <cell r="H6391" t="str">
            <v>OK</v>
          </cell>
          <cell r="J6391"/>
          <cell r="K6391"/>
          <cell r="M6391"/>
        </row>
        <row r="6392">
          <cell r="C6392"/>
          <cell r="E6392"/>
          <cell r="H6392" t="str">
            <v>OK</v>
          </cell>
          <cell r="J6392"/>
          <cell r="K6392"/>
          <cell r="M6392"/>
        </row>
        <row r="6393">
          <cell r="C6393"/>
          <cell r="E6393"/>
          <cell r="H6393" t="str">
            <v>OK</v>
          </cell>
          <cell r="J6393"/>
          <cell r="K6393"/>
          <cell r="M6393"/>
        </row>
        <row r="6394">
          <cell r="C6394"/>
          <cell r="E6394"/>
          <cell r="H6394" t="str">
            <v>OK</v>
          </cell>
          <cell r="J6394"/>
          <cell r="K6394"/>
          <cell r="M6394"/>
        </row>
        <row r="6395">
          <cell r="C6395"/>
          <cell r="E6395"/>
          <cell r="H6395" t="str">
            <v>OK</v>
          </cell>
          <cell r="J6395"/>
          <cell r="K6395"/>
          <cell r="M6395"/>
        </row>
        <row r="6396">
          <cell r="C6396"/>
          <cell r="E6396"/>
          <cell r="H6396" t="str">
            <v>OK</v>
          </cell>
          <cell r="J6396"/>
          <cell r="K6396"/>
          <cell r="M6396"/>
        </row>
        <row r="6397">
          <cell r="C6397"/>
          <cell r="E6397"/>
          <cell r="H6397" t="str">
            <v>OK</v>
          </cell>
          <cell r="J6397"/>
          <cell r="K6397"/>
          <cell r="M6397"/>
        </row>
        <row r="6398">
          <cell r="C6398"/>
          <cell r="E6398"/>
          <cell r="H6398" t="str">
            <v>OK</v>
          </cell>
          <cell r="J6398"/>
          <cell r="K6398"/>
          <cell r="M6398"/>
        </row>
        <row r="6399">
          <cell r="C6399"/>
          <cell r="E6399"/>
          <cell r="H6399" t="str">
            <v>OK</v>
          </cell>
          <cell r="J6399"/>
          <cell r="K6399"/>
          <cell r="M6399"/>
        </row>
        <row r="6400">
          <cell r="C6400"/>
          <cell r="E6400"/>
          <cell r="H6400" t="str">
            <v>OK</v>
          </cell>
          <cell r="J6400"/>
          <cell r="K6400"/>
          <cell r="M6400"/>
        </row>
        <row r="6401">
          <cell r="C6401"/>
          <cell r="E6401"/>
          <cell r="H6401" t="str">
            <v>OK</v>
          </cell>
          <cell r="J6401"/>
          <cell r="K6401"/>
          <cell r="M6401"/>
        </row>
        <row r="6402">
          <cell r="C6402"/>
          <cell r="E6402"/>
          <cell r="H6402" t="str">
            <v>OK</v>
          </cell>
          <cell r="J6402"/>
          <cell r="K6402"/>
          <cell r="M6402"/>
        </row>
        <row r="6403">
          <cell r="C6403"/>
          <cell r="E6403"/>
          <cell r="H6403" t="str">
            <v>OK</v>
          </cell>
          <cell r="J6403"/>
          <cell r="K6403"/>
          <cell r="M6403"/>
        </row>
        <row r="6404">
          <cell r="C6404"/>
          <cell r="E6404"/>
          <cell r="H6404" t="str">
            <v>OK</v>
          </cell>
          <cell r="J6404"/>
          <cell r="K6404"/>
          <cell r="M6404"/>
        </row>
        <row r="6405">
          <cell r="C6405"/>
          <cell r="E6405"/>
          <cell r="H6405"/>
          <cell r="J6405"/>
          <cell r="K6405"/>
          <cell r="M6405"/>
        </row>
        <row r="6406">
          <cell r="C6406"/>
          <cell r="E6406"/>
          <cell r="H6406"/>
          <cell r="J6406"/>
          <cell r="K6406"/>
          <cell r="M6406"/>
        </row>
        <row r="6407">
          <cell r="C6407"/>
          <cell r="E6407"/>
          <cell r="H6407"/>
          <cell r="J6407"/>
          <cell r="K6407"/>
          <cell r="M6407"/>
        </row>
        <row r="6408">
          <cell r="C6408"/>
          <cell r="E6408"/>
          <cell r="H6408"/>
          <cell r="J6408"/>
          <cell r="K6408"/>
          <cell r="M6408"/>
        </row>
        <row r="6409">
          <cell r="C6409"/>
          <cell r="E6409"/>
          <cell r="H6409"/>
          <cell r="J6409"/>
          <cell r="K6409"/>
          <cell r="M6409"/>
        </row>
        <row r="6410">
          <cell r="C6410"/>
          <cell r="E6410"/>
          <cell r="H6410"/>
          <cell r="J6410"/>
          <cell r="K6410"/>
          <cell r="M6410"/>
        </row>
        <row r="6411">
          <cell r="C6411"/>
          <cell r="E6411"/>
          <cell r="H6411"/>
          <cell r="J6411"/>
          <cell r="K6411"/>
          <cell r="M6411"/>
        </row>
        <row r="6412">
          <cell r="C6412"/>
          <cell r="E6412"/>
          <cell r="H6412"/>
          <cell r="J6412"/>
          <cell r="K6412"/>
          <cell r="M6412"/>
        </row>
        <row r="6413">
          <cell r="C6413"/>
          <cell r="E6413"/>
          <cell r="H6413"/>
          <cell r="J6413"/>
          <cell r="K6413"/>
          <cell r="M6413"/>
        </row>
        <row r="6414">
          <cell r="C6414"/>
          <cell r="E6414"/>
          <cell r="H6414"/>
          <cell r="J6414"/>
          <cell r="K6414"/>
          <cell r="M6414"/>
        </row>
        <row r="6415">
          <cell r="C6415"/>
          <cell r="E6415"/>
          <cell r="H6415"/>
          <cell r="J6415"/>
          <cell r="K6415"/>
          <cell r="M6415"/>
        </row>
        <row r="6416">
          <cell r="C6416"/>
          <cell r="E6416"/>
          <cell r="H6416"/>
          <cell r="J6416"/>
          <cell r="K6416"/>
          <cell r="M6416"/>
        </row>
        <row r="6417">
          <cell r="C6417"/>
          <cell r="E6417"/>
          <cell r="H6417"/>
          <cell r="J6417"/>
          <cell r="K6417"/>
          <cell r="M6417"/>
        </row>
        <row r="6418">
          <cell r="C6418"/>
          <cell r="E6418"/>
          <cell r="H6418"/>
          <cell r="J6418"/>
          <cell r="K6418"/>
          <cell r="M6418"/>
        </row>
        <row r="6419">
          <cell r="C6419"/>
          <cell r="E6419"/>
          <cell r="H6419"/>
          <cell r="J6419"/>
          <cell r="K6419"/>
          <cell r="M6419"/>
        </row>
        <row r="6420">
          <cell r="C6420"/>
          <cell r="E6420"/>
          <cell r="H6420"/>
          <cell r="J6420"/>
          <cell r="K6420"/>
          <cell r="M6420"/>
        </row>
        <row r="6421">
          <cell r="C6421"/>
          <cell r="E6421"/>
          <cell r="H6421"/>
          <cell r="J6421"/>
          <cell r="K6421"/>
          <cell r="M6421"/>
        </row>
        <row r="6422">
          <cell r="C6422"/>
          <cell r="E6422"/>
          <cell r="H6422"/>
          <cell r="J6422"/>
          <cell r="K6422"/>
          <cell r="M6422"/>
        </row>
        <row r="6423">
          <cell r="C6423"/>
          <cell r="E6423"/>
          <cell r="H6423"/>
          <cell r="J6423"/>
          <cell r="K6423"/>
          <cell r="M6423"/>
        </row>
        <row r="6424">
          <cell r="C6424"/>
          <cell r="E6424"/>
          <cell r="H6424"/>
          <cell r="J6424"/>
          <cell r="K6424"/>
          <cell r="M6424"/>
        </row>
        <row r="6425">
          <cell r="C6425"/>
          <cell r="E6425"/>
          <cell r="H6425"/>
          <cell r="J6425"/>
          <cell r="K6425"/>
          <cell r="M6425"/>
        </row>
        <row r="6426">
          <cell r="C6426"/>
          <cell r="E6426"/>
          <cell r="H6426"/>
          <cell r="J6426"/>
          <cell r="K6426"/>
          <cell r="M6426"/>
        </row>
        <row r="6427">
          <cell r="C6427"/>
          <cell r="E6427"/>
          <cell r="H6427"/>
          <cell r="J6427"/>
          <cell r="K6427"/>
          <cell r="M6427"/>
        </row>
        <row r="6428">
          <cell r="C6428"/>
          <cell r="E6428"/>
          <cell r="H6428"/>
          <cell r="J6428"/>
          <cell r="K6428"/>
          <cell r="M6428"/>
        </row>
        <row r="6429">
          <cell r="C6429"/>
          <cell r="E6429"/>
          <cell r="H6429"/>
          <cell r="J6429"/>
          <cell r="K6429"/>
          <cell r="M6429"/>
        </row>
        <row r="6430">
          <cell r="C6430"/>
          <cell r="E6430"/>
          <cell r="H6430"/>
          <cell r="J6430"/>
          <cell r="K6430"/>
          <cell r="M6430"/>
        </row>
        <row r="6431">
          <cell r="C6431"/>
          <cell r="E6431"/>
          <cell r="H6431"/>
          <cell r="J6431"/>
          <cell r="K6431"/>
          <cell r="M6431"/>
        </row>
        <row r="6432">
          <cell r="C6432"/>
          <cell r="E6432"/>
          <cell r="H6432"/>
          <cell r="J6432"/>
          <cell r="K6432"/>
          <cell r="M6432"/>
        </row>
        <row r="6433">
          <cell r="C6433"/>
          <cell r="E6433"/>
          <cell r="H6433"/>
          <cell r="J6433"/>
          <cell r="K6433"/>
          <cell r="M6433"/>
        </row>
        <row r="6434">
          <cell r="C6434"/>
          <cell r="E6434"/>
          <cell r="H6434"/>
          <cell r="J6434"/>
          <cell r="K6434"/>
          <cell r="M6434"/>
        </row>
        <row r="6435">
          <cell r="C6435"/>
          <cell r="E6435"/>
          <cell r="H6435"/>
          <cell r="J6435"/>
          <cell r="K6435"/>
          <cell r="M6435"/>
        </row>
        <row r="6436">
          <cell r="C6436"/>
          <cell r="E6436"/>
          <cell r="H6436"/>
          <cell r="J6436"/>
          <cell r="K6436"/>
          <cell r="M6436"/>
        </row>
        <row r="6437">
          <cell r="C6437"/>
          <cell r="E6437"/>
          <cell r="H6437"/>
          <cell r="J6437"/>
          <cell r="K6437"/>
          <cell r="M6437"/>
        </row>
        <row r="6438">
          <cell r="C6438"/>
          <cell r="E6438"/>
          <cell r="H6438"/>
          <cell r="J6438"/>
          <cell r="K6438"/>
          <cell r="M6438"/>
        </row>
        <row r="6439">
          <cell r="C6439"/>
          <cell r="E6439"/>
          <cell r="H6439"/>
          <cell r="J6439"/>
          <cell r="K6439"/>
          <cell r="M6439"/>
        </row>
        <row r="6440">
          <cell r="C6440"/>
          <cell r="E6440"/>
          <cell r="H6440"/>
          <cell r="J6440"/>
          <cell r="K6440"/>
          <cell r="M6440"/>
        </row>
        <row r="6441">
          <cell r="C6441"/>
          <cell r="E6441"/>
          <cell r="H6441"/>
          <cell r="J6441"/>
          <cell r="K6441"/>
          <cell r="M6441"/>
        </row>
        <row r="6442">
          <cell r="C6442"/>
          <cell r="E6442"/>
          <cell r="H6442"/>
          <cell r="J6442"/>
          <cell r="K6442"/>
          <cell r="M6442"/>
        </row>
        <row r="6443">
          <cell r="C6443"/>
          <cell r="E6443"/>
          <cell r="H6443"/>
          <cell r="J6443"/>
          <cell r="K6443"/>
          <cell r="M6443"/>
        </row>
        <row r="6444">
          <cell r="C6444"/>
          <cell r="E6444"/>
          <cell r="H6444"/>
          <cell r="J6444"/>
          <cell r="K6444"/>
          <cell r="M6444"/>
        </row>
        <row r="6445">
          <cell r="C6445"/>
          <cell r="E6445"/>
          <cell r="H6445"/>
          <cell r="J6445"/>
          <cell r="K6445"/>
          <cell r="M6445"/>
        </row>
        <row r="6446">
          <cell r="C6446"/>
          <cell r="E6446"/>
          <cell r="H6446"/>
          <cell r="J6446"/>
          <cell r="K6446"/>
          <cell r="M6446"/>
        </row>
        <row r="6447">
          <cell r="C6447"/>
          <cell r="E6447"/>
          <cell r="H6447"/>
          <cell r="J6447"/>
          <cell r="K6447"/>
          <cell r="M6447"/>
        </row>
        <row r="6448">
          <cell r="C6448"/>
          <cell r="E6448"/>
          <cell r="H6448"/>
          <cell r="J6448"/>
          <cell r="K6448"/>
          <cell r="M6448"/>
        </row>
        <row r="6449">
          <cell r="C6449"/>
          <cell r="E6449"/>
          <cell r="H6449"/>
          <cell r="J6449"/>
          <cell r="K6449"/>
          <cell r="M6449"/>
        </row>
        <row r="6450">
          <cell r="C6450"/>
          <cell r="E6450"/>
          <cell r="H6450"/>
          <cell r="J6450"/>
          <cell r="K6450"/>
          <cell r="M6450"/>
        </row>
        <row r="6451">
          <cell r="C6451"/>
          <cell r="E6451"/>
          <cell r="H6451"/>
          <cell r="J6451"/>
          <cell r="K6451"/>
          <cell r="M6451"/>
        </row>
        <row r="6452">
          <cell r="C6452"/>
          <cell r="E6452"/>
          <cell r="H6452"/>
          <cell r="J6452"/>
          <cell r="K6452"/>
          <cell r="M6452"/>
        </row>
        <row r="6453">
          <cell r="C6453"/>
          <cell r="E6453"/>
          <cell r="H6453"/>
          <cell r="J6453"/>
          <cell r="K6453"/>
          <cell r="M6453"/>
        </row>
        <row r="6454">
          <cell r="C6454"/>
          <cell r="E6454"/>
          <cell r="H6454"/>
          <cell r="J6454"/>
          <cell r="K6454"/>
          <cell r="M6454"/>
        </row>
        <row r="6455">
          <cell r="C6455"/>
          <cell r="E6455"/>
          <cell r="H6455"/>
          <cell r="J6455"/>
          <cell r="K6455"/>
          <cell r="M6455"/>
        </row>
        <row r="6456">
          <cell r="C6456"/>
          <cell r="E6456"/>
          <cell r="H6456"/>
          <cell r="J6456"/>
          <cell r="K6456"/>
          <cell r="M6456"/>
        </row>
        <row r="6457">
          <cell r="C6457"/>
          <cell r="E6457"/>
          <cell r="H6457"/>
          <cell r="J6457"/>
          <cell r="K6457"/>
          <cell r="M6457"/>
        </row>
        <row r="6458">
          <cell r="C6458"/>
          <cell r="E6458"/>
          <cell r="H6458"/>
          <cell r="J6458"/>
          <cell r="K6458"/>
          <cell r="M6458"/>
        </row>
        <row r="6459">
          <cell r="C6459"/>
          <cell r="E6459"/>
          <cell r="H6459"/>
          <cell r="J6459"/>
          <cell r="K6459"/>
          <cell r="M6459"/>
        </row>
        <row r="6460">
          <cell r="C6460"/>
          <cell r="E6460"/>
          <cell r="H6460"/>
          <cell r="J6460"/>
          <cell r="K6460"/>
          <cell r="M6460"/>
        </row>
        <row r="6461">
          <cell r="C6461"/>
          <cell r="E6461"/>
          <cell r="H6461"/>
          <cell r="J6461"/>
          <cell r="K6461"/>
          <cell r="M6461"/>
        </row>
        <row r="6462">
          <cell r="C6462"/>
          <cell r="E6462"/>
          <cell r="H6462"/>
          <cell r="J6462"/>
          <cell r="K6462"/>
          <cell r="M6462"/>
        </row>
        <row r="6463">
          <cell r="C6463"/>
          <cell r="E6463"/>
          <cell r="H6463"/>
          <cell r="J6463"/>
          <cell r="K6463"/>
          <cell r="M6463"/>
        </row>
        <row r="6464">
          <cell r="C6464"/>
          <cell r="E6464"/>
          <cell r="H6464"/>
          <cell r="J6464"/>
          <cell r="K6464"/>
          <cell r="M6464"/>
        </row>
        <row r="6465">
          <cell r="C6465"/>
          <cell r="E6465"/>
          <cell r="H6465"/>
          <cell r="J6465"/>
          <cell r="K6465"/>
          <cell r="M6465"/>
        </row>
        <row r="6466">
          <cell r="C6466"/>
          <cell r="E6466"/>
          <cell r="H6466"/>
          <cell r="J6466"/>
          <cell r="K6466"/>
          <cell r="M6466"/>
        </row>
        <row r="6467">
          <cell r="C6467"/>
          <cell r="E6467"/>
          <cell r="H6467"/>
          <cell r="J6467"/>
          <cell r="K6467"/>
          <cell r="M6467"/>
        </row>
        <row r="6468">
          <cell r="C6468"/>
          <cell r="E6468"/>
          <cell r="H6468"/>
          <cell r="J6468"/>
          <cell r="K6468"/>
          <cell r="M6468"/>
        </row>
        <row r="6469">
          <cell r="C6469"/>
          <cell r="E6469"/>
          <cell r="H6469"/>
          <cell r="J6469"/>
          <cell r="K6469"/>
          <cell r="M6469"/>
        </row>
        <row r="6470">
          <cell r="C6470"/>
          <cell r="E6470"/>
          <cell r="H6470"/>
          <cell r="J6470"/>
          <cell r="K6470"/>
          <cell r="M6470"/>
        </row>
        <row r="6471">
          <cell r="C6471"/>
          <cell r="E6471"/>
          <cell r="H6471"/>
          <cell r="J6471"/>
          <cell r="K6471"/>
          <cell r="M6471"/>
        </row>
        <row r="6472">
          <cell r="C6472"/>
          <cell r="E6472"/>
          <cell r="H6472"/>
          <cell r="J6472"/>
          <cell r="K6472"/>
          <cell r="M6472"/>
        </row>
        <row r="6473">
          <cell r="C6473"/>
          <cell r="E6473"/>
          <cell r="H6473"/>
          <cell r="J6473"/>
          <cell r="K6473"/>
          <cell r="M6473"/>
        </row>
        <row r="6474">
          <cell r="C6474"/>
          <cell r="E6474"/>
          <cell r="H6474"/>
          <cell r="J6474"/>
          <cell r="K6474"/>
          <cell r="M6474"/>
        </row>
        <row r="6475">
          <cell r="C6475"/>
          <cell r="E6475"/>
          <cell r="H6475"/>
          <cell r="J6475"/>
          <cell r="K6475"/>
          <cell r="M6475"/>
        </row>
        <row r="6476">
          <cell r="C6476"/>
          <cell r="E6476"/>
          <cell r="H6476"/>
          <cell r="J6476"/>
          <cell r="K6476"/>
          <cell r="M6476"/>
        </row>
        <row r="6477">
          <cell r="C6477"/>
          <cell r="E6477"/>
          <cell r="H6477"/>
          <cell r="J6477"/>
          <cell r="K6477"/>
          <cell r="M6477"/>
        </row>
        <row r="6478">
          <cell r="C6478"/>
          <cell r="E6478"/>
          <cell r="H6478"/>
          <cell r="J6478"/>
          <cell r="K6478"/>
          <cell r="M6478"/>
        </row>
        <row r="6479">
          <cell r="C6479"/>
          <cell r="E6479"/>
          <cell r="H6479"/>
          <cell r="J6479"/>
          <cell r="K6479"/>
          <cell r="M6479"/>
        </row>
        <row r="6480">
          <cell r="C6480"/>
          <cell r="E6480"/>
          <cell r="H6480"/>
          <cell r="J6480"/>
          <cell r="K6480"/>
          <cell r="M6480"/>
        </row>
        <row r="6481">
          <cell r="C6481"/>
          <cell r="E6481"/>
          <cell r="H6481"/>
          <cell r="J6481"/>
          <cell r="K6481"/>
          <cell r="M6481"/>
        </row>
        <row r="6482">
          <cell r="C6482"/>
          <cell r="E6482"/>
          <cell r="H6482"/>
          <cell r="J6482"/>
          <cell r="K6482"/>
          <cell r="M6482"/>
        </row>
        <row r="6483">
          <cell r="C6483"/>
          <cell r="E6483"/>
          <cell r="H6483"/>
          <cell r="J6483"/>
          <cell r="K6483"/>
          <cell r="M6483"/>
        </row>
        <row r="6484">
          <cell r="C6484"/>
          <cell r="E6484"/>
          <cell r="H6484"/>
          <cell r="J6484"/>
          <cell r="K6484"/>
          <cell r="M6484"/>
        </row>
        <row r="6485">
          <cell r="C6485"/>
          <cell r="E6485"/>
          <cell r="H6485"/>
          <cell r="J6485"/>
          <cell r="K6485"/>
          <cell r="M6485"/>
        </row>
        <row r="6486">
          <cell r="C6486"/>
          <cell r="E6486"/>
          <cell r="H6486"/>
          <cell r="J6486"/>
          <cell r="K6486"/>
          <cell r="M6486"/>
        </row>
        <row r="6487">
          <cell r="C6487"/>
          <cell r="E6487"/>
          <cell r="H6487"/>
          <cell r="J6487"/>
          <cell r="K6487"/>
          <cell r="M6487"/>
        </row>
        <row r="6488">
          <cell r="C6488"/>
          <cell r="E6488"/>
          <cell r="H6488"/>
          <cell r="J6488"/>
          <cell r="K6488"/>
          <cell r="M6488"/>
        </row>
        <row r="6489">
          <cell r="C6489"/>
          <cell r="E6489"/>
          <cell r="H6489"/>
          <cell r="J6489"/>
          <cell r="K6489"/>
          <cell r="M6489"/>
        </row>
        <row r="6490">
          <cell r="C6490"/>
          <cell r="E6490"/>
          <cell r="H6490"/>
          <cell r="J6490"/>
          <cell r="K6490"/>
          <cell r="M6490"/>
        </row>
        <row r="6491">
          <cell r="C6491"/>
          <cell r="E6491"/>
          <cell r="H6491"/>
          <cell r="J6491"/>
          <cell r="K6491"/>
          <cell r="M6491"/>
        </row>
        <row r="6492">
          <cell r="C6492"/>
          <cell r="E6492"/>
          <cell r="H6492"/>
          <cell r="J6492"/>
          <cell r="K6492"/>
          <cell r="M6492"/>
        </row>
        <row r="6493">
          <cell r="C6493"/>
          <cell r="E6493"/>
          <cell r="H6493"/>
          <cell r="J6493"/>
          <cell r="K6493"/>
          <cell r="M6493"/>
        </row>
        <row r="6494">
          <cell r="C6494"/>
          <cell r="E6494"/>
          <cell r="H6494"/>
          <cell r="J6494"/>
          <cell r="K6494"/>
          <cell r="M6494"/>
        </row>
        <row r="6495">
          <cell r="C6495"/>
          <cell r="E6495"/>
          <cell r="H6495"/>
          <cell r="J6495"/>
          <cell r="K6495"/>
          <cell r="M6495"/>
        </row>
        <row r="6496">
          <cell r="C6496"/>
          <cell r="E6496"/>
          <cell r="H6496"/>
          <cell r="J6496"/>
          <cell r="K6496"/>
          <cell r="M6496"/>
        </row>
        <row r="6497">
          <cell r="C6497"/>
          <cell r="E6497"/>
          <cell r="H6497"/>
          <cell r="J6497"/>
          <cell r="K6497"/>
          <cell r="M6497"/>
        </row>
        <row r="6498">
          <cell r="C6498"/>
          <cell r="E6498"/>
          <cell r="H6498"/>
          <cell r="J6498"/>
          <cell r="K6498"/>
          <cell r="M6498"/>
        </row>
        <row r="6499">
          <cell r="C6499"/>
          <cell r="E6499"/>
          <cell r="H6499"/>
          <cell r="J6499"/>
          <cell r="K6499"/>
          <cell r="M6499"/>
        </row>
        <row r="6500">
          <cell r="C6500"/>
          <cell r="E6500"/>
          <cell r="H6500"/>
          <cell r="J6500"/>
          <cell r="K6500"/>
          <cell r="M6500"/>
        </row>
        <row r="6501">
          <cell r="C6501"/>
          <cell r="E6501"/>
          <cell r="H6501"/>
          <cell r="J6501"/>
          <cell r="K6501"/>
          <cell r="M6501"/>
        </row>
        <row r="6502">
          <cell r="C6502"/>
          <cell r="E6502"/>
          <cell r="H6502"/>
          <cell r="J6502"/>
          <cell r="K6502"/>
          <cell r="M6502"/>
        </row>
        <row r="6503">
          <cell r="C6503"/>
          <cell r="E6503"/>
          <cell r="H6503"/>
          <cell r="J6503"/>
          <cell r="K6503"/>
          <cell r="M6503"/>
        </row>
        <row r="6504">
          <cell r="C6504"/>
          <cell r="E6504"/>
          <cell r="H6504"/>
          <cell r="J6504"/>
          <cell r="K6504"/>
          <cell r="M6504"/>
        </row>
        <row r="6505">
          <cell r="C6505"/>
          <cell r="E6505"/>
          <cell r="H6505"/>
          <cell r="J6505"/>
          <cell r="K6505"/>
          <cell r="M6505"/>
        </row>
        <row r="6506">
          <cell r="C6506"/>
          <cell r="E6506"/>
          <cell r="H6506"/>
          <cell r="J6506"/>
          <cell r="K6506"/>
          <cell r="M6506"/>
        </row>
        <row r="6507">
          <cell r="C6507"/>
          <cell r="E6507"/>
          <cell r="H6507"/>
          <cell r="J6507"/>
          <cell r="K6507"/>
          <cell r="M6507"/>
        </row>
        <row r="6508">
          <cell r="C6508"/>
          <cell r="E6508"/>
          <cell r="H6508"/>
          <cell r="J6508"/>
          <cell r="K6508"/>
          <cell r="M6508"/>
        </row>
        <row r="6509">
          <cell r="C6509"/>
          <cell r="E6509"/>
          <cell r="H6509"/>
          <cell r="J6509"/>
          <cell r="K6509"/>
          <cell r="M6509"/>
        </row>
        <row r="6510">
          <cell r="C6510"/>
          <cell r="E6510"/>
          <cell r="H6510"/>
          <cell r="J6510"/>
          <cell r="K6510"/>
          <cell r="M6510"/>
        </row>
        <row r="6511">
          <cell r="C6511"/>
          <cell r="E6511"/>
          <cell r="H6511"/>
          <cell r="J6511"/>
          <cell r="K6511"/>
          <cell r="M6511"/>
        </row>
        <row r="6512">
          <cell r="C6512"/>
          <cell r="E6512"/>
          <cell r="H6512"/>
          <cell r="J6512"/>
          <cell r="K6512"/>
          <cell r="M6512"/>
        </row>
        <row r="6513">
          <cell r="C6513"/>
          <cell r="E6513"/>
          <cell r="H6513"/>
          <cell r="J6513"/>
          <cell r="K6513"/>
          <cell r="M6513"/>
        </row>
        <row r="6514">
          <cell r="C6514"/>
          <cell r="E6514"/>
          <cell r="H6514"/>
          <cell r="J6514"/>
          <cell r="K6514"/>
          <cell r="M6514"/>
        </row>
        <row r="6515">
          <cell r="C6515"/>
          <cell r="E6515"/>
          <cell r="H6515"/>
          <cell r="J6515"/>
          <cell r="K6515"/>
          <cell r="M6515"/>
        </row>
        <row r="6516">
          <cell r="C6516"/>
          <cell r="E6516"/>
          <cell r="H6516"/>
          <cell r="J6516"/>
          <cell r="K6516"/>
          <cell r="M6516"/>
        </row>
        <row r="6517">
          <cell r="C6517"/>
          <cell r="E6517"/>
          <cell r="H6517"/>
          <cell r="J6517"/>
          <cell r="K6517"/>
          <cell r="M6517"/>
        </row>
        <row r="6518">
          <cell r="C6518"/>
          <cell r="E6518"/>
          <cell r="H6518"/>
          <cell r="J6518"/>
          <cell r="K6518"/>
          <cell r="M6518"/>
        </row>
        <row r="6519">
          <cell r="C6519"/>
          <cell r="E6519"/>
          <cell r="H6519"/>
          <cell r="J6519"/>
          <cell r="K6519"/>
          <cell r="M6519"/>
        </row>
        <row r="6520">
          <cell r="C6520"/>
          <cell r="E6520"/>
          <cell r="H6520"/>
          <cell r="J6520"/>
          <cell r="K6520"/>
          <cell r="M6520"/>
        </row>
        <row r="6521">
          <cell r="C6521"/>
          <cell r="E6521"/>
          <cell r="H6521"/>
          <cell r="J6521"/>
          <cell r="K6521"/>
          <cell r="M6521"/>
        </row>
        <row r="6522">
          <cell r="C6522"/>
          <cell r="E6522"/>
          <cell r="H6522"/>
          <cell r="J6522"/>
          <cell r="K6522"/>
          <cell r="M6522"/>
        </row>
        <row r="6523">
          <cell r="C6523"/>
          <cell r="E6523"/>
          <cell r="H6523"/>
          <cell r="J6523"/>
          <cell r="K6523"/>
          <cell r="M6523"/>
        </row>
        <row r="6524">
          <cell r="C6524"/>
          <cell r="E6524"/>
          <cell r="H6524"/>
          <cell r="J6524"/>
          <cell r="K6524"/>
          <cell r="M6524"/>
        </row>
        <row r="6525">
          <cell r="C6525"/>
          <cell r="E6525"/>
          <cell r="H6525"/>
          <cell r="J6525"/>
          <cell r="K6525"/>
          <cell r="M6525"/>
        </row>
        <row r="6526">
          <cell r="C6526"/>
          <cell r="E6526"/>
          <cell r="H6526"/>
          <cell r="J6526"/>
          <cell r="K6526"/>
          <cell r="M6526"/>
        </row>
        <row r="6527">
          <cell r="C6527"/>
          <cell r="E6527"/>
          <cell r="H6527"/>
          <cell r="J6527"/>
          <cell r="K6527"/>
          <cell r="M6527"/>
        </row>
        <row r="6528">
          <cell r="C6528"/>
          <cell r="E6528"/>
          <cell r="H6528"/>
          <cell r="J6528"/>
          <cell r="K6528"/>
          <cell r="M6528"/>
        </row>
        <row r="6529">
          <cell r="C6529"/>
          <cell r="E6529"/>
          <cell r="H6529"/>
          <cell r="J6529"/>
          <cell r="K6529"/>
          <cell r="M6529"/>
        </row>
        <row r="6530">
          <cell r="C6530"/>
          <cell r="E6530"/>
          <cell r="H6530"/>
          <cell r="J6530"/>
          <cell r="K6530"/>
          <cell r="M6530"/>
        </row>
        <row r="6531">
          <cell r="C6531"/>
          <cell r="E6531"/>
          <cell r="H6531"/>
          <cell r="J6531"/>
          <cell r="K6531"/>
          <cell r="M6531"/>
        </row>
        <row r="6532">
          <cell r="C6532"/>
          <cell r="E6532"/>
          <cell r="H6532"/>
          <cell r="J6532"/>
          <cell r="K6532"/>
          <cell r="M6532"/>
        </row>
        <row r="6533">
          <cell r="C6533"/>
          <cell r="E6533"/>
          <cell r="H6533"/>
          <cell r="J6533"/>
          <cell r="K6533"/>
          <cell r="M6533"/>
        </row>
        <row r="6534">
          <cell r="C6534"/>
          <cell r="E6534"/>
          <cell r="H6534"/>
          <cell r="J6534"/>
          <cell r="K6534"/>
          <cell r="M6534"/>
        </row>
        <row r="6535">
          <cell r="C6535"/>
          <cell r="E6535"/>
          <cell r="H6535"/>
          <cell r="J6535"/>
          <cell r="K6535"/>
          <cell r="M6535"/>
        </row>
        <row r="6536">
          <cell r="C6536"/>
          <cell r="E6536"/>
          <cell r="H6536"/>
          <cell r="J6536"/>
          <cell r="K6536"/>
          <cell r="M6536"/>
        </row>
        <row r="6537">
          <cell r="C6537"/>
          <cell r="E6537"/>
          <cell r="H6537"/>
          <cell r="J6537"/>
          <cell r="K6537"/>
          <cell r="M6537"/>
        </row>
        <row r="6538">
          <cell r="C6538"/>
          <cell r="E6538"/>
          <cell r="H6538"/>
          <cell r="J6538"/>
          <cell r="K6538"/>
          <cell r="M6538"/>
        </row>
        <row r="6539">
          <cell r="C6539"/>
          <cell r="E6539"/>
          <cell r="H6539"/>
          <cell r="J6539"/>
          <cell r="K6539"/>
          <cell r="M6539"/>
        </row>
        <row r="6540">
          <cell r="C6540"/>
          <cell r="E6540"/>
          <cell r="H6540"/>
          <cell r="J6540"/>
          <cell r="K6540"/>
          <cell r="M6540"/>
        </row>
        <row r="6541">
          <cell r="C6541"/>
          <cell r="E6541"/>
          <cell r="H6541"/>
          <cell r="J6541"/>
          <cell r="K6541"/>
          <cell r="M6541"/>
        </row>
        <row r="6542">
          <cell r="C6542"/>
          <cell r="E6542"/>
          <cell r="H6542"/>
          <cell r="J6542"/>
          <cell r="K6542"/>
          <cell r="M6542"/>
        </row>
        <row r="6543">
          <cell r="C6543"/>
          <cell r="E6543"/>
          <cell r="H6543"/>
          <cell r="J6543"/>
          <cell r="K6543"/>
          <cell r="M6543"/>
        </row>
        <row r="6544">
          <cell r="C6544"/>
          <cell r="E6544"/>
          <cell r="H6544"/>
          <cell r="J6544"/>
          <cell r="K6544"/>
          <cell r="M6544"/>
        </row>
        <row r="6545">
          <cell r="C6545"/>
          <cell r="E6545"/>
          <cell r="H6545"/>
          <cell r="J6545"/>
          <cell r="K6545"/>
          <cell r="M6545"/>
        </row>
        <row r="6546">
          <cell r="C6546"/>
          <cell r="E6546"/>
          <cell r="H6546"/>
          <cell r="J6546"/>
          <cell r="K6546"/>
          <cell r="M6546"/>
        </row>
        <row r="6547">
          <cell r="C6547"/>
          <cell r="E6547"/>
          <cell r="H6547"/>
          <cell r="J6547"/>
          <cell r="K6547"/>
          <cell r="M6547"/>
        </row>
        <row r="6548">
          <cell r="C6548"/>
          <cell r="E6548"/>
          <cell r="H6548"/>
          <cell r="J6548"/>
          <cell r="K6548"/>
          <cell r="M6548"/>
        </row>
        <row r="6549">
          <cell r="C6549"/>
          <cell r="E6549"/>
          <cell r="H6549"/>
          <cell r="J6549"/>
          <cell r="K6549"/>
          <cell r="M6549"/>
        </row>
        <row r="6550">
          <cell r="C6550"/>
          <cell r="E6550"/>
          <cell r="H6550"/>
          <cell r="J6550"/>
          <cell r="K6550"/>
          <cell r="M6550"/>
        </row>
        <row r="6551">
          <cell r="C6551"/>
          <cell r="E6551"/>
          <cell r="H6551"/>
          <cell r="J6551"/>
          <cell r="K6551"/>
          <cell r="M6551"/>
        </row>
        <row r="6552">
          <cell r="C6552"/>
          <cell r="E6552"/>
          <cell r="H6552"/>
          <cell r="J6552"/>
          <cell r="K6552"/>
          <cell r="M6552"/>
        </row>
        <row r="6553">
          <cell r="C6553"/>
          <cell r="E6553"/>
          <cell r="H6553"/>
          <cell r="J6553"/>
          <cell r="K6553"/>
          <cell r="M6553"/>
        </row>
        <row r="6554">
          <cell r="C6554"/>
          <cell r="E6554"/>
          <cell r="H6554"/>
          <cell r="J6554"/>
          <cell r="K6554"/>
          <cell r="M6554"/>
        </row>
        <row r="6555">
          <cell r="C6555"/>
          <cell r="E6555"/>
          <cell r="H6555"/>
          <cell r="J6555"/>
          <cell r="K6555"/>
          <cell r="M6555"/>
        </row>
        <row r="6556">
          <cell r="C6556"/>
          <cell r="E6556"/>
          <cell r="H6556"/>
          <cell r="J6556"/>
          <cell r="K6556"/>
          <cell r="M6556"/>
        </row>
        <row r="6557">
          <cell r="C6557"/>
          <cell r="E6557"/>
          <cell r="H6557"/>
          <cell r="J6557"/>
          <cell r="K6557"/>
          <cell r="M6557"/>
        </row>
        <row r="6558">
          <cell r="C6558"/>
          <cell r="E6558"/>
          <cell r="H6558"/>
          <cell r="J6558"/>
          <cell r="K6558"/>
          <cell r="M6558"/>
        </row>
        <row r="6559">
          <cell r="C6559"/>
          <cell r="E6559"/>
          <cell r="H6559"/>
          <cell r="J6559"/>
          <cell r="K6559"/>
          <cell r="M6559"/>
        </row>
        <row r="6560">
          <cell r="C6560"/>
          <cell r="E6560"/>
          <cell r="H6560"/>
          <cell r="J6560"/>
          <cell r="K6560"/>
          <cell r="M6560"/>
        </row>
        <row r="6561">
          <cell r="C6561"/>
          <cell r="E6561"/>
          <cell r="H6561"/>
          <cell r="J6561"/>
          <cell r="K6561"/>
          <cell r="M6561"/>
        </row>
        <row r="6562">
          <cell r="C6562"/>
          <cell r="E6562"/>
          <cell r="H6562"/>
          <cell r="J6562"/>
          <cell r="K6562"/>
          <cell r="M6562"/>
        </row>
        <row r="6563">
          <cell r="C6563"/>
          <cell r="E6563"/>
          <cell r="H6563"/>
          <cell r="J6563"/>
          <cell r="K6563"/>
          <cell r="M6563"/>
        </row>
        <row r="6564">
          <cell r="C6564"/>
          <cell r="E6564"/>
          <cell r="H6564"/>
          <cell r="J6564"/>
          <cell r="K6564"/>
          <cell r="M6564"/>
        </row>
        <row r="6565">
          <cell r="C6565"/>
          <cell r="E6565"/>
          <cell r="H6565"/>
          <cell r="J6565"/>
          <cell r="K6565"/>
          <cell r="M6565"/>
        </row>
        <row r="6566">
          <cell r="C6566"/>
          <cell r="E6566"/>
          <cell r="H6566"/>
          <cell r="J6566"/>
          <cell r="K6566"/>
          <cell r="M6566"/>
        </row>
        <row r="6567">
          <cell r="C6567"/>
          <cell r="E6567"/>
          <cell r="H6567"/>
          <cell r="J6567"/>
          <cell r="K6567"/>
          <cell r="M6567"/>
        </row>
        <row r="6568">
          <cell r="C6568"/>
          <cell r="E6568"/>
          <cell r="H6568"/>
          <cell r="J6568"/>
          <cell r="K6568"/>
          <cell r="M6568"/>
        </row>
        <row r="6569">
          <cell r="C6569"/>
          <cell r="E6569"/>
          <cell r="H6569"/>
          <cell r="J6569"/>
          <cell r="K6569"/>
          <cell r="M6569"/>
        </row>
        <row r="6570">
          <cell r="C6570"/>
          <cell r="E6570"/>
          <cell r="H6570"/>
          <cell r="J6570"/>
          <cell r="K6570"/>
          <cell r="M6570"/>
        </row>
        <row r="6571">
          <cell r="C6571"/>
          <cell r="E6571"/>
          <cell r="H6571"/>
          <cell r="J6571"/>
          <cell r="K6571"/>
          <cell r="M6571"/>
        </row>
        <row r="6572">
          <cell r="C6572"/>
          <cell r="E6572"/>
          <cell r="H6572"/>
          <cell r="J6572"/>
          <cell r="K6572"/>
          <cell r="M6572"/>
        </row>
        <row r="6573">
          <cell r="C6573"/>
          <cell r="E6573"/>
          <cell r="H6573"/>
          <cell r="J6573"/>
          <cell r="K6573"/>
          <cell r="M6573"/>
        </row>
        <row r="6574">
          <cell r="C6574"/>
          <cell r="E6574"/>
          <cell r="H6574"/>
          <cell r="J6574"/>
          <cell r="K6574"/>
          <cell r="M6574"/>
        </row>
        <row r="6575">
          <cell r="C6575"/>
          <cell r="E6575"/>
          <cell r="H6575"/>
          <cell r="J6575"/>
          <cell r="K6575"/>
          <cell r="M6575"/>
        </row>
        <row r="6576">
          <cell r="C6576"/>
          <cell r="E6576"/>
          <cell r="H6576"/>
          <cell r="J6576"/>
          <cell r="K6576"/>
          <cell r="M6576"/>
        </row>
        <row r="6577">
          <cell r="C6577"/>
          <cell r="E6577"/>
          <cell r="H6577"/>
          <cell r="J6577"/>
          <cell r="K6577"/>
          <cell r="M6577"/>
        </row>
        <row r="6578">
          <cell r="C6578"/>
          <cell r="E6578"/>
          <cell r="H6578"/>
          <cell r="J6578"/>
          <cell r="K6578"/>
          <cell r="M6578"/>
        </row>
        <row r="6579">
          <cell r="C6579"/>
          <cell r="E6579"/>
          <cell r="H6579"/>
          <cell r="J6579"/>
          <cell r="K6579"/>
          <cell r="M6579"/>
        </row>
        <row r="6580">
          <cell r="C6580"/>
          <cell r="E6580"/>
          <cell r="H6580"/>
          <cell r="J6580"/>
          <cell r="K6580"/>
          <cell r="M6580"/>
        </row>
        <row r="6581">
          <cell r="C6581"/>
          <cell r="E6581"/>
          <cell r="H6581"/>
          <cell r="J6581"/>
          <cell r="K6581"/>
          <cell r="M6581"/>
        </row>
        <row r="6582">
          <cell r="C6582"/>
          <cell r="E6582"/>
          <cell r="H6582"/>
          <cell r="J6582"/>
          <cell r="K6582"/>
          <cell r="M6582"/>
        </row>
        <row r="6583">
          <cell r="C6583"/>
          <cell r="E6583"/>
          <cell r="H6583"/>
          <cell r="J6583"/>
          <cell r="K6583"/>
          <cell r="M6583"/>
        </row>
        <row r="6584">
          <cell r="C6584"/>
          <cell r="E6584"/>
          <cell r="H6584"/>
          <cell r="J6584"/>
          <cell r="K6584"/>
          <cell r="M6584"/>
        </row>
        <row r="6585">
          <cell r="C6585"/>
          <cell r="E6585"/>
          <cell r="H6585"/>
          <cell r="J6585"/>
          <cell r="K6585"/>
          <cell r="M6585"/>
        </row>
        <row r="6586">
          <cell r="C6586"/>
          <cell r="E6586"/>
          <cell r="H6586"/>
          <cell r="J6586"/>
          <cell r="K6586"/>
          <cell r="M6586"/>
        </row>
        <row r="6587">
          <cell r="C6587"/>
          <cell r="E6587"/>
          <cell r="H6587"/>
          <cell r="J6587"/>
          <cell r="K6587"/>
          <cell r="M6587"/>
        </row>
        <row r="6588">
          <cell r="C6588"/>
          <cell r="E6588"/>
          <cell r="H6588"/>
          <cell r="J6588"/>
          <cell r="K6588"/>
          <cell r="M6588"/>
        </row>
        <row r="6589">
          <cell r="C6589"/>
          <cell r="E6589"/>
          <cell r="H6589"/>
          <cell r="J6589"/>
          <cell r="K6589"/>
          <cell r="M6589"/>
        </row>
        <row r="6590">
          <cell r="C6590"/>
          <cell r="E6590"/>
          <cell r="H6590"/>
          <cell r="J6590"/>
          <cell r="K6590"/>
          <cell r="M6590"/>
        </row>
        <row r="6591">
          <cell r="C6591"/>
          <cell r="E6591"/>
          <cell r="H6591"/>
          <cell r="J6591"/>
          <cell r="K6591"/>
          <cell r="M6591"/>
        </row>
        <row r="6592">
          <cell r="C6592"/>
          <cell r="E6592"/>
          <cell r="H6592"/>
          <cell r="J6592"/>
          <cell r="K6592"/>
          <cell r="M6592"/>
        </row>
        <row r="6593">
          <cell r="C6593"/>
          <cell r="E6593"/>
          <cell r="H6593"/>
          <cell r="J6593"/>
          <cell r="K6593"/>
          <cell r="M6593"/>
        </row>
        <row r="6594">
          <cell r="C6594"/>
          <cell r="E6594"/>
          <cell r="H6594"/>
          <cell r="J6594"/>
          <cell r="K6594"/>
          <cell r="M6594"/>
        </row>
        <row r="6595">
          <cell r="C6595"/>
          <cell r="E6595"/>
          <cell r="H6595"/>
          <cell r="J6595"/>
          <cell r="K6595"/>
          <cell r="M6595"/>
        </row>
        <row r="6596">
          <cell r="C6596"/>
          <cell r="E6596"/>
          <cell r="H6596"/>
          <cell r="J6596"/>
          <cell r="K6596"/>
          <cell r="M6596"/>
        </row>
        <row r="6597">
          <cell r="C6597"/>
          <cell r="E6597"/>
          <cell r="H6597"/>
          <cell r="J6597"/>
          <cell r="K6597"/>
          <cell r="M6597"/>
        </row>
        <row r="6598">
          <cell r="C6598"/>
          <cell r="E6598"/>
          <cell r="H6598"/>
          <cell r="J6598"/>
          <cell r="K6598"/>
          <cell r="M6598"/>
        </row>
        <row r="6599">
          <cell r="C6599"/>
          <cell r="E6599"/>
          <cell r="H6599"/>
          <cell r="J6599"/>
          <cell r="K6599"/>
          <cell r="M6599"/>
        </row>
        <row r="6600">
          <cell r="C6600"/>
          <cell r="E6600"/>
          <cell r="H6600"/>
          <cell r="J6600"/>
          <cell r="K6600"/>
          <cell r="M6600"/>
        </row>
        <row r="6601">
          <cell r="C6601"/>
          <cell r="E6601"/>
          <cell r="H6601"/>
          <cell r="J6601"/>
          <cell r="K6601"/>
          <cell r="M6601"/>
        </row>
        <row r="6602">
          <cell r="C6602"/>
          <cell r="E6602"/>
          <cell r="H6602"/>
          <cell r="J6602"/>
          <cell r="K6602"/>
          <cell r="M6602"/>
        </row>
        <row r="6603">
          <cell r="C6603"/>
          <cell r="E6603"/>
          <cell r="H6603"/>
          <cell r="J6603"/>
          <cell r="K6603"/>
          <cell r="M6603"/>
        </row>
        <row r="6604">
          <cell r="C6604"/>
          <cell r="E6604"/>
          <cell r="H6604"/>
          <cell r="J6604"/>
          <cell r="K6604"/>
          <cell r="M6604"/>
        </row>
        <row r="6605">
          <cell r="C6605"/>
          <cell r="E6605"/>
          <cell r="H6605"/>
          <cell r="J6605"/>
          <cell r="K6605"/>
          <cell r="M6605"/>
        </row>
        <row r="6606">
          <cell r="C6606"/>
          <cell r="E6606"/>
          <cell r="H6606"/>
          <cell r="J6606"/>
          <cell r="K6606"/>
          <cell r="M6606"/>
        </row>
        <row r="6607">
          <cell r="C6607"/>
          <cell r="E6607"/>
          <cell r="H6607"/>
          <cell r="J6607"/>
          <cell r="K6607"/>
          <cell r="M6607"/>
        </row>
        <row r="6608">
          <cell r="C6608"/>
          <cell r="E6608"/>
          <cell r="H6608"/>
          <cell r="J6608"/>
          <cell r="K6608"/>
          <cell r="M6608"/>
        </row>
        <row r="6609">
          <cell r="C6609"/>
          <cell r="E6609"/>
          <cell r="H6609"/>
          <cell r="J6609"/>
          <cell r="K6609"/>
          <cell r="M6609"/>
        </row>
        <row r="6610">
          <cell r="C6610"/>
          <cell r="E6610"/>
          <cell r="H6610"/>
          <cell r="J6610"/>
          <cell r="K6610"/>
          <cell r="M6610"/>
        </row>
        <row r="6611">
          <cell r="C6611"/>
          <cell r="E6611"/>
          <cell r="H6611"/>
          <cell r="J6611"/>
          <cell r="K6611"/>
          <cell r="M6611"/>
        </row>
        <row r="6612">
          <cell r="C6612"/>
          <cell r="E6612"/>
          <cell r="H6612"/>
          <cell r="J6612"/>
          <cell r="K6612"/>
          <cell r="M6612"/>
        </row>
        <row r="6613">
          <cell r="C6613"/>
          <cell r="E6613"/>
          <cell r="H6613"/>
          <cell r="J6613"/>
          <cell r="K6613"/>
          <cell r="M6613"/>
        </row>
        <row r="6614">
          <cell r="C6614"/>
          <cell r="E6614"/>
          <cell r="H6614"/>
          <cell r="J6614"/>
          <cell r="K6614"/>
          <cell r="M6614"/>
        </row>
        <row r="6615">
          <cell r="C6615"/>
          <cell r="E6615"/>
          <cell r="H6615"/>
          <cell r="J6615"/>
          <cell r="K6615"/>
          <cell r="M6615"/>
        </row>
        <row r="6616">
          <cell r="C6616"/>
          <cell r="E6616"/>
          <cell r="H6616"/>
          <cell r="J6616"/>
          <cell r="K6616"/>
          <cell r="M6616"/>
        </row>
        <row r="6617">
          <cell r="C6617"/>
          <cell r="E6617"/>
          <cell r="H6617"/>
          <cell r="J6617"/>
          <cell r="K6617"/>
          <cell r="M6617"/>
        </row>
        <row r="6618">
          <cell r="C6618"/>
          <cell r="E6618"/>
          <cell r="H6618"/>
          <cell r="J6618"/>
          <cell r="K6618"/>
          <cell r="M6618"/>
        </row>
        <row r="6619">
          <cell r="C6619"/>
          <cell r="E6619"/>
          <cell r="H6619"/>
          <cell r="J6619"/>
          <cell r="K6619"/>
          <cell r="M6619"/>
        </row>
        <row r="6620">
          <cell r="C6620"/>
          <cell r="E6620"/>
          <cell r="H6620"/>
          <cell r="J6620"/>
          <cell r="K6620"/>
          <cell r="M6620"/>
        </row>
        <row r="6621">
          <cell r="C6621"/>
          <cell r="E6621"/>
          <cell r="H6621"/>
          <cell r="J6621"/>
          <cell r="K6621"/>
          <cell r="M6621"/>
        </row>
        <row r="6622">
          <cell r="C6622"/>
          <cell r="E6622"/>
          <cell r="H6622"/>
          <cell r="J6622"/>
          <cell r="K6622"/>
          <cell r="M6622"/>
        </row>
        <row r="6623">
          <cell r="C6623"/>
          <cell r="E6623"/>
          <cell r="H6623"/>
          <cell r="J6623"/>
          <cell r="K6623"/>
          <cell r="M6623"/>
        </row>
        <row r="6624">
          <cell r="C6624"/>
          <cell r="E6624"/>
          <cell r="H6624"/>
          <cell r="J6624"/>
          <cell r="K6624"/>
          <cell r="M6624"/>
        </row>
        <row r="6625">
          <cell r="C6625"/>
          <cell r="E6625"/>
          <cell r="H6625"/>
          <cell r="J6625"/>
          <cell r="K6625"/>
          <cell r="M6625"/>
        </row>
        <row r="6626">
          <cell r="C6626"/>
          <cell r="E6626"/>
          <cell r="H6626"/>
          <cell r="J6626"/>
          <cell r="K6626"/>
          <cell r="M6626"/>
        </row>
        <row r="6627">
          <cell r="C6627"/>
          <cell r="E6627"/>
          <cell r="H6627"/>
          <cell r="J6627"/>
          <cell r="K6627"/>
          <cell r="M6627"/>
        </row>
        <row r="6628">
          <cell r="C6628"/>
          <cell r="E6628"/>
          <cell r="H6628"/>
          <cell r="J6628"/>
          <cell r="K6628"/>
          <cell r="M6628"/>
        </row>
        <row r="6629">
          <cell r="C6629"/>
          <cell r="E6629"/>
          <cell r="H6629"/>
          <cell r="J6629"/>
          <cell r="K6629"/>
          <cell r="M6629"/>
        </row>
        <row r="6630">
          <cell r="C6630"/>
          <cell r="E6630"/>
          <cell r="H6630"/>
          <cell r="J6630"/>
          <cell r="K6630"/>
          <cell r="M6630"/>
        </row>
        <row r="6631">
          <cell r="C6631"/>
          <cell r="E6631"/>
          <cell r="H6631"/>
          <cell r="J6631"/>
          <cell r="K6631"/>
          <cell r="M6631"/>
        </row>
        <row r="6632">
          <cell r="C6632"/>
          <cell r="E6632"/>
          <cell r="H6632"/>
          <cell r="J6632"/>
          <cell r="K6632"/>
          <cell r="M6632"/>
        </row>
        <row r="6633">
          <cell r="C6633"/>
          <cell r="E6633"/>
          <cell r="H6633"/>
          <cell r="J6633"/>
          <cell r="K6633"/>
          <cell r="M6633"/>
        </row>
        <row r="6634">
          <cell r="C6634"/>
          <cell r="E6634"/>
          <cell r="H6634"/>
          <cell r="J6634"/>
          <cell r="K6634"/>
          <cell r="M6634"/>
        </row>
        <row r="6635">
          <cell r="C6635"/>
          <cell r="E6635"/>
          <cell r="H6635"/>
          <cell r="J6635"/>
          <cell r="K6635"/>
          <cell r="M6635"/>
        </row>
        <row r="6636">
          <cell r="C6636"/>
          <cell r="E6636"/>
          <cell r="H6636"/>
          <cell r="J6636"/>
          <cell r="K6636"/>
          <cell r="M6636"/>
        </row>
        <row r="6637">
          <cell r="C6637"/>
          <cell r="E6637"/>
          <cell r="H6637"/>
          <cell r="J6637"/>
          <cell r="K6637"/>
          <cell r="M6637"/>
        </row>
        <row r="6638">
          <cell r="C6638"/>
          <cell r="E6638"/>
          <cell r="H6638"/>
          <cell r="J6638"/>
          <cell r="K6638"/>
          <cell r="M6638"/>
        </row>
        <row r="6639">
          <cell r="C6639"/>
          <cell r="E6639"/>
          <cell r="H6639"/>
          <cell r="J6639"/>
          <cell r="K6639"/>
          <cell r="M6639"/>
        </row>
        <row r="6640">
          <cell r="C6640"/>
          <cell r="E6640"/>
          <cell r="H6640"/>
          <cell r="J6640"/>
          <cell r="K6640"/>
          <cell r="M6640"/>
        </row>
        <row r="6641">
          <cell r="C6641"/>
          <cell r="E6641"/>
          <cell r="H6641"/>
          <cell r="J6641"/>
          <cell r="K6641"/>
          <cell r="M6641"/>
        </row>
        <row r="6642">
          <cell r="C6642"/>
          <cell r="E6642"/>
          <cell r="H6642"/>
          <cell r="J6642"/>
          <cell r="K6642"/>
          <cell r="M6642"/>
        </row>
        <row r="6643">
          <cell r="C6643"/>
          <cell r="E6643"/>
          <cell r="H6643"/>
          <cell r="J6643"/>
          <cell r="K6643"/>
          <cell r="M6643"/>
        </row>
        <row r="6644">
          <cell r="C6644"/>
          <cell r="E6644"/>
          <cell r="H6644"/>
          <cell r="J6644"/>
          <cell r="K6644"/>
          <cell r="M6644"/>
        </row>
        <row r="6645">
          <cell r="C6645"/>
          <cell r="E6645"/>
          <cell r="H6645"/>
          <cell r="J6645"/>
          <cell r="K6645"/>
          <cell r="M6645"/>
        </row>
        <row r="6646">
          <cell r="C6646"/>
          <cell r="E6646"/>
          <cell r="H6646"/>
          <cell r="J6646"/>
          <cell r="K6646"/>
          <cell r="M6646"/>
        </row>
        <row r="6647">
          <cell r="C6647"/>
          <cell r="E6647"/>
          <cell r="H6647"/>
          <cell r="J6647"/>
          <cell r="K6647"/>
          <cell r="M6647"/>
        </row>
        <row r="6648">
          <cell r="C6648"/>
          <cell r="E6648"/>
          <cell r="H6648"/>
          <cell r="J6648"/>
          <cell r="K6648"/>
          <cell r="M6648"/>
        </row>
        <row r="6649">
          <cell r="C6649"/>
          <cell r="E6649"/>
          <cell r="H6649"/>
          <cell r="J6649"/>
          <cell r="K6649"/>
          <cell r="M6649"/>
        </row>
        <row r="6650">
          <cell r="C6650"/>
          <cell r="E6650"/>
          <cell r="H6650"/>
          <cell r="J6650"/>
          <cell r="K6650"/>
          <cell r="M6650"/>
        </row>
        <row r="6651">
          <cell r="C6651"/>
          <cell r="E6651"/>
          <cell r="H6651"/>
          <cell r="J6651"/>
          <cell r="K6651"/>
          <cell r="M6651"/>
        </row>
        <row r="6652">
          <cell r="C6652"/>
          <cell r="E6652"/>
          <cell r="H6652"/>
          <cell r="J6652"/>
          <cell r="K6652"/>
          <cell r="M6652"/>
        </row>
        <row r="6653">
          <cell r="C6653"/>
          <cell r="E6653"/>
          <cell r="H6653"/>
          <cell r="J6653"/>
          <cell r="K6653"/>
          <cell r="M6653"/>
        </row>
        <row r="6654">
          <cell r="C6654"/>
          <cell r="E6654"/>
          <cell r="H6654"/>
          <cell r="J6654"/>
          <cell r="K6654"/>
          <cell r="M6654"/>
        </row>
        <row r="6655">
          <cell r="C6655"/>
          <cell r="E6655"/>
          <cell r="H6655"/>
          <cell r="J6655"/>
          <cell r="K6655"/>
          <cell r="M6655"/>
        </row>
        <row r="6656">
          <cell r="C6656"/>
          <cell r="E6656"/>
          <cell r="H6656"/>
          <cell r="J6656"/>
          <cell r="K6656"/>
          <cell r="M6656"/>
        </row>
        <row r="6657">
          <cell r="C6657"/>
          <cell r="E6657"/>
          <cell r="H6657"/>
          <cell r="J6657"/>
          <cell r="K6657"/>
          <cell r="M6657"/>
        </row>
        <row r="6658">
          <cell r="C6658"/>
          <cell r="E6658"/>
          <cell r="H6658"/>
          <cell r="J6658"/>
          <cell r="K6658"/>
          <cell r="M6658"/>
        </row>
        <row r="6659">
          <cell r="C6659"/>
          <cell r="E6659"/>
          <cell r="H6659"/>
          <cell r="J6659"/>
          <cell r="K6659"/>
          <cell r="M6659"/>
        </row>
        <row r="6660">
          <cell r="C6660"/>
          <cell r="E6660"/>
          <cell r="H6660"/>
          <cell r="J6660"/>
          <cell r="K6660"/>
          <cell r="M6660"/>
        </row>
        <row r="6661">
          <cell r="C6661"/>
          <cell r="E6661"/>
          <cell r="H6661"/>
          <cell r="J6661"/>
          <cell r="K6661"/>
          <cell r="M6661"/>
        </row>
        <row r="6662">
          <cell r="C6662"/>
          <cell r="E6662"/>
          <cell r="H6662"/>
          <cell r="J6662"/>
          <cell r="K6662"/>
          <cell r="M6662"/>
        </row>
        <row r="6663">
          <cell r="C6663"/>
          <cell r="E6663"/>
          <cell r="H6663"/>
          <cell r="J6663"/>
          <cell r="K6663"/>
          <cell r="M6663"/>
        </row>
        <row r="6664">
          <cell r="C6664"/>
          <cell r="E6664"/>
          <cell r="H6664"/>
          <cell r="J6664"/>
          <cell r="K6664"/>
          <cell r="M6664"/>
        </row>
        <row r="6665">
          <cell r="C6665"/>
          <cell r="E6665"/>
          <cell r="H6665"/>
          <cell r="J6665"/>
          <cell r="K6665"/>
          <cell r="M6665"/>
        </row>
        <row r="6666">
          <cell r="C6666"/>
          <cell r="E6666"/>
          <cell r="H6666"/>
          <cell r="J6666"/>
          <cell r="K6666"/>
          <cell r="M6666"/>
        </row>
        <row r="6667">
          <cell r="C6667"/>
          <cell r="E6667"/>
          <cell r="H6667"/>
          <cell r="J6667"/>
          <cell r="K6667"/>
          <cell r="M6667"/>
        </row>
        <row r="6668">
          <cell r="C6668"/>
          <cell r="E6668"/>
          <cell r="H6668"/>
          <cell r="J6668"/>
          <cell r="K6668"/>
          <cell r="M6668"/>
        </row>
        <row r="6669">
          <cell r="C6669"/>
          <cell r="E6669"/>
          <cell r="H6669"/>
          <cell r="J6669"/>
          <cell r="K6669"/>
          <cell r="M6669"/>
        </row>
        <row r="6670">
          <cell r="C6670"/>
          <cell r="E6670"/>
          <cell r="H6670"/>
          <cell r="J6670"/>
          <cell r="K6670"/>
          <cell r="M6670"/>
        </row>
        <row r="6671">
          <cell r="C6671"/>
          <cell r="E6671"/>
          <cell r="H6671"/>
          <cell r="J6671"/>
          <cell r="K6671"/>
          <cell r="M6671"/>
        </row>
        <row r="6672">
          <cell r="C6672"/>
          <cell r="E6672"/>
          <cell r="H6672"/>
          <cell r="J6672"/>
          <cell r="K6672"/>
          <cell r="M6672"/>
        </row>
        <row r="6673">
          <cell r="C6673"/>
          <cell r="E6673"/>
          <cell r="H6673"/>
          <cell r="J6673"/>
          <cell r="K6673"/>
          <cell r="M6673"/>
        </row>
        <row r="6674">
          <cell r="C6674"/>
          <cell r="E6674"/>
          <cell r="H6674"/>
          <cell r="J6674"/>
          <cell r="K6674"/>
          <cell r="M6674"/>
        </row>
        <row r="6675">
          <cell r="C6675"/>
          <cell r="E6675"/>
          <cell r="H6675"/>
          <cell r="J6675"/>
          <cell r="K6675"/>
          <cell r="M6675"/>
        </row>
        <row r="6676">
          <cell r="C6676"/>
          <cell r="E6676"/>
          <cell r="H6676"/>
          <cell r="J6676"/>
          <cell r="K6676"/>
          <cell r="M6676"/>
        </row>
        <row r="6677">
          <cell r="C6677"/>
          <cell r="E6677"/>
          <cell r="H6677"/>
          <cell r="J6677"/>
          <cell r="K6677"/>
          <cell r="M6677"/>
        </row>
        <row r="6678">
          <cell r="C6678"/>
          <cell r="E6678"/>
          <cell r="H6678"/>
          <cell r="J6678"/>
          <cell r="K6678"/>
          <cell r="M6678"/>
        </row>
        <row r="6679">
          <cell r="C6679"/>
          <cell r="E6679"/>
          <cell r="H6679"/>
          <cell r="J6679"/>
          <cell r="K6679"/>
          <cell r="M6679"/>
        </row>
        <row r="6680">
          <cell r="C6680"/>
          <cell r="E6680"/>
          <cell r="H6680"/>
          <cell r="J6680"/>
          <cell r="K6680"/>
          <cell r="M6680"/>
        </row>
        <row r="6681">
          <cell r="C6681"/>
          <cell r="E6681"/>
          <cell r="H6681"/>
          <cell r="J6681"/>
          <cell r="K6681"/>
          <cell r="M6681"/>
        </row>
        <row r="6682">
          <cell r="C6682"/>
          <cell r="E6682"/>
          <cell r="H6682"/>
          <cell r="J6682"/>
          <cell r="K6682"/>
          <cell r="M6682"/>
        </row>
        <row r="6683">
          <cell r="C6683"/>
          <cell r="E6683"/>
          <cell r="H6683"/>
          <cell r="J6683"/>
          <cell r="K6683"/>
          <cell r="M6683"/>
        </row>
        <row r="6684">
          <cell r="C6684"/>
          <cell r="E6684"/>
          <cell r="H6684"/>
          <cell r="J6684"/>
          <cell r="K6684"/>
          <cell r="M6684"/>
        </row>
        <row r="6685">
          <cell r="C6685"/>
          <cell r="E6685"/>
          <cell r="H6685"/>
          <cell r="J6685"/>
          <cell r="K6685"/>
          <cell r="M6685"/>
        </row>
        <row r="6686">
          <cell r="C6686"/>
          <cell r="E6686"/>
          <cell r="H6686"/>
          <cell r="J6686"/>
          <cell r="K6686"/>
          <cell r="M6686"/>
        </row>
        <row r="6687">
          <cell r="C6687"/>
          <cell r="E6687"/>
          <cell r="H6687"/>
          <cell r="J6687"/>
          <cell r="K6687"/>
          <cell r="M6687"/>
        </row>
        <row r="6688">
          <cell r="C6688"/>
          <cell r="E6688"/>
          <cell r="H6688"/>
          <cell r="J6688"/>
          <cell r="K6688"/>
          <cell r="M6688"/>
        </row>
        <row r="6689">
          <cell r="C6689"/>
          <cell r="E6689"/>
          <cell r="H6689"/>
          <cell r="J6689"/>
          <cell r="K6689"/>
          <cell r="M6689"/>
        </row>
        <row r="6690">
          <cell r="C6690"/>
          <cell r="E6690"/>
          <cell r="H6690"/>
          <cell r="J6690"/>
          <cell r="K6690"/>
          <cell r="M6690"/>
        </row>
        <row r="6691">
          <cell r="C6691"/>
          <cell r="E6691"/>
          <cell r="H6691"/>
          <cell r="J6691"/>
          <cell r="K6691"/>
          <cell r="M6691"/>
        </row>
        <row r="6692">
          <cell r="C6692"/>
          <cell r="E6692"/>
          <cell r="H6692"/>
          <cell r="J6692"/>
          <cell r="K6692"/>
          <cell r="M6692"/>
        </row>
        <row r="6693">
          <cell r="C6693"/>
          <cell r="E6693"/>
          <cell r="H6693"/>
          <cell r="J6693"/>
          <cell r="K6693"/>
          <cell r="M6693"/>
        </row>
        <row r="6694">
          <cell r="C6694"/>
          <cell r="E6694"/>
          <cell r="H6694"/>
          <cell r="J6694"/>
          <cell r="K6694"/>
          <cell r="M6694"/>
        </row>
        <row r="6695">
          <cell r="C6695"/>
          <cell r="E6695"/>
          <cell r="H6695"/>
          <cell r="J6695"/>
          <cell r="K6695"/>
          <cell r="M6695"/>
        </row>
        <row r="6696">
          <cell r="C6696"/>
          <cell r="E6696"/>
          <cell r="H6696"/>
          <cell r="J6696"/>
          <cell r="K6696"/>
          <cell r="M6696"/>
        </row>
        <row r="6697">
          <cell r="C6697"/>
          <cell r="E6697"/>
          <cell r="H6697"/>
          <cell r="J6697"/>
          <cell r="K6697"/>
          <cell r="M6697"/>
        </row>
        <row r="6698">
          <cell r="C6698"/>
          <cell r="E6698"/>
          <cell r="H6698"/>
          <cell r="J6698"/>
          <cell r="K6698"/>
          <cell r="M6698"/>
        </row>
        <row r="6699">
          <cell r="C6699"/>
          <cell r="E6699"/>
          <cell r="H6699"/>
          <cell r="J6699"/>
          <cell r="K6699"/>
          <cell r="M6699"/>
        </row>
        <row r="6700">
          <cell r="C6700"/>
          <cell r="E6700"/>
          <cell r="H6700"/>
          <cell r="J6700"/>
          <cell r="K6700"/>
          <cell r="M6700"/>
        </row>
        <row r="6701">
          <cell r="C6701"/>
          <cell r="E6701"/>
          <cell r="H6701"/>
          <cell r="J6701"/>
          <cell r="K6701"/>
          <cell r="M6701"/>
        </row>
        <row r="6702">
          <cell r="C6702"/>
          <cell r="E6702"/>
          <cell r="H6702"/>
          <cell r="J6702"/>
          <cell r="K6702"/>
          <cell r="M6702"/>
        </row>
        <row r="6703">
          <cell r="C6703"/>
          <cell r="E6703"/>
          <cell r="H6703"/>
          <cell r="J6703"/>
          <cell r="K6703"/>
          <cell r="M6703"/>
        </row>
        <row r="6704">
          <cell r="C6704"/>
          <cell r="E6704"/>
          <cell r="H6704"/>
          <cell r="J6704"/>
          <cell r="K6704"/>
          <cell r="M6704"/>
        </row>
        <row r="6705">
          <cell r="C6705"/>
          <cell r="E6705"/>
          <cell r="H6705"/>
          <cell r="J6705"/>
          <cell r="K6705"/>
          <cell r="M6705"/>
        </row>
        <row r="6706">
          <cell r="C6706"/>
          <cell r="E6706"/>
          <cell r="H6706"/>
          <cell r="J6706"/>
          <cell r="K6706"/>
          <cell r="M6706"/>
        </row>
        <row r="6707">
          <cell r="C6707"/>
          <cell r="E6707"/>
          <cell r="H6707"/>
          <cell r="J6707"/>
          <cell r="K6707"/>
          <cell r="M6707"/>
        </row>
        <row r="6708">
          <cell r="C6708"/>
          <cell r="E6708"/>
          <cell r="H6708"/>
          <cell r="J6708"/>
          <cell r="K6708"/>
          <cell r="M6708"/>
        </row>
        <row r="6709">
          <cell r="C6709"/>
          <cell r="E6709"/>
          <cell r="H6709"/>
          <cell r="J6709"/>
          <cell r="K6709"/>
          <cell r="M6709"/>
        </row>
        <row r="6710">
          <cell r="C6710"/>
          <cell r="E6710"/>
          <cell r="H6710"/>
          <cell r="J6710"/>
          <cell r="K6710"/>
          <cell r="M6710"/>
        </row>
        <row r="6711">
          <cell r="C6711"/>
          <cell r="E6711"/>
          <cell r="H6711"/>
          <cell r="J6711"/>
          <cell r="K6711"/>
          <cell r="M6711"/>
        </row>
        <row r="6712">
          <cell r="C6712"/>
          <cell r="E6712"/>
          <cell r="H6712"/>
          <cell r="J6712"/>
          <cell r="K6712"/>
          <cell r="M6712"/>
        </row>
        <row r="6713">
          <cell r="C6713"/>
          <cell r="E6713"/>
          <cell r="H6713"/>
          <cell r="J6713"/>
          <cell r="K6713"/>
          <cell r="M6713"/>
        </row>
        <row r="6714">
          <cell r="C6714"/>
          <cell r="E6714"/>
          <cell r="H6714"/>
          <cell r="J6714"/>
          <cell r="K6714"/>
          <cell r="M6714"/>
        </row>
        <row r="6715">
          <cell r="C6715"/>
          <cell r="E6715"/>
          <cell r="H6715"/>
          <cell r="J6715"/>
          <cell r="K6715"/>
          <cell r="M6715"/>
        </row>
        <row r="6716">
          <cell r="C6716"/>
          <cell r="E6716"/>
          <cell r="H6716"/>
          <cell r="J6716"/>
          <cell r="K6716"/>
          <cell r="M6716"/>
        </row>
        <row r="6717">
          <cell r="C6717"/>
          <cell r="E6717"/>
          <cell r="H6717"/>
          <cell r="J6717"/>
          <cell r="K6717"/>
          <cell r="M6717"/>
        </row>
        <row r="6718">
          <cell r="C6718"/>
          <cell r="E6718"/>
          <cell r="H6718"/>
          <cell r="J6718"/>
          <cell r="K6718"/>
          <cell r="M6718"/>
        </row>
        <row r="6719">
          <cell r="C6719"/>
          <cell r="E6719"/>
          <cell r="H6719"/>
          <cell r="J6719"/>
          <cell r="K6719"/>
          <cell r="M6719"/>
        </row>
        <row r="6720">
          <cell r="C6720"/>
          <cell r="E6720"/>
          <cell r="H6720"/>
          <cell r="J6720"/>
          <cell r="K6720"/>
          <cell r="M6720"/>
        </row>
        <row r="6721">
          <cell r="C6721"/>
          <cell r="E6721"/>
          <cell r="H6721"/>
          <cell r="J6721"/>
          <cell r="K6721"/>
          <cell r="M6721"/>
        </row>
        <row r="6722">
          <cell r="C6722"/>
          <cell r="E6722"/>
          <cell r="H6722"/>
          <cell r="J6722"/>
          <cell r="K6722"/>
          <cell r="M6722"/>
        </row>
        <row r="6723">
          <cell r="C6723"/>
          <cell r="E6723"/>
          <cell r="H6723"/>
          <cell r="J6723"/>
          <cell r="K6723"/>
          <cell r="M6723"/>
        </row>
        <row r="6724">
          <cell r="C6724"/>
          <cell r="E6724"/>
          <cell r="H6724"/>
          <cell r="J6724"/>
          <cell r="K6724"/>
          <cell r="M6724"/>
        </row>
        <row r="6725">
          <cell r="C6725"/>
          <cell r="E6725"/>
          <cell r="H6725"/>
          <cell r="J6725"/>
          <cell r="K6725"/>
          <cell r="M6725"/>
        </row>
        <row r="6726">
          <cell r="C6726"/>
          <cell r="E6726"/>
          <cell r="H6726"/>
          <cell r="J6726"/>
          <cell r="K6726"/>
          <cell r="M6726"/>
        </row>
        <row r="6727">
          <cell r="C6727"/>
          <cell r="E6727"/>
          <cell r="H6727"/>
          <cell r="J6727"/>
          <cell r="K6727"/>
          <cell r="M6727"/>
        </row>
        <row r="6728">
          <cell r="C6728"/>
          <cell r="E6728"/>
          <cell r="H6728"/>
          <cell r="J6728"/>
          <cell r="K6728"/>
          <cell r="M6728"/>
        </row>
        <row r="6729">
          <cell r="C6729"/>
          <cell r="E6729"/>
          <cell r="H6729"/>
          <cell r="J6729"/>
          <cell r="K6729"/>
          <cell r="M6729"/>
        </row>
        <row r="6730">
          <cell r="C6730"/>
          <cell r="E6730"/>
          <cell r="H6730"/>
          <cell r="J6730"/>
          <cell r="K6730"/>
          <cell r="M6730"/>
        </row>
        <row r="6731">
          <cell r="C6731"/>
          <cell r="E6731"/>
          <cell r="H6731"/>
          <cell r="J6731"/>
          <cell r="K6731"/>
          <cell r="M6731"/>
        </row>
        <row r="6732">
          <cell r="C6732"/>
          <cell r="E6732"/>
          <cell r="H6732"/>
          <cell r="J6732"/>
          <cell r="K6732"/>
          <cell r="M6732"/>
        </row>
        <row r="6733">
          <cell r="C6733"/>
          <cell r="E6733"/>
          <cell r="H6733"/>
          <cell r="J6733"/>
          <cell r="K6733"/>
          <cell r="M6733"/>
        </row>
        <row r="6734">
          <cell r="C6734"/>
          <cell r="E6734"/>
          <cell r="H6734"/>
          <cell r="J6734"/>
          <cell r="K6734"/>
          <cell r="M6734"/>
        </row>
        <row r="6735">
          <cell r="C6735"/>
          <cell r="E6735"/>
          <cell r="H6735"/>
          <cell r="J6735"/>
          <cell r="K6735"/>
          <cell r="M6735"/>
        </row>
        <row r="6736">
          <cell r="C6736"/>
          <cell r="E6736"/>
          <cell r="H6736"/>
          <cell r="J6736"/>
          <cell r="K6736"/>
          <cell r="M6736"/>
        </row>
        <row r="6737">
          <cell r="C6737"/>
          <cell r="E6737"/>
          <cell r="H6737"/>
          <cell r="J6737"/>
          <cell r="K6737"/>
          <cell r="M6737"/>
        </row>
        <row r="6738">
          <cell r="C6738"/>
          <cell r="E6738"/>
          <cell r="H6738"/>
          <cell r="J6738"/>
          <cell r="K6738"/>
          <cell r="M6738"/>
        </row>
        <row r="6739">
          <cell r="C6739"/>
          <cell r="E6739"/>
          <cell r="H6739"/>
          <cell r="J6739"/>
          <cell r="K6739"/>
          <cell r="M6739"/>
        </row>
        <row r="6740">
          <cell r="C6740"/>
          <cell r="E6740"/>
          <cell r="H6740"/>
          <cell r="J6740"/>
          <cell r="K6740"/>
          <cell r="M6740"/>
        </row>
        <row r="6741">
          <cell r="C6741"/>
          <cell r="E6741"/>
          <cell r="H6741"/>
          <cell r="J6741"/>
          <cell r="K6741"/>
          <cell r="M6741"/>
        </row>
        <row r="6742">
          <cell r="C6742"/>
          <cell r="E6742"/>
          <cell r="H6742"/>
          <cell r="J6742"/>
          <cell r="K6742"/>
          <cell r="M6742"/>
        </row>
        <row r="6743">
          <cell r="C6743"/>
          <cell r="E6743"/>
          <cell r="H6743"/>
          <cell r="J6743"/>
          <cell r="K6743"/>
          <cell r="M6743"/>
        </row>
        <row r="6744">
          <cell r="C6744"/>
          <cell r="E6744"/>
          <cell r="H6744"/>
          <cell r="J6744"/>
          <cell r="K6744"/>
          <cell r="M6744"/>
        </row>
        <row r="6745">
          <cell r="C6745"/>
          <cell r="E6745"/>
          <cell r="H6745"/>
          <cell r="J6745"/>
          <cell r="K6745"/>
          <cell r="M6745"/>
        </row>
        <row r="6746">
          <cell r="C6746"/>
          <cell r="E6746"/>
          <cell r="H6746"/>
          <cell r="J6746"/>
          <cell r="K6746"/>
          <cell r="M6746"/>
        </row>
        <row r="6747">
          <cell r="C6747"/>
          <cell r="E6747"/>
          <cell r="H6747"/>
          <cell r="J6747"/>
          <cell r="K6747"/>
          <cell r="M6747"/>
        </row>
        <row r="6748">
          <cell r="C6748"/>
          <cell r="E6748"/>
          <cell r="H6748"/>
          <cell r="J6748"/>
          <cell r="K6748"/>
          <cell r="M6748"/>
        </row>
        <row r="6749">
          <cell r="C6749"/>
          <cell r="E6749"/>
          <cell r="H6749"/>
          <cell r="J6749"/>
          <cell r="K6749"/>
          <cell r="M6749"/>
        </row>
        <row r="6750">
          <cell r="C6750"/>
          <cell r="E6750"/>
          <cell r="H6750"/>
          <cell r="J6750"/>
          <cell r="K6750"/>
          <cell r="M6750"/>
        </row>
        <row r="6751">
          <cell r="C6751"/>
          <cell r="E6751"/>
          <cell r="H6751"/>
          <cell r="J6751"/>
          <cell r="K6751"/>
          <cell r="M6751"/>
        </row>
        <row r="6752">
          <cell r="C6752"/>
          <cell r="E6752"/>
          <cell r="H6752"/>
          <cell r="J6752"/>
          <cell r="K6752"/>
          <cell r="M6752"/>
        </row>
        <row r="6753">
          <cell r="C6753"/>
          <cell r="E6753"/>
          <cell r="H6753"/>
          <cell r="J6753"/>
          <cell r="K6753"/>
          <cell r="M6753"/>
        </row>
        <row r="6754">
          <cell r="C6754"/>
          <cell r="E6754"/>
          <cell r="H6754"/>
          <cell r="J6754"/>
          <cell r="K6754"/>
          <cell r="M6754"/>
        </row>
        <row r="6755">
          <cell r="C6755"/>
          <cell r="E6755"/>
          <cell r="H6755"/>
          <cell r="J6755"/>
          <cell r="K6755"/>
          <cell r="M6755"/>
        </row>
        <row r="6756">
          <cell r="C6756"/>
          <cell r="E6756"/>
          <cell r="H6756"/>
          <cell r="J6756"/>
          <cell r="K6756"/>
          <cell r="M6756"/>
        </row>
        <row r="6757">
          <cell r="C6757"/>
          <cell r="E6757"/>
          <cell r="H6757"/>
          <cell r="J6757"/>
          <cell r="K6757"/>
          <cell r="M6757"/>
        </row>
        <row r="6758">
          <cell r="C6758"/>
          <cell r="E6758"/>
          <cell r="H6758"/>
          <cell r="J6758"/>
          <cell r="K6758"/>
          <cell r="M6758"/>
        </row>
        <row r="6759">
          <cell r="C6759"/>
          <cell r="E6759"/>
          <cell r="H6759"/>
          <cell r="J6759"/>
          <cell r="K6759"/>
          <cell r="M6759"/>
        </row>
        <row r="6760">
          <cell r="C6760"/>
          <cell r="E6760"/>
          <cell r="H6760"/>
          <cell r="J6760"/>
          <cell r="K6760"/>
          <cell r="M6760"/>
        </row>
        <row r="6761">
          <cell r="C6761"/>
          <cell r="E6761"/>
          <cell r="H6761"/>
          <cell r="J6761"/>
          <cell r="K6761"/>
          <cell r="M6761"/>
        </row>
        <row r="6762">
          <cell r="C6762"/>
          <cell r="E6762"/>
          <cell r="H6762"/>
          <cell r="J6762"/>
          <cell r="K6762"/>
          <cell r="M6762"/>
        </row>
        <row r="6763">
          <cell r="C6763"/>
          <cell r="E6763"/>
          <cell r="H6763"/>
          <cell r="J6763"/>
          <cell r="K6763"/>
          <cell r="M6763"/>
        </row>
        <row r="6764">
          <cell r="C6764"/>
          <cell r="E6764"/>
          <cell r="H6764"/>
          <cell r="J6764"/>
          <cell r="K6764"/>
          <cell r="M6764"/>
        </row>
        <row r="6765">
          <cell r="C6765"/>
          <cell r="E6765"/>
          <cell r="H6765"/>
          <cell r="J6765"/>
          <cell r="K6765"/>
          <cell r="M6765"/>
        </row>
        <row r="6766">
          <cell r="C6766"/>
          <cell r="E6766"/>
          <cell r="H6766"/>
          <cell r="J6766"/>
          <cell r="K6766"/>
          <cell r="M6766"/>
        </row>
        <row r="6767">
          <cell r="C6767"/>
          <cell r="E6767"/>
          <cell r="H6767"/>
          <cell r="J6767"/>
          <cell r="K6767"/>
          <cell r="M6767"/>
        </row>
        <row r="6768">
          <cell r="C6768"/>
          <cell r="E6768"/>
          <cell r="H6768"/>
          <cell r="J6768"/>
          <cell r="K6768"/>
          <cell r="M6768"/>
        </row>
        <row r="6769">
          <cell r="C6769"/>
          <cell r="E6769"/>
          <cell r="H6769"/>
          <cell r="J6769"/>
          <cell r="K6769"/>
          <cell r="M6769"/>
        </row>
        <row r="6770">
          <cell r="C6770"/>
          <cell r="E6770"/>
          <cell r="H6770"/>
          <cell r="J6770"/>
          <cell r="K6770"/>
          <cell r="M6770"/>
        </row>
        <row r="6771">
          <cell r="C6771"/>
          <cell r="E6771"/>
          <cell r="H6771"/>
          <cell r="J6771"/>
          <cell r="K6771"/>
          <cell r="M6771"/>
        </row>
        <row r="6772">
          <cell r="C6772"/>
          <cell r="E6772"/>
          <cell r="H6772"/>
          <cell r="J6772"/>
          <cell r="K6772"/>
          <cell r="M6772"/>
        </row>
        <row r="6773">
          <cell r="C6773"/>
          <cell r="E6773"/>
          <cell r="H6773"/>
          <cell r="J6773"/>
          <cell r="K6773"/>
          <cell r="M6773"/>
        </row>
        <row r="6774">
          <cell r="C6774"/>
          <cell r="E6774"/>
          <cell r="H6774"/>
          <cell r="J6774"/>
          <cell r="K6774"/>
          <cell r="M6774"/>
        </row>
        <row r="6775">
          <cell r="C6775"/>
          <cell r="E6775"/>
          <cell r="H6775"/>
          <cell r="J6775"/>
          <cell r="K6775"/>
          <cell r="M6775"/>
        </row>
        <row r="6776">
          <cell r="C6776"/>
          <cell r="E6776"/>
          <cell r="H6776"/>
          <cell r="J6776"/>
          <cell r="K6776"/>
          <cell r="M6776"/>
        </row>
        <row r="6777">
          <cell r="C6777"/>
          <cell r="E6777"/>
          <cell r="H6777"/>
          <cell r="J6777"/>
          <cell r="K6777"/>
          <cell r="M6777"/>
        </row>
        <row r="6778">
          <cell r="C6778"/>
          <cell r="E6778"/>
          <cell r="H6778"/>
          <cell r="J6778"/>
          <cell r="K6778"/>
          <cell r="M6778"/>
        </row>
        <row r="6779">
          <cell r="C6779"/>
          <cell r="E6779"/>
          <cell r="H6779"/>
          <cell r="J6779"/>
          <cell r="K6779"/>
          <cell r="M6779"/>
        </row>
        <row r="6780">
          <cell r="C6780"/>
          <cell r="E6780"/>
          <cell r="H6780"/>
          <cell r="J6780"/>
          <cell r="K6780"/>
          <cell r="M6780"/>
        </row>
        <row r="6781">
          <cell r="C6781"/>
          <cell r="E6781"/>
          <cell r="H6781"/>
          <cell r="J6781"/>
          <cell r="K6781"/>
          <cell r="M6781"/>
        </row>
        <row r="6782">
          <cell r="C6782"/>
          <cell r="E6782"/>
          <cell r="H6782"/>
          <cell r="J6782"/>
          <cell r="K6782"/>
          <cell r="M6782"/>
        </row>
        <row r="6783">
          <cell r="C6783"/>
          <cell r="E6783"/>
          <cell r="H6783"/>
          <cell r="J6783"/>
          <cell r="K6783"/>
          <cell r="M6783"/>
        </row>
        <row r="6784">
          <cell r="C6784"/>
          <cell r="E6784"/>
          <cell r="H6784"/>
          <cell r="J6784"/>
          <cell r="K6784"/>
          <cell r="M6784"/>
        </row>
        <row r="6785">
          <cell r="C6785"/>
          <cell r="E6785"/>
          <cell r="H6785"/>
          <cell r="J6785"/>
          <cell r="K6785"/>
          <cell r="M6785"/>
        </row>
        <row r="6786">
          <cell r="C6786"/>
          <cell r="E6786"/>
          <cell r="H6786"/>
          <cell r="J6786"/>
          <cell r="K6786"/>
          <cell r="M6786"/>
        </row>
        <row r="6787">
          <cell r="C6787"/>
          <cell r="E6787"/>
          <cell r="H6787"/>
          <cell r="J6787"/>
          <cell r="K6787"/>
          <cell r="M6787"/>
        </row>
        <row r="6788">
          <cell r="C6788"/>
          <cell r="E6788"/>
          <cell r="H6788"/>
          <cell r="J6788"/>
          <cell r="K6788"/>
          <cell r="M6788"/>
        </row>
        <row r="6789">
          <cell r="C6789"/>
          <cell r="E6789"/>
          <cell r="H6789"/>
          <cell r="J6789"/>
          <cell r="K6789"/>
          <cell r="M6789"/>
        </row>
        <row r="6790">
          <cell r="C6790"/>
          <cell r="E6790"/>
          <cell r="H6790"/>
          <cell r="J6790"/>
          <cell r="K6790"/>
          <cell r="M6790"/>
        </row>
        <row r="6791">
          <cell r="C6791"/>
          <cell r="E6791"/>
          <cell r="H6791"/>
          <cell r="J6791"/>
          <cell r="K6791"/>
          <cell r="M6791"/>
        </row>
        <row r="6792">
          <cell r="C6792"/>
          <cell r="E6792"/>
          <cell r="H6792"/>
          <cell r="J6792"/>
          <cell r="K6792"/>
          <cell r="M6792"/>
        </row>
        <row r="6793">
          <cell r="C6793"/>
          <cell r="E6793"/>
          <cell r="H6793"/>
          <cell r="J6793"/>
          <cell r="K6793"/>
          <cell r="M6793"/>
        </row>
        <row r="6794">
          <cell r="C6794"/>
          <cell r="E6794"/>
          <cell r="H6794"/>
          <cell r="J6794"/>
          <cell r="K6794"/>
          <cell r="M6794"/>
        </row>
        <row r="6795">
          <cell r="C6795"/>
          <cell r="E6795"/>
          <cell r="H6795"/>
          <cell r="J6795"/>
          <cell r="K6795"/>
          <cell r="M6795"/>
        </row>
        <row r="6796">
          <cell r="C6796"/>
          <cell r="E6796"/>
          <cell r="H6796"/>
          <cell r="J6796"/>
          <cell r="K6796"/>
          <cell r="M6796"/>
        </row>
        <row r="6797">
          <cell r="C6797"/>
          <cell r="E6797"/>
          <cell r="H6797"/>
          <cell r="J6797"/>
          <cell r="K6797"/>
          <cell r="M6797"/>
        </row>
        <row r="6798">
          <cell r="C6798"/>
          <cell r="E6798"/>
          <cell r="H6798"/>
          <cell r="J6798"/>
          <cell r="K6798"/>
          <cell r="M6798"/>
        </row>
        <row r="6799">
          <cell r="C6799"/>
          <cell r="E6799"/>
          <cell r="H6799"/>
          <cell r="J6799"/>
          <cell r="K6799"/>
          <cell r="M6799"/>
        </row>
        <row r="6800">
          <cell r="C6800"/>
          <cell r="E6800"/>
          <cell r="H6800"/>
          <cell r="J6800"/>
          <cell r="K6800"/>
          <cell r="M6800"/>
        </row>
        <row r="6801">
          <cell r="C6801"/>
          <cell r="E6801"/>
          <cell r="H6801"/>
          <cell r="J6801"/>
          <cell r="K6801"/>
          <cell r="M6801"/>
        </row>
        <row r="6802">
          <cell r="C6802"/>
          <cell r="E6802"/>
          <cell r="H6802"/>
          <cell r="J6802"/>
          <cell r="K6802"/>
          <cell r="M6802"/>
        </row>
        <row r="6803">
          <cell r="C6803"/>
          <cell r="E6803"/>
          <cell r="H6803"/>
          <cell r="J6803"/>
          <cell r="K6803"/>
          <cell r="M6803"/>
        </row>
        <row r="6804">
          <cell r="C6804"/>
          <cell r="E6804"/>
          <cell r="H6804"/>
          <cell r="J6804"/>
          <cell r="K6804"/>
          <cell r="M6804"/>
        </row>
        <row r="6805">
          <cell r="C6805"/>
          <cell r="E6805"/>
          <cell r="H6805"/>
          <cell r="J6805"/>
          <cell r="K6805"/>
          <cell r="M6805"/>
        </row>
        <row r="6806">
          <cell r="C6806"/>
          <cell r="E6806"/>
          <cell r="H6806"/>
          <cell r="J6806"/>
          <cell r="K6806"/>
          <cell r="M6806"/>
        </row>
        <row r="6807">
          <cell r="C6807"/>
          <cell r="E6807"/>
          <cell r="H6807"/>
          <cell r="J6807"/>
          <cell r="K6807"/>
          <cell r="M6807"/>
        </row>
        <row r="6808">
          <cell r="C6808"/>
          <cell r="E6808"/>
          <cell r="H6808"/>
          <cell r="J6808"/>
          <cell r="K6808"/>
          <cell r="M6808"/>
        </row>
        <row r="6809">
          <cell r="C6809"/>
          <cell r="E6809"/>
          <cell r="H6809"/>
          <cell r="J6809"/>
          <cell r="K6809"/>
          <cell r="M6809"/>
        </row>
        <row r="6810">
          <cell r="C6810"/>
          <cell r="E6810"/>
          <cell r="H6810"/>
          <cell r="J6810"/>
          <cell r="K6810"/>
          <cell r="M6810"/>
        </row>
        <row r="6811">
          <cell r="C6811"/>
          <cell r="E6811"/>
          <cell r="H6811"/>
          <cell r="J6811"/>
          <cell r="K6811"/>
          <cell r="M6811"/>
        </row>
        <row r="6812">
          <cell r="C6812"/>
          <cell r="E6812"/>
          <cell r="H6812"/>
          <cell r="J6812"/>
          <cell r="K6812"/>
          <cell r="M6812"/>
        </row>
        <row r="6813">
          <cell r="C6813"/>
          <cell r="E6813"/>
          <cell r="H6813"/>
          <cell r="J6813"/>
          <cell r="K6813"/>
          <cell r="M6813"/>
        </row>
        <row r="6814">
          <cell r="C6814"/>
          <cell r="E6814"/>
          <cell r="H6814"/>
          <cell r="J6814"/>
          <cell r="K6814"/>
          <cell r="M6814"/>
        </row>
        <row r="6815">
          <cell r="C6815"/>
          <cell r="E6815"/>
          <cell r="H6815"/>
          <cell r="J6815"/>
          <cell r="K6815"/>
          <cell r="M6815"/>
        </row>
        <row r="6816">
          <cell r="C6816"/>
          <cell r="E6816"/>
          <cell r="H6816"/>
          <cell r="J6816"/>
          <cell r="K6816"/>
          <cell r="M6816"/>
        </row>
        <row r="6817">
          <cell r="C6817"/>
          <cell r="E6817"/>
          <cell r="H6817"/>
          <cell r="J6817"/>
          <cell r="K6817"/>
          <cell r="M6817"/>
        </row>
        <row r="6818">
          <cell r="C6818"/>
          <cell r="E6818"/>
          <cell r="H6818"/>
          <cell r="J6818"/>
          <cell r="K6818"/>
          <cell r="M6818"/>
        </row>
        <row r="6819">
          <cell r="C6819"/>
          <cell r="E6819"/>
          <cell r="H6819"/>
          <cell r="J6819"/>
          <cell r="K6819"/>
          <cell r="M6819"/>
        </row>
        <row r="6820">
          <cell r="C6820"/>
          <cell r="E6820"/>
          <cell r="H6820"/>
          <cell r="J6820"/>
          <cell r="K6820"/>
          <cell r="M6820"/>
        </row>
        <row r="6821">
          <cell r="C6821"/>
          <cell r="E6821"/>
          <cell r="H6821"/>
          <cell r="J6821"/>
          <cell r="K6821"/>
          <cell r="M6821"/>
        </row>
        <row r="6822">
          <cell r="C6822"/>
          <cell r="E6822"/>
          <cell r="H6822"/>
          <cell r="J6822"/>
          <cell r="K6822"/>
          <cell r="M6822"/>
        </row>
        <row r="6823">
          <cell r="C6823"/>
          <cell r="E6823"/>
          <cell r="H6823"/>
          <cell r="J6823"/>
          <cell r="K6823"/>
          <cell r="M6823"/>
        </row>
        <row r="6824">
          <cell r="C6824"/>
          <cell r="E6824"/>
          <cell r="H6824"/>
          <cell r="J6824"/>
          <cell r="K6824"/>
          <cell r="M6824"/>
        </row>
        <row r="6825">
          <cell r="C6825"/>
          <cell r="E6825"/>
          <cell r="H6825"/>
          <cell r="J6825"/>
          <cell r="K6825"/>
          <cell r="M6825"/>
        </row>
        <row r="6826">
          <cell r="C6826"/>
          <cell r="E6826"/>
          <cell r="H6826"/>
          <cell r="J6826"/>
          <cell r="K6826"/>
          <cell r="M6826"/>
        </row>
        <row r="6827">
          <cell r="C6827"/>
          <cell r="E6827"/>
          <cell r="H6827"/>
          <cell r="J6827"/>
          <cell r="K6827"/>
          <cell r="M6827"/>
        </row>
        <row r="6828">
          <cell r="C6828"/>
          <cell r="E6828"/>
          <cell r="H6828"/>
          <cell r="J6828"/>
          <cell r="K6828"/>
          <cell r="M6828"/>
        </row>
        <row r="6829">
          <cell r="C6829"/>
          <cell r="E6829"/>
          <cell r="H6829"/>
          <cell r="J6829"/>
          <cell r="K6829"/>
          <cell r="M6829"/>
        </row>
        <row r="6830">
          <cell r="C6830"/>
          <cell r="E6830"/>
          <cell r="H6830"/>
          <cell r="J6830"/>
          <cell r="K6830"/>
          <cell r="M6830"/>
        </row>
        <row r="6831">
          <cell r="C6831"/>
          <cell r="E6831"/>
          <cell r="H6831"/>
          <cell r="J6831"/>
          <cell r="K6831"/>
          <cell r="M6831"/>
        </row>
        <row r="6832">
          <cell r="C6832"/>
          <cell r="E6832"/>
          <cell r="H6832"/>
          <cell r="J6832"/>
          <cell r="K6832"/>
          <cell r="M6832"/>
        </row>
        <row r="6833">
          <cell r="C6833"/>
          <cell r="E6833"/>
          <cell r="H6833"/>
          <cell r="J6833"/>
          <cell r="K6833"/>
          <cell r="M6833"/>
        </row>
        <row r="6834">
          <cell r="C6834"/>
          <cell r="E6834"/>
          <cell r="H6834"/>
          <cell r="J6834"/>
          <cell r="K6834"/>
          <cell r="M6834"/>
        </row>
        <row r="6835">
          <cell r="C6835"/>
          <cell r="E6835"/>
          <cell r="H6835"/>
          <cell r="J6835"/>
          <cell r="K6835"/>
          <cell r="M6835"/>
        </row>
        <row r="6836">
          <cell r="C6836"/>
          <cell r="E6836"/>
          <cell r="H6836"/>
          <cell r="J6836"/>
          <cell r="K6836"/>
          <cell r="M6836"/>
        </row>
        <row r="6837">
          <cell r="C6837"/>
          <cell r="E6837"/>
          <cell r="H6837"/>
          <cell r="J6837"/>
          <cell r="K6837"/>
          <cell r="M6837"/>
        </row>
        <row r="6838">
          <cell r="C6838"/>
          <cell r="E6838"/>
          <cell r="H6838"/>
          <cell r="J6838"/>
          <cell r="K6838"/>
          <cell r="M6838"/>
        </row>
        <row r="6839">
          <cell r="C6839"/>
          <cell r="E6839"/>
          <cell r="H6839"/>
          <cell r="J6839"/>
          <cell r="K6839"/>
          <cell r="M6839"/>
        </row>
        <row r="6840">
          <cell r="C6840"/>
          <cell r="E6840"/>
          <cell r="H6840"/>
          <cell r="J6840"/>
          <cell r="K6840"/>
          <cell r="M6840"/>
        </row>
        <row r="6841">
          <cell r="C6841"/>
          <cell r="E6841"/>
          <cell r="H6841"/>
          <cell r="J6841"/>
          <cell r="K6841"/>
          <cell r="M6841"/>
        </row>
        <row r="6842">
          <cell r="C6842"/>
          <cell r="E6842"/>
          <cell r="H6842"/>
          <cell r="J6842"/>
          <cell r="K6842"/>
          <cell r="M6842"/>
        </row>
        <row r="6843">
          <cell r="C6843"/>
          <cell r="E6843"/>
          <cell r="H6843"/>
          <cell r="J6843"/>
          <cell r="K6843"/>
          <cell r="M6843"/>
        </row>
        <row r="6844">
          <cell r="C6844"/>
          <cell r="E6844"/>
          <cell r="H6844"/>
          <cell r="J6844"/>
          <cell r="K6844"/>
          <cell r="M6844"/>
        </row>
        <row r="6845">
          <cell r="C6845"/>
          <cell r="E6845"/>
          <cell r="H6845"/>
          <cell r="J6845"/>
          <cell r="K6845"/>
          <cell r="M6845"/>
        </row>
        <row r="6846">
          <cell r="C6846"/>
          <cell r="E6846"/>
          <cell r="H6846"/>
          <cell r="J6846"/>
          <cell r="K6846"/>
          <cell r="M6846"/>
        </row>
        <row r="6847">
          <cell r="C6847"/>
          <cell r="E6847"/>
          <cell r="H6847"/>
          <cell r="J6847"/>
          <cell r="K6847"/>
          <cell r="M6847"/>
        </row>
        <row r="6848">
          <cell r="C6848"/>
          <cell r="E6848"/>
          <cell r="H6848"/>
          <cell r="J6848"/>
          <cell r="K6848"/>
          <cell r="M6848"/>
        </row>
        <row r="6849">
          <cell r="C6849"/>
          <cell r="E6849"/>
          <cell r="H6849"/>
          <cell r="J6849"/>
          <cell r="K6849"/>
          <cell r="M6849"/>
        </row>
        <row r="6850">
          <cell r="C6850"/>
          <cell r="E6850"/>
          <cell r="H6850"/>
          <cell r="J6850"/>
          <cell r="K6850"/>
          <cell r="M6850"/>
        </row>
        <row r="6851">
          <cell r="C6851"/>
          <cell r="E6851"/>
          <cell r="H6851"/>
          <cell r="J6851"/>
          <cell r="K6851"/>
          <cell r="M6851"/>
        </row>
        <row r="6852">
          <cell r="C6852"/>
          <cell r="E6852"/>
          <cell r="H6852"/>
          <cell r="J6852"/>
          <cell r="K6852"/>
          <cell r="M6852"/>
        </row>
        <row r="6853">
          <cell r="C6853"/>
          <cell r="E6853"/>
          <cell r="H6853"/>
          <cell r="J6853"/>
          <cell r="K6853"/>
          <cell r="M6853"/>
        </row>
        <row r="6854">
          <cell r="C6854"/>
          <cell r="E6854"/>
          <cell r="H6854"/>
          <cell r="J6854"/>
          <cell r="K6854"/>
          <cell r="M6854"/>
        </row>
        <row r="6855">
          <cell r="C6855"/>
          <cell r="E6855"/>
          <cell r="H6855"/>
          <cell r="J6855"/>
          <cell r="K6855"/>
          <cell r="M6855"/>
        </row>
        <row r="6856">
          <cell r="C6856"/>
          <cell r="E6856"/>
          <cell r="H6856"/>
          <cell r="J6856"/>
          <cell r="K6856"/>
          <cell r="M6856"/>
        </row>
        <row r="6857">
          <cell r="C6857"/>
          <cell r="E6857"/>
          <cell r="H6857"/>
          <cell r="J6857"/>
          <cell r="K6857"/>
          <cell r="M6857"/>
        </row>
        <row r="6858">
          <cell r="C6858"/>
          <cell r="E6858"/>
          <cell r="H6858"/>
          <cell r="J6858"/>
          <cell r="K6858"/>
          <cell r="M6858"/>
        </row>
        <row r="6859">
          <cell r="C6859"/>
          <cell r="E6859"/>
          <cell r="H6859"/>
          <cell r="J6859"/>
          <cell r="K6859"/>
          <cell r="M6859"/>
        </row>
        <row r="6860">
          <cell r="C6860"/>
          <cell r="E6860"/>
          <cell r="H6860"/>
          <cell r="J6860"/>
          <cell r="K6860"/>
          <cell r="M6860"/>
        </row>
        <row r="6861">
          <cell r="C6861"/>
          <cell r="E6861"/>
          <cell r="H6861"/>
          <cell r="J6861"/>
          <cell r="K6861"/>
          <cell r="M6861"/>
        </row>
        <row r="6862">
          <cell r="C6862"/>
          <cell r="E6862"/>
          <cell r="H6862"/>
          <cell r="J6862"/>
          <cell r="K6862"/>
          <cell r="M6862"/>
        </row>
        <row r="6863">
          <cell r="C6863"/>
          <cell r="E6863"/>
          <cell r="H6863"/>
          <cell r="J6863"/>
          <cell r="K6863"/>
          <cell r="M6863"/>
        </row>
        <row r="6864">
          <cell r="C6864"/>
          <cell r="E6864"/>
          <cell r="H6864"/>
          <cell r="J6864"/>
          <cell r="K6864"/>
          <cell r="M6864"/>
        </row>
        <row r="6865">
          <cell r="C6865"/>
          <cell r="E6865"/>
          <cell r="H6865"/>
          <cell r="J6865"/>
          <cell r="K6865"/>
          <cell r="M6865"/>
        </row>
        <row r="6866">
          <cell r="C6866"/>
          <cell r="E6866"/>
          <cell r="H6866"/>
          <cell r="J6866"/>
          <cell r="K6866"/>
          <cell r="M6866"/>
        </row>
        <row r="6867">
          <cell r="C6867"/>
          <cell r="E6867"/>
          <cell r="H6867"/>
          <cell r="J6867"/>
          <cell r="K6867"/>
          <cell r="M6867"/>
        </row>
        <row r="6868">
          <cell r="C6868"/>
          <cell r="E6868"/>
          <cell r="H6868"/>
          <cell r="J6868"/>
          <cell r="K6868"/>
          <cell r="M6868"/>
        </row>
        <row r="6869">
          <cell r="C6869"/>
          <cell r="E6869"/>
          <cell r="H6869"/>
          <cell r="J6869"/>
          <cell r="K6869"/>
          <cell r="M6869"/>
        </row>
        <row r="6870">
          <cell r="C6870"/>
          <cell r="E6870"/>
          <cell r="H6870"/>
          <cell r="J6870"/>
          <cell r="K6870"/>
          <cell r="M6870"/>
        </row>
        <row r="6871">
          <cell r="C6871"/>
          <cell r="E6871"/>
          <cell r="H6871"/>
          <cell r="J6871"/>
          <cell r="K6871"/>
          <cell r="M6871"/>
        </row>
        <row r="6872">
          <cell r="C6872"/>
          <cell r="E6872"/>
          <cell r="H6872"/>
          <cell r="J6872"/>
          <cell r="K6872"/>
          <cell r="M6872"/>
        </row>
        <row r="6873">
          <cell r="C6873"/>
          <cell r="E6873"/>
          <cell r="H6873"/>
          <cell r="J6873"/>
          <cell r="K6873"/>
          <cell r="M6873"/>
        </row>
        <row r="6874">
          <cell r="C6874"/>
          <cell r="E6874"/>
          <cell r="H6874"/>
          <cell r="J6874"/>
          <cell r="K6874"/>
          <cell r="M6874"/>
        </row>
        <row r="6875">
          <cell r="C6875"/>
          <cell r="E6875"/>
          <cell r="H6875"/>
          <cell r="J6875"/>
          <cell r="K6875"/>
          <cell r="M6875"/>
        </row>
        <row r="6876">
          <cell r="C6876"/>
          <cell r="E6876"/>
          <cell r="H6876"/>
          <cell r="J6876"/>
          <cell r="K6876"/>
          <cell r="M6876"/>
        </row>
        <row r="6877">
          <cell r="C6877"/>
          <cell r="E6877"/>
          <cell r="H6877"/>
          <cell r="J6877"/>
          <cell r="K6877"/>
          <cell r="M6877"/>
        </row>
        <row r="6878">
          <cell r="C6878"/>
          <cell r="E6878"/>
          <cell r="H6878"/>
          <cell r="J6878"/>
          <cell r="K6878"/>
          <cell r="M6878"/>
        </row>
        <row r="6879">
          <cell r="C6879"/>
          <cell r="E6879"/>
          <cell r="H6879"/>
          <cell r="J6879"/>
          <cell r="K6879"/>
          <cell r="M6879"/>
        </row>
        <row r="6880">
          <cell r="C6880"/>
          <cell r="E6880"/>
          <cell r="H6880"/>
          <cell r="J6880"/>
          <cell r="K6880"/>
          <cell r="M6880"/>
        </row>
        <row r="6881">
          <cell r="C6881"/>
          <cell r="E6881"/>
          <cell r="H6881"/>
          <cell r="J6881"/>
          <cell r="K6881"/>
          <cell r="M6881"/>
        </row>
        <row r="6882">
          <cell r="C6882"/>
          <cell r="E6882"/>
          <cell r="H6882"/>
          <cell r="J6882"/>
          <cell r="K6882"/>
          <cell r="M6882"/>
        </row>
        <row r="6883">
          <cell r="C6883"/>
          <cell r="E6883"/>
          <cell r="H6883"/>
          <cell r="J6883"/>
          <cell r="K6883"/>
          <cell r="M6883"/>
        </row>
        <row r="6884">
          <cell r="C6884"/>
          <cell r="E6884"/>
          <cell r="H6884"/>
          <cell r="J6884"/>
          <cell r="K6884"/>
          <cell r="M6884"/>
        </row>
        <row r="6885">
          <cell r="C6885"/>
          <cell r="E6885"/>
          <cell r="H6885"/>
          <cell r="J6885"/>
          <cell r="K6885"/>
          <cell r="M6885"/>
        </row>
        <row r="6886">
          <cell r="C6886"/>
          <cell r="E6886"/>
          <cell r="H6886"/>
          <cell r="J6886"/>
          <cell r="K6886"/>
          <cell r="M6886"/>
        </row>
        <row r="6887">
          <cell r="C6887"/>
          <cell r="E6887"/>
          <cell r="H6887"/>
          <cell r="J6887"/>
          <cell r="K6887"/>
          <cell r="M6887"/>
        </row>
        <row r="6888">
          <cell r="C6888"/>
          <cell r="E6888"/>
          <cell r="H6888"/>
          <cell r="J6888"/>
          <cell r="K6888"/>
          <cell r="M6888"/>
        </row>
        <row r="6889">
          <cell r="C6889"/>
          <cell r="E6889"/>
          <cell r="H6889"/>
          <cell r="J6889"/>
          <cell r="K6889"/>
          <cell r="M6889"/>
        </row>
        <row r="6890">
          <cell r="C6890"/>
          <cell r="E6890"/>
          <cell r="H6890"/>
          <cell r="J6890"/>
          <cell r="K6890"/>
          <cell r="M6890"/>
        </row>
        <row r="6891">
          <cell r="C6891"/>
          <cell r="E6891"/>
          <cell r="H6891"/>
          <cell r="J6891"/>
          <cell r="K6891"/>
          <cell r="M6891"/>
        </row>
        <row r="6892">
          <cell r="C6892"/>
          <cell r="E6892"/>
          <cell r="H6892"/>
          <cell r="J6892"/>
          <cell r="K6892"/>
          <cell r="M6892"/>
        </row>
        <row r="6893">
          <cell r="C6893"/>
          <cell r="E6893"/>
          <cell r="H6893"/>
          <cell r="J6893"/>
          <cell r="K6893"/>
          <cell r="M6893"/>
        </row>
        <row r="6894">
          <cell r="C6894"/>
          <cell r="E6894"/>
          <cell r="H6894"/>
          <cell r="J6894"/>
          <cell r="K6894"/>
          <cell r="M6894"/>
        </row>
        <row r="6895">
          <cell r="C6895"/>
          <cell r="E6895"/>
          <cell r="H6895"/>
          <cell r="J6895"/>
          <cell r="K6895"/>
          <cell r="M6895"/>
        </row>
        <row r="6896">
          <cell r="C6896"/>
          <cell r="E6896"/>
          <cell r="H6896"/>
          <cell r="J6896"/>
          <cell r="K6896"/>
          <cell r="M6896"/>
        </row>
        <row r="6897">
          <cell r="C6897"/>
          <cell r="E6897"/>
          <cell r="H6897"/>
          <cell r="J6897"/>
          <cell r="K6897"/>
          <cell r="M6897"/>
        </row>
        <row r="6898">
          <cell r="C6898"/>
          <cell r="E6898"/>
          <cell r="H6898"/>
          <cell r="J6898"/>
          <cell r="K6898"/>
          <cell r="M6898"/>
        </row>
        <row r="6899">
          <cell r="C6899"/>
          <cell r="E6899"/>
          <cell r="H6899"/>
          <cell r="J6899"/>
          <cell r="K6899"/>
          <cell r="M6899"/>
        </row>
        <row r="6900">
          <cell r="C6900"/>
          <cell r="E6900"/>
          <cell r="H6900"/>
          <cell r="J6900"/>
          <cell r="K6900"/>
          <cell r="M6900"/>
        </row>
        <row r="6901">
          <cell r="C6901"/>
          <cell r="E6901"/>
          <cell r="H6901"/>
          <cell r="J6901"/>
          <cell r="K6901"/>
          <cell r="M6901"/>
        </row>
        <row r="6902">
          <cell r="C6902"/>
          <cell r="E6902"/>
          <cell r="H6902"/>
          <cell r="J6902"/>
          <cell r="K6902"/>
          <cell r="M6902"/>
        </row>
        <row r="6903">
          <cell r="C6903"/>
          <cell r="E6903"/>
          <cell r="H6903"/>
          <cell r="J6903"/>
          <cell r="K6903"/>
          <cell r="M6903"/>
        </row>
        <row r="6904">
          <cell r="C6904"/>
          <cell r="E6904"/>
          <cell r="H6904"/>
          <cell r="J6904"/>
          <cell r="K6904"/>
          <cell r="M6904"/>
        </row>
        <row r="6905">
          <cell r="C6905"/>
          <cell r="E6905"/>
          <cell r="H6905"/>
          <cell r="J6905"/>
          <cell r="K6905"/>
          <cell r="M6905"/>
        </row>
        <row r="6906">
          <cell r="C6906"/>
          <cell r="E6906"/>
          <cell r="H6906"/>
          <cell r="J6906"/>
          <cell r="K6906"/>
          <cell r="M6906"/>
        </row>
        <row r="6907">
          <cell r="C6907"/>
          <cell r="E6907"/>
          <cell r="H6907"/>
          <cell r="J6907"/>
          <cell r="K6907"/>
          <cell r="M6907"/>
        </row>
        <row r="6908">
          <cell r="C6908"/>
          <cell r="E6908"/>
          <cell r="H6908"/>
          <cell r="J6908"/>
          <cell r="K6908"/>
          <cell r="M6908"/>
        </row>
        <row r="6909">
          <cell r="C6909"/>
          <cell r="E6909"/>
          <cell r="H6909"/>
          <cell r="J6909"/>
          <cell r="K6909"/>
          <cell r="M6909"/>
        </row>
        <row r="6910">
          <cell r="C6910"/>
          <cell r="E6910"/>
          <cell r="H6910"/>
          <cell r="J6910"/>
          <cell r="K6910"/>
          <cell r="M6910"/>
        </row>
        <row r="6911">
          <cell r="C6911"/>
          <cell r="E6911"/>
          <cell r="H6911"/>
          <cell r="J6911"/>
          <cell r="K6911"/>
          <cell r="M6911"/>
        </row>
        <row r="6912">
          <cell r="C6912"/>
          <cell r="E6912"/>
          <cell r="H6912"/>
          <cell r="J6912"/>
          <cell r="K6912"/>
          <cell r="M6912"/>
        </row>
        <row r="6913">
          <cell r="C6913"/>
          <cell r="E6913"/>
          <cell r="H6913"/>
          <cell r="J6913"/>
          <cell r="K6913"/>
          <cell r="M6913"/>
        </row>
        <row r="6914">
          <cell r="C6914"/>
          <cell r="E6914"/>
          <cell r="H6914"/>
          <cell r="J6914"/>
          <cell r="K6914"/>
          <cell r="M6914"/>
        </row>
        <row r="6915">
          <cell r="C6915"/>
          <cell r="E6915"/>
          <cell r="H6915"/>
          <cell r="J6915"/>
          <cell r="K6915"/>
          <cell r="M6915"/>
        </row>
        <row r="6916">
          <cell r="C6916"/>
          <cell r="E6916"/>
          <cell r="H6916"/>
          <cell r="J6916"/>
          <cell r="K6916"/>
          <cell r="M6916"/>
        </row>
        <row r="6917">
          <cell r="C6917"/>
          <cell r="E6917"/>
          <cell r="H6917"/>
          <cell r="J6917"/>
          <cell r="K6917"/>
          <cell r="M6917"/>
        </row>
        <row r="6918">
          <cell r="C6918"/>
          <cell r="E6918"/>
          <cell r="H6918"/>
          <cell r="J6918"/>
          <cell r="K6918"/>
          <cell r="M6918"/>
        </row>
        <row r="6919">
          <cell r="C6919"/>
          <cell r="E6919"/>
          <cell r="H6919"/>
          <cell r="J6919"/>
          <cell r="K6919"/>
          <cell r="M6919"/>
        </row>
        <row r="6920">
          <cell r="C6920"/>
          <cell r="E6920"/>
          <cell r="H6920"/>
          <cell r="J6920"/>
          <cell r="K6920"/>
          <cell r="M6920"/>
        </row>
        <row r="6921">
          <cell r="C6921"/>
          <cell r="E6921"/>
          <cell r="H6921"/>
          <cell r="J6921"/>
          <cell r="K6921"/>
          <cell r="M6921"/>
        </row>
        <row r="6922">
          <cell r="C6922"/>
          <cell r="E6922"/>
          <cell r="H6922"/>
          <cell r="J6922"/>
          <cell r="K6922"/>
          <cell r="M6922"/>
        </row>
        <row r="6923">
          <cell r="C6923"/>
          <cell r="E6923"/>
          <cell r="H6923"/>
          <cell r="J6923"/>
          <cell r="K6923"/>
          <cell r="M6923"/>
        </row>
        <row r="6924">
          <cell r="C6924"/>
          <cell r="E6924"/>
          <cell r="H6924"/>
          <cell r="J6924"/>
          <cell r="K6924"/>
          <cell r="M6924"/>
        </row>
        <row r="6925">
          <cell r="C6925"/>
          <cell r="E6925"/>
          <cell r="H6925"/>
          <cell r="J6925"/>
          <cell r="K6925"/>
          <cell r="M6925"/>
        </row>
        <row r="6926">
          <cell r="C6926"/>
          <cell r="E6926"/>
          <cell r="H6926"/>
          <cell r="J6926"/>
          <cell r="K6926"/>
          <cell r="M6926"/>
        </row>
        <row r="6927">
          <cell r="C6927"/>
          <cell r="E6927"/>
          <cell r="H6927"/>
          <cell r="J6927"/>
          <cell r="K6927"/>
          <cell r="M6927"/>
        </row>
        <row r="6928">
          <cell r="C6928"/>
          <cell r="E6928"/>
          <cell r="H6928"/>
          <cell r="J6928"/>
          <cell r="K6928"/>
          <cell r="M6928"/>
        </row>
        <row r="6929">
          <cell r="C6929"/>
          <cell r="E6929"/>
          <cell r="H6929"/>
          <cell r="J6929"/>
          <cell r="K6929"/>
          <cell r="M6929"/>
        </row>
        <row r="6930">
          <cell r="C6930"/>
          <cell r="E6930"/>
          <cell r="H6930"/>
          <cell r="J6930"/>
          <cell r="K6930"/>
          <cell r="M6930"/>
        </row>
        <row r="6931">
          <cell r="C6931"/>
          <cell r="E6931"/>
          <cell r="H6931"/>
          <cell r="J6931"/>
          <cell r="K6931"/>
          <cell r="M6931"/>
        </row>
        <row r="6932">
          <cell r="C6932"/>
          <cell r="E6932"/>
          <cell r="H6932"/>
          <cell r="J6932"/>
          <cell r="K6932"/>
          <cell r="M6932"/>
        </row>
        <row r="6933">
          <cell r="C6933"/>
          <cell r="E6933"/>
          <cell r="H6933"/>
          <cell r="J6933"/>
          <cell r="K6933"/>
          <cell r="M6933"/>
        </row>
        <row r="6934">
          <cell r="C6934"/>
          <cell r="E6934"/>
          <cell r="H6934"/>
          <cell r="J6934"/>
          <cell r="K6934"/>
          <cell r="M6934"/>
        </row>
        <row r="6935">
          <cell r="C6935"/>
          <cell r="E6935"/>
          <cell r="H6935"/>
          <cell r="J6935"/>
          <cell r="K6935"/>
          <cell r="M6935"/>
        </row>
        <row r="6936">
          <cell r="C6936"/>
          <cell r="E6936"/>
          <cell r="H6936"/>
          <cell r="J6936"/>
          <cell r="K6936"/>
          <cell r="M6936"/>
        </row>
        <row r="6937">
          <cell r="C6937"/>
          <cell r="E6937"/>
          <cell r="H6937"/>
          <cell r="J6937"/>
          <cell r="K6937"/>
          <cell r="M6937"/>
        </row>
        <row r="6938">
          <cell r="C6938"/>
          <cell r="E6938"/>
          <cell r="H6938"/>
          <cell r="J6938"/>
          <cell r="K6938"/>
          <cell r="M6938"/>
        </row>
        <row r="6939">
          <cell r="C6939"/>
          <cell r="E6939"/>
          <cell r="H6939"/>
          <cell r="J6939"/>
          <cell r="K6939"/>
          <cell r="M6939"/>
        </row>
        <row r="6940">
          <cell r="C6940"/>
          <cell r="E6940"/>
          <cell r="H6940"/>
          <cell r="J6940"/>
          <cell r="K6940"/>
          <cell r="M6940"/>
        </row>
        <row r="6941">
          <cell r="C6941"/>
          <cell r="E6941"/>
          <cell r="H6941"/>
          <cell r="J6941"/>
          <cell r="K6941"/>
          <cell r="M6941"/>
        </row>
        <row r="6942">
          <cell r="C6942"/>
          <cell r="E6942"/>
          <cell r="H6942"/>
          <cell r="J6942"/>
          <cell r="K6942"/>
          <cell r="M6942"/>
        </row>
        <row r="6943">
          <cell r="C6943"/>
          <cell r="E6943"/>
          <cell r="H6943"/>
          <cell r="J6943"/>
          <cell r="K6943"/>
          <cell r="M6943"/>
        </row>
        <row r="6944">
          <cell r="C6944"/>
          <cell r="E6944"/>
          <cell r="H6944"/>
          <cell r="J6944"/>
          <cell r="K6944"/>
          <cell r="M6944"/>
        </row>
        <row r="6945">
          <cell r="C6945"/>
          <cell r="E6945"/>
          <cell r="H6945"/>
          <cell r="J6945"/>
          <cell r="K6945"/>
          <cell r="M6945"/>
        </row>
        <row r="6946">
          <cell r="C6946"/>
          <cell r="E6946"/>
          <cell r="H6946"/>
          <cell r="J6946"/>
          <cell r="K6946"/>
          <cell r="M6946"/>
        </row>
        <row r="6947">
          <cell r="C6947"/>
          <cell r="E6947"/>
          <cell r="H6947"/>
          <cell r="J6947"/>
          <cell r="K6947"/>
          <cell r="M6947"/>
        </row>
        <row r="6948">
          <cell r="C6948"/>
          <cell r="E6948"/>
          <cell r="H6948"/>
          <cell r="J6948"/>
          <cell r="K6948"/>
          <cell r="M6948"/>
        </row>
        <row r="6949">
          <cell r="C6949"/>
          <cell r="E6949"/>
          <cell r="H6949"/>
          <cell r="J6949"/>
          <cell r="K6949"/>
          <cell r="M6949"/>
        </row>
        <row r="6950">
          <cell r="C6950"/>
          <cell r="E6950"/>
          <cell r="H6950"/>
          <cell r="J6950"/>
          <cell r="K6950"/>
          <cell r="M6950"/>
        </row>
        <row r="6951">
          <cell r="C6951"/>
          <cell r="E6951"/>
          <cell r="H6951"/>
          <cell r="J6951"/>
          <cell r="K6951"/>
          <cell r="M6951"/>
        </row>
        <row r="6952">
          <cell r="C6952"/>
          <cell r="E6952"/>
          <cell r="H6952"/>
          <cell r="J6952"/>
          <cell r="K6952"/>
          <cell r="M6952"/>
        </row>
        <row r="6953">
          <cell r="C6953"/>
          <cell r="E6953"/>
          <cell r="H6953"/>
          <cell r="J6953"/>
          <cell r="K6953"/>
          <cell r="M6953"/>
        </row>
        <row r="6954">
          <cell r="C6954"/>
          <cell r="E6954"/>
          <cell r="H6954"/>
          <cell r="J6954"/>
          <cell r="K6954"/>
          <cell r="M6954"/>
        </row>
        <row r="6955">
          <cell r="C6955"/>
          <cell r="E6955"/>
          <cell r="H6955"/>
          <cell r="J6955"/>
          <cell r="K6955"/>
          <cell r="M6955"/>
        </row>
        <row r="6956">
          <cell r="C6956"/>
          <cell r="E6956"/>
          <cell r="H6956"/>
          <cell r="J6956"/>
          <cell r="K6956"/>
          <cell r="M6956"/>
        </row>
        <row r="6957">
          <cell r="C6957"/>
          <cell r="E6957"/>
          <cell r="H6957"/>
          <cell r="J6957"/>
          <cell r="K6957"/>
          <cell r="M6957"/>
        </row>
        <row r="6958">
          <cell r="C6958"/>
          <cell r="E6958"/>
          <cell r="H6958"/>
          <cell r="J6958"/>
          <cell r="K6958"/>
          <cell r="M6958"/>
        </row>
        <row r="6959">
          <cell r="C6959"/>
          <cell r="E6959"/>
          <cell r="H6959"/>
          <cell r="J6959"/>
          <cell r="K6959"/>
          <cell r="M6959"/>
        </row>
        <row r="6960">
          <cell r="C6960"/>
          <cell r="E6960"/>
          <cell r="H6960"/>
          <cell r="J6960"/>
          <cell r="K6960"/>
          <cell r="M6960"/>
        </row>
        <row r="6961">
          <cell r="C6961"/>
          <cell r="E6961"/>
          <cell r="H6961"/>
          <cell r="J6961"/>
          <cell r="K6961"/>
          <cell r="M6961"/>
        </row>
        <row r="6962">
          <cell r="C6962"/>
          <cell r="E6962"/>
          <cell r="H6962"/>
          <cell r="J6962"/>
          <cell r="K6962"/>
          <cell r="M6962"/>
        </row>
        <row r="6963">
          <cell r="C6963"/>
          <cell r="E6963"/>
          <cell r="H6963"/>
          <cell r="J6963"/>
          <cell r="K6963"/>
          <cell r="M6963"/>
        </row>
        <row r="6964">
          <cell r="C6964"/>
          <cell r="E6964"/>
          <cell r="H6964"/>
          <cell r="J6964"/>
          <cell r="K6964"/>
          <cell r="M6964"/>
        </row>
        <row r="6965">
          <cell r="C6965"/>
          <cell r="E6965"/>
          <cell r="H6965"/>
          <cell r="J6965"/>
          <cell r="K6965"/>
          <cell r="M6965"/>
        </row>
        <row r="6966">
          <cell r="C6966"/>
          <cell r="E6966"/>
          <cell r="H6966"/>
          <cell r="J6966"/>
          <cell r="K6966"/>
          <cell r="M6966"/>
        </row>
        <row r="6967">
          <cell r="C6967"/>
          <cell r="E6967"/>
          <cell r="H6967"/>
          <cell r="J6967"/>
          <cell r="K6967"/>
          <cell r="M6967"/>
        </row>
        <row r="6968">
          <cell r="C6968"/>
          <cell r="E6968"/>
          <cell r="H6968"/>
          <cell r="J6968"/>
          <cell r="K6968"/>
          <cell r="M6968"/>
        </row>
        <row r="6969">
          <cell r="C6969"/>
          <cell r="E6969"/>
          <cell r="H6969"/>
          <cell r="J6969"/>
          <cell r="K6969"/>
          <cell r="M6969"/>
        </row>
        <row r="6970">
          <cell r="C6970"/>
          <cell r="E6970"/>
          <cell r="H6970"/>
          <cell r="J6970"/>
          <cell r="K6970"/>
          <cell r="M6970"/>
        </row>
        <row r="6971">
          <cell r="C6971"/>
          <cell r="E6971"/>
          <cell r="H6971"/>
          <cell r="J6971"/>
          <cell r="K6971"/>
          <cell r="M6971"/>
        </row>
        <row r="6972">
          <cell r="C6972"/>
          <cell r="E6972"/>
          <cell r="H6972"/>
          <cell r="J6972"/>
          <cell r="K6972"/>
          <cell r="M6972"/>
        </row>
        <row r="6973">
          <cell r="C6973"/>
          <cell r="E6973"/>
          <cell r="H6973"/>
          <cell r="J6973"/>
          <cell r="K6973"/>
          <cell r="M6973"/>
        </row>
        <row r="6974">
          <cell r="C6974"/>
          <cell r="E6974"/>
          <cell r="H6974"/>
          <cell r="J6974"/>
          <cell r="K6974"/>
          <cell r="M6974"/>
        </row>
        <row r="6975">
          <cell r="C6975"/>
          <cell r="E6975"/>
          <cell r="H6975"/>
          <cell r="J6975"/>
          <cell r="K6975"/>
          <cell r="M6975"/>
        </row>
        <row r="6976">
          <cell r="C6976"/>
          <cell r="E6976"/>
          <cell r="H6976"/>
          <cell r="J6976"/>
          <cell r="K6976"/>
          <cell r="M6976"/>
        </row>
        <row r="6977">
          <cell r="C6977"/>
          <cell r="E6977"/>
          <cell r="H6977"/>
          <cell r="J6977"/>
          <cell r="K6977"/>
          <cell r="M6977"/>
        </row>
        <row r="6978">
          <cell r="C6978"/>
          <cell r="E6978"/>
          <cell r="H6978"/>
          <cell r="J6978"/>
          <cell r="K6978"/>
          <cell r="M6978"/>
        </row>
        <row r="6979">
          <cell r="C6979"/>
          <cell r="E6979"/>
          <cell r="H6979"/>
          <cell r="J6979"/>
          <cell r="K6979"/>
          <cell r="M6979"/>
        </row>
        <row r="6980">
          <cell r="C6980"/>
          <cell r="E6980"/>
          <cell r="H6980"/>
          <cell r="J6980"/>
          <cell r="K6980"/>
          <cell r="M6980"/>
        </row>
        <row r="6981">
          <cell r="C6981"/>
          <cell r="E6981"/>
          <cell r="H6981"/>
          <cell r="J6981"/>
          <cell r="K6981"/>
          <cell r="M6981"/>
        </row>
        <row r="6982">
          <cell r="C6982"/>
          <cell r="E6982"/>
          <cell r="H6982"/>
          <cell r="J6982"/>
          <cell r="K6982"/>
          <cell r="M6982"/>
        </row>
        <row r="6983">
          <cell r="C6983"/>
          <cell r="E6983"/>
          <cell r="H6983"/>
          <cell r="J6983"/>
          <cell r="K6983"/>
          <cell r="M6983"/>
        </row>
        <row r="6984">
          <cell r="C6984"/>
          <cell r="E6984"/>
          <cell r="H6984"/>
          <cell r="J6984"/>
          <cell r="K6984"/>
          <cell r="M6984"/>
        </row>
        <row r="6985">
          <cell r="C6985"/>
          <cell r="E6985"/>
          <cell r="H6985"/>
          <cell r="J6985"/>
          <cell r="K6985"/>
          <cell r="M6985"/>
        </row>
        <row r="6986">
          <cell r="C6986"/>
          <cell r="E6986"/>
          <cell r="H6986"/>
          <cell r="J6986"/>
          <cell r="K6986"/>
          <cell r="M6986"/>
        </row>
        <row r="6987">
          <cell r="C6987"/>
          <cell r="E6987"/>
          <cell r="H6987"/>
          <cell r="J6987"/>
          <cell r="K6987"/>
          <cell r="M6987"/>
        </row>
        <row r="6988">
          <cell r="C6988"/>
          <cell r="E6988"/>
          <cell r="H6988"/>
          <cell r="J6988"/>
          <cell r="K6988"/>
          <cell r="M6988"/>
        </row>
        <row r="6989">
          <cell r="C6989"/>
          <cell r="E6989"/>
          <cell r="H6989"/>
          <cell r="J6989"/>
          <cell r="K6989"/>
          <cell r="M6989"/>
        </row>
        <row r="6990">
          <cell r="C6990"/>
          <cell r="E6990"/>
          <cell r="H6990"/>
          <cell r="J6990"/>
          <cell r="K6990"/>
          <cell r="M6990"/>
        </row>
        <row r="6991">
          <cell r="C6991"/>
          <cell r="E6991"/>
          <cell r="H6991"/>
          <cell r="J6991"/>
          <cell r="K6991"/>
          <cell r="M6991"/>
        </row>
        <row r="6992">
          <cell r="C6992"/>
          <cell r="E6992"/>
          <cell r="H6992"/>
          <cell r="J6992"/>
          <cell r="K6992"/>
          <cell r="M6992"/>
        </row>
        <row r="6993">
          <cell r="C6993"/>
          <cell r="E6993"/>
          <cell r="H6993"/>
          <cell r="J6993"/>
          <cell r="K6993"/>
          <cell r="M6993"/>
        </row>
        <row r="6994">
          <cell r="C6994"/>
          <cell r="E6994"/>
          <cell r="H6994"/>
          <cell r="J6994"/>
          <cell r="K6994"/>
          <cell r="M6994"/>
        </row>
        <row r="6995">
          <cell r="C6995"/>
          <cell r="E6995"/>
          <cell r="H6995"/>
          <cell r="J6995"/>
          <cell r="K6995"/>
          <cell r="M6995"/>
        </row>
        <row r="6996">
          <cell r="C6996"/>
          <cell r="E6996"/>
          <cell r="H6996"/>
          <cell r="J6996"/>
          <cell r="K6996"/>
          <cell r="M6996"/>
        </row>
        <row r="6997">
          <cell r="C6997"/>
          <cell r="E6997"/>
          <cell r="H6997"/>
          <cell r="J6997"/>
          <cell r="K6997"/>
          <cell r="M6997"/>
        </row>
        <row r="6998">
          <cell r="C6998"/>
          <cell r="E6998"/>
          <cell r="H6998"/>
          <cell r="J6998"/>
          <cell r="K6998"/>
          <cell r="M6998"/>
        </row>
        <row r="6999">
          <cell r="C6999"/>
          <cell r="E6999"/>
          <cell r="H6999"/>
          <cell r="J6999"/>
          <cell r="K6999"/>
          <cell r="M6999"/>
        </row>
        <row r="7000">
          <cell r="C7000"/>
          <cell r="E7000"/>
          <cell r="H7000"/>
          <cell r="J7000"/>
          <cell r="K7000"/>
          <cell r="M7000"/>
        </row>
        <row r="7001">
          <cell r="C7001"/>
          <cell r="E7001"/>
          <cell r="H7001"/>
          <cell r="J7001"/>
          <cell r="K7001"/>
          <cell r="M7001"/>
        </row>
        <row r="7002">
          <cell r="C7002"/>
          <cell r="E7002"/>
          <cell r="H7002"/>
          <cell r="J7002"/>
          <cell r="K7002"/>
          <cell r="M7002"/>
        </row>
        <row r="7003">
          <cell r="C7003"/>
          <cell r="E7003"/>
          <cell r="H7003"/>
          <cell r="J7003"/>
          <cell r="K7003"/>
          <cell r="M7003"/>
        </row>
        <row r="7004">
          <cell r="C7004"/>
          <cell r="E7004"/>
          <cell r="H7004"/>
          <cell r="J7004"/>
          <cell r="K7004"/>
          <cell r="M7004"/>
        </row>
        <row r="7005">
          <cell r="C7005"/>
          <cell r="E7005"/>
          <cell r="H7005"/>
          <cell r="J7005"/>
          <cell r="K7005"/>
          <cell r="M7005"/>
        </row>
        <row r="7006">
          <cell r="C7006"/>
          <cell r="E7006"/>
          <cell r="H7006"/>
          <cell r="J7006"/>
          <cell r="K7006"/>
          <cell r="M7006"/>
        </row>
        <row r="7007">
          <cell r="C7007"/>
          <cell r="E7007"/>
          <cell r="H7007"/>
          <cell r="J7007"/>
          <cell r="K7007"/>
          <cell r="M7007"/>
        </row>
        <row r="7008">
          <cell r="C7008"/>
          <cell r="E7008"/>
          <cell r="H7008"/>
          <cell r="J7008"/>
          <cell r="K7008"/>
          <cell r="M7008"/>
        </row>
        <row r="7009">
          <cell r="C7009"/>
          <cell r="E7009"/>
          <cell r="H7009"/>
          <cell r="J7009"/>
          <cell r="K7009"/>
          <cell r="M7009"/>
        </row>
        <row r="7010">
          <cell r="C7010"/>
          <cell r="E7010"/>
          <cell r="H7010"/>
          <cell r="J7010"/>
          <cell r="K7010"/>
          <cell r="M7010"/>
        </row>
        <row r="7011">
          <cell r="C7011"/>
          <cell r="E7011"/>
          <cell r="H7011"/>
          <cell r="J7011"/>
          <cell r="K7011"/>
          <cell r="M7011"/>
        </row>
        <row r="7012">
          <cell r="C7012"/>
          <cell r="E7012"/>
          <cell r="H7012"/>
          <cell r="J7012"/>
          <cell r="K7012"/>
          <cell r="M7012"/>
        </row>
        <row r="7013">
          <cell r="C7013"/>
          <cell r="E7013"/>
          <cell r="H7013"/>
          <cell r="J7013"/>
          <cell r="K7013"/>
          <cell r="M7013"/>
        </row>
        <row r="7014">
          <cell r="C7014"/>
          <cell r="E7014"/>
          <cell r="H7014"/>
          <cell r="J7014"/>
          <cell r="K7014"/>
          <cell r="M7014"/>
        </row>
        <row r="7015">
          <cell r="C7015"/>
          <cell r="E7015"/>
          <cell r="H7015"/>
          <cell r="J7015"/>
          <cell r="K7015"/>
          <cell r="M7015"/>
        </row>
        <row r="7016">
          <cell r="C7016"/>
          <cell r="E7016"/>
          <cell r="H7016"/>
          <cell r="J7016"/>
          <cell r="K7016"/>
          <cell r="M7016"/>
        </row>
        <row r="7017">
          <cell r="C7017"/>
          <cell r="E7017"/>
          <cell r="H7017"/>
          <cell r="J7017"/>
          <cell r="K7017"/>
          <cell r="M7017"/>
        </row>
        <row r="7018">
          <cell r="C7018"/>
          <cell r="E7018"/>
          <cell r="H7018"/>
          <cell r="J7018"/>
          <cell r="K7018"/>
          <cell r="M7018"/>
        </row>
        <row r="7019">
          <cell r="C7019"/>
          <cell r="E7019"/>
          <cell r="H7019"/>
          <cell r="J7019"/>
          <cell r="K7019"/>
          <cell r="M7019"/>
        </row>
        <row r="7020">
          <cell r="C7020"/>
          <cell r="E7020"/>
          <cell r="H7020"/>
          <cell r="J7020"/>
          <cell r="K7020"/>
          <cell r="M7020"/>
        </row>
        <row r="7021">
          <cell r="C7021"/>
          <cell r="E7021"/>
          <cell r="H7021"/>
          <cell r="J7021"/>
          <cell r="K7021"/>
          <cell r="M7021"/>
        </row>
        <row r="7022">
          <cell r="C7022"/>
          <cell r="E7022"/>
          <cell r="H7022"/>
          <cell r="J7022"/>
          <cell r="K7022"/>
          <cell r="M7022"/>
        </row>
        <row r="7023">
          <cell r="C7023"/>
          <cell r="E7023"/>
          <cell r="H7023"/>
          <cell r="J7023"/>
          <cell r="K7023"/>
          <cell r="M7023"/>
        </row>
        <row r="7024">
          <cell r="C7024"/>
          <cell r="E7024"/>
          <cell r="H7024"/>
          <cell r="J7024"/>
          <cell r="K7024"/>
          <cell r="M7024"/>
        </row>
        <row r="7025">
          <cell r="C7025"/>
          <cell r="E7025"/>
          <cell r="H7025"/>
          <cell r="J7025"/>
          <cell r="K7025"/>
          <cell r="M7025"/>
        </row>
        <row r="7026">
          <cell r="C7026"/>
          <cell r="E7026"/>
          <cell r="H7026"/>
          <cell r="J7026"/>
          <cell r="K7026"/>
          <cell r="M7026"/>
        </row>
        <row r="7027">
          <cell r="C7027"/>
          <cell r="E7027"/>
          <cell r="H7027"/>
          <cell r="J7027"/>
          <cell r="K7027"/>
          <cell r="M7027"/>
        </row>
        <row r="7028">
          <cell r="C7028"/>
          <cell r="E7028"/>
          <cell r="H7028"/>
          <cell r="J7028"/>
          <cell r="K7028"/>
          <cell r="M7028"/>
        </row>
        <row r="7029">
          <cell r="C7029"/>
          <cell r="E7029"/>
          <cell r="H7029"/>
          <cell r="J7029"/>
          <cell r="K7029"/>
          <cell r="M7029"/>
        </row>
        <row r="7030">
          <cell r="C7030"/>
          <cell r="E7030"/>
          <cell r="H7030"/>
          <cell r="J7030"/>
          <cell r="K7030"/>
          <cell r="M7030"/>
        </row>
        <row r="7031">
          <cell r="C7031"/>
          <cell r="E7031"/>
          <cell r="H7031"/>
          <cell r="J7031"/>
          <cell r="K7031"/>
          <cell r="M7031"/>
        </row>
        <row r="7032">
          <cell r="C7032"/>
          <cell r="E7032"/>
          <cell r="H7032"/>
          <cell r="J7032"/>
          <cell r="K7032"/>
          <cell r="M7032"/>
        </row>
        <row r="7033">
          <cell r="C7033"/>
          <cell r="E7033"/>
          <cell r="H7033"/>
          <cell r="J7033"/>
          <cell r="K7033"/>
          <cell r="M7033"/>
        </row>
        <row r="7034">
          <cell r="C7034"/>
          <cell r="E7034"/>
          <cell r="H7034"/>
          <cell r="J7034"/>
          <cell r="K7034"/>
          <cell r="M7034"/>
        </row>
        <row r="7035">
          <cell r="C7035"/>
          <cell r="E7035"/>
          <cell r="H7035"/>
          <cell r="J7035"/>
          <cell r="K7035"/>
          <cell r="M7035"/>
        </row>
        <row r="7036">
          <cell r="C7036"/>
          <cell r="E7036"/>
          <cell r="H7036"/>
          <cell r="J7036"/>
          <cell r="K7036"/>
          <cell r="M7036"/>
        </row>
        <row r="7037">
          <cell r="C7037"/>
          <cell r="E7037"/>
          <cell r="H7037"/>
          <cell r="J7037"/>
          <cell r="K7037"/>
          <cell r="M7037"/>
        </row>
        <row r="7038">
          <cell r="C7038"/>
          <cell r="E7038"/>
          <cell r="H7038"/>
          <cell r="J7038"/>
          <cell r="K7038"/>
          <cell r="M7038"/>
        </row>
        <row r="7039">
          <cell r="C7039"/>
          <cell r="E7039"/>
          <cell r="H7039"/>
          <cell r="J7039"/>
          <cell r="K7039"/>
          <cell r="M7039"/>
        </row>
        <row r="7040">
          <cell r="C7040"/>
          <cell r="E7040"/>
          <cell r="H7040"/>
          <cell r="J7040"/>
          <cell r="K7040"/>
          <cell r="M7040"/>
        </row>
        <row r="7041">
          <cell r="C7041"/>
          <cell r="E7041"/>
          <cell r="H7041"/>
          <cell r="J7041"/>
          <cell r="K7041"/>
          <cell r="M7041"/>
        </row>
        <row r="7042">
          <cell r="C7042"/>
          <cell r="E7042"/>
          <cell r="H7042"/>
          <cell r="J7042"/>
          <cell r="K7042"/>
          <cell r="M7042"/>
        </row>
        <row r="7043">
          <cell r="C7043"/>
          <cell r="E7043"/>
          <cell r="H7043"/>
          <cell r="J7043"/>
          <cell r="K7043"/>
          <cell r="M7043"/>
        </row>
        <row r="7044">
          <cell r="C7044"/>
          <cell r="E7044"/>
          <cell r="H7044"/>
          <cell r="J7044"/>
          <cell r="K7044"/>
          <cell r="M7044"/>
        </row>
        <row r="7045">
          <cell r="C7045"/>
          <cell r="E7045"/>
          <cell r="H7045"/>
          <cell r="J7045"/>
          <cell r="K7045"/>
          <cell r="M7045"/>
        </row>
        <row r="7046">
          <cell r="C7046"/>
          <cell r="E7046"/>
          <cell r="H7046"/>
          <cell r="J7046"/>
          <cell r="K7046"/>
          <cell r="M7046"/>
        </row>
        <row r="7047">
          <cell r="C7047"/>
          <cell r="E7047"/>
          <cell r="H7047"/>
          <cell r="J7047"/>
          <cell r="K7047"/>
          <cell r="M7047"/>
        </row>
        <row r="7048">
          <cell r="C7048"/>
          <cell r="E7048"/>
          <cell r="H7048"/>
          <cell r="J7048"/>
          <cell r="K7048"/>
          <cell r="M7048"/>
        </row>
        <row r="7049">
          <cell r="C7049"/>
          <cell r="E7049"/>
          <cell r="H7049"/>
          <cell r="J7049"/>
          <cell r="K7049"/>
          <cell r="M7049"/>
        </row>
        <row r="7050">
          <cell r="C7050"/>
          <cell r="E7050"/>
          <cell r="H7050"/>
          <cell r="J7050"/>
          <cell r="K7050"/>
          <cell r="M7050"/>
        </row>
        <row r="7051">
          <cell r="C7051"/>
          <cell r="E7051"/>
          <cell r="H7051"/>
          <cell r="J7051"/>
          <cell r="K7051"/>
          <cell r="M7051"/>
        </row>
        <row r="7052">
          <cell r="C7052"/>
          <cell r="E7052"/>
          <cell r="H7052"/>
          <cell r="J7052"/>
          <cell r="K7052"/>
          <cell r="M7052"/>
        </row>
        <row r="7053">
          <cell r="C7053"/>
          <cell r="E7053"/>
          <cell r="H7053"/>
          <cell r="J7053"/>
          <cell r="K7053"/>
          <cell r="M7053"/>
        </row>
        <row r="7054">
          <cell r="C7054"/>
          <cell r="E7054"/>
          <cell r="H7054"/>
          <cell r="J7054"/>
          <cell r="K7054"/>
          <cell r="M7054"/>
        </row>
        <row r="7055">
          <cell r="C7055"/>
          <cell r="E7055"/>
          <cell r="H7055"/>
          <cell r="J7055"/>
          <cell r="K7055"/>
          <cell r="M7055"/>
        </row>
        <row r="7056">
          <cell r="C7056"/>
          <cell r="E7056"/>
          <cell r="H7056"/>
          <cell r="J7056"/>
          <cell r="K7056"/>
          <cell r="M7056"/>
        </row>
        <row r="7057">
          <cell r="C7057"/>
          <cell r="E7057"/>
          <cell r="H7057"/>
          <cell r="J7057"/>
          <cell r="K7057"/>
          <cell r="M7057"/>
        </row>
        <row r="7058">
          <cell r="C7058"/>
          <cell r="E7058"/>
          <cell r="H7058"/>
          <cell r="J7058"/>
          <cell r="K7058"/>
          <cell r="M7058"/>
        </row>
        <row r="7059">
          <cell r="C7059"/>
          <cell r="E7059"/>
          <cell r="H7059"/>
          <cell r="J7059"/>
          <cell r="K7059"/>
          <cell r="M7059"/>
        </row>
        <row r="7060">
          <cell r="C7060"/>
          <cell r="E7060"/>
          <cell r="H7060"/>
          <cell r="J7060"/>
          <cell r="K7060"/>
          <cell r="M7060"/>
        </row>
        <row r="7061">
          <cell r="C7061"/>
          <cell r="E7061"/>
          <cell r="H7061"/>
          <cell r="J7061"/>
          <cell r="K7061"/>
          <cell r="M7061"/>
        </row>
        <row r="7062">
          <cell r="C7062"/>
          <cell r="E7062"/>
          <cell r="H7062"/>
          <cell r="J7062"/>
          <cell r="K7062"/>
          <cell r="M7062"/>
        </row>
        <row r="7063">
          <cell r="C7063"/>
          <cell r="E7063"/>
          <cell r="H7063"/>
          <cell r="J7063"/>
          <cell r="K7063"/>
          <cell r="M7063"/>
        </row>
        <row r="7064">
          <cell r="C7064"/>
          <cell r="E7064"/>
          <cell r="H7064"/>
          <cell r="J7064"/>
          <cell r="K7064"/>
          <cell r="M7064"/>
        </row>
        <row r="7065">
          <cell r="C7065"/>
          <cell r="E7065"/>
          <cell r="H7065"/>
          <cell r="J7065"/>
          <cell r="K7065"/>
          <cell r="M7065"/>
        </row>
        <row r="7066">
          <cell r="C7066"/>
          <cell r="E7066"/>
          <cell r="H7066"/>
          <cell r="J7066"/>
          <cell r="K7066"/>
          <cell r="M7066"/>
        </row>
        <row r="7067">
          <cell r="C7067"/>
          <cell r="E7067"/>
          <cell r="H7067"/>
          <cell r="J7067"/>
          <cell r="K7067"/>
          <cell r="M7067"/>
        </row>
        <row r="7068">
          <cell r="C7068"/>
          <cell r="E7068"/>
          <cell r="H7068"/>
          <cell r="J7068"/>
          <cell r="K7068"/>
          <cell r="M7068"/>
        </row>
        <row r="7069">
          <cell r="C7069"/>
          <cell r="E7069"/>
          <cell r="H7069"/>
          <cell r="J7069"/>
          <cell r="K7069"/>
          <cell r="M7069"/>
        </row>
        <row r="7070">
          <cell r="C7070"/>
          <cell r="E7070"/>
          <cell r="H7070"/>
          <cell r="J7070"/>
          <cell r="K7070"/>
          <cell r="M7070"/>
        </row>
        <row r="7071">
          <cell r="C7071"/>
          <cell r="E7071"/>
          <cell r="H7071"/>
          <cell r="J7071"/>
          <cell r="K7071"/>
          <cell r="M7071"/>
        </row>
        <row r="7072">
          <cell r="C7072"/>
          <cell r="E7072"/>
          <cell r="H7072"/>
          <cell r="J7072"/>
          <cell r="K7072"/>
          <cell r="M7072"/>
        </row>
        <row r="7073">
          <cell r="C7073"/>
          <cell r="E7073"/>
          <cell r="H7073"/>
          <cell r="J7073"/>
          <cell r="K7073"/>
          <cell r="M7073"/>
        </row>
        <row r="7074">
          <cell r="C7074"/>
          <cell r="E7074"/>
          <cell r="H7074"/>
          <cell r="J7074"/>
          <cell r="K7074"/>
          <cell r="M7074"/>
        </row>
        <row r="7075">
          <cell r="C7075"/>
          <cell r="E7075"/>
          <cell r="H7075"/>
          <cell r="J7075"/>
          <cell r="K7075"/>
          <cell r="M7075"/>
        </row>
        <row r="7076">
          <cell r="C7076"/>
          <cell r="E7076"/>
          <cell r="H7076"/>
          <cell r="J7076"/>
          <cell r="K7076"/>
          <cell r="M7076"/>
        </row>
        <row r="7077">
          <cell r="C7077"/>
          <cell r="E7077"/>
          <cell r="H7077"/>
          <cell r="J7077"/>
          <cell r="K7077"/>
          <cell r="M7077"/>
        </row>
        <row r="7078">
          <cell r="C7078"/>
          <cell r="E7078"/>
          <cell r="H7078"/>
          <cell r="J7078"/>
          <cell r="K7078"/>
          <cell r="M7078"/>
        </row>
        <row r="7079">
          <cell r="C7079"/>
          <cell r="E7079"/>
          <cell r="H7079"/>
          <cell r="J7079"/>
          <cell r="K7079"/>
          <cell r="M7079"/>
        </row>
        <row r="7080">
          <cell r="C7080"/>
          <cell r="E7080"/>
          <cell r="H7080"/>
          <cell r="J7080"/>
          <cell r="K7080"/>
          <cell r="M7080"/>
        </row>
        <row r="7081">
          <cell r="C7081"/>
          <cell r="E7081"/>
          <cell r="H7081"/>
          <cell r="J7081"/>
          <cell r="K7081"/>
          <cell r="M7081"/>
        </row>
        <row r="7082">
          <cell r="C7082"/>
          <cell r="E7082"/>
          <cell r="H7082"/>
          <cell r="J7082"/>
          <cell r="K7082"/>
          <cell r="M7082"/>
        </row>
        <row r="7083">
          <cell r="C7083"/>
          <cell r="E7083"/>
          <cell r="H7083"/>
          <cell r="J7083"/>
          <cell r="K7083"/>
          <cell r="M7083"/>
        </row>
        <row r="7084">
          <cell r="C7084"/>
          <cell r="E7084"/>
          <cell r="H7084"/>
          <cell r="J7084"/>
          <cell r="K7084"/>
          <cell r="M7084"/>
        </row>
        <row r="7085">
          <cell r="C7085"/>
          <cell r="E7085"/>
          <cell r="H7085"/>
          <cell r="J7085"/>
          <cell r="K7085"/>
          <cell r="M7085"/>
        </row>
        <row r="7086">
          <cell r="C7086"/>
          <cell r="E7086"/>
          <cell r="H7086"/>
          <cell r="J7086"/>
          <cell r="K7086"/>
          <cell r="M7086"/>
        </row>
        <row r="7087">
          <cell r="C7087"/>
          <cell r="E7087"/>
          <cell r="H7087"/>
          <cell r="J7087"/>
          <cell r="K7087"/>
          <cell r="M7087"/>
        </row>
        <row r="7088">
          <cell r="C7088"/>
          <cell r="E7088"/>
          <cell r="H7088"/>
          <cell r="J7088"/>
          <cell r="K7088"/>
          <cell r="M7088"/>
        </row>
        <row r="7089">
          <cell r="C7089"/>
          <cell r="E7089"/>
          <cell r="H7089"/>
          <cell r="J7089"/>
          <cell r="K7089"/>
          <cell r="M7089"/>
        </row>
        <row r="7090">
          <cell r="C7090"/>
          <cell r="E7090"/>
          <cell r="H7090"/>
          <cell r="J7090"/>
          <cell r="K7090"/>
          <cell r="M7090"/>
        </row>
        <row r="7091">
          <cell r="C7091"/>
          <cell r="E7091"/>
          <cell r="H7091"/>
          <cell r="J7091"/>
          <cell r="K7091"/>
          <cell r="M7091"/>
        </row>
        <row r="7092">
          <cell r="C7092"/>
          <cell r="E7092"/>
          <cell r="H7092"/>
          <cell r="J7092"/>
          <cell r="K7092"/>
          <cell r="M7092"/>
        </row>
        <row r="7093">
          <cell r="C7093"/>
          <cell r="E7093"/>
          <cell r="H7093"/>
          <cell r="J7093"/>
          <cell r="K7093"/>
          <cell r="M7093"/>
        </row>
        <row r="7094">
          <cell r="C7094"/>
          <cell r="E7094"/>
          <cell r="H7094"/>
          <cell r="J7094"/>
          <cell r="K7094"/>
          <cell r="M7094"/>
        </row>
        <row r="7095">
          <cell r="C7095"/>
          <cell r="E7095"/>
          <cell r="H7095"/>
          <cell r="J7095"/>
          <cell r="K7095"/>
          <cell r="M7095"/>
        </row>
        <row r="7096">
          <cell r="C7096"/>
          <cell r="E7096"/>
          <cell r="H7096"/>
          <cell r="J7096"/>
          <cell r="K7096"/>
          <cell r="M7096"/>
        </row>
        <row r="7097">
          <cell r="C7097"/>
          <cell r="E7097"/>
          <cell r="H7097"/>
          <cell r="J7097"/>
          <cell r="K7097"/>
          <cell r="M7097"/>
        </row>
        <row r="7098">
          <cell r="C7098"/>
          <cell r="E7098"/>
          <cell r="H7098"/>
          <cell r="J7098"/>
          <cell r="K7098"/>
          <cell r="M7098"/>
        </row>
        <row r="7099">
          <cell r="C7099"/>
          <cell r="E7099"/>
          <cell r="H7099"/>
          <cell r="J7099"/>
          <cell r="K7099"/>
          <cell r="M7099"/>
        </row>
        <row r="7100">
          <cell r="C7100"/>
          <cell r="E7100"/>
          <cell r="H7100"/>
          <cell r="J7100"/>
          <cell r="K7100"/>
          <cell r="M7100"/>
        </row>
        <row r="7101">
          <cell r="C7101"/>
          <cell r="E7101"/>
          <cell r="H7101"/>
          <cell r="J7101"/>
          <cell r="K7101"/>
          <cell r="M7101"/>
        </row>
        <row r="7102">
          <cell r="C7102"/>
          <cell r="E7102"/>
          <cell r="H7102"/>
          <cell r="J7102"/>
          <cell r="K7102"/>
          <cell r="M7102"/>
        </row>
        <row r="7103">
          <cell r="C7103"/>
          <cell r="E7103"/>
          <cell r="H7103"/>
          <cell r="J7103"/>
          <cell r="K7103"/>
          <cell r="M7103"/>
        </row>
        <row r="7104">
          <cell r="C7104"/>
          <cell r="E7104"/>
          <cell r="H7104"/>
          <cell r="J7104"/>
          <cell r="K7104"/>
          <cell r="M7104"/>
        </row>
        <row r="7105">
          <cell r="C7105"/>
          <cell r="E7105"/>
          <cell r="H7105"/>
          <cell r="J7105"/>
          <cell r="K7105"/>
          <cell r="M7105"/>
        </row>
        <row r="7106">
          <cell r="C7106"/>
          <cell r="E7106"/>
          <cell r="H7106"/>
          <cell r="J7106"/>
          <cell r="K7106"/>
          <cell r="M7106"/>
        </row>
        <row r="7107">
          <cell r="C7107"/>
          <cell r="E7107"/>
          <cell r="H7107"/>
          <cell r="J7107"/>
          <cell r="K7107"/>
          <cell r="M7107"/>
        </row>
        <row r="7108">
          <cell r="C7108"/>
          <cell r="E7108"/>
          <cell r="H7108"/>
          <cell r="J7108"/>
          <cell r="K7108"/>
          <cell r="M7108"/>
        </row>
        <row r="7109">
          <cell r="C7109"/>
          <cell r="E7109"/>
          <cell r="H7109"/>
          <cell r="J7109"/>
          <cell r="K7109"/>
          <cell r="M7109"/>
        </row>
        <row r="7110">
          <cell r="C7110"/>
          <cell r="E7110"/>
          <cell r="H7110"/>
          <cell r="J7110"/>
          <cell r="K7110"/>
          <cell r="M7110"/>
        </row>
        <row r="7111">
          <cell r="C7111"/>
          <cell r="E7111"/>
          <cell r="H7111"/>
          <cell r="J7111"/>
          <cell r="K7111"/>
          <cell r="M7111"/>
        </row>
        <row r="7112">
          <cell r="C7112"/>
          <cell r="E7112"/>
          <cell r="H7112"/>
          <cell r="J7112"/>
          <cell r="K7112"/>
          <cell r="M7112"/>
        </row>
        <row r="7113">
          <cell r="C7113"/>
          <cell r="E7113"/>
          <cell r="H7113"/>
          <cell r="J7113"/>
          <cell r="K7113"/>
          <cell r="M7113"/>
        </row>
        <row r="7114">
          <cell r="C7114"/>
          <cell r="E7114"/>
          <cell r="H7114"/>
          <cell r="J7114"/>
          <cell r="K7114"/>
          <cell r="M7114"/>
        </row>
        <row r="7115">
          <cell r="C7115"/>
          <cell r="E7115"/>
          <cell r="H7115"/>
          <cell r="J7115"/>
          <cell r="K7115"/>
          <cell r="M7115"/>
        </row>
        <row r="7116">
          <cell r="C7116"/>
          <cell r="E7116"/>
          <cell r="H7116"/>
          <cell r="J7116"/>
          <cell r="K7116"/>
          <cell r="M7116"/>
        </row>
        <row r="7117">
          <cell r="C7117"/>
          <cell r="E7117"/>
          <cell r="H7117"/>
          <cell r="J7117"/>
          <cell r="K7117"/>
          <cell r="M7117"/>
        </row>
        <row r="7118">
          <cell r="C7118"/>
          <cell r="E7118"/>
          <cell r="H7118"/>
          <cell r="J7118"/>
          <cell r="K7118"/>
          <cell r="M7118"/>
        </row>
        <row r="7119">
          <cell r="C7119"/>
          <cell r="E7119"/>
          <cell r="H7119"/>
          <cell r="J7119"/>
          <cell r="K7119"/>
          <cell r="M7119"/>
        </row>
        <row r="7120">
          <cell r="C7120"/>
          <cell r="E7120"/>
          <cell r="H7120"/>
          <cell r="J7120"/>
          <cell r="K7120"/>
          <cell r="M7120"/>
        </row>
        <row r="7121">
          <cell r="C7121"/>
          <cell r="E7121"/>
          <cell r="H7121"/>
          <cell r="J7121"/>
          <cell r="K7121"/>
          <cell r="M7121"/>
        </row>
        <row r="7122">
          <cell r="C7122"/>
          <cell r="E7122"/>
          <cell r="H7122"/>
          <cell r="J7122"/>
          <cell r="K7122"/>
          <cell r="M7122"/>
        </row>
        <row r="7123">
          <cell r="C7123"/>
          <cell r="E7123"/>
          <cell r="H7123"/>
          <cell r="J7123"/>
          <cell r="K7123"/>
          <cell r="M7123"/>
        </row>
        <row r="7124">
          <cell r="C7124"/>
          <cell r="E7124"/>
          <cell r="H7124"/>
          <cell r="J7124"/>
          <cell r="K7124"/>
          <cell r="M7124"/>
        </row>
        <row r="7125">
          <cell r="C7125"/>
          <cell r="E7125"/>
          <cell r="H7125"/>
          <cell r="J7125"/>
          <cell r="K7125"/>
          <cell r="M7125"/>
        </row>
        <row r="7126">
          <cell r="C7126"/>
          <cell r="E7126"/>
          <cell r="H7126"/>
          <cell r="J7126"/>
          <cell r="K7126"/>
          <cell r="M7126"/>
        </row>
        <row r="7127">
          <cell r="C7127"/>
          <cell r="E7127"/>
          <cell r="H7127"/>
          <cell r="J7127"/>
          <cell r="K7127"/>
          <cell r="M7127"/>
        </row>
        <row r="7128">
          <cell r="C7128"/>
          <cell r="E7128"/>
          <cell r="H7128"/>
          <cell r="J7128"/>
          <cell r="K7128"/>
          <cell r="M7128"/>
        </row>
        <row r="7129">
          <cell r="C7129"/>
          <cell r="E7129"/>
          <cell r="H7129"/>
          <cell r="J7129"/>
          <cell r="K7129"/>
          <cell r="M7129"/>
        </row>
        <row r="7130">
          <cell r="C7130"/>
          <cell r="E7130"/>
          <cell r="H7130"/>
          <cell r="J7130"/>
          <cell r="K7130"/>
          <cell r="M7130"/>
        </row>
        <row r="7131">
          <cell r="C7131"/>
          <cell r="E7131"/>
          <cell r="H7131"/>
          <cell r="J7131"/>
          <cell r="K7131"/>
          <cell r="M7131"/>
        </row>
        <row r="7132">
          <cell r="C7132"/>
          <cell r="E7132"/>
          <cell r="H7132"/>
          <cell r="J7132"/>
          <cell r="K7132"/>
          <cell r="M7132"/>
        </row>
        <row r="7133">
          <cell r="C7133"/>
          <cell r="E7133"/>
          <cell r="H7133"/>
          <cell r="J7133"/>
          <cell r="K7133"/>
          <cell r="M7133"/>
        </row>
        <row r="7134">
          <cell r="C7134"/>
          <cell r="E7134"/>
          <cell r="H7134"/>
          <cell r="J7134"/>
          <cell r="K7134"/>
          <cell r="M7134"/>
        </row>
        <row r="7135">
          <cell r="C7135"/>
          <cell r="E7135"/>
          <cell r="H7135"/>
          <cell r="J7135"/>
          <cell r="K7135"/>
          <cell r="M7135"/>
        </row>
        <row r="7136">
          <cell r="C7136"/>
          <cell r="E7136"/>
          <cell r="H7136"/>
          <cell r="J7136"/>
          <cell r="K7136"/>
          <cell r="M7136"/>
        </row>
        <row r="7137">
          <cell r="C7137"/>
          <cell r="E7137"/>
          <cell r="H7137"/>
          <cell r="J7137"/>
          <cell r="K7137"/>
          <cell r="M7137"/>
        </row>
        <row r="7138">
          <cell r="C7138"/>
          <cell r="E7138"/>
          <cell r="H7138"/>
          <cell r="J7138"/>
          <cell r="K7138"/>
          <cell r="M7138"/>
        </row>
        <row r="7139">
          <cell r="C7139"/>
          <cell r="E7139"/>
          <cell r="H7139"/>
          <cell r="J7139"/>
          <cell r="K7139"/>
          <cell r="M7139"/>
        </row>
        <row r="7140">
          <cell r="C7140"/>
          <cell r="E7140"/>
          <cell r="H7140"/>
          <cell r="J7140"/>
          <cell r="K7140"/>
          <cell r="M7140"/>
        </row>
        <row r="7141">
          <cell r="C7141"/>
          <cell r="E7141"/>
          <cell r="H7141"/>
          <cell r="J7141"/>
          <cell r="K7141"/>
          <cell r="M7141"/>
        </row>
        <row r="7142">
          <cell r="C7142"/>
          <cell r="E7142"/>
          <cell r="H7142"/>
          <cell r="J7142"/>
          <cell r="K7142"/>
          <cell r="M7142"/>
        </row>
        <row r="7143">
          <cell r="C7143"/>
          <cell r="E7143"/>
          <cell r="H7143"/>
          <cell r="J7143"/>
          <cell r="K7143"/>
          <cell r="M7143"/>
        </row>
        <row r="7144">
          <cell r="C7144"/>
          <cell r="E7144"/>
          <cell r="H7144"/>
          <cell r="J7144"/>
          <cell r="K7144"/>
          <cell r="M7144"/>
        </row>
        <row r="7145">
          <cell r="C7145"/>
          <cell r="E7145"/>
          <cell r="H7145"/>
          <cell r="J7145"/>
          <cell r="K7145"/>
          <cell r="M7145"/>
        </row>
        <row r="7146">
          <cell r="C7146"/>
          <cell r="E7146"/>
          <cell r="H7146"/>
          <cell r="J7146"/>
          <cell r="K7146"/>
          <cell r="M7146"/>
        </row>
        <row r="7147">
          <cell r="C7147"/>
          <cell r="E7147"/>
          <cell r="H7147"/>
          <cell r="J7147"/>
          <cell r="K7147"/>
          <cell r="M7147"/>
        </row>
        <row r="7148">
          <cell r="C7148"/>
          <cell r="E7148"/>
          <cell r="H7148"/>
          <cell r="J7148"/>
          <cell r="K7148"/>
          <cell r="M7148"/>
        </row>
        <row r="7149">
          <cell r="C7149"/>
          <cell r="E7149"/>
          <cell r="H7149"/>
          <cell r="J7149"/>
          <cell r="K7149"/>
          <cell r="M7149"/>
        </row>
        <row r="7150">
          <cell r="C7150"/>
          <cell r="E7150"/>
          <cell r="H7150"/>
          <cell r="J7150"/>
          <cell r="K7150"/>
          <cell r="M7150"/>
        </row>
        <row r="7151">
          <cell r="C7151"/>
          <cell r="E7151"/>
          <cell r="H7151"/>
          <cell r="J7151"/>
          <cell r="K7151"/>
          <cell r="M7151"/>
        </row>
        <row r="7152">
          <cell r="C7152"/>
          <cell r="E7152"/>
          <cell r="H7152"/>
          <cell r="J7152"/>
          <cell r="K7152"/>
          <cell r="M7152"/>
        </row>
        <row r="7153">
          <cell r="C7153"/>
          <cell r="E7153"/>
          <cell r="H7153"/>
          <cell r="J7153"/>
          <cell r="K7153"/>
          <cell r="M7153"/>
        </row>
        <row r="7154">
          <cell r="C7154"/>
          <cell r="E7154"/>
          <cell r="H7154"/>
          <cell r="J7154"/>
          <cell r="K7154"/>
          <cell r="M7154"/>
        </row>
        <row r="7155">
          <cell r="C7155"/>
          <cell r="E7155"/>
          <cell r="H7155"/>
          <cell r="J7155"/>
          <cell r="K7155"/>
          <cell r="M7155"/>
        </row>
        <row r="7156">
          <cell r="C7156"/>
          <cell r="E7156"/>
          <cell r="H7156"/>
          <cell r="J7156"/>
          <cell r="K7156"/>
          <cell r="M7156"/>
        </row>
        <row r="7157">
          <cell r="C7157"/>
          <cell r="E7157"/>
          <cell r="H7157"/>
          <cell r="J7157"/>
          <cell r="K7157"/>
          <cell r="M7157"/>
        </row>
        <row r="7158">
          <cell r="C7158"/>
          <cell r="E7158"/>
          <cell r="H7158"/>
          <cell r="J7158"/>
          <cell r="K7158"/>
          <cell r="M7158"/>
        </row>
        <row r="7159">
          <cell r="C7159"/>
          <cell r="E7159"/>
          <cell r="H7159"/>
          <cell r="J7159"/>
          <cell r="K7159"/>
          <cell r="M7159"/>
        </row>
        <row r="7160">
          <cell r="C7160"/>
          <cell r="E7160"/>
          <cell r="H7160"/>
          <cell r="J7160"/>
          <cell r="K7160"/>
          <cell r="M7160"/>
        </row>
        <row r="7161">
          <cell r="C7161"/>
          <cell r="E7161"/>
          <cell r="H7161"/>
          <cell r="J7161"/>
          <cell r="K7161"/>
          <cell r="M7161"/>
        </row>
        <row r="7162">
          <cell r="C7162"/>
          <cell r="E7162"/>
          <cell r="H7162"/>
          <cell r="J7162"/>
          <cell r="K7162"/>
          <cell r="M7162"/>
        </row>
        <row r="7163">
          <cell r="C7163"/>
          <cell r="E7163"/>
          <cell r="H7163"/>
          <cell r="J7163"/>
          <cell r="K7163"/>
          <cell r="M7163"/>
        </row>
        <row r="7164">
          <cell r="C7164"/>
          <cell r="E7164"/>
          <cell r="H7164"/>
          <cell r="J7164"/>
          <cell r="K7164"/>
          <cell r="M7164"/>
        </row>
        <row r="7165">
          <cell r="C7165"/>
          <cell r="E7165"/>
          <cell r="H7165"/>
          <cell r="J7165"/>
          <cell r="K7165"/>
          <cell r="M7165"/>
        </row>
        <row r="7166">
          <cell r="C7166"/>
          <cell r="E7166"/>
          <cell r="H7166"/>
          <cell r="J7166"/>
          <cell r="K7166"/>
          <cell r="M7166"/>
        </row>
        <row r="7167">
          <cell r="C7167"/>
          <cell r="E7167"/>
          <cell r="H7167"/>
          <cell r="J7167"/>
          <cell r="K7167"/>
          <cell r="M7167"/>
        </row>
        <row r="7168">
          <cell r="C7168"/>
          <cell r="E7168"/>
          <cell r="H7168"/>
          <cell r="J7168"/>
          <cell r="K7168"/>
          <cell r="M7168"/>
        </row>
        <row r="7169">
          <cell r="C7169"/>
          <cell r="E7169"/>
          <cell r="H7169"/>
          <cell r="J7169"/>
          <cell r="K7169"/>
          <cell r="M7169"/>
        </row>
        <row r="7170">
          <cell r="C7170"/>
          <cell r="E7170"/>
          <cell r="H7170"/>
          <cell r="J7170"/>
          <cell r="K7170"/>
          <cell r="M7170"/>
        </row>
        <row r="7171">
          <cell r="C7171"/>
          <cell r="E7171"/>
          <cell r="H7171"/>
          <cell r="J7171"/>
          <cell r="K7171"/>
          <cell r="M7171"/>
        </row>
        <row r="7172">
          <cell r="C7172"/>
          <cell r="E7172"/>
          <cell r="H7172"/>
          <cell r="J7172"/>
          <cell r="K7172"/>
          <cell r="M7172"/>
        </row>
        <row r="7173">
          <cell r="C7173"/>
          <cell r="E7173"/>
          <cell r="H7173"/>
          <cell r="J7173"/>
          <cell r="K7173"/>
          <cell r="M7173"/>
        </row>
        <row r="7174">
          <cell r="C7174"/>
          <cell r="E7174"/>
          <cell r="H7174"/>
          <cell r="J7174"/>
          <cell r="K7174"/>
          <cell r="M7174"/>
        </row>
        <row r="7175">
          <cell r="C7175"/>
          <cell r="E7175"/>
          <cell r="H7175"/>
          <cell r="J7175"/>
          <cell r="K7175"/>
          <cell r="M7175"/>
        </row>
        <row r="7176">
          <cell r="C7176"/>
          <cell r="E7176"/>
          <cell r="H7176"/>
          <cell r="J7176"/>
          <cell r="K7176"/>
          <cell r="M7176"/>
        </row>
        <row r="7177">
          <cell r="C7177"/>
          <cell r="E7177"/>
          <cell r="H7177"/>
          <cell r="J7177"/>
          <cell r="K7177"/>
          <cell r="M7177"/>
        </row>
        <row r="7178">
          <cell r="C7178"/>
          <cell r="E7178"/>
          <cell r="H7178"/>
          <cell r="J7178"/>
          <cell r="K7178"/>
          <cell r="M7178"/>
        </row>
        <row r="7179">
          <cell r="C7179"/>
          <cell r="E7179"/>
          <cell r="H7179"/>
          <cell r="J7179"/>
          <cell r="K7179"/>
          <cell r="M7179"/>
        </row>
        <row r="7180">
          <cell r="C7180"/>
          <cell r="E7180"/>
          <cell r="H7180"/>
          <cell r="J7180"/>
          <cell r="K7180"/>
          <cell r="M7180"/>
        </row>
        <row r="7181">
          <cell r="C7181"/>
          <cell r="E7181"/>
          <cell r="H7181"/>
          <cell r="J7181"/>
          <cell r="K7181"/>
          <cell r="M7181"/>
        </row>
        <row r="7182">
          <cell r="C7182"/>
          <cell r="E7182"/>
          <cell r="H7182"/>
          <cell r="J7182"/>
          <cell r="K7182"/>
          <cell r="M7182"/>
        </row>
        <row r="7183">
          <cell r="C7183"/>
          <cell r="E7183"/>
          <cell r="H7183"/>
          <cell r="J7183"/>
          <cell r="K7183"/>
          <cell r="M7183"/>
        </row>
        <row r="7184">
          <cell r="C7184"/>
          <cell r="E7184"/>
          <cell r="H7184"/>
          <cell r="J7184"/>
          <cell r="K7184"/>
          <cell r="M7184"/>
        </row>
        <row r="7185">
          <cell r="C7185"/>
          <cell r="E7185"/>
          <cell r="H7185"/>
          <cell r="J7185"/>
          <cell r="K7185"/>
          <cell r="M7185"/>
        </row>
        <row r="7186">
          <cell r="C7186"/>
          <cell r="E7186"/>
          <cell r="H7186"/>
          <cell r="J7186"/>
          <cell r="K7186"/>
          <cell r="M7186"/>
        </row>
        <row r="7187">
          <cell r="C7187"/>
          <cell r="E7187"/>
          <cell r="H7187"/>
          <cell r="J7187"/>
          <cell r="K7187"/>
          <cell r="M7187"/>
        </row>
        <row r="7188">
          <cell r="C7188"/>
          <cell r="E7188"/>
          <cell r="H7188"/>
          <cell r="J7188"/>
          <cell r="K7188"/>
          <cell r="M7188"/>
        </row>
        <row r="7189">
          <cell r="C7189"/>
          <cell r="E7189"/>
          <cell r="H7189"/>
          <cell r="J7189"/>
          <cell r="K7189"/>
          <cell r="M7189"/>
        </row>
        <row r="7190">
          <cell r="C7190"/>
          <cell r="E7190"/>
          <cell r="H7190"/>
          <cell r="J7190"/>
          <cell r="K7190"/>
          <cell r="M7190"/>
        </row>
        <row r="7191">
          <cell r="C7191"/>
          <cell r="E7191"/>
          <cell r="H7191"/>
          <cell r="J7191"/>
          <cell r="K7191"/>
          <cell r="M7191"/>
        </row>
        <row r="7192">
          <cell r="C7192"/>
          <cell r="E7192"/>
          <cell r="H7192"/>
          <cell r="J7192"/>
          <cell r="K7192"/>
          <cell r="M7192"/>
        </row>
        <row r="7193">
          <cell r="C7193"/>
          <cell r="E7193"/>
          <cell r="H7193"/>
          <cell r="J7193"/>
          <cell r="K7193"/>
          <cell r="M7193"/>
        </row>
        <row r="7194">
          <cell r="C7194"/>
          <cell r="E7194"/>
          <cell r="H7194"/>
          <cell r="J7194"/>
          <cell r="K7194"/>
          <cell r="M7194"/>
        </row>
        <row r="7195">
          <cell r="C7195"/>
          <cell r="E7195"/>
          <cell r="H7195"/>
          <cell r="J7195"/>
          <cell r="K7195"/>
          <cell r="M7195"/>
        </row>
        <row r="7196">
          <cell r="C7196"/>
          <cell r="E7196"/>
          <cell r="H7196"/>
          <cell r="J7196"/>
          <cell r="K7196"/>
          <cell r="M7196"/>
        </row>
        <row r="7197">
          <cell r="C7197"/>
          <cell r="E7197"/>
          <cell r="H7197"/>
          <cell r="J7197"/>
          <cell r="K7197"/>
          <cell r="M7197"/>
        </row>
        <row r="7198">
          <cell r="C7198"/>
          <cell r="E7198"/>
          <cell r="H7198"/>
          <cell r="J7198"/>
          <cell r="K7198"/>
          <cell r="M7198"/>
        </row>
        <row r="7199">
          <cell r="C7199"/>
          <cell r="E7199"/>
          <cell r="H7199"/>
          <cell r="J7199"/>
          <cell r="K7199"/>
          <cell r="M7199"/>
        </row>
        <row r="7200">
          <cell r="C7200"/>
          <cell r="E7200"/>
          <cell r="H7200"/>
          <cell r="J7200"/>
          <cell r="K7200"/>
          <cell r="M7200"/>
        </row>
        <row r="7201">
          <cell r="C7201"/>
          <cell r="E7201"/>
          <cell r="H7201"/>
          <cell r="J7201"/>
          <cell r="K7201"/>
          <cell r="M7201"/>
        </row>
        <row r="7202">
          <cell r="C7202"/>
          <cell r="E7202"/>
          <cell r="H7202"/>
          <cell r="J7202"/>
          <cell r="K7202"/>
          <cell r="M7202"/>
        </row>
        <row r="7203">
          <cell r="C7203"/>
          <cell r="E7203"/>
          <cell r="H7203"/>
          <cell r="J7203"/>
          <cell r="K7203"/>
          <cell r="M7203"/>
        </row>
        <row r="7204">
          <cell r="C7204"/>
          <cell r="E7204"/>
          <cell r="H7204"/>
          <cell r="J7204"/>
          <cell r="K7204"/>
          <cell r="M7204"/>
        </row>
        <row r="7205">
          <cell r="C7205"/>
          <cell r="E7205"/>
          <cell r="H7205"/>
          <cell r="J7205"/>
          <cell r="K7205"/>
          <cell r="M7205"/>
        </row>
        <row r="7206">
          <cell r="C7206"/>
          <cell r="E7206"/>
          <cell r="H7206"/>
          <cell r="J7206"/>
          <cell r="K7206"/>
          <cell r="M7206"/>
        </row>
        <row r="7207">
          <cell r="C7207"/>
          <cell r="E7207"/>
          <cell r="H7207"/>
          <cell r="J7207"/>
          <cell r="K7207"/>
          <cell r="M7207"/>
        </row>
        <row r="7208">
          <cell r="C7208"/>
          <cell r="E7208"/>
          <cell r="H7208"/>
          <cell r="J7208"/>
          <cell r="K7208"/>
          <cell r="M7208"/>
        </row>
        <row r="7209">
          <cell r="C7209"/>
          <cell r="E7209"/>
          <cell r="H7209"/>
          <cell r="J7209"/>
          <cell r="K7209"/>
          <cell r="M7209"/>
        </row>
        <row r="7210">
          <cell r="C7210"/>
          <cell r="E7210"/>
          <cell r="H7210"/>
          <cell r="J7210"/>
          <cell r="K7210"/>
          <cell r="M7210"/>
        </row>
        <row r="7211">
          <cell r="C7211"/>
          <cell r="E7211"/>
          <cell r="H7211"/>
          <cell r="J7211"/>
          <cell r="K7211"/>
          <cell r="M7211"/>
        </row>
        <row r="7212">
          <cell r="C7212"/>
          <cell r="E7212"/>
          <cell r="H7212"/>
          <cell r="J7212"/>
          <cell r="K7212"/>
          <cell r="M7212"/>
        </row>
        <row r="7213">
          <cell r="C7213"/>
          <cell r="E7213"/>
          <cell r="H7213"/>
          <cell r="J7213"/>
          <cell r="K7213"/>
          <cell r="M7213"/>
        </row>
        <row r="7214">
          <cell r="C7214"/>
          <cell r="E7214"/>
          <cell r="H7214"/>
          <cell r="J7214"/>
          <cell r="K7214"/>
          <cell r="M7214"/>
        </row>
        <row r="7215">
          <cell r="C7215"/>
          <cell r="E7215"/>
          <cell r="H7215"/>
          <cell r="J7215"/>
          <cell r="K7215"/>
          <cell r="M7215"/>
        </row>
        <row r="7216">
          <cell r="C7216"/>
          <cell r="E7216"/>
          <cell r="H7216"/>
          <cell r="J7216"/>
          <cell r="K7216"/>
          <cell r="M7216"/>
        </row>
        <row r="7217">
          <cell r="C7217"/>
          <cell r="E7217"/>
          <cell r="H7217"/>
          <cell r="J7217"/>
          <cell r="K7217"/>
          <cell r="M7217"/>
        </row>
        <row r="7218">
          <cell r="C7218"/>
          <cell r="E7218"/>
          <cell r="H7218"/>
          <cell r="J7218"/>
          <cell r="K7218"/>
          <cell r="M7218"/>
        </row>
        <row r="7219">
          <cell r="C7219"/>
          <cell r="E7219"/>
          <cell r="H7219"/>
          <cell r="J7219"/>
          <cell r="K7219"/>
          <cell r="M7219"/>
        </row>
        <row r="7220">
          <cell r="C7220"/>
          <cell r="E7220"/>
          <cell r="H7220"/>
          <cell r="J7220"/>
          <cell r="K7220"/>
          <cell r="M7220"/>
        </row>
        <row r="7221">
          <cell r="C7221"/>
          <cell r="E7221"/>
          <cell r="H7221"/>
          <cell r="J7221"/>
          <cell r="K7221"/>
          <cell r="M7221"/>
        </row>
        <row r="7222">
          <cell r="C7222"/>
          <cell r="E7222"/>
          <cell r="H7222"/>
          <cell r="J7222"/>
          <cell r="K7222"/>
          <cell r="M7222"/>
        </row>
        <row r="7223">
          <cell r="C7223"/>
          <cell r="E7223"/>
          <cell r="H7223"/>
          <cell r="J7223"/>
          <cell r="K7223"/>
          <cell r="M7223"/>
        </row>
        <row r="7224">
          <cell r="C7224"/>
          <cell r="E7224"/>
          <cell r="H7224"/>
          <cell r="J7224"/>
          <cell r="K7224"/>
          <cell r="M7224"/>
        </row>
        <row r="7225">
          <cell r="C7225"/>
          <cell r="E7225"/>
          <cell r="H7225"/>
          <cell r="J7225"/>
          <cell r="K7225"/>
          <cell r="M7225"/>
        </row>
        <row r="7226">
          <cell r="C7226"/>
          <cell r="E7226"/>
          <cell r="H7226"/>
          <cell r="J7226"/>
          <cell r="K7226"/>
          <cell r="M7226"/>
        </row>
        <row r="7227">
          <cell r="C7227"/>
          <cell r="E7227"/>
          <cell r="H7227"/>
          <cell r="J7227"/>
          <cell r="K7227"/>
          <cell r="M7227"/>
        </row>
        <row r="7228">
          <cell r="C7228"/>
          <cell r="E7228"/>
          <cell r="H7228"/>
          <cell r="J7228"/>
          <cell r="K7228"/>
          <cell r="M7228"/>
        </row>
        <row r="7229">
          <cell r="C7229"/>
          <cell r="E7229"/>
          <cell r="H7229"/>
          <cell r="J7229"/>
          <cell r="K7229"/>
          <cell r="M7229"/>
        </row>
        <row r="7230">
          <cell r="C7230"/>
          <cell r="E7230"/>
          <cell r="H7230"/>
          <cell r="J7230"/>
          <cell r="K7230"/>
          <cell r="M7230"/>
        </row>
        <row r="7231">
          <cell r="C7231"/>
          <cell r="E7231"/>
          <cell r="H7231"/>
          <cell r="J7231"/>
          <cell r="K7231"/>
          <cell r="M7231"/>
        </row>
        <row r="7232">
          <cell r="C7232"/>
          <cell r="E7232"/>
          <cell r="H7232"/>
          <cell r="J7232"/>
          <cell r="K7232"/>
          <cell r="M7232"/>
        </row>
        <row r="7233">
          <cell r="C7233"/>
          <cell r="E7233"/>
          <cell r="H7233"/>
          <cell r="J7233"/>
          <cell r="K7233"/>
          <cell r="M7233"/>
        </row>
        <row r="7234">
          <cell r="C7234"/>
          <cell r="E7234"/>
          <cell r="H7234"/>
          <cell r="J7234"/>
          <cell r="K7234"/>
          <cell r="M7234"/>
        </row>
        <row r="7235">
          <cell r="C7235"/>
          <cell r="E7235"/>
          <cell r="H7235"/>
          <cell r="J7235"/>
          <cell r="K7235"/>
          <cell r="M7235"/>
        </row>
        <row r="7236">
          <cell r="C7236"/>
          <cell r="E7236"/>
          <cell r="H7236"/>
          <cell r="J7236"/>
          <cell r="K7236"/>
          <cell r="M7236"/>
        </row>
        <row r="7237">
          <cell r="C7237"/>
          <cell r="E7237"/>
          <cell r="H7237"/>
          <cell r="J7237"/>
          <cell r="K7237"/>
          <cell r="M7237"/>
        </row>
        <row r="7238">
          <cell r="C7238"/>
          <cell r="E7238"/>
          <cell r="H7238"/>
          <cell r="J7238"/>
          <cell r="K7238"/>
          <cell r="M7238"/>
        </row>
        <row r="7239">
          <cell r="C7239"/>
          <cell r="E7239"/>
          <cell r="H7239"/>
          <cell r="J7239"/>
          <cell r="K7239"/>
          <cell r="M7239"/>
        </row>
        <row r="7240">
          <cell r="C7240"/>
          <cell r="E7240"/>
          <cell r="H7240"/>
          <cell r="J7240"/>
          <cell r="K7240"/>
          <cell r="M7240"/>
        </row>
        <row r="7241">
          <cell r="C7241"/>
          <cell r="E7241"/>
          <cell r="H7241"/>
          <cell r="J7241"/>
          <cell r="K7241"/>
          <cell r="M7241"/>
        </row>
        <row r="7242">
          <cell r="C7242"/>
          <cell r="E7242"/>
          <cell r="H7242"/>
          <cell r="J7242"/>
          <cell r="K7242"/>
          <cell r="M7242"/>
        </row>
        <row r="7243">
          <cell r="C7243"/>
          <cell r="E7243"/>
          <cell r="H7243"/>
          <cell r="J7243"/>
          <cell r="K7243"/>
          <cell r="M7243"/>
        </row>
        <row r="7244">
          <cell r="C7244"/>
          <cell r="E7244"/>
          <cell r="H7244"/>
          <cell r="J7244"/>
          <cell r="K7244"/>
          <cell r="M7244"/>
        </row>
        <row r="7245">
          <cell r="C7245"/>
          <cell r="E7245"/>
          <cell r="H7245"/>
          <cell r="J7245"/>
          <cell r="K7245"/>
          <cell r="M7245"/>
        </row>
        <row r="7246">
          <cell r="C7246"/>
          <cell r="E7246"/>
          <cell r="H7246"/>
          <cell r="J7246"/>
          <cell r="K7246"/>
          <cell r="M7246"/>
        </row>
        <row r="7247">
          <cell r="C7247"/>
          <cell r="E7247"/>
          <cell r="H7247"/>
          <cell r="J7247"/>
          <cell r="K7247"/>
          <cell r="M7247"/>
        </row>
        <row r="7248">
          <cell r="C7248"/>
          <cell r="E7248"/>
          <cell r="H7248"/>
          <cell r="J7248"/>
          <cell r="K7248"/>
          <cell r="M7248"/>
        </row>
        <row r="7249">
          <cell r="C7249"/>
          <cell r="E7249"/>
          <cell r="H7249"/>
          <cell r="J7249"/>
          <cell r="K7249"/>
          <cell r="M7249"/>
        </row>
        <row r="7250">
          <cell r="C7250"/>
          <cell r="E7250"/>
          <cell r="H7250"/>
          <cell r="J7250"/>
          <cell r="K7250"/>
          <cell r="M7250"/>
        </row>
        <row r="7251">
          <cell r="C7251"/>
          <cell r="E7251"/>
          <cell r="H7251"/>
          <cell r="J7251"/>
          <cell r="K7251"/>
          <cell r="M7251"/>
        </row>
        <row r="7252">
          <cell r="C7252"/>
          <cell r="E7252"/>
          <cell r="H7252"/>
          <cell r="J7252"/>
          <cell r="K7252"/>
          <cell r="M7252"/>
        </row>
        <row r="7253">
          <cell r="C7253"/>
          <cell r="E7253"/>
          <cell r="H7253"/>
          <cell r="J7253"/>
          <cell r="K7253"/>
          <cell r="M7253"/>
        </row>
        <row r="7254">
          <cell r="C7254"/>
          <cell r="E7254"/>
          <cell r="H7254"/>
          <cell r="J7254"/>
          <cell r="K7254"/>
          <cell r="M7254"/>
        </row>
        <row r="7255">
          <cell r="C7255"/>
          <cell r="E7255"/>
          <cell r="H7255"/>
          <cell r="J7255"/>
          <cell r="K7255"/>
          <cell r="M7255"/>
        </row>
        <row r="7256">
          <cell r="C7256"/>
          <cell r="E7256"/>
          <cell r="H7256"/>
          <cell r="J7256"/>
          <cell r="K7256"/>
          <cell r="M7256"/>
        </row>
        <row r="7257">
          <cell r="C7257"/>
          <cell r="E7257"/>
          <cell r="H7257"/>
          <cell r="J7257"/>
          <cell r="K7257"/>
          <cell r="M7257"/>
        </row>
        <row r="7258">
          <cell r="C7258"/>
          <cell r="E7258"/>
          <cell r="H7258"/>
          <cell r="J7258"/>
          <cell r="K7258"/>
          <cell r="M7258"/>
        </row>
        <row r="7259">
          <cell r="C7259"/>
          <cell r="E7259"/>
          <cell r="H7259"/>
          <cell r="J7259"/>
          <cell r="K7259"/>
          <cell r="M7259"/>
        </row>
        <row r="7260">
          <cell r="C7260"/>
          <cell r="E7260"/>
          <cell r="H7260"/>
          <cell r="J7260"/>
          <cell r="K7260"/>
          <cell r="M7260"/>
        </row>
        <row r="7261">
          <cell r="C7261"/>
          <cell r="E7261"/>
          <cell r="H7261"/>
          <cell r="J7261"/>
          <cell r="K7261"/>
          <cell r="M7261"/>
        </row>
        <row r="7262">
          <cell r="C7262"/>
          <cell r="E7262"/>
          <cell r="H7262"/>
          <cell r="J7262"/>
          <cell r="K7262"/>
          <cell r="M7262"/>
        </row>
        <row r="7263">
          <cell r="C7263"/>
          <cell r="E7263"/>
          <cell r="H7263"/>
          <cell r="J7263"/>
          <cell r="K7263"/>
          <cell r="M7263"/>
        </row>
        <row r="7264">
          <cell r="C7264"/>
          <cell r="E7264"/>
          <cell r="H7264"/>
          <cell r="J7264"/>
          <cell r="K7264"/>
          <cell r="M7264"/>
        </row>
        <row r="7265">
          <cell r="C7265"/>
          <cell r="E7265"/>
          <cell r="H7265"/>
          <cell r="J7265"/>
          <cell r="K7265"/>
          <cell r="M7265"/>
        </row>
        <row r="7266">
          <cell r="C7266"/>
          <cell r="E7266"/>
          <cell r="H7266"/>
          <cell r="J7266"/>
          <cell r="K7266"/>
          <cell r="M7266"/>
        </row>
        <row r="7267">
          <cell r="C7267"/>
          <cell r="E7267"/>
          <cell r="H7267"/>
          <cell r="J7267"/>
          <cell r="K7267"/>
          <cell r="M7267"/>
        </row>
        <row r="7268">
          <cell r="C7268"/>
          <cell r="E7268"/>
          <cell r="H7268"/>
          <cell r="J7268"/>
          <cell r="K7268"/>
          <cell r="M7268"/>
        </row>
        <row r="7269">
          <cell r="C7269"/>
          <cell r="E7269"/>
          <cell r="H7269"/>
          <cell r="J7269"/>
          <cell r="K7269"/>
          <cell r="M7269"/>
        </row>
        <row r="7270">
          <cell r="C7270"/>
          <cell r="E7270"/>
          <cell r="H7270"/>
          <cell r="J7270"/>
          <cell r="K7270"/>
          <cell r="M7270"/>
        </row>
        <row r="7271">
          <cell r="C7271"/>
          <cell r="E7271"/>
          <cell r="H7271"/>
          <cell r="J7271"/>
          <cell r="K7271"/>
          <cell r="M7271"/>
        </row>
        <row r="7272">
          <cell r="C7272"/>
          <cell r="E7272"/>
          <cell r="H7272"/>
          <cell r="J7272"/>
          <cell r="K7272"/>
          <cell r="M7272"/>
        </row>
        <row r="7273">
          <cell r="C7273"/>
          <cell r="E7273"/>
          <cell r="H7273"/>
          <cell r="J7273"/>
          <cell r="K7273"/>
          <cell r="M7273"/>
        </row>
        <row r="7274">
          <cell r="C7274"/>
          <cell r="E7274"/>
          <cell r="H7274"/>
          <cell r="J7274"/>
          <cell r="K7274"/>
          <cell r="M7274"/>
        </row>
        <row r="7275">
          <cell r="C7275"/>
          <cell r="E7275"/>
          <cell r="H7275"/>
          <cell r="J7275"/>
          <cell r="K7275"/>
          <cell r="M7275"/>
        </row>
        <row r="7276">
          <cell r="C7276"/>
          <cell r="E7276"/>
          <cell r="H7276"/>
          <cell r="J7276"/>
          <cell r="K7276"/>
          <cell r="M7276"/>
        </row>
        <row r="7277">
          <cell r="C7277"/>
          <cell r="E7277"/>
          <cell r="H7277"/>
          <cell r="J7277"/>
          <cell r="K7277"/>
          <cell r="M7277"/>
        </row>
        <row r="7278">
          <cell r="C7278"/>
          <cell r="E7278"/>
          <cell r="H7278"/>
          <cell r="J7278"/>
          <cell r="K7278"/>
          <cell r="M7278"/>
        </row>
        <row r="7279">
          <cell r="C7279"/>
          <cell r="J7279"/>
          <cell r="K7279"/>
          <cell r="M7279"/>
        </row>
        <row r="7280">
          <cell r="C7280"/>
          <cell r="J7280"/>
          <cell r="K7280"/>
          <cell r="M7280"/>
        </row>
      </sheetData>
      <sheetData sheetId="26"/>
      <sheetData sheetId="27"/>
      <sheetData sheetId="28"/>
      <sheetData sheetId="29">
        <row r="2">
          <cell r="A2" t="str">
            <v>Refrigerante</v>
          </cell>
          <cell r="B2">
            <v>10</v>
          </cell>
          <cell r="C2">
            <v>10</v>
          </cell>
        </row>
        <row r="3">
          <cell r="A3" t="str">
            <v>Agua</v>
          </cell>
          <cell r="B3">
            <v>20</v>
          </cell>
          <cell r="C3">
            <v>10</v>
          </cell>
        </row>
        <row r="4">
          <cell r="A4" t="str">
            <v>Suco</v>
          </cell>
          <cell r="B4">
            <v>30</v>
          </cell>
          <cell r="C4">
            <v>10</v>
          </cell>
        </row>
        <row r="5">
          <cell r="A5" t="str">
            <v>Café</v>
          </cell>
          <cell r="B5">
            <v>40</v>
          </cell>
          <cell r="C5">
            <v>10</v>
          </cell>
        </row>
      </sheetData>
      <sheetData sheetId="30">
        <row r="1">
          <cell r="B1" t="str">
            <v>Valor</v>
          </cell>
        </row>
        <row r="2">
          <cell r="B2">
            <v>500</v>
          </cell>
        </row>
        <row r="3">
          <cell r="B3">
            <v>1500</v>
          </cell>
        </row>
        <row r="4">
          <cell r="B4">
            <v>80</v>
          </cell>
        </row>
        <row r="5">
          <cell r="B5">
            <v>80</v>
          </cell>
        </row>
        <row r="6">
          <cell r="B6">
            <v>60</v>
          </cell>
        </row>
        <row r="7">
          <cell r="B7">
            <v>100</v>
          </cell>
        </row>
        <row r="9">
          <cell r="B9"/>
        </row>
      </sheetData>
      <sheetData sheetId="31">
        <row r="2">
          <cell r="A2" t="str">
            <v>Agua</v>
          </cell>
          <cell r="B2">
            <v>1110</v>
          </cell>
          <cell r="C2">
            <v>558.95813953488368</v>
          </cell>
        </row>
        <row r="3">
          <cell r="A3" t="str">
            <v>Café</v>
          </cell>
          <cell r="B3">
            <v>80</v>
          </cell>
          <cell r="C3">
            <v>36.996677740863781</v>
          </cell>
        </row>
        <row r="4">
          <cell r="A4" t="str">
            <v>Refrigerante</v>
          </cell>
          <cell r="B4">
            <v>1920</v>
          </cell>
          <cell r="C4">
            <v>969.31295681063125</v>
          </cell>
        </row>
        <row r="5">
          <cell r="A5" t="str">
            <v>Suco</v>
          </cell>
          <cell r="B5">
            <v>1440</v>
          </cell>
          <cell r="C5">
            <v>754.73222591362116</v>
          </cell>
        </row>
        <row r="6">
          <cell r="A6" t="str">
            <v>Total Geral</v>
          </cell>
          <cell r="B6">
            <v>4550</v>
          </cell>
          <cell r="C6">
            <v>2320</v>
          </cell>
        </row>
      </sheetData>
      <sheetData sheetId="32">
        <row r="1">
          <cell r="B1" t="str">
            <v>Soma de Lucro Liquido</v>
          </cell>
        </row>
        <row r="2">
          <cell r="A2" t="str">
            <v>Café</v>
          </cell>
          <cell r="B2">
            <v>23.003322259136219</v>
          </cell>
        </row>
        <row r="3">
          <cell r="A3" t="str">
            <v>Agua</v>
          </cell>
          <cell r="B3">
            <v>347.5418604651162</v>
          </cell>
        </row>
        <row r="4">
          <cell r="A4" t="str">
            <v>Suco</v>
          </cell>
          <cell r="B4">
            <v>469.26777408637878</v>
          </cell>
        </row>
        <row r="5">
          <cell r="A5" t="str">
            <v>Refrigerante</v>
          </cell>
          <cell r="B5">
            <v>602.68704318936875</v>
          </cell>
        </row>
        <row r="6">
          <cell r="A6" t="str">
            <v>Total Geral</v>
          </cell>
          <cell r="B6">
            <v>1442.5</v>
          </cell>
        </row>
      </sheetData>
      <sheetData sheetId="3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8617C-A794-4428-ACF3-CFD6BC6C1A6F}" name="Table_4" displayName="Table_4" ref="A1:I18" totalsRowCount="1">
  <tableColumns count="9">
    <tableColumn id="1" xr3:uid="{00000000-0010-0000-0300-000001000000}" name="Produto" totalsRowLabel="Soma"/>
    <tableColumn id="2" xr3:uid="{00000000-0010-0000-0300-000002000000}" name="Vendedor" totalsRowFunction="sum"/>
    <tableColumn id="3" xr3:uid="{00000000-0010-0000-0300-000003000000}" name="Quantidade" totalsRowFunction="sum"/>
    <tableColumn id="4" xr3:uid="{00000000-0010-0000-0300-000004000000}" name="Valor Unitario" totalsRowFunction="sum" totalsRowDxfId="67"/>
    <tableColumn id="5" xr3:uid="{00000000-0010-0000-0300-000005000000}" name="Valor Total" totalsRowFunction="sum" totalsRowDxfId="66">
      <calculatedColumnFormula>C2*D2</calculatedColumnFormula>
    </tableColumn>
    <tableColumn id="6" xr3:uid="{00000000-0010-0000-0300-000006000000}" name="data" totalsRowFunction="sum" totalsRowDxfId="65"/>
    <tableColumn id="7" xr3:uid="{00000000-0010-0000-0300-000007000000}" name="Lucro Bruto" totalsRowFunction="sum" totalsRowDxfId="64">
      <calculatedColumnFormula>E2-(C2*VLOOKUP(A2,'[1]Analise do Estoque'!$A$2:$C$5,3,0))</calculatedColumnFormula>
    </tableColumn>
    <tableColumn id="8" xr3:uid="{00000000-0010-0000-0300-000008000000}" name="Rateio Despesas" totalsRowFunction="sum" totalsRowDxfId="63">
      <calculatedColumnFormula>(G2/SUM($G:$G))*SUM([1]Despesas!$B:$B)</calculatedColumnFormula>
    </tableColumn>
    <tableColumn id="9" xr3:uid="{00000000-0010-0000-0300-000009000000}" name="Lucro Liquido" totalsRowFunction="sum" totalsRowDxfId="62">
      <calculatedColumnFormula>G2-H2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0B493-0680-4D91-BF4C-49E995BADF18}" name="Tabela3" displayName="Tabela3" ref="B6:J22" totalsRowShown="0">
  <autoFilter ref="B6:J22" xr:uid="{4360B493-0680-4D91-BF4C-49E995BADF18}"/>
  <tableColumns count="9">
    <tableColumn id="1" xr3:uid="{D40ABC9C-5DF1-4ACD-9374-2EDFA2A94B40}" name="Coluna1" dataDxfId="61" dataCellStyle="Normal 2"/>
    <tableColumn id="2" xr3:uid="{FCFF947E-79EE-44A1-9D96-ECDD449CA5B3}" name="Coluna2" dataDxfId="60" dataCellStyle="Normal 2"/>
    <tableColumn id="3" xr3:uid="{3E05C974-32AF-49BD-A993-158C909472F8}" name="Coluna3" dataDxfId="59" dataCellStyle="Normal 2"/>
    <tableColumn id="4" xr3:uid="{C75D8C5C-5FC5-4B1E-A58D-BADD4B6CE555}" name="Coluna4" dataDxfId="58" dataCellStyle="Normal 2"/>
    <tableColumn id="5" xr3:uid="{90CB0CC6-DFF8-46AD-B6EF-B218A5933520}" name="Coluna5" dataDxfId="57" dataCellStyle="Normal 2"/>
    <tableColumn id="6" xr3:uid="{59A205A5-3C0C-4388-BA8E-1F66B2E646A1}" name="Coluna6"/>
    <tableColumn id="7" xr3:uid="{3570AD02-53E4-43BB-B065-7538823E38EE}" name="Coluna7"/>
    <tableColumn id="8" xr3:uid="{780E2B46-95B9-42D6-829B-73806C6079CA}" name="Coluna8"/>
    <tableColumn id="9" xr3:uid="{D1786DCB-1C5C-4FDA-A55E-6C93322C9601}" name="Coluna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AB3087-501C-4745-8FEE-1CE7C6E74E19}" name="Tabela5" displayName="Tabela5" ref="A1:E17" totalsRowShown="0" headerRowDxfId="56" headerRowCellStyle="Normal 2">
  <autoFilter ref="A1:E17" xr:uid="{D3AB3087-501C-4745-8FEE-1CE7C6E74E19}"/>
  <tableColumns count="5">
    <tableColumn id="1" xr3:uid="{88FC7DD1-0283-4877-AE2F-3F727C45F25B}" name="X" dataDxfId="55" dataCellStyle="Normal 2"/>
    <tableColumn id="2" xr3:uid="{04DD1EEF-C166-482A-98C0-3B7EEF099E28}" name="JAN"/>
    <tableColumn id="3" xr3:uid="{8AEC7704-98C7-44F4-8CD4-1114A0C2820C}" name="FEV"/>
    <tableColumn id="4" xr3:uid="{E241429B-3EAB-411C-8916-5F2BC95266F4}" name="MAR"/>
    <tableColumn id="5" xr3:uid="{5FA07665-39D6-4DFE-8203-2EC15E205EFC}" name="AB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E630D7-1A3A-4476-87CA-FC817B90DA4C}" name="Tabela6" displayName="Tabela6" ref="A19:N40" totalsRowShown="0" headerRowDxfId="54" dataDxfId="52" headerRowBorderDxfId="53" tableBorderDxfId="51" headerRowCellStyle="Normal 2" dataCellStyle="Normal 2">
  <autoFilter ref="A19:N40" xr:uid="{3EE630D7-1A3A-4476-87CA-FC817B90DA4C}"/>
  <tableColumns count="14">
    <tableColumn id="1" xr3:uid="{A03F9D16-E92E-4724-A4F6-D051B737034C}" name="CUSTOS/* DESPESAS"/>
    <tableColumn id="2" xr3:uid="{0BBDC2B1-D0FE-43AC-9EF1-70B5F26C85E4}" name="VENCIMENTO"/>
    <tableColumn id="3" xr3:uid="{3E1249C2-211F-4C3C-9877-98CDA8D08864}" name="JAN" dataDxfId="50" dataCellStyle="Normal 2"/>
    <tableColumn id="4" xr3:uid="{DBFAE30D-0BDB-4AE0-8F9B-83B6354104AD}" name="FEV" dataDxfId="49" dataCellStyle="Normal 2"/>
    <tableColumn id="5" xr3:uid="{E0D39ED6-A1D7-484D-872F-BCC8F40F4871}" name="MAR" dataDxfId="48" dataCellStyle="Normal 2"/>
    <tableColumn id="6" xr3:uid="{CFAEC7B0-3495-465A-8891-B0AF642FACE4}" name="ABR" dataDxfId="47" dataCellStyle="Normal 2"/>
    <tableColumn id="7" xr3:uid="{1329338D-9F03-45E8-BEA6-B4DFC0A860D5}" name="MAI" dataDxfId="46" dataCellStyle="Normal 2"/>
    <tableColumn id="8" xr3:uid="{244BF086-B535-4E94-A085-BE805F3D47AE}" name="JUN" dataDxfId="45" dataCellStyle="Normal 2"/>
    <tableColumn id="9" xr3:uid="{F8F4556C-85E4-47BE-8487-3289AF469CFD}" name="JUL" dataDxfId="44" dataCellStyle="Normal 2"/>
    <tableColumn id="10" xr3:uid="{0E6C55EE-A4C1-453A-82D3-117D37137F08}" name="AGO" dataDxfId="43" dataCellStyle="Normal 2"/>
    <tableColumn id="11" xr3:uid="{AACC5886-9651-475A-8C8C-5322A3FC9223}" name="SET" dataDxfId="42" dataCellStyle="Normal 2"/>
    <tableColumn id="12" xr3:uid="{AC2C7440-B1DB-4A1D-B537-42905630C4E8}" name="OUT" dataDxfId="41" dataCellStyle="Normal 2"/>
    <tableColumn id="13" xr3:uid="{DF97F012-00E7-443E-B9D2-ABDE0454EEF2}" name="NOV" dataDxfId="40" dataCellStyle="Normal 2"/>
    <tableColumn id="14" xr3:uid="{740A5322-4787-4CBC-91B9-04C2C2C50B92}" name="DEZ" dataDxfId="39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187884-61CC-4D01-9E16-B8981D4DAEE0}" name="Tabela8" displayName="Tabela8" ref="A1:N27" totalsRowShown="0" headerRowDxfId="38" dataDxfId="37" tableBorderDxfId="36" headerRowCellStyle="Normal 2" dataCellStyle="Normal 2">
  <autoFilter ref="A1:N27" xr:uid="{02187884-61CC-4D01-9E16-B8981D4DAEE0}"/>
  <tableColumns count="14">
    <tableColumn id="1" xr3:uid="{D7B51354-2912-4B23-B046-CCFF1491D262}" name="X"/>
    <tableColumn id="2" xr3:uid="{A72B4B50-D91E-4424-B89C-AED2F2CA4F64}" name="VENCIMENTO"/>
    <tableColumn id="3" xr3:uid="{4865FCE7-5478-45D5-BC35-D03535E783AB}" name="JAN" dataDxfId="35" dataCellStyle="Normal 2"/>
    <tableColumn id="4" xr3:uid="{9D1E333A-1458-4AA6-9A7D-190BD953E00E}" name="FEV" dataDxfId="34" dataCellStyle="Normal 2"/>
    <tableColumn id="5" xr3:uid="{C07891D5-3495-419C-945D-5E3932F0274C}" name="MAR" dataDxfId="33" dataCellStyle="Normal 2"/>
    <tableColumn id="6" xr3:uid="{F77CA58C-DF74-4DBE-8C06-31BF3C4DAD48}" name="ABR" dataDxfId="32" dataCellStyle="Normal 2"/>
    <tableColumn id="7" xr3:uid="{A62D7031-ADDA-4396-9EDD-F8CD344C5F1B}" name="MAI" dataDxfId="31" dataCellStyle="Normal 2"/>
    <tableColumn id="8" xr3:uid="{A6E66849-3566-43CD-8D36-8A6A056FE35D}" name="JUN" dataDxfId="30" dataCellStyle="Normal 2"/>
    <tableColumn id="9" xr3:uid="{7569C9EC-4EC4-4EB7-A4D8-1FD6E7DBF8B8}" name="JUL" dataDxfId="29" dataCellStyle="Normal 2"/>
    <tableColumn id="10" xr3:uid="{CCCD26CA-0F50-4441-A260-DDAAEBC1C028}" name="AGO" dataDxfId="28" dataCellStyle="Normal 2"/>
    <tableColumn id="11" xr3:uid="{900FDC0C-2EC4-4484-945D-BDC7F61BCC85}" name="SET" dataDxfId="27" dataCellStyle="Normal 2"/>
    <tableColumn id="12" xr3:uid="{86F65404-800F-433A-878F-797AE23B36ED}" name="OUY" dataDxfId="26" dataCellStyle="Normal 2"/>
    <tableColumn id="13" xr3:uid="{48F9CBDC-9D9D-492B-9736-74DB309BA547}" name="NOV" dataDxfId="25" dataCellStyle="Normal 2"/>
    <tableColumn id="14" xr3:uid="{3B487CE5-A451-4883-9C94-CB1DEB385BD8}" name="DEZ" dataDxfId="2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968385-519E-4007-8A08-B69AD6552564}" name="Tabela9" displayName="Tabela9" ref="A29:C34" totalsRowShown="0">
  <autoFilter ref="A29:C34" xr:uid="{49968385-519E-4007-8A08-B69AD6552564}"/>
  <tableColumns count="3">
    <tableColumn id="1" xr3:uid="{8CC456AE-54F1-45B7-A9E2-BE11E9690EC9}" name="LUCRO OPERACIONAL"/>
    <tableColumn id="2" xr3:uid="{35186A1F-BDB5-4694-B5A2-AE93C9A17303}" name="20/01/2022" dataDxfId="23" dataCellStyle="Normal 2"/>
    <tableColumn id="3" xr3:uid="{E2704B84-49CA-4B35-A9F9-320EC1AE2763}" name="21,86%" dataDxfId="2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17B5-0154-4D52-A022-6B85192FDA1F}">
  <dimension ref="A1:U1000"/>
  <sheetViews>
    <sheetView workbookViewId="0">
      <selection activeCell="K10" sqref="K10"/>
    </sheetView>
  </sheetViews>
  <sheetFormatPr defaultColWidth="14.42578125" defaultRowHeight="15" customHeight="1"/>
  <cols>
    <col min="1" max="1" width="12.140625" style="331" customWidth="1"/>
    <col min="2" max="6" width="9.140625" style="331" customWidth="1"/>
    <col min="7" max="21" width="8.7109375" style="331" customWidth="1"/>
    <col min="22" max="16384" width="14.42578125" style="331"/>
  </cols>
  <sheetData>
    <row r="1" spans="1:21">
      <c r="A1" s="508"/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</row>
    <row r="2" spans="1:21">
      <c r="A2" s="508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</row>
    <row r="3" spans="1:21">
      <c r="A3" s="508"/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</row>
    <row r="4" spans="1:21">
      <c r="A4" s="508"/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</row>
    <row r="5" spans="1:21">
      <c r="A5" s="508"/>
      <c r="B5" s="508"/>
      <c r="C5" s="508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  <c r="Q5" s="508"/>
      <c r="R5" s="508"/>
      <c r="S5" s="508"/>
      <c r="T5" s="508"/>
      <c r="U5" s="508"/>
    </row>
    <row r="6" spans="1:21">
      <c r="A6" s="508"/>
      <c r="B6" s="508"/>
      <c r="C6" s="508"/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8"/>
      <c r="U6" s="508"/>
    </row>
    <row r="7" spans="1:21">
      <c r="A7" s="508"/>
      <c r="B7" s="508"/>
      <c r="C7" s="508"/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8"/>
      <c r="S7" s="508"/>
      <c r="T7" s="508"/>
      <c r="U7" s="508"/>
    </row>
    <row r="8" spans="1:21">
      <c r="A8" s="508"/>
      <c r="B8" s="508"/>
      <c r="C8" s="508"/>
      <c r="D8" s="508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8"/>
      <c r="R8" s="508"/>
      <c r="S8" s="508"/>
      <c r="T8" s="508"/>
      <c r="U8" s="508"/>
    </row>
    <row r="9" spans="1:21">
      <c r="A9" s="508"/>
      <c r="B9" s="508"/>
      <c r="C9" s="508"/>
      <c r="D9" s="508"/>
      <c r="E9" s="508"/>
      <c r="F9" s="508"/>
      <c r="G9" s="508"/>
      <c r="H9" s="508"/>
      <c r="I9" s="508"/>
      <c r="J9" s="508"/>
      <c r="K9" s="508"/>
      <c r="L9" s="508"/>
      <c r="M9" s="508"/>
      <c r="N9" s="508"/>
      <c r="O9" s="508"/>
      <c r="P9" s="508"/>
      <c r="Q9" s="508"/>
      <c r="R9" s="508"/>
      <c r="S9" s="508"/>
      <c r="T9" s="508"/>
      <c r="U9" s="508"/>
    </row>
    <row r="10" spans="1:21">
      <c r="A10" s="508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</row>
    <row r="11" spans="1:21">
      <c r="A11" s="508"/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8"/>
      <c r="O11" s="508"/>
      <c r="P11" s="508"/>
      <c r="Q11" s="508"/>
      <c r="R11" s="508"/>
      <c r="S11" s="508"/>
      <c r="T11" s="508"/>
      <c r="U11" s="508"/>
    </row>
    <row r="12" spans="1:21">
      <c r="A12" s="508"/>
      <c r="B12" s="508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</row>
    <row r="13" spans="1:21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</row>
    <row r="14" spans="1:21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</row>
    <row r="15" spans="1:21">
      <c r="A15" s="508"/>
      <c r="B15" s="508"/>
      <c r="C15" s="508"/>
      <c r="D15" s="508"/>
      <c r="E15" s="508"/>
      <c r="F15" s="508"/>
      <c r="G15" s="508"/>
      <c r="H15" s="508"/>
      <c r="I15" s="508"/>
      <c r="J15" s="508"/>
      <c r="K15" s="508"/>
      <c r="L15" s="508"/>
      <c r="M15" s="508"/>
      <c r="N15" s="508"/>
      <c r="O15" s="508"/>
      <c r="P15" s="508"/>
      <c r="Q15" s="508"/>
      <c r="R15" s="508"/>
      <c r="S15" s="508"/>
      <c r="T15" s="508"/>
      <c r="U15" s="508"/>
    </row>
    <row r="16" spans="1:21">
      <c r="A16" s="508"/>
      <c r="B16" s="508"/>
      <c r="C16" s="508"/>
      <c r="D16" s="508"/>
      <c r="E16" s="508"/>
      <c r="F16" s="508"/>
      <c r="G16" s="508"/>
      <c r="H16" s="508"/>
      <c r="I16" s="508"/>
      <c r="J16" s="508"/>
      <c r="K16" s="508"/>
      <c r="L16" s="508"/>
      <c r="M16" s="508"/>
      <c r="N16" s="508"/>
      <c r="O16" s="508"/>
      <c r="P16" s="508"/>
      <c r="Q16" s="508"/>
      <c r="R16" s="508"/>
      <c r="S16" s="508"/>
      <c r="T16" s="508"/>
      <c r="U16" s="508"/>
    </row>
    <row r="17" spans="1:21">
      <c r="A17" s="508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508"/>
      <c r="P17" s="508"/>
      <c r="Q17" s="508"/>
      <c r="R17" s="508"/>
      <c r="S17" s="508"/>
      <c r="T17" s="508"/>
      <c r="U17" s="508"/>
    </row>
    <row r="18" spans="1:21">
      <c r="A18" s="508"/>
      <c r="B18" s="508"/>
      <c r="C18" s="508"/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</row>
    <row r="19" spans="1:21">
      <c r="A19" s="508"/>
      <c r="B19" s="508"/>
      <c r="C19" s="508"/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</row>
    <row r="20" spans="1:21">
      <c r="A20" s="508"/>
      <c r="B20" s="508"/>
      <c r="C20" s="508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</row>
    <row r="21" spans="1:21" ht="15.75" customHeight="1">
      <c r="A21" s="508"/>
      <c r="B21" s="508"/>
      <c r="C21" s="508"/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</row>
    <row r="22" spans="1:21" ht="15.75" customHeight="1">
      <c r="A22" s="508"/>
      <c r="B22" s="508"/>
      <c r="C22" s="508"/>
      <c r="D22" s="508"/>
      <c r="E22" s="508"/>
      <c r="F22" s="508"/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</row>
    <row r="23" spans="1:21" ht="15.75" customHeight="1">
      <c r="A23" s="508"/>
      <c r="B23" s="508"/>
      <c r="C23" s="508"/>
      <c r="D23" s="508"/>
      <c r="E23" s="508"/>
      <c r="F23" s="508"/>
      <c r="G23" s="508"/>
      <c r="H23" s="508"/>
      <c r="I23" s="508"/>
      <c r="J23" s="508"/>
      <c r="K23" s="508"/>
      <c r="L23" s="508"/>
      <c r="M23" s="508"/>
      <c r="N23" s="508"/>
      <c r="O23" s="508"/>
      <c r="P23" s="508"/>
      <c r="Q23" s="508"/>
      <c r="R23" s="508"/>
      <c r="S23" s="508"/>
      <c r="T23" s="508"/>
      <c r="U23" s="508"/>
    </row>
    <row r="24" spans="1:21" ht="15.75" customHeight="1">
      <c r="A24" s="508"/>
      <c r="B24" s="508"/>
      <c r="C24" s="508"/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</row>
    <row r="25" spans="1:21" ht="15.75" customHeight="1">
      <c r="A25" s="508"/>
      <c r="B25" s="508"/>
      <c r="C25" s="508"/>
      <c r="D25" s="508"/>
      <c r="E25" s="508"/>
      <c r="F25" s="508"/>
      <c r="G25" s="508"/>
      <c r="H25" s="508"/>
      <c r="I25" s="508"/>
      <c r="J25" s="508"/>
      <c r="K25" s="508"/>
      <c r="L25" s="508"/>
      <c r="M25" s="508"/>
      <c r="N25" s="508"/>
      <c r="O25" s="508"/>
      <c r="P25" s="508"/>
      <c r="Q25" s="508"/>
      <c r="R25" s="508"/>
      <c r="S25" s="508"/>
      <c r="T25" s="508"/>
      <c r="U25" s="508"/>
    </row>
    <row r="26" spans="1:21" ht="15.75" customHeight="1">
      <c r="A26" s="508"/>
      <c r="B26" s="508"/>
      <c r="C26" s="508"/>
      <c r="D26" s="508"/>
      <c r="E26" s="508"/>
      <c r="F26" s="508"/>
      <c r="G26" s="508"/>
      <c r="H26" s="508"/>
      <c r="I26" s="508"/>
      <c r="J26" s="508"/>
      <c r="K26" s="508"/>
      <c r="L26" s="508"/>
      <c r="M26" s="508"/>
      <c r="N26" s="508"/>
      <c r="O26" s="508"/>
      <c r="P26" s="508"/>
      <c r="Q26" s="508"/>
      <c r="R26" s="508"/>
      <c r="S26" s="508"/>
      <c r="T26" s="508"/>
      <c r="U26" s="508"/>
    </row>
    <row r="27" spans="1:21" ht="15.75" customHeight="1">
      <c r="A27" s="508"/>
      <c r="B27" s="508"/>
      <c r="C27" s="508"/>
      <c r="D27" s="508"/>
      <c r="E27" s="508"/>
      <c r="F27" s="508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</row>
    <row r="28" spans="1:21" ht="15.75" customHeight="1">
      <c r="A28" s="508"/>
      <c r="B28" s="508"/>
      <c r="C28" s="508"/>
      <c r="D28" s="508"/>
      <c r="E28" s="508"/>
      <c r="F28" s="508"/>
      <c r="G28" s="508"/>
      <c r="H28" s="508"/>
      <c r="I28" s="508"/>
      <c r="J28" s="508"/>
      <c r="K28" s="508"/>
      <c r="L28" s="508"/>
      <c r="M28" s="508"/>
      <c r="N28" s="508"/>
      <c r="O28" s="508"/>
      <c r="P28" s="508"/>
      <c r="Q28" s="508"/>
      <c r="R28" s="508"/>
      <c r="S28" s="508"/>
      <c r="T28" s="508"/>
      <c r="U28" s="508"/>
    </row>
    <row r="29" spans="1:21" ht="15.75" customHeight="1">
      <c r="A29" s="508"/>
      <c r="B29" s="508"/>
      <c r="C29" s="508"/>
      <c r="D29" s="508"/>
      <c r="E29" s="508"/>
      <c r="F29" s="508"/>
      <c r="G29" s="508"/>
      <c r="H29" s="508"/>
      <c r="I29" s="508"/>
      <c r="J29" s="508"/>
      <c r="K29" s="508"/>
      <c r="L29" s="508"/>
      <c r="M29" s="508"/>
      <c r="N29" s="508"/>
      <c r="O29" s="508"/>
      <c r="P29" s="508"/>
      <c r="Q29" s="508"/>
      <c r="R29" s="508"/>
      <c r="S29" s="508"/>
      <c r="T29" s="508"/>
      <c r="U29" s="508"/>
    </row>
    <row r="30" spans="1:21" ht="15.75" customHeight="1">
      <c r="A30" s="508"/>
      <c r="B30" s="508"/>
      <c r="C30" s="508"/>
      <c r="D30" s="508"/>
      <c r="E30" s="508"/>
      <c r="F30" s="508"/>
      <c r="G30" s="508"/>
      <c r="H30" s="508"/>
      <c r="I30" s="508"/>
      <c r="J30" s="508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</row>
    <row r="31" spans="1:21" ht="15.75" customHeight="1">
      <c r="A31" s="508"/>
      <c r="B31" s="508"/>
      <c r="C31" s="508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</row>
    <row r="32" spans="1:21" ht="15.75" customHeight="1">
      <c r="A32" s="508"/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</row>
    <row r="33" spans="1:21" ht="15.75" customHeight="1">
      <c r="A33" s="508"/>
      <c r="B33" s="508"/>
      <c r="C33" s="508"/>
      <c r="D33" s="508"/>
      <c r="E33" s="508"/>
      <c r="F33" s="508"/>
      <c r="G33" s="508"/>
      <c r="H33" s="508"/>
      <c r="I33" s="508"/>
      <c r="J33" s="508"/>
      <c r="K33" s="508"/>
      <c r="L33" s="508"/>
      <c r="M33" s="508"/>
      <c r="N33" s="508"/>
      <c r="O33" s="508"/>
      <c r="P33" s="508"/>
      <c r="Q33" s="508"/>
      <c r="R33" s="508"/>
      <c r="S33" s="508"/>
      <c r="T33" s="508"/>
      <c r="U33" s="508"/>
    </row>
    <row r="34" spans="1:21" ht="15.75" customHeight="1">
      <c r="A34" s="508"/>
      <c r="B34" s="508"/>
      <c r="C34" s="508"/>
      <c r="D34" s="508"/>
      <c r="E34" s="508"/>
      <c r="F34" s="508"/>
      <c r="G34" s="508"/>
      <c r="H34" s="508"/>
      <c r="I34" s="508"/>
      <c r="J34" s="508"/>
      <c r="K34" s="508"/>
      <c r="L34" s="508"/>
      <c r="M34" s="508"/>
      <c r="N34" s="508"/>
      <c r="O34" s="508"/>
      <c r="P34" s="508"/>
      <c r="Q34" s="508"/>
      <c r="R34" s="508"/>
      <c r="S34" s="508"/>
      <c r="T34" s="508"/>
      <c r="U34" s="508"/>
    </row>
    <row r="35" spans="1:21" ht="15.75" customHeight="1">
      <c r="A35" s="508"/>
      <c r="B35" s="508"/>
      <c r="C35" s="508"/>
      <c r="D35" s="508"/>
      <c r="E35" s="508"/>
      <c r="F35" s="508"/>
      <c r="G35" s="508"/>
      <c r="H35" s="508"/>
      <c r="I35" s="508"/>
      <c r="J35" s="508"/>
      <c r="K35" s="508"/>
      <c r="L35" s="508"/>
      <c r="M35" s="508"/>
      <c r="N35" s="508"/>
      <c r="O35" s="508"/>
      <c r="P35" s="508"/>
      <c r="Q35" s="508"/>
      <c r="R35" s="508"/>
      <c r="S35" s="508"/>
      <c r="T35" s="508"/>
      <c r="U35" s="508"/>
    </row>
    <row r="36" spans="1:21" ht="15.75" customHeight="1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</row>
    <row r="37" spans="1:21" ht="15.75" customHeight="1">
      <c r="A37" s="508"/>
      <c r="B37" s="508"/>
      <c r="C37" s="508"/>
      <c r="D37" s="508"/>
      <c r="E37" s="508"/>
      <c r="F37" s="508"/>
      <c r="G37" s="508"/>
      <c r="H37" s="508"/>
      <c r="I37" s="508"/>
      <c r="J37" s="508"/>
      <c r="K37" s="508"/>
      <c r="L37" s="508"/>
      <c r="M37" s="508"/>
      <c r="N37" s="508"/>
      <c r="O37" s="508"/>
      <c r="P37" s="508"/>
      <c r="Q37" s="508"/>
      <c r="R37" s="508"/>
      <c r="S37" s="508"/>
      <c r="T37" s="508"/>
      <c r="U37" s="508"/>
    </row>
    <row r="38" spans="1:21" ht="15.75" customHeight="1">
      <c r="A38" s="508"/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</row>
    <row r="39" spans="1:21" ht="15.75" customHeight="1">
      <c r="A39" s="508"/>
      <c r="B39" s="508"/>
      <c r="C39" s="508"/>
      <c r="D39" s="508"/>
      <c r="E39" s="508"/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08"/>
      <c r="S39" s="508"/>
      <c r="T39" s="508"/>
      <c r="U39" s="508"/>
    </row>
    <row r="40" spans="1:21" ht="15.75" customHeight="1">
      <c r="A40" s="508"/>
      <c r="B40" s="508"/>
      <c r="C40" s="508"/>
      <c r="D40" s="508"/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508"/>
    </row>
    <row r="41" spans="1:21" ht="15.75" customHeight="1">
      <c r="A41" s="508"/>
      <c r="B41" s="508"/>
      <c r="C41" s="508"/>
      <c r="D41" s="508"/>
      <c r="E41" s="508"/>
      <c r="F41" s="508"/>
      <c r="G41" s="508"/>
      <c r="H41" s="508"/>
      <c r="I41" s="508"/>
      <c r="J41" s="508"/>
      <c r="K41" s="508"/>
      <c r="L41" s="508"/>
      <c r="M41" s="508"/>
      <c r="N41" s="508"/>
      <c r="O41" s="508"/>
      <c r="P41" s="508"/>
      <c r="Q41" s="508"/>
      <c r="R41" s="508"/>
      <c r="S41" s="508"/>
      <c r="T41" s="508"/>
      <c r="U41" s="508"/>
    </row>
    <row r="42" spans="1:21" ht="15.75" customHeight="1">
      <c r="A42" s="508"/>
      <c r="B42" s="508"/>
      <c r="C42" s="508"/>
      <c r="D42" s="508"/>
      <c r="E42" s="508"/>
      <c r="F42" s="508"/>
      <c r="G42" s="508"/>
      <c r="H42" s="508"/>
      <c r="I42" s="508"/>
      <c r="J42" s="508"/>
      <c r="K42" s="508"/>
      <c r="L42" s="508"/>
      <c r="M42" s="508"/>
      <c r="N42" s="508"/>
      <c r="O42" s="508"/>
      <c r="P42" s="508"/>
      <c r="Q42" s="508"/>
      <c r="R42" s="508"/>
      <c r="S42" s="508"/>
      <c r="T42" s="508"/>
      <c r="U42" s="508"/>
    </row>
    <row r="43" spans="1:21" ht="15.75" customHeight="1">
      <c r="A43" s="508"/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</row>
    <row r="44" spans="1:21" ht="15.75" customHeight="1">
      <c r="A44" s="508"/>
      <c r="B44" s="508"/>
      <c r="C44" s="508"/>
      <c r="D44" s="508"/>
      <c r="E44" s="508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8"/>
      <c r="S44" s="508"/>
      <c r="T44" s="508"/>
      <c r="U44" s="508"/>
    </row>
    <row r="45" spans="1:21" ht="15.75" customHeight="1">
      <c r="A45" s="508"/>
      <c r="B45" s="508"/>
      <c r="C45" s="508"/>
      <c r="D45" s="508"/>
      <c r="E45" s="508"/>
      <c r="F45" s="508"/>
      <c r="G45" s="508"/>
      <c r="H45" s="508"/>
      <c r="I45" s="508"/>
      <c r="J45" s="508"/>
      <c r="K45" s="508"/>
      <c r="L45" s="508"/>
      <c r="M45" s="508"/>
      <c r="N45" s="508"/>
      <c r="O45" s="508"/>
      <c r="P45" s="508"/>
      <c r="Q45" s="508"/>
      <c r="R45" s="508"/>
      <c r="S45" s="508"/>
      <c r="T45" s="508"/>
      <c r="U45" s="508"/>
    </row>
    <row r="46" spans="1:21" ht="15.75" customHeight="1">
      <c r="A46" s="508"/>
      <c r="B46" s="508"/>
      <c r="C46" s="508"/>
      <c r="D46" s="508"/>
      <c r="E46" s="508"/>
      <c r="F46" s="508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</row>
    <row r="47" spans="1:21" ht="15.75" customHeight="1">
      <c r="A47" s="508"/>
      <c r="B47" s="508"/>
      <c r="C47" s="508"/>
      <c r="D47" s="508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</row>
    <row r="48" spans="1:21" ht="15.75" customHeight="1">
      <c r="A48" s="508"/>
      <c r="B48" s="508"/>
      <c r="C48" s="508"/>
      <c r="D48" s="508"/>
      <c r="E48" s="508"/>
      <c r="F48" s="508"/>
      <c r="G48" s="508"/>
      <c r="H48" s="508"/>
      <c r="I48" s="508"/>
      <c r="J48" s="508"/>
      <c r="K48" s="508"/>
      <c r="L48" s="508"/>
      <c r="M48" s="508"/>
      <c r="N48" s="508"/>
      <c r="O48" s="508"/>
      <c r="P48" s="508"/>
      <c r="Q48" s="508"/>
      <c r="R48" s="508"/>
      <c r="S48" s="508"/>
      <c r="T48" s="508"/>
      <c r="U48" s="508"/>
    </row>
    <row r="49" spans="1:21" ht="15.75" customHeight="1">
      <c r="A49" s="508"/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</row>
    <row r="50" spans="1:21" ht="15.75" customHeight="1">
      <c r="A50" s="508"/>
      <c r="B50" s="508"/>
      <c r="C50" s="508"/>
      <c r="D50" s="508"/>
      <c r="E50" s="508"/>
      <c r="F50" s="508"/>
      <c r="G50" s="508"/>
      <c r="H50" s="508"/>
      <c r="I50" s="508"/>
      <c r="J50" s="508"/>
      <c r="K50" s="508"/>
      <c r="L50" s="508"/>
      <c r="M50" s="508"/>
      <c r="N50" s="508"/>
      <c r="O50" s="508"/>
      <c r="P50" s="508"/>
      <c r="Q50" s="508"/>
      <c r="R50" s="508"/>
      <c r="S50" s="508"/>
      <c r="T50" s="508"/>
      <c r="U50" s="508"/>
    </row>
    <row r="51" spans="1:21" ht="15.75" customHeight="1">
      <c r="A51" s="508"/>
      <c r="B51" s="508"/>
      <c r="C51" s="508"/>
      <c r="D51" s="508"/>
      <c r="E51" s="508"/>
      <c r="F51" s="508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08"/>
      <c r="R51" s="508"/>
      <c r="S51" s="508"/>
      <c r="T51" s="508"/>
      <c r="U51" s="508"/>
    </row>
    <row r="52" spans="1:21" ht="15.75" customHeight="1">
      <c r="A52" s="508"/>
      <c r="B52" s="508"/>
      <c r="C52" s="508"/>
      <c r="D52" s="508"/>
      <c r="E52" s="508"/>
      <c r="F52" s="508"/>
      <c r="G52" s="508"/>
      <c r="H52" s="508"/>
      <c r="I52" s="508"/>
      <c r="J52" s="508"/>
      <c r="K52" s="508"/>
      <c r="L52" s="508"/>
      <c r="M52" s="508"/>
      <c r="N52" s="508"/>
      <c r="O52" s="508"/>
      <c r="P52" s="508"/>
      <c r="Q52" s="508"/>
      <c r="R52" s="508"/>
      <c r="S52" s="508"/>
      <c r="T52" s="508"/>
      <c r="U52" s="508"/>
    </row>
    <row r="53" spans="1:21" ht="15.75" customHeight="1">
      <c r="A53" s="508"/>
      <c r="B53" s="508"/>
      <c r="C53" s="508"/>
      <c r="D53" s="508"/>
      <c r="E53" s="508"/>
      <c r="F53" s="508"/>
      <c r="G53" s="508"/>
      <c r="H53" s="508"/>
      <c r="I53" s="508"/>
      <c r="J53" s="508"/>
      <c r="K53" s="508"/>
      <c r="L53" s="508"/>
      <c r="M53" s="508"/>
      <c r="N53" s="508"/>
      <c r="O53" s="508"/>
      <c r="P53" s="508"/>
      <c r="Q53" s="508"/>
      <c r="R53" s="508"/>
      <c r="S53" s="508"/>
      <c r="T53" s="508"/>
      <c r="U53" s="508"/>
    </row>
    <row r="54" spans="1:21" ht="15.75" customHeight="1">
      <c r="A54" s="508"/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</row>
    <row r="55" spans="1:21" ht="15.75" customHeight="1">
      <c r="A55" s="508"/>
      <c r="B55" s="508"/>
      <c r="C55" s="508"/>
      <c r="D55" s="508"/>
      <c r="E55" s="508"/>
      <c r="F55" s="508"/>
      <c r="G55" s="508"/>
      <c r="H55" s="508"/>
      <c r="I55" s="508"/>
      <c r="J55" s="508"/>
      <c r="K55" s="508"/>
      <c r="L55" s="508"/>
      <c r="M55" s="508"/>
      <c r="N55" s="508"/>
      <c r="O55" s="508"/>
      <c r="P55" s="508"/>
      <c r="Q55" s="508"/>
      <c r="R55" s="508"/>
      <c r="S55" s="508"/>
      <c r="T55" s="508"/>
      <c r="U55" s="508"/>
    </row>
    <row r="56" spans="1:21" ht="15.75" customHeight="1">
      <c r="A56" s="508"/>
      <c r="B56" s="508"/>
      <c r="C56" s="508"/>
      <c r="D56" s="508"/>
      <c r="E56" s="508"/>
      <c r="F56" s="508"/>
      <c r="G56" s="508"/>
      <c r="H56" s="508"/>
      <c r="I56" s="508"/>
      <c r="J56" s="508"/>
      <c r="K56" s="508"/>
      <c r="L56" s="508"/>
      <c r="M56" s="508"/>
      <c r="N56" s="508"/>
      <c r="O56" s="508"/>
      <c r="P56" s="508"/>
      <c r="Q56" s="508"/>
      <c r="R56" s="508"/>
      <c r="S56" s="508"/>
      <c r="T56" s="508"/>
      <c r="U56" s="508"/>
    </row>
    <row r="57" spans="1:21" ht="15.75" customHeight="1">
      <c r="A57" s="508"/>
      <c r="B57" s="508"/>
      <c r="C57" s="508"/>
      <c r="D57" s="508"/>
      <c r="E57" s="508"/>
      <c r="F57" s="508"/>
      <c r="G57" s="508"/>
      <c r="H57" s="508"/>
      <c r="I57" s="508"/>
      <c r="J57" s="508"/>
      <c r="K57" s="508"/>
      <c r="L57" s="508"/>
      <c r="M57" s="508"/>
      <c r="N57" s="508"/>
      <c r="O57" s="508"/>
      <c r="P57" s="508"/>
      <c r="Q57" s="508"/>
      <c r="R57" s="508"/>
      <c r="S57" s="508"/>
      <c r="T57" s="508"/>
      <c r="U57" s="508"/>
    </row>
    <row r="58" spans="1:21" ht="15.75" customHeight="1">
      <c r="A58" s="508"/>
      <c r="B58" s="508"/>
      <c r="C58" s="508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</row>
    <row r="59" spans="1:21" ht="15.75" customHeight="1">
      <c r="A59" s="508"/>
      <c r="B59" s="508"/>
      <c r="C59" s="508"/>
      <c r="D59" s="508"/>
      <c r="E59" s="508"/>
      <c r="F59" s="508"/>
      <c r="G59" s="508"/>
      <c r="H59" s="508"/>
      <c r="I59" s="508"/>
      <c r="J59" s="508"/>
      <c r="K59" s="508"/>
      <c r="L59" s="508"/>
      <c r="M59" s="508"/>
      <c r="N59" s="508"/>
      <c r="O59" s="508"/>
      <c r="P59" s="508"/>
      <c r="Q59" s="508"/>
      <c r="R59" s="508"/>
      <c r="S59" s="508"/>
      <c r="T59" s="508"/>
      <c r="U59" s="508"/>
    </row>
    <row r="60" spans="1:21" ht="15.75" customHeight="1">
      <c r="A60" s="508"/>
      <c r="B60" s="508"/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08"/>
      <c r="P60" s="508"/>
      <c r="Q60" s="508"/>
      <c r="R60" s="508"/>
      <c r="S60" s="508"/>
      <c r="T60" s="508"/>
      <c r="U60" s="508"/>
    </row>
    <row r="61" spans="1:21" ht="15.75" customHeight="1">
      <c r="A61" s="508"/>
      <c r="B61" s="508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08"/>
      <c r="P61" s="508"/>
      <c r="Q61" s="508"/>
      <c r="R61" s="508"/>
      <c r="S61" s="508"/>
      <c r="T61" s="508"/>
      <c r="U61" s="508"/>
    </row>
    <row r="62" spans="1:21" ht="15.75" customHeight="1">
      <c r="A62" s="508"/>
      <c r="B62" s="508"/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08"/>
      <c r="P62" s="508"/>
      <c r="Q62" s="508"/>
      <c r="R62" s="508"/>
      <c r="S62" s="508"/>
      <c r="T62" s="508"/>
      <c r="U62" s="508"/>
    </row>
    <row r="63" spans="1:21" ht="15.75" customHeight="1">
      <c r="A63" s="508"/>
      <c r="B63" s="508"/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08"/>
      <c r="P63" s="508"/>
      <c r="Q63" s="508"/>
      <c r="R63" s="508"/>
      <c r="S63" s="508"/>
      <c r="T63" s="508"/>
      <c r="U63" s="508"/>
    </row>
    <row r="64" spans="1:21" ht="15.75" customHeight="1">
      <c r="A64" s="508"/>
      <c r="B64" s="508"/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  <c r="Q64" s="508"/>
      <c r="R64" s="508"/>
      <c r="S64" s="508"/>
      <c r="T64" s="508"/>
      <c r="U64" s="508"/>
    </row>
    <row r="65" spans="1:21" ht="15.75" customHeight="1">
      <c r="A65" s="508"/>
      <c r="B65" s="508"/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  <c r="T65" s="508"/>
      <c r="U65" s="508"/>
    </row>
    <row r="66" spans="1:21" ht="15.75" customHeight="1">
      <c r="A66" s="508"/>
      <c r="B66" s="508"/>
      <c r="C66" s="508"/>
      <c r="D66" s="508"/>
      <c r="E66" s="508"/>
      <c r="F66" s="508"/>
      <c r="G66" s="508"/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</row>
    <row r="67" spans="1:21" ht="15.75" customHeight="1">
      <c r="A67" s="508"/>
      <c r="B67" s="508"/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</row>
    <row r="68" spans="1:21" ht="15.75" customHeight="1">
      <c r="A68" s="508"/>
      <c r="B68" s="508"/>
      <c r="C68" s="508"/>
      <c r="D68" s="508"/>
      <c r="E68" s="508"/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  <c r="T68" s="508"/>
      <c r="U68" s="508"/>
    </row>
    <row r="69" spans="1:21" ht="15.75" customHeight="1">
      <c r="A69" s="508"/>
      <c r="B69" s="508"/>
      <c r="C69" s="508"/>
      <c r="D69" s="508"/>
      <c r="E69" s="508"/>
      <c r="F69" s="508"/>
      <c r="G69" s="508"/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  <c r="T69" s="508"/>
      <c r="U69" s="508"/>
    </row>
    <row r="70" spans="1:21" ht="15.75" customHeight="1">
      <c r="A70" s="508"/>
      <c r="B70" s="508"/>
      <c r="C70" s="508"/>
      <c r="D70" s="508"/>
      <c r="E70" s="508"/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  <c r="T70" s="508"/>
      <c r="U70" s="508"/>
    </row>
    <row r="71" spans="1:21" ht="15.75" customHeight="1">
      <c r="A71" s="508"/>
      <c r="B71" s="508"/>
      <c r="C71" s="508"/>
      <c r="D71" s="508"/>
      <c r="E71" s="508"/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  <c r="T71" s="508"/>
      <c r="U71" s="508"/>
    </row>
    <row r="72" spans="1:21" ht="15.75" customHeight="1">
      <c r="A72" s="508"/>
      <c r="B72" s="508"/>
      <c r="C72" s="508"/>
      <c r="D72" s="508"/>
      <c r="E72" s="508"/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  <c r="Q72" s="508"/>
      <c r="R72" s="508"/>
      <c r="S72" s="508"/>
      <c r="T72" s="508"/>
      <c r="U72" s="508"/>
    </row>
    <row r="73" spans="1:21" ht="15.75" customHeight="1">
      <c r="A73" s="508"/>
      <c r="B73" s="508"/>
      <c r="C73" s="508"/>
      <c r="D73" s="508"/>
      <c r="E73" s="508"/>
      <c r="F73" s="508"/>
      <c r="G73" s="508"/>
      <c r="H73" s="508"/>
      <c r="I73" s="508"/>
      <c r="J73" s="508"/>
      <c r="K73" s="508"/>
      <c r="L73" s="508"/>
      <c r="M73" s="508"/>
      <c r="N73" s="508"/>
      <c r="O73" s="508"/>
      <c r="P73" s="508"/>
      <c r="Q73" s="508"/>
      <c r="R73" s="508"/>
      <c r="S73" s="508"/>
      <c r="T73" s="508"/>
      <c r="U73" s="508"/>
    </row>
    <row r="74" spans="1:21" ht="15.75" customHeight="1">
      <c r="A74" s="508"/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</row>
    <row r="75" spans="1:21" ht="15.75" customHeight="1">
      <c r="A75" s="508"/>
      <c r="B75" s="508"/>
      <c r="C75" s="508"/>
      <c r="D75" s="508"/>
      <c r="E75" s="508"/>
      <c r="F75" s="508"/>
      <c r="G75" s="508"/>
      <c r="H75" s="508"/>
      <c r="I75" s="508"/>
      <c r="J75" s="508"/>
      <c r="K75" s="508"/>
      <c r="L75" s="508"/>
      <c r="M75" s="508"/>
      <c r="N75" s="508"/>
      <c r="O75" s="508"/>
      <c r="P75" s="508"/>
      <c r="Q75" s="508"/>
      <c r="R75" s="508"/>
      <c r="S75" s="508"/>
      <c r="T75" s="508"/>
      <c r="U75" s="508"/>
    </row>
    <row r="76" spans="1:21" ht="15.75" customHeight="1">
      <c r="A76" s="508"/>
      <c r="B76" s="508"/>
      <c r="C76" s="508"/>
      <c r="D76" s="508"/>
      <c r="E76" s="508"/>
      <c r="F76" s="508"/>
      <c r="G76" s="508"/>
      <c r="H76" s="508"/>
      <c r="I76" s="508"/>
      <c r="J76" s="508"/>
      <c r="K76" s="508"/>
      <c r="L76" s="508"/>
      <c r="M76" s="508"/>
      <c r="N76" s="508"/>
      <c r="O76" s="508"/>
      <c r="P76" s="508"/>
      <c r="Q76" s="508"/>
      <c r="R76" s="508"/>
      <c r="S76" s="508"/>
      <c r="T76" s="508"/>
      <c r="U76" s="508"/>
    </row>
    <row r="77" spans="1:21" ht="15.75" customHeight="1">
      <c r="A77" s="508"/>
      <c r="B77" s="508"/>
      <c r="C77" s="508"/>
      <c r="D77" s="508"/>
      <c r="E77" s="508"/>
      <c r="F77" s="508"/>
      <c r="G77" s="508"/>
      <c r="H77" s="508"/>
      <c r="I77" s="508"/>
      <c r="J77" s="508"/>
      <c r="K77" s="508"/>
      <c r="L77" s="508"/>
      <c r="M77" s="508"/>
      <c r="N77" s="508"/>
      <c r="O77" s="508"/>
      <c r="P77" s="508"/>
      <c r="Q77" s="508"/>
      <c r="R77" s="508"/>
      <c r="S77" s="508"/>
      <c r="T77" s="508"/>
      <c r="U77" s="508"/>
    </row>
    <row r="78" spans="1:21" ht="15.75" customHeight="1">
      <c r="A78" s="508"/>
      <c r="B78" s="508"/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  <c r="R78" s="508"/>
      <c r="S78" s="508"/>
      <c r="T78" s="508"/>
      <c r="U78" s="508"/>
    </row>
    <row r="79" spans="1:21" ht="15.75" customHeight="1">
      <c r="A79" s="508"/>
      <c r="B79" s="508"/>
      <c r="C79" s="508"/>
      <c r="D79" s="508"/>
      <c r="E79" s="508"/>
      <c r="F79" s="508"/>
      <c r="G79" s="508"/>
      <c r="H79" s="508"/>
      <c r="I79" s="508"/>
      <c r="J79" s="508"/>
      <c r="K79" s="508"/>
      <c r="L79" s="508"/>
      <c r="M79" s="508"/>
      <c r="N79" s="508"/>
      <c r="O79" s="508"/>
      <c r="P79" s="508"/>
      <c r="Q79" s="508"/>
      <c r="R79" s="508"/>
      <c r="S79" s="508"/>
      <c r="T79" s="508"/>
      <c r="U79" s="508"/>
    </row>
    <row r="80" spans="1:21" ht="15.75" customHeight="1">
      <c r="A80" s="508"/>
      <c r="B80" s="508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  <c r="R80" s="508"/>
      <c r="S80" s="508"/>
      <c r="T80" s="508"/>
      <c r="U80" s="508"/>
    </row>
    <row r="81" spans="1:21" ht="15.75" customHeight="1">
      <c r="A81" s="508"/>
      <c r="B81" s="508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08"/>
      <c r="O81" s="508"/>
      <c r="P81" s="508"/>
      <c r="Q81" s="508"/>
      <c r="R81" s="508"/>
      <c r="S81" s="508"/>
      <c r="T81" s="508"/>
      <c r="U81" s="508"/>
    </row>
    <row r="82" spans="1:21" ht="15.75" customHeight="1">
      <c r="A82" s="508"/>
      <c r="B82" s="508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08"/>
      <c r="O82" s="508"/>
      <c r="P82" s="508"/>
      <c r="Q82" s="508"/>
      <c r="R82" s="508"/>
      <c r="S82" s="508"/>
      <c r="T82" s="508"/>
      <c r="U82" s="508"/>
    </row>
    <row r="83" spans="1:21" ht="15.75" customHeight="1">
      <c r="A83" s="508"/>
      <c r="B83" s="508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08"/>
      <c r="O83" s="508"/>
      <c r="P83" s="508"/>
      <c r="Q83" s="508"/>
      <c r="R83" s="508"/>
      <c r="S83" s="508"/>
      <c r="T83" s="508"/>
      <c r="U83" s="508"/>
    </row>
    <row r="84" spans="1:21" ht="15.75" customHeight="1">
      <c r="A84" s="508"/>
      <c r="B84" s="508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</row>
    <row r="85" spans="1:21" ht="15.75" customHeight="1">
      <c r="A85" s="508"/>
      <c r="B85" s="508"/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</row>
    <row r="86" spans="1:21" ht="15.75" customHeight="1">
      <c r="A86" s="508"/>
      <c r="B86" s="508"/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08"/>
      <c r="O86" s="508"/>
      <c r="P86" s="508"/>
      <c r="Q86" s="508"/>
      <c r="R86" s="508"/>
      <c r="S86" s="508"/>
      <c r="T86" s="508"/>
      <c r="U86" s="508"/>
    </row>
    <row r="87" spans="1:21" ht="15.75" customHeight="1">
      <c r="A87" s="508"/>
      <c r="B87" s="508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08"/>
      <c r="O87" s="508"/>
      <c r="P87" s="508"/>
      <c r="Q87" s="508"/>
      <c r="R87" s="508"/>
      <c r="S87" s="508"/>
      <c r="T87" s="508"/>
      <c r="U87" s="508"/>
    </row>
    <row r="88" spans="1:21" ht="15.75" customHeight="1">
      <c r="A88" s="508"/>
      <c r="B88" s="508"/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08"/>
      <c r="O88" s="508"/>
      <c r="P88" s="508"/>
      <c r="Q88" s="508"/>
      <c r="R88" s="508"/>
      <c r="S88" s="508"/>
      <c r="T88" s="508"/>
      <c r="U88" s="508"/>
    </row>
    <row r="89" spans="1:21" ht="15.75" customHeight="1">
      <c r="A89" s="508"/>
      <c r="B89" s="508"/>
      <c r="C89" s="508"/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08"/>
      <c r="O89" s="508"/>
      <c r="P89" s="508"/>
      <c r="Q89" s="508"/>
      <c r="R89" s="508"/>
      <c r="S89" s="508"/>
      <c r="T89" s="508"/>
      <c r="U89" s="508"/>
    </row>
    <row r="90" spans="1:21" ht="15.75" customHeight="1">
      <c r="A90" s="508"/>
      <c r="B90" s="508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</row>
    <row r="91" spans="1:21" ht="15.75" customHeight="1">
      <c r="A91" s="508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</row>
    <row r="92" spans="1:21" ht="15.75" customHeight="1">
      <c r="A92" s="508"/>
      <c r="B92" s="508"/>
      <c r="C92" s="508"/>
      <c r="D92" s="508"/>
      <c r="E92" s="508"/>
      <c r="F92" s="508"/>
      <c r="G92" s="508"/>
      <c r="H92" s="508"/>
      <c r="I92" s="508"/>
      <c r="J92" s="508"/>
      <c r="K92" s="508"/>
      <c r="L92" s="508"/>
      <c r="M92" s="508"/>
      <c r="N92" s="508"/>
      <c r="O92" s="508"/>
      <c r="P92" s="508"/>
      <c r="Q92" s="508"/>
      <c r="R92" s="508"/>
      <c r="S92" s="508"/>
      <c r="T92" s="508"/>
      <c r="U92" s="508"/>
    </row>
    <row r="93" spans="1:21" ht="15.75" customHeight="1">
      <c r="A93" s="508"/>
      <c r="B93" s="508"/>
      <c r="C93" s="508"/>
      <c r="D93" s="508"/>
      <c r="E93" s="508"/>
      <c r="F93" s="508"/>
      <c r="G93" s="508"/>
      <c r="H93" s="508"/>
      <c r="I93" s="508"/>
      <c r="J93" s="508"/>
      <c r="K93" s="508"/>
      <c r="L93" s="508"/>
      <c r="M93" s="508"/>
      <c r="N93" s="508"/>
      <c r="O93" s="508"/>
      <c r="P93" s="508"/>
      <c r="Q93" s="508"/>
      <c r="R93" s="508"/>
      <c r="S93" s="508"/>
      <c r="T93" s="508"/>
      <c r="U93" s="508"/>
    </row>
    <row r="94" spans="1:21" ht="15.75" customHeight="1">
      <c r="A94" s="508"/>
      <c r="B94" s="508"/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8"/>
      <c r="P94" s="508"/>
      <c r="Q94" s="508"/>
      <c r="R94" s="508"/>
      <c r="S94" s="508"/>
      <c r="T94" s="508"/>
      <c r="U94" s="508"/>
    </row>
    <row r="95" spans="1:21" ht="15.75" customHeight="1">
      <c r="A95" s="508"/>
      <c r="B95" s="508"/>
      <c r="C95" s="508"/>
      <c r="D95" s="508"/>
      <c r="E95" s="508"/>
      <c r="F95" s="508"/>
      <c r="G95" s="508"/>
      <c r="H95" s="508"/>
      <c r="I95" s="508"/>
      <c r="J95" s="508"/>
      <c r="K95" s="508"/>
      <c r="L95" s="508"/>
      <c r="M95" s="508"/>
      <c r="N95" s="508"/>
      <c r="O95" s="508"/>
      <c r="P95" s="508"/>
      <c r="Q95" s="508"/>
      <c r="R95" s="508"/>
      <c r="S95" s="508"/>
      <c r="T95" s="508"/>
      <c r="U95" s="508"/>
    </row>
    <row r="96" spans="1:21" ht="15.75" customHeight="1">
      <c r="A96" s="508"/>
      <c r="B96" s="508"/>
      <c r="C96" s="508"/>
      <c r="D96" s="508"/>
      <c r="E96" s="508"/>
      <c r="F96" s="508"/>
      <c r="G96" s="508"/>
      <c r="H96" s="508"/>
      <c r="I96" s="508"/>
      <c r="J96" s="508"/>
      <c r="K96" s="508"/>
      <c r="L96" s="508"/>
      <c r="M96" s="508"/>
      <c r="N96" s="508"/>
      <c r="O96" s="508"/>
      <c r="P96" s="508"/>
      <c r="Q96" s="508"/>
      <c r="R96" s="508"/>
      <c r="S96" s="508"/>
      <c r="T96" s="508"/>
      <c r="U96" s="508"/>
    </row>
    <row r="97" spans="1:21" ht="15.75" customHeight="1">
      <c r="A97" s="508"/>
      <c r="B97" s="508"/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8"/>
      <c r="T97" s="508"/>
      <c r="U97" s="508"/>
    </row>
    <row r="98" spans="1:21" ht="15.75" customHeight="1">
      <c r="A98" s="508"/>
      <c r="B98" s="508"/>
      <c r="C98" s="508"/>
      <c r="D98" s="508"/>
      <c r="E98" s="508"/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  <c r="Q98" s="508"/>
      <c r="R98" s="508"/>
      <c r="S98" s="508"/>
      <c r="T98" s="508"/>
      <c r="U98" s="508"/>
    </row>
    <row r="99" spans="1:21" ht="15.75" customHeight="1">
      <c r="A99" s="508"/>
      <c r="B99" s="508"/>
      <c r="C99" s="508"/>
      <c r="D99" s="508"/>
      <c r="E99" s="508"/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  <c r="Q99" s="508"/>
      <c r="R99" s="508"/>
      <c r="S99" s="508"/>
      <c r="T99" s="508"/>
      <c r="U99" s="508"/>
    </row>
    <row r="100" spans="1:21" ht="15.75" customHeight="1">
      <c r="A100" s="508"/>
      <c r="B100" s="508"/>
      <c r="C100" s="508"/>
      <c r="D100" s="508"/>
      <c r="E100" s="508"/>
      <c r="F100" s="508"/>
      <c r="G100" s="508"/>
      <c r="H100" s="508"/>
      <c r="I100" s="508"/>
      <c r="J100" s="508"/>
      <c r="K100" s="508"/>
      <c r="L100" s="508"/>
      <c r="M100" s="508"/>
      <c r="N100" s="508"/>
      <c r="O100" s="508"/>
      <c r="P100" s="508"/>
      <c r="Q100" s="508"/>
      <c r="R100" s="508"/>
      <c r="S100" s="508"/>
      <c r="T100" s="508"/>
      <c r="U100" s="508"/>
    </row>
    <row r="101" spans="1:21" ht="15.75" customHeight="1">
      <c r="A101" s="508"/>
      <c r="B101" s="508"/>
      <c r="C101" s="508"/>
      <c r="D101" s="508"/>
      <c r="E101" s="508"/>
      <c r="F101" s="508"/>
      <c r="G101" s="508"/>
      <c r="H101" s="508"/>
      <c r="I101" s="508"/>
      <c r="J101" s="508"/>
      <c r="K101" s="508"/>
      <c r="L101" s="508"/>
      <c r="M101" s="508"/>
      <c r="N101" s="508"/>
      <c r="O101" s="508"/>
      <c r="P101" s="508"/>
      <c r="Q101" s="508"/>
      <c r="R101" s="508"/>
      <c r="S101" s="508"/>
      <c r="T101" s="508"/>
      <c r="U101" s="508"/>
    </row>
    <row r="102" spans="1:21" ht="15.75" customHeight="1">
      <c r="A102" s="508"/>
      <c r="B102" s="508"/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8"/>
      <c r="T102" s="508"/>
      <c r="U102" s="508"/>
    </row>
    <row r="103" spans="1:21" ht="15.75" customHeight="1">
      <c r="A103" s="508"/>
      <c r="B103" s="508"/>
      <c r="C103" s="508"/>
      <c r="D103" s="508"/>
      <c r="E103" s="508"/>
      <c r="F103" s="508"/>
      <c r="G103" s="508"/>
      <c r="H103" s="508"/>
      <c r="I103" s="508"/>
      <c r="J103" s="508"/>
      <c r="K103" s="508"/>
      <c r="L103" s="508"/>
      <c r="M103" s="508"/>
      <c r="N103" s="508"/>
      <c r="O103" s="508"/>
      <c r="P103" s="508"/>
      <c r="Q103" s="508"/>
      <c r="R103" s="508"/>
      <c r="S103" s="508"/>
      <c r="T103" s="508"/>
      <c r="U103" s="508"/>
    </row>
    <row r="104" spans="1:21" ht="15.75" customHeight="1">
      <c r="A104" s="508"/>
      <c r="B104" s="508"/>
      <c r="C104" s="508"/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8"/>
      <c r="P104" s="508"/>
      <c r="Q104" s="508"/>
      <c r="R104" s="508"/>
      <c r="S104" s="508"/>
      <c r="T104" s="508"/>
      <c r="U104" s="508"/>
    </row>
    <row r="105" spans="1:21" ht="15.75" customHeight="1">
      <c r="A105" s="508"/>
      <c r="B105" s="508"/>
      <c r="C105" s="508"/>
      <c r="D105" s="508"/>
      <c r="E105" s="508"/>
      <c r="F105" s="508"/>
      <c r="G105" s="508"/>
      <c r="H105" s="508"/>
      <c r="I105" s="508"/>
      <c r="J105" s="508"/>
      <c r="K105" s="508"/>
      <c r="L105" s="508"/>
      <c r="M105" s="508"/>
      <c r="N105" s="508"/>
      <c r="O105" s="508"/>
      <c r="P105" s="508"/>
      <c r="Q105" s="508"/>
      <c r="R105" s="508"/>
      <c r="S105" s="508"/>
      <c r="T105" s="508"/>
      <c r="U105" s="508"/>
    </row>
    <row r="106" spans="1:21" ht="15.75" customHeight="1">
      <c r="A106" s="508"/>
      <c r="B106" s="508"/>
      <c r="C106" s="508"/>
      <c r="D106" s="508"/>
      <c r="E106" s="508"/>
      <c r="F106" s="508"/>
      <c r="G106" s="508"/>
      <c r="H106" s="508"/>
      <c r="I106" s="508"/>
      <c r="J106" s="508"/>
      <c r="K106" s="508"/>
      <c r="L106" s="508"/>
      <c r="M106" s="508"/>
      <c r="N106" s="508"/>
      <c r="O106" s="508"/>
      <c r="P106" s="508"/>
      <c r="Q106" s="508"/>
      <c r="R106" s="508"/>
      <c r="S106" s="508"/>
      <c r="T106" s="508"/>
      <c r="U106" s="508"/>
    </row>
    <row r="107" spans="1:21" ht="15.75" customHeight="1">
      <c r="A107" s="508"/>
      <c r="B107" s="508"/>
      <c r="C107" s="508"/>
      <c r="D107" s="508"/>
      <c r="E107" s="508"/>
      <c r="F107" s="508"/>
      <c r="G107" s="508"/>
      <c r="H107" s="508"/>
      <c r="I107" s="508"/>
      <c r="J107" s="508"/>
      <c r="K107" s="508"/>
      <c r="L107" s="508"/>
      <c r="M107" s="508"/>
      <c r="N107" s="508"/>
      <c r="O107" s="508"/>
      <c r="P107" s="508"/>
      <c r="Q107" s="508"/>
      <c r="R107" s="508"/>
      <c r="S107" s="508"/>
      <c r="T107" s="508"/>
      <c r="U107" s="508"/>
    </row>
    <row r="108" spans="1:21" ht="15.75" customHeight="1">
      <c r="A108" s="508"/>
      <c r="B108" s="508"/>
      <c r="C108" s="508"/>
      <c r="D108" s="508"/>
      <c r="E108" s="508"/>
      <c r="F108" s="508"/>
      <c r="G108" s="508"/>
      <c r="H108" s="508"/>
      <c r="I108" s="508"/>
      <c r="J108" s="508"/>
      <c r="K108" s="508"/>
      <c r="L108" s="508"/>
      <c r="M108" s="508"/>
      <c r="N108" s="508"/>
      <c r="O108" s="508"/>
      <c r="P108" s="508"/>
      <c r="Q108" s="508"/>
      <c r="R108" s="508"/>
      <c r="S108" s="508"/>
      <c r="T108" s="508"/>
      <c r="U108" s="508"/>
    </row>
    <row r="109" spans="1:21" ht="15.75" customHeight="1">
      <c r="A109" s="508"/>
      <c r="B109" s="508"/>
      <c r="C109" s="508"/>
      <c r="D109" s="508"/>
      <c r="E109" s="508"/>
      <c r="F109" s="508"/>
      <c r="G109" s="508"/>
      <c r="H109" s="508"/>
      <c r="I109" s="508"/>
      <c r="J109" s="508"/>
      <c r="K109" s="508"/>
      <c r="L109" s="508"/>
      <c r="M109" s="508"/>
      <c r="N109" s="508"/>
      <c r="O109" s="508"/>
      <c r="P109" s="508"/>
      <c r="Q109" s="508"/>
      <c r="R109" s="508"/>
      <c r="S109" s="508"/>
      <c r="T109" s="508"/>
      <c r="U109" s="508"/>
    </row>
    <row r="110" spans="1:21" ht="15.75" customHeight="1">
      <c r="A110" s="508"/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</row>
    <row r="111" spans="1:21" ht="15.75" customHeight="1">
      <c r="A111" s="508"/>
      <c r="B111" s="508"/>
      <c r="C111" s="508"/>
      <c r="D111" s="508"/>
      <c r="E111" s="508"/>
      <c r="F111" s="508"/>
      <c r="G111" s="508"/>
      <c r="H111" s="508"/>
      <c r="I111" s="508"/>
      <c r="J111" s="508"/>
      <c r="K111" s="508"/>
      <c r="L111" s="508"/>
      <c r="M111" s="508"/>
      <c r="N111" s="508"/>
      <c r="O111" s="508"/>
      <c r="P111" s="508"/>
      <c r="Q111" s="508"/>
      <c r="R111" s="508"/>
      <c r="S111" s="508"/>
      <c r="T111" s="508"/>
      <c r="U111" s="508"/>
    </row>
    <row r="112" spans="1:21" ht="15.75" customHeight="1">
      <c r="A112" s="508"/>
      <c r="B112" s="508"/>
      <c r="C112" s="508"/>
      <c r="D112" s="508"/>
      <c r="E112" s="508"/>
      <c r="F112" s="508"/>
      <c r="G112" s="508"/>
      <c r="H112" s="508"/>
      <c r="I112" s="508"/>
      <c r="J112" s="508"/>
      <c r="K112" s="508"/>
      <c r="L112" s="508"/>
      <c r="M112" s="508"/>
      <c r="N112" s="508"/>
      <c r="O112" s="508"/>
      <c r="P112" s="508"/>
      <c r="Q112" s="508"/>
      <c r="R112" s="508"/>
      <c r="S112" s="508"/>
      <c r="T112" s="508"/>
      <c r="U112" s="508"/>
    </row>
    <row r="113" spans="1:21" ht="15.75" customHeight="1">
      <c r="A113" s="508"/>
      <c r="B113" s="508"/>
      <c r="C113" s="508"/>
      <c r="D113" s="508"/>
      <c r="E113" s="508"/>
      <c r="F113" s="508"/>
      <c r="G113" s="508"/>
      <c r="H113" s="508"/>
      <c r="I113" s="508"/>
      <c r="J113" s="508"/>
      <c r="K113" s="508"/>
      <c r="L113" s="508"/>
      <c r="M113" s="508"/>
      <c r="N113" s="508"/>
      <c r="O113" s="508"/>
      <c r="P113" s="508"/>
      <c r="Q113" s="508"/>
      <c r="R113" s="508"/>
      <c r="S113" s="508"/>
      <c r="T113" s="508"/>
      <c r="U113" s="508"/>
    </row>
    <row r="114" spans="1:21" ht="15.75" customHeight="1">
      <c r="A114" s="508"/>
      <c r="B114" s="508"/>
      <c r="C114" s="508"/>
      <c r="D114" s="508"/>
      <c r="E114" s="508"/>
      <c r="F114" s="508"/>
      <c r="G114" s="508"/>
      <c r="H114" s="508"/>
      <c r="I114" s="508"/>
      <c r="J114" s="508"/>
      <c r="K114" s="508"/>
      <c r="L114" s="508"/>
      <c r="M114" s="508"/>
      <c r="N114" s="508"/>
      <c r="O114" s="508"/>
      <c r="P114" s="508"/>
      <c r="Q114" s="508"/>
      <c r="R114" s="508"/>
      <c r="S114" s="508"/>
      <c r="T114" s="508"/>
      <c r="U114" s="508"/>
    </row>
    <row r="115" spans="1:21" ht="15.75" customHeight="1">
      <c r="A115" s="508"/>
      <c r="B115" s="508"/>
      <c r="C115" s="508"/>
      <c r="D115" s="508"/>
      <c r="E115" s="508"/>
      <c r="F115" s="508"/>
      <c r="G115" s="508"/>
      <c r="H115" s="508"/>
      <c r="I115" s="508"/>
      <c r="J115" s="508"/>
      <c r="K115" s="508"/>
      <c r="L115" s="508"/>
      <c r="M115" s="508"/>
      <c r="N115" s="508"/>
      <c r="O115" s="508"/>
      <c r="P115" s="508"/>
      <c r="Q115" s="508"/>
      <c r="R115" s="508"/>
      <c r="S115" s="508"/>
      <c r="T115" s="508"/>
      <c r="U115" s="508"/>
    </row>
    <row r="116" spans="1:21" ht="15.75" customHeight="1">
      <c r="A116" s="508"/>
      <c r="B116" s="508"/>
      <c r="C116" s="508"/>
      <c r="D116" s="508"/>
      <c r="E116" s="508"/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  <c r="Q116" s="508"/>
      <c r="R116" s="508"/>
      <c r="S116" s="508"/>
      <c r="T116" s="508"/>
      <c r="U116" s="508"/>
    </row>
    <row r="117" spans="1:21" ht="15.75" customHeight="1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</row>
    <row r="118" spans="1:21" ht="15.75" customHeight="1">
      <c r="A118" s="508"/>
      <c r="B118" s="508"/>
      <c r="C118" s="508"/>
      <c r="D118" s="508"/>
      <c r="E118" s="508"/>
      <c r="F118" s="508"/>
      <c r="G118" s="508"/>
      <c r="H118" s="508"/>
      <c r="I118" s="508"/>
      <c r="J118" s="508"/>
      <c r="K118" s="508"/>
      <c r="L118" s="508"/>
      <c r="M118" s="508"/>
      <c r="N118" s="508"/>
      <c r="O118" s="508"/>
      <c r="P118" s="508"/>
      <c r="Q118" s="508"/>
      <c r="R118" s="508"/>
      <c r="S118" s="508"/>
      <c r="T118" s="508"/>
      <c r="U118" s="508"/>
    </row>
    <row r="119" spans="1:21" ht="15.75" customHeight="1">
      <c r="A119" s="508"/>
      <c r="B119" s="508"/>
      <c r="C119" s="508"/>
      <c r="D119" s="508"/>
      <c r="E119" s="508"/>
      <c r="F119" s="508"/>
      <c r="G119" s="508"/>
      <c r="H119" s="508"/>
      <c r="I119" s="508"/>
      <c r="J119" s="508"/>
      <c r="K119" s="508"/>
      <c r="L119" s="508"/>
      <c r="M119" s="508"/>
      <c r="N119" s="508"/>
      <c r="O119" s="508"/>
      <c r="P119" s="508"/>
      <c r="Q119" s="508"/>
      <c r="R119" s="508"/>
      <c r="S119" s="508"/>
      <c r="T119" s="508"/>
      <c r="U119" s="508"/>
    </row>
    <row r="120" spans="1:21" ht="15.75" customHeight="1">
      <c r="A120" s="508"/>
      <c r="B120" s="508"/>
      <c r="C120" s="508"/>
      <c r="D120" s="508"/>
      <c r="E120" s="508"/>
      <c r="F120" s="508"/>
      <c r="G120" s="508"/>
      <c r="H120" s="508"/>
      <c r="I120" s="508"/>
      <c r="J120" s="508"/>
      <c r="K120" s="508"/>
      <c r="L120" s="508"/>
      <c r="M120" s="508"/>
      <c r="N120" s="508"/>
      <c r="O120" s="508"/>
      <c r="P120" s="508"/>
      <c r="Q120" s="508"/>
      <c r="R120" s="508"/>
      <c r="S120" s="508"/>
      <c r="T120" s="508"/>
      <c r="U120" s="508"/>
    </row>
    <row r="121" spans="1:21" ht="15.75" customHeight="1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</row>
    <row r="122" spans="1:21" ht="15.75" customHeight="1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</row>
    <row r="123" spans="1:21" ht="15.75" customHeight="1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</row>
    <row r="124" spans="1:21" ht="15.75" customHeight="1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</row>
    <row r="125" spans="1:21" ht="15.75" customHeight="1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</row>
    <row r="126" spans="1:21" ht="15.75" customHeight="1">
      <c r="A126" s="508"/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</row>
    <row r="127" spans="1:21" ht="15.75" customHeight="1">
      <c r="A127" s="508"/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  <c r="R127" s="508"/>
      <c r="S127" s="508"/>
      <c r="T127" s="508"/>
      <c r="U127" s="508"/>
    </row>
    <row r="128" spans="1:21" ht="15.75" customHeight="1">
      <c r="A128" s="508"/>
      <c r="B128" s="508"/>
      <c r="C128" s="508"/>
      <c r="D128" s="508"/>
      <c r="E128" s="508"/>
      <c r="F128" s="508"/>
      <c r="G128" s="508"/>
      <c r="H128" s="508"/>
      <c r="I128" s="508"/>
      <c r="J128" s="508"/>
      <c r="K128" s="508"/>
      <c r="L128" s="508"/>
      <c r="M128" s="508"/>
      <c r="N128" s="508"/>
      <c r="O128" s="508"/>
      <c r="P128" s="508"/>
      <c r="Q128" s="508"/>
      <c r="R128" s="508"/>
      <c r="S128" s="508"/>
      <c r="T128" s="508"/>
      <c r="U128" s="508"/>
    </row>
    <row r="129" spans="1:21" ht="15.75" customHeight="1">
      <c r="A129" s="508"/>
      <c r="B129" s="508"/>
      <c r="C129" s="508"/>
      <c r="D129" s="508"/>
      <c r="E129" s="508"/>
      <c r="F129" s="508"/>
      <c r="G129" s="508"/>
      <c r="H129" s="508"/>
      <c r="I129" s="508"/>
      <c r="J129" s="508"/>
      <c r="K129" s="508"/>
      <c r="L129" s="508"/>
      <c r="M129" s="508"/>
      <c r="N129" s="508"/>
      <c r="O129" s="508"/>
      <c r="P129" s="508"/>
      <c r="Q129" s="508"/>
      <c r="R129" s="508"/>
      <c r="S129" s="508"/>
      <c r="T129" s="508"/>
      <c r="U129" s="508"/>
    </row>
    <row r="130" spans="1:21" ht="15.75" customHeight="1">
      <c r="A130" s="508"/>
      <c r="B130" s="508"/>
      <c r="C130" s="508"/>
      <c r="D130" s="508"/>
      <c r="E130" s="508"/>
      <c r="F130" s="508"/>
      <c r="G130" s="508"/>
      <c r="H130" s="508"/>
      <c r="I130" s="508"/>
      <c r="J130" s="508"/>
      <c r="K130" s="508"/>
      <c r="L130" s="508"/>
      <c r="M130" s="508"/>
      <c r="N130" s="508"/>
      <c r="O130" s="508"/>
      <c r="P130" s="508"/>
      <c r="Q130" s="508"/>
      <c r="R130" s="508"/>
      <c r="S130" s="508"/>
      <c r="T130" s="508"/>
      <c r="U130" s="508"/>
    </row>
    <row r="131" spans="1:21" ht="15.75" customHeight="1">
      <c r="A131" s="508"/>
      <c r="B131" s="508"/>
      <c r="C131" s="508"/>
      <c r="D131" s="508"/>
      <c r="E131" s="508"/>
      <c r="F131" s="508"/>
      <c r="G131" s="508"/>
      <c r="H131" s="508"/>
      <c r="I131" s="508"/>
      <c r="J131" s="508"/>
      <c r="K131" s="508"/>
      <c r="L131" s="508"/>
      <c r="M131" s="508"/>
      <c r="N131" s="508"/>
      <c r="O131" s="508"/>
      <c r="P131" s="508"/>
      <c r="Q131" s="508"/>
      <c r="R131" s="508"/>
      <c r="S131" s="508"/>
      <c r="T131" s="508"/>
      <c r="U131" s="508"/>
    </row>
    <row r="132" spans="1:21" ht="15.75" customHeight="1">
      <c r="A132" s="508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</row>
    <row r="133" spans="1:21" ht="15.75" customHeight="1">
      <c r="A133" s="508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</row>
    <row r="134" spans="1:21" ht="15.75" customHeight="1">
      <c r="A134" s="508"/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508"/>
      <c r="P134" s="508"/>
      <c r="Q134" s="508"/>
      <c r="R134" s="508"/>
      <c r="S134" s="508"/>
      <c r="T134" s="508"/>
      <c r="U134" s="508"/>
    </row>
    <row r="135" spans="1:21" ht="15.75" customHeight="1">
      <c r="A135" s="508"/>
      <c r="B135" s="508"/>
      <c r="C135" s="508"/>
      <c r="D135" s="508"/>
      <c r="E135" s="508"/>
      <c r="F135" s="508"/>
      <c r="G135" s="508"/>
      <c r="H135" s="508"/>
      <c r="I135" s="508"/>
      <c r="J135" s="508"/>
      <c r="K135" s="508"/>
      <c r="L135" s="508"/>
      <c r="M135" s="508"/>
      <c r="N135" s="508"/>
      <c r="O135" s="508"/>
      <c r="P135" s="508"/>
      <c r="Q135" s="508"/>
      <c r="R135" s="508"/>
      <c r="S135" s="508"/>
      <c r="T135" s="508"/>
      <c r="U135" s="508"/>
    </row>
    <row r="136" spans="1:21" ht="15.75" customHeight="1">
      <c r="A136" s="508"/>
      <c r="B136" s="508"/>
      <c r="C136" s="508"/>
      <c r="D136" s="508"/>
      <c r="E136" s="508"/>
      <c r="F136" s="508"/>
      <c r="G136" s="508"/>
      <c r="H136" s="508"/>
      <c r="I136" s="508"/>
      <c r="J136" s="508"/>
      <c r="K136" s="508"/>
      <c r="L136" s="508"/>
      <c r="M136" s="508"/>
      <c r="N136" s="508"/>
      <c r="O136" s="508"/>
      <c r="P136" s="508"/>
      <c r="Q136" s="508"/>
      <c r="R136" s="508"/>
      <c r="S136" s="508"/>
      <c r="T136" s="508"/>
      <c r="U136" s="508"/>
    </row>
    <row r="137" spans="1:21" ht="15.75" customHeight="1">
      <c r="A137" s="508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</row>
    <row r="138" spans="1:21" ht="15.75" customHeight="1">
      <c r="A138" s="508"/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</row>
    <row r="139" spans="1:21" ht="15.75" customHeight="1">
      <c r="A139" s="508"/>
      <c r="B139" s="508"/>
      <c r="C139" s="508"/>
      <c r="D139" s="508"/>
      <c r="E139" s="508"/>
      <c r="F139" s="508"/>
      <c r="G139" s="508"/>
      <c r="H139" s="508"/>
      <c r="I139" s="508"/>
      <c r="J139" s="508"/>
      <c r="K139" s="508"/>
      <c r="L139" s="508"/>
      <c r="M139" s="508"/>
      <c r="N139" s="508"/>
      <c r="O139" s="508"/>
      <c r="P139" s="508"/>
      <c r="Q139" s="508"/>
      <c r="R139" s="508"/>
      <c r="S139" s="508"/>
      <c r="T139" s="508"/>
      <c r="U139" s="508"/>
    </row>
    <row r="140" spans="1:21" ht="15.75" customHeight="1">
      <c r="A140" s="508"/>
      <c r="B140" s="508"/>
      <c r="C140" s="508"/>
      <c r="D140" s="508"/>
      <c r="E140" s="508"/>
      <c r="F140" s="508"/>
      <c r="G140" s="508"/>
      <c r="H140" s="508"/>
      <c r="I140" s="508"/>
      <c r="J140" s="508"/>
      <c r="K140" s="508"/>
      <c r="L140" s="508"/>
      <c r="M140" s="508"/>
      <c r="N140" s="508"/>
      <c r="O140" s="508"/>
      <c r="P140" s="508"/>
      <c r="Q140" s="508"/>
      <c r="R140" s="508"/>
      <c r="S140" s="508"/>
      <c r="T140" s="508"/>
      <c r="U140" s="508"/>
    </row>
    <row r="141" spans="1:21" ht="15.75" customHeight="1">
      <c r="A141" s="508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</row>
    <row r="142" spans="1:21" ht="15.75" customHeight="1">
      <c r="A142" s="508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</row>
    <row r="143" spans="1:21" ht="15.75" customHeight="1">
      <c r="A143" s="508"/>
      <c r="B143" s="508"/>
      <c r="C143" s="508"/>
      <c r="D143" s="508"/>
      <c r="E143" s="508"/>
      <c r="F143" s="508"/>
      <c r="G143" s="508"/>
      <c r="H143" s="508"/>
      <c r="I143" s="508"/>
      <c r="J143" s="508"/>
      <c r="K143" s="508"/>
      <c r="L143" s="508"/>
      <c r="M143" s="508"/>
      <c r="N143" s="508"/>
      <c r="O143" s="508"/>
      <c r="P143" s="508"/>
      <c r="Q143" s="508"/>
      <c r="R143" s="508"/>
      <c r="S143" s="508"/>
      <c r="T143" s="508"/>
      <c r="U143" s="508"/>
    </row>
    <row r="144" spans="1:21" ht="15.75" customHeight="1">
      <c r="A144" s="508"/>
      <c r="B144" s="508"/>
      <c r="C144" s="508"/>
      <c r="D144" s="508"/>
      <c r="E144" s="508"/>
      <c r="F144" s="508"/>
      <c r="G144" s="508"/>
      <c r="H144" s="508"/>
      <c r="I144" s="508"/>
      <c r="J144" s="508"/>
      <c r="K144" s="508"/>
      <c r="L144" s="508"/>
      <c r="M144" s="508"/>
      <c r="N144" s="508"/>
      <c r="O144" s="508"/>
      <c r="P144" s="508"/>
      <c r="Q144" s="508"/>
      <c r="R144" s="508"/>
      <c r="S144" s="508"/>
      <c r="T144" s="508"/>
      <c r="U144" s="508"/>
    </row>
    <row r="145" spans="1:21" ht="15.75" customHeight="1">
      <c r="A145" s="508"/>
      <c r="B145" s="508"/>
      <c r="C145" s="508"/>
      <c r="D145" s="508"/>
      <c r="E145" s="508"/>
      <c r="F145" s="508"/>
      <c r="G145" s="508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</row>
    <row r="146" spans="1:21" ht="15.75" customHeight="1">
      <c r="A146" s="508"/>
      <c r="B146" s="508"/>
      <c r="C146" s="508"/>
      <c r="D146" s="508"/>
      <c r="E146" s="508"/>
      <c r="F146" s="508"/>
      <c r="G146" s="508"/>
      <c r="H146" s="508"/>
      <c r="I146" s="508"/>
      <c r="J146" s="508"/>
      <c r="K146" s="508"/>
      <c r="L146" s="508"/>
      <c r="M146" s="508"/>
      <c r="N146" s="508"/>
      <c r="O146" s="508"/>
      <c r="P146" s="508"/>
      <c r="Q146" s="508"/>
      <c r="R146" s="508"/>
      <c r="S146" s="508"/>
      <c r="T146" s="508"/>
      <c r="U146" s="508"/>
    </row>
    <row r="147" spans="1:21" ht="15.75" customHeight="1">
      <c r="A147" s="508"/>
      <c r="B147" s="508"/>
      <c r="C147" s="508"/>
      <c r="D147" s="508"/>
      <c r="E147" s="508"/>
      <c r="F147" s="508"/>
      <c r="G147" s="508"/>
      <c r="H147" s="508"/>
      <c r="I147" s="508"/>
      <c r="J147" s="508"/>
      <c r="K147" s="508"/>
      <c r="L147" s="508"/>
      <c r="M147" s="508"/>
      <c r="N147" s="508"/>
      <c r="O147" s="508"/>
      <c r="P147" s="508"/>
      <c r="Q147" s="508"/>
      <c r="R147" s="508"/>
      <c r="S147" s="508"/>
      <c r="T147" s="508"/>
      <c r="U147" s="508"/>
    </row>
    <row r="148" spans="1:21" ht="15.75" customHeight="1">
      <c r="A148" s="508"/>
      <c r="B148" s="508"/>
      <c r="C148" s="508"/>
      <c r="D148" s="508"/>
      <c r="E148" s="508"/>
      <c r="F148" s="508"/>
      <c r="G148" s="508"/>
      <c r="H148" s="508"/>
      <c r="I148" s="508"/>
      <c r="J148" s="508"/>
      <c r="K148" s="508"/>
      <c r="L148" s="508"/>
      <c r="M148" s="508"/>
      <c r="N148" s="508"/>
      <c r="O148" s="508"/>
      <c r="P148" s="508"/>
      <c r="Q148" s="508"/>
      <c r="R148" s="508"/>
      <c r="S148" s="508"/>
      <c r="T148" s="508"/>
      <c r="U148" s="508"/>
    </row>
    <row r="149" spans="1:21" ht="15.75" customHeight="1">
      <c r="A149" s="508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</row>
    <row r="150" spans="1:21" ht="15.75" customHeight="1">
      <c r="A150" s="508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</row>
    <row r="151" spans="1:21" ht="15.75" customHeight="1">
      <c r="A151" s="508"/>
      <c r="B151" s="508"/>
      <c r="C151" s="508"/>
      <c r="D151" s="508"/>
      <c r="E151" s="508"/>
      <c r="F151" s="508"/>
      <c r="G151" s="508"/>
      <c r="H151" s="508"/>
      <c r="I151" s="508"/>
      <c r="J151" s="508"/>
      <c r="K151" s="508"/>
      <c r="L151" s="508"/>
      <c r="M151" s="508"/>
      <c r="N151" s="508"/>
      <c r="O151" s="508"/>
      <c r="P151" s="508"/>
      <c r="Q151" s="508"/>
      <c r="R151" s="508"/>
      <c r="S151" s="508"/>
      <c r="T151" s="508"/>
      <c r="U151" s="508"/>
    </row>
    <row r="152" spans="1:21" ht="15.75" customHeight="1">
      <c r="A152" s="508"/>
      <c r="B152" s="508"/>
      <c r="C152" s="508"/>
      <c r="D152" s="508"/>
      <c r="E152" s="508"/>
      <c r="F152" s="508"/>
      <c r="G152" s="508"/>
      <c r="H152" s="508"/>
      <c r="I152" s="508"/>
      <c r="J152" s="508"/>
      <c r="K152" s="508"/>
      <c r="L152" s="508"/>
      <c r="M152" s="508"/>
      <c r="N152" s="508"/>
      <c r="O152" s="508"/>
      <c r="P152" s="508"/>
      <c r="Q152" s="508"/>
      <c r="R152" s="508"/>
      <c r="S152" s="508"/>
      <c r="T152" s="508"/>
      <c r="U152" s="508"/>
    </row>
    <row r="153" spans="1:21" ht="15.75" customHeight="1">
      <c r="A153" s="508"/>
      <c r="B153" s="508"/>
      <c r="C153" s="508"/>
      <c r="D153" s="508"/>
      <c r="E153" s="508"/>
      <c r="F153" s="508"/>
      <c r="G153" s="508"/>
      <c r="H153" s="508"/>
      <c r="I153" s="508"/>
      <c r="J153" s="508"/>
      <c r="K153" s="508"/>
      <c r="L153" s="508"/>
      <c r="M153" s="508"/>
      <c r="N153" s="508"/>
      <c r="O153" s="508"/>
      <c r="P153" s="508"/>
      <c r="Q153" s="508"/>
      <c r="R153" s="508"/>
      <c r="S153" s="508"/>
      <c r="T153" s="508"/>
      <c r="U153" s="508"/>
    </row>
    <row r="154" spans="1:21" ht="15.75" customHeight="1">
      <c r="A154" s="508"/>
      <c r="B154" s="508"/>
      <c r="C154" s="508"/>
      <c r="D154" s="508"/>
      <c r="E154" s="508"/>
      <c r="F154" s="508"/>
      <c r="G154" s="508"/>
      <c r="H154" s="508"/>
      <c r="I154" s="508"/>
      <c r="J154" s="508"/>
      <c r="K154" s="508"/>
      <c r="L154" s="508"/>
      <c r="M154" s="508"/>
      <c r="N154" s="508"/>
      <c r="O154" s="508"/>
      <c r="P154" s="508"/>
      <c r="Q154" s="508"/>
      <c r="R154" s="508"/>
      <c r="S154" s="508"/>
      <c r="T154" s="508"/>
      <c r="U154" s="508"/>
    </row>
    <row r="155" spans="1:21" ht="15.75" customHeight="1">
      <c r="A155" s="508"/>
      <c r="B155" s="508"/>
      <c r="C155" s="508"/>
      <c r="D155" s="508"/>
      <c r="E155" s="508"/>
      <c r="F155" s="508"/>
      <c r="G155" s="508"/>
      <c r="H155" s="508"/>
      <c r="I155" s="508"/>
      <c r="J155" s="508"/>
      <c r="K155" s="508"/>
      <c r="L155" s="508"/>
      <c r="M155" s="508"/>
      <c r="N155" s="508"/>
      <c r="O155" s="508"/>
      <c r="P155" s="508"/>
      <c r="Q155" s="508"/>
      <c r="R155" s="508"/>
      <c r="S155" s="508"/>
      <c r="T155" s="508"/>
      <c r="U155" s="508"/>
    </row>
    <row r="156" spans="1:21" ht="15.75" customHeight="1">
      <c r="A156" s="508"/>
      <c r="B156" s="508"/>
      <c r="C156" s="508"/>
      <c r="D156" s="508"/>
      <c r="E156" s="508"/>
      <c r="F156" s="508"/>
      <c r="G156" s="508"/>
      <c r="H156" s="508"/>
      <c r="I156" s="508"/>
      <c r="J156" s="508"/>
      <c r="K156" s="508"/>
      <c r="L156" s="508"/>
      <c r="M156" s="508"/>
      <c r="N156" s="508"/>
      <c r="O156" s="508"/>
      <c r="P156" s="508"/>
      <c r="Q156" s="508"/>
      <c r="R156" s="508"/>
      <c r="S156" s="508"/>
      <c r="T156" s="508"/>
      <c r="U156" s="508"/>
    </row>
    <row r="157" spans="1:21" ht="15.75" customHeight="1">
      <c r="A157" s="508"/>
      <c r="B157" s="508"/>
      <c r="C157" s="508"/>
      <c r="D157" s="508"/>
      <c r="E157" s="508"/>
      <c r="F157" s="508"/>
      <c r="G157" s="508"/>
      <c r="H157" s="508"/>
      <c r="I157" s="508"/>
      <c r="J157" s="508"/>
      <c r="K157" s="508"/>
      <c r="L157" s="508"/>
      <c r="M157" s="508"/>
      <c r="N157" s="508"/>
      <c r="O157" s="508"/>
      <c r="P157" s="508"/>
      <c r="Q157" s="508"/>
      <c r="R157" s="508"/>
      <c r="S157" s="508"/>
      <c r="T157" s="508"/>
      <c r="U157" s="508"/>
    </row>
    <row r="158" spans="1:21" ht="15.75" customHeight="1">
      <c r="A158" s="508"/>
      <c r="B158" s="508"/>
      <c r="C158" s="508"/>
      <c r="D158" s="508"/>
      <c r="E158" s="508"/>
      <c r="F158" s="508"/>
      <c r="G158" s="508"/>
      <c r="H158" s="508"/>
      <c r="I158" s="508"/>
      <c r="J158" s="508"/>
      <c r="K158" s="508"/>
      <c r="L158" s="508"/>
      <c r="M158" s="508"/>
      <c r="N158" s="508"/>
      <c r="O158" s="508"/>
      <c r="P158" s="508"/>
      <c r="Q158" s="508"/>
      <c r="R158" s="508"/>
      <c r="S158" s="508"/>
      <c r="T158" s="508"/>
      <c r="U158" s="508"/>
    </row>
    <row r="159" spans="1:21" ht="15.75" customHeight="1">
      <c r="A159" s="508"/>
      <c r="B159" s="508"/>
      <c r="C159" s="508"/>
      <c r="D159" s="508"/>
      <c r="E159" s="508"/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  <c r="Q159" s="508"/>
      <c r="R159" s="508"/>
      <c r="S159" s="508"/>
      <c r="T159" s="508"/>
      <c r="U159" s="508"/>
    </row>
    <row r="160" spans="1:21" ht="15.75" customHeight="1">
      <c r="A160" s="508"/>
      <c r="B160" s="508"/>
      <c r="C160" s="508"/>
      <c r="D160" s="508"/>
      <c r="E160" s="508"/>
      <c r="F160" s="508"/>
      <c r="G160" s="508"/>
      <c r="H160" s="508"/>
      <c r="I160" s="508"/>
      <c r="J160" s="508"/>
      <c r="K160" s="508"/>
      <c r="L160" s="508"/>
      <c r="M160" s="508"/>
      <c r="N160" s="508"/>
      <c r="O160" s="508"/>
      <c r="P160" s="508"/>
      <c r="Q160" s="508"/>
      <c r="R160" s="508"/>
      <c r="S160" s="508"/>
      <c r="T160" s="508"/>
      <c r="U160" s="508"/>
    </row>
    <row r="161" spans="1:21" ht="15.75" customHeight="1">
      <c r="A161" s="508"/>
      <c r="B161" s="508"/>
      <c r="C161" s="508"/>
      <c r="D161" s="508"/>
      <c r="E161" s="508"/>
      <c r="F161" s="508"/>
      <c r="G161" s="508"/>
      <c r="H161" s="508"/>
      <c r="I161" s="508"/>
      <c r="J161" s="508"/>
      <c r="K161" s="508"/>
      <c r="L161" s="508"/>
      <c r="M161" s="508"/>
      <c r="N161" s="508"/>
      <c r="O161" s="508"/>
      <c r="P161" s="508"/>
      <c r="Q161" s="508"/>
      <c r="R161" s="508"/>
      <c r="S161" s="508"/>
      <c r="T161" s="508"/>
      <c r="U161" s="508"/>
    </row>
    <row r="162" spans="1:21" ht="15.75" customHeight="1">
      <c r="A162" s="508"/>
      <c r="B162" s="508"/>
      <c r="C162" s="508"/>
      <c r="D162" s="508"/>
      <c r="E162" s="508"/>
      <c r="F162" s="508"/>
      <c r="G162" s="508"/>
      <c r="H162" s="508"/>
      <c r="I162" s="508"/>
      <c r="J162" s="508"/>
      <c r="K162" s="508"/>
      <c r="L162" s="508"/>
      <c r="M162" s="508"/>
      <c r="N162" s="508"/>
      <c r="O162" s="508"/>
      <c r="P162" s="508"/>
      <c r="Q162" s="508"/>
      <c r="R162" s="508"/>
      <c r="S162" s="508"/>
      <c r="T162" s="508"/>
      <c r="U162" s="508"/>
    </row>
    <row r="163" spans="1:21" ht="15.75" customHeight="1">
      <c r="A163" s="508"/>
      <c r="B163" s="508"/>
      <c r="C163" s="508"/>
      <c r="D163" s="508"/>
      <c r="E163" s="508"/>
      <c r="F163" s="508"/>
      <c r="G163" s="508"/>
      <c r="H163" s="508"/>
      <c r="I163" s="508"/>
      <c r="J163" s="508"/>
      <c r="K163" s="508"/>
      <c r="L163" s="508"/>
      <c r="M163" s="508"/>
      <c r="N163" s="508"/>
      <c r="O163" s="508"/>
      <c r="P163" s="508"/>
      <c r="Q163" s="508"/>
      <c r="R163" s="508"/>
      <c r="S163" s="508"/>
      <c r="T163" s="508"/>
      <c r="U163" s="508"/>
    </row>
    <row r="164" spans="1:21" ht="15.75" customHeight="1">
      <c r="A164" s="508"/>
      <c r="B164" s="508"/>
      <c r="C164" s="508"/>
      <c r="D164" s="508"/>
      <c r="E164" s="508"/>
      <c r="F164" s="508"/>
      <c r="G164" s="508"/>
      <c r="H164" s="508"/>
      <c r="I164" s="508"/>
      <c r="J164" s="508"/>
      <c r="K164" s="508"/>
      <c r="L164" s="508"/>
      <c r="M164" s="508"/>
      <c r="N164" s="508"/>
      <c r="O164" s="508"/>
      <c r="P164" s="508"/>
      <c r="Q164" s="508"/>
      <c r="R164" s="508"/>
      <c r="S164" s="508"/>
      <c r="T164" s="508"/>
      <c r="U164" s="508"/>
    </row>
    <row r="165" spans="1:21" ht="15.75" customHeight="1">
      <c r="A165" s="508"/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  <c r="Q165" s="508"/>
      <c r="R165" s="508"/>
      <c r="S165" s="508"/>
      <c r="T165" s="508"/>
      <c r="U165" s="508"/>
    </row>
    <row r="166" spans="1:21" ht="15.75" customHeight="1">
      <c r="A166" s="508"/>
      <c r="B166" s="508"/>
      <c r="C166" s="508"/>
      <c r="D166" s="508"/>
      <c r="E166" s="508"/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  <c r="Q166" s="508"/>
      <c r="R166" s="508"/>
      <c r="S166" s="508"/>
      <c r="T166" s="508"/>
      <c r="U166" s="508"/>
    </row>
    <row r="167" spans="1:21" ht="15.75" customHeight="1">
      <c r="A167" s="508"/>
      <c r="B167" s="508"/>
      <c r="C167" s="508"/>
      <c r="D167" s="508"/>
      <c r="E167" s="508"/>
      <c r="F167" s="508"/>
      <c r="G167" s="508"/>
      <c r="H167" s="508"/>
      <c r="I167" s="508"/>
      <c r="J167" s="508"/>
      <c r="K167" s="508"/>
      <c r="L167" s="508"/>
      <c r="M167" s="508"/>
      <c r="N167" s="508"/>
      <c r="O167" s="508"/>
      <c r="P167" s="508"/>
      <c r="Q167" s="508"/>
      <c r="R167" s="508"/>
      <c r="S167" s="508"/>
      <c r="T167" s="508"/>
      <c r="U167" s="508"/>
    </row>
    <row r="168" spans="1:21" ht="15.75" customHeight="1">
      <c r="A168" s="508"/>
      <c r="B168" s="508"/>
      <c r="C168" s="508"/>
      <c r="D168" s="508"/>
      <c r="E168" s="508"/>
      <c r="F168" s="508"/>
      <c r="G168" s="508"/>
      <c r="H168" s="508"/>
      <c r="I168" s="508"/>
      <c r="J168" s="508"/>
      <c r="K168" s="508"/>
      <c r="L168" s="508"/>
      <c r="M168" s="508"/>
      <c r="N168" s="508"/>
      <c r="O168" s="508"/>
      <c r="P168" s="508"/>
      <c r="Q168" s="508"/>
      <c r="R168" s="508"/>
      <c r="S168" s="508"/>
      <c r="T168" s="508"/>
      <c r="U168" s="508"/>
    </row>
    <row r="169" spans="1:21" ht="15.75" customHeight="1">
      <c r="A169" s="508"/>
      <c r="B169" s="508"/>
      <c r="C169" s="508"/>
      <c r="D169" s="508"/>
      <c r="E169" s="508"/>
      <c r="F169" s="508"/>
      <c r="G169" s="508"/>
      <c r="H169" s="508"/>
      <c r="I169" s="508"/>
      <c r="J169" s="508"/>
      <c r="K169" s="508"/>
      <c r="L169" s="508"/>
      <c r="M169" s="508"/>
      <c r="N169" s="508"/>
      <c r="O169" s="508"/>
      <c r="P169" s="508"/>
      <c r="Q169" s="508"/>
      <c r="R169" s="508"/>
      <c r="S169" s="508"/>
      <c r="T169" s="508"/>
      <c r="U169" s="508"/>
    </row>
    <row r="170" spans="1:21" ht="15.75" customHeight="1">
      <c r="A170" s="508"/>
      <c r="B170" s="508"/>
      <c r="C170" s="508"/>
      <c r="D170" s="508"/>
      <c r="E170" s="508"/>
      <c r="F170" s="508"/>
      <c r="G170" s="508"/>
      <c r="H170" s="508"/>
      <c r="I170" s="508"/>
      <c r="J170" s="508"/>
      <c r="K170" s="508"/>
      <c r="L170" s="508"/>
      <c r="M170" s="508"/>
      <c r="N170" s="508"/>
      <c r="O170" s="508"/>
      <c r="P170" s="508"/>
      <c r="Q170" s="508"/>
      <c r="R170" s="508"/>
      <c r="S170" s="508"/>
      <c r="T170" s="508"/>
      <c r="U170" s="508"/>
    </row>
    <row r="171" spans="1:21" ht="15.75" customHeight="1">
      <c r="A171" s="508"/>
      <c r="B171" s="508"/>
      <c r="C171" s="508"/>
      <c r="D171" s="508"/>
      <c r="E171" s="508"/>
      <c r="F171" s="508"/>
      <c r="G171" s="508"/>
      <c r="H171" s="508"/>
      <c r="I171" s="508"/>
      <c r="J171" s="508"/>
      <c r="K171" s="508"/>
      <c r="L171" s="508"/>
      <c r="M171" s="508"/>
      <c r="N171" s="508"/>
      <c r="O171" s="508"/>
      <c r="P171" s="508"/>
      <c r="Q171" s="508"/>
      <c r="R171" s="508"/>
      <c r="S171" s="508"/>
      <c r="T171" s="508"/>
      <c r="U171" s="508"/>
    </row>
    <row r="172" spans="1:21" ht="15.75" customHeight="1">
      <c r="A172" s="508"/>
      <c r="B172" s="508"/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</row>
    <row r="173" spans="1:21" ht="15.75" customHeight="1">
      <c r="A173" s="508"/>
      <c r="B173" s="508"/>
      <c r="C173" s="508"/>
      <c r="D173" s="508"/>
      <c r="E173" s="508"/>
      <c r="F173" s="508"/>
      <c r="G173" s="508"/>
      <c r="H173" s="508"/>
      <c r="I173" s="508"/>
      <c r="J173" s="508"/>
      <c r="K173" s="508"/>
      <c r="L173" s="508"/>
      <c r="M173" s="508"/>
      <c r="N173" s="508"/>
      <c r="O173" s="508"/>
      <c r="P173" s="508"/>
      <c r="Q173" s="508"/>
      <c r="R173" s="508"/>
      <c r="S173" s="508"/>
      <c r="T173" s="508"/>
      <c r="U173" s="508"/>
    </row>
    <row r="174" spans="1:21" ht="15.75" customHeight="1">
      <c r="A174" s="508"/>
      <c r="B174" s="508"/>
      <c r="C174" s="508"/>
      <c r="D174" s="508"/>
      <c r="E174" s="508"/>
      <c r="F174" s="508"/>
      <c r="G174" s="508"/>
      <c r="H174" s="508"/>
      <c r="I174" s="508"/>
      <c r="J174" s="508"/>
      <c r="K174" s="508"/>
      <c r="L174" s="508"/>
      <c r="M174" s="508"/>
      <c r="N174" s="508"/>
      <c r="O174" s="508"/>
      <c r="P174" s="508"/>
      <c r="Q174" s="508"/>
      <c r="R174" s="508"/>
      <c r="S174" s="508"/>
      <c r="T174" s="508"/>
      <c r="U174" s="508"/>
    </row>
    <row r="175" spans="1:21" ht="15.75" customHeight="1">
      <c r="A175" s="508"/>
      <c r="B175" s="508"/>
      <c r="C175" s="508"/>
      <c r="D175" s="508"/>
      <c r="E175" s="508"/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  <c r="Q175" s="508"/>
      <c r="R175" s="508"/>
      <c r="S175" s="508"/>
      <c r="T175" s="508"/>
      <c r="U175" s="508"/>
    </row>
    <row r="176" spans="1:21" ht="15.75" customHeight="1">
      <c r="A176" s="508"/>
      <c r="B176" s="508"/>
      <c r="C176" s="508"/>
      <c r="D176" s="508"/>
      <c r="E176" s="508"/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  <c r="Q176" s="508"/>
      <c r="R176" s="508"/>
      <c r="S176" s="508"/>
      <c r="T176" s="508"/>
      <c r="U176" s="508"/>
    </row>
    <row r="177" spans="1:21" ht="15.75" customHeight="1">
      <c r="A177" s="508"/>
      <c r="B177" s="508"/>
      <c r="C177" s="508"/>
      <c r="D177" s="508"/>
      <c r="E177" s="508"/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  <c r="Q177" s="508"/>
      <c r="R177" s="508"/>
      <c r="S177" s="508"/>
      <c r="T177" s="508"/>
      <c r="U177" s="508"/>
    </row>
    <row r="178" spans="1:21" ht="15.75" customHeight="1">
      <c r="A178" s="508"/>
      <c r="B178" s="508"/>
      <c r="C178" s="508"/>
      <c r="D178" s="508"/>
      <c r="E178" s="508"/>
      <c r="F178" s="508"/>
      <c r="G178" s="508"/>
      <c r="H178" s="508"/>
      <c r="I178" s="508"/>
      <c r="J178" s="508"/>
      <c r="K178" s="508"/>
      <c r="L178" s="508"/>
      <c r="M178" s="508"/>
      <c r="N178" s="508"/>
      <c r="O178" s="508"/>
      <c r="P178" s="508"/>
      <c r="Q178" s="508"/>
      <c r="R178" s="508"/>
      <c r="S178" s="508"/>
      <c r="T178" s="508"/>
      <c r="U178" s="508"/>
    </row>
    <row r="179" spans="1:21" ht="15.75" customHeight="1">
      <c r="A179" s="508"/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8"/>
      <c r="P179" s="508"/>
      <c r="Q179" s="508"/>
      <c r="R179" s="508"/>
      <c r="S179" s="508"/>
      <c r="T179" s="508"/>
      <c r="U179" s="508"/>
    </row>
    <row r="180" spans="1:21" ht="15.75" customHeight="1">
      <c r="A180" s="508"/>
      <c r="B180" s="508"/>
      <c r="C180" s="508"/>
      <c r="D180" s="508"/>
      <c r="E180" s="508"/>
      <c r="F180" s="508"/>
      <c r="G180" s="508"/>
      <c r="H180" s="508"/>
      <c r="I180" s="508"/>
      <c r="J180" s="508"/>
      <c r="K180" s="508"/>
      <c r="L180" s="508"/>
      <c r="M180" s="508"/>
      <c r="N180" s="508"/>
      <c r="O180" s="508"/>
      <c r="P180" s="508"/>
      <c r="Q180" s="508"/>
      <c r="R180" s="508"/>
      <c r="S180" s="508"/>
      <c r="T180" s="508"/>
      <c r="U180" s="508"/>
    </row>
    <row r="181" spans="1:21" ht="15.75" customHeight="1">
      <c r="A181" s="508"/>
      <c r="B181" s="508"/>
      <c r="C181" s="508"/>
      <c r="D181" s="508"/>
      <c r="E181" s="508"/>
      <c r="F181" s="508"/>
      <c r="G181" s="508"/>
      <c r="H181" s="508"/>
      <c r="I181" s="508"/>
      <c r="J181" s="508"/>
      <c r="K181" s="508"/>
      <c r="L181" s="508"/>
      <c r="M181" s="508"/>
      <c r="N181" s="508"/>
      <c r="O181" s="508"/>
      <c r="P181" s="508"/>
      <c r="Q181" s="508"/>
      <c r="R181" s="508"/>
      <c r="S181" s="508"/>
      <c r="T181" s="508"/>
      <c r="U181" s="508"/>
    </row>
    <row r="182" spans="1:21" ht="15.75" customHeight="1">
      <c r="A182" s="508"/>
      <c r="B182" s="508"/>
      <c r="C182" s="508"/>
      <c r="D182" s="508"/>
      <c r="E182" s="508"/>
      <c r="F182" s="508"/>
      <c r="G182" s="508"/>
      <c r="H182" s="508"/>
      <c r="I182" s="508"/>
      <c r="J182" s="508"/>
      <c r="K182" s="508"/>
      <c r="L182" s="508"/>
      <c r="M182" s="508"/>
      <c r="N182" s="508"/>
      <c r="O182" s="508"/>
      <c r="P182" s="508"/>
      <c r="Q182" s="508"/>
      <c r="R182" s="508"/>
      <c r="S182" s="508"/>
      <c r="T182" s="508"/>
      <c r="U182" s="508"/>
    </row>
    <row r="183" spans="1:21" ht="15.75" customHeight="1">
      <c r="A183" s="508"/>
      <c r="B183" s="508"/>
      <c r="C183" s="508"/>
      <c r="D183" s="508"/>
      <c r="E183" s="508"/>
      <c r="F183" s="508"/>
      <c r="G183" s="508"/>
      <c r="H183" s="508"/>
      <c r="I183" s="508"/>
      <c r="J183" s="508"/>
      <c r="K183" s="508"/>
      <c r="L183" s="508"/>
      <c r="M183" s="508"/>
      <c r="N183" s="508"/>
      <c r="O183" s="508"/>
      <c r="P183" s="508"/>
      <c r="Q183" s="508"/>
      <c r="R183" s="508"/>
      <c r="S183" s="508"/>
      <c r="T183" s="508"/>
      <c r="U183" s="508"/>
    </row>
    <row r="184" spans="1:21" ht="15.75" customHeight="1">
      <c r="A184" s="508"/>
      <c r="B184" s="508"/>
      <c r="C184" s="508"/>
      <c r="D184" s="508"/>
      <c r="E184" s="508"/>
      <c r="F184" s="508"/>
      <c r="G184" s="508"/>
      <c r="H184" s="508"/>
      <c r="I184" s="508"/>
      <c r="J184" s="508"/>
      <c r="K184" s="508"/>
      <c r="L184" s="508"/>
      <c r="M184" s="508"/>
      <c r="N184" s="508"/>
      <c r="O184" s="508"/>
      <c r="P184" s="508"/>
      <c r="Q184" s="508"/>
      <c r="R184" s="508"/>
      <c r="S184" s="508"/>
      <c r="T184" s="508"/>
      <c r="U184" s="508"/>
    </row>
    <row r="185" spans="1:21" ht="15.75" customHeight="1">
      <c r="A185" s="508"/>
      <c r="B185" s="508"/>
      <c r="C185" s="508"/>
      <c r="D185" s="508"/>
      <c r="E185" s="508"/>
      <c r="F185" s="508"/>
      <c r="G185" s="508"/>
      <c r="H185" s="508"/>
      <c r="I185" s="508"/>
      <c r="J185" s="508"/>
      <c r="K185" s="508"/>
      <c r="L185" s="508"/>
      <c r="M185" s="508"/>
      <c r="N185" s="508"/>
      <c r="O185" s="508"/>
      <c r="P185" s="508"/>
      <c r="Q185" s="508"/>
      <c r="R185" s="508"/>
      <c r="S185" s="508"/>
      <c r="T185" s="508"/>
      <c r="U185" s="508"/>
    </row>
    <row r="186" spans="1:21" ht="15.75" customHeight="1">
      <c r="A186" s="508"/>
      <c r="B186" s="508"/>
      <c r="C186" s="508"/>
      <c r="D186" s="508"/>
      <c r="E186" s="508"/>
      <c r="F186" s="508"/>
      <c r="G186" s="508"/>
      <c r="H186" s="508"/>
      <c r="I186" s="508"/>
      <c r="J186" s="508"/>
      <c r="K186" s="508"/>
      <c r="L186" s="508"/>
      <c r="M186" s="508"/>
      <c r="N186" s="508"/>
      <c r="O186" s="508"/>
      <c r="P186" s="508"/>
      <c r="Q186" s="508"/>
      <c r="R186" s="508"/>
      <c r="S186" s="508"/>
      <c r="T186" s="508"/>
      <c r="U186" s="508"/>
    </row>
    <row r="187" spans="1:21" ht="15.75" customHeight="1">
      <c r="A187" s="508"/>
      <c r="B187" s="508"/>
      <c r="C187" s="508"/>
      <c r="D187" s="508"/>
      <c r="E187" s="508"/>
      <c r="F187" s="508"/>
      <c r="G187" s="508"/>
      <c r="H187" s="508"/>
      <c r="I187" s="508"/>
      <c r="J187" s="508"/>
      <c r="K187" s="508"/>
      <c r="L187" s="508"/>
      <c r="M187" s="508"/>
      <c r="N187" s="508"/>
      <c r="O187" s="508"/>
      <c r="P187" s="508"/>
      <c r="Q187" s="508"/>
      <c r="R187" s="508"/>
      <c r="S187" s="508"/>
      <c r="T187" s="508"/>
      <c r="U187" s="508"/>
    </row>
    <row r="188" spans="1:21" ht="15.75" customHeight="1">
      <c r="A188" s="508"/>
      <c r="B188" s="508"/>
      <c r="C188" s="508"/>
      <c r="D188" s="508"/>
      <c r="E188" s="508"/>
      <c r="F188" s="508"/>
      <c r="G188" s="508"/>
      <c r="H188" s="508"/>
      <c r="I188" s="508"/>
      <c r="J188" s="508"/>
      <c r="K188" s="508"/>
      <c r="L188" s="508"/>
      <c r="M188" s="508"/>
      <c r="N188" s="508"/>
      <c r="O188" s="508"/>
      <c r="P188" s="508"/>
      <c r="Q188" s="508"/>
      <c r="R188" s="508"/>
      <c r="S188" s="508"/>
      <c r="T188" s="508"/>
      <c r="U188" s="508"/>
    </row>
    <row r="189" spans="1:21" ht="15.75" customHeight="1">
      <c r="A189" s="508"/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8"/>
      <c r="P189" s="508"/>
      <c r="Q189" s="508"/>
      <c r="R189" s="508"/>
      <c r="S189" s="508"/>
      <c r="T189" s="508"/>
      <c r="U189" s="508"/>
    </row>
    <row r="190" spans="1:21" ht="15.75" customHeight="1">
      <c r="A190" s="508"/>
      <c r="B190" s="508"/>
      <c r="C190" s="508"/>
      <c r="D190" s="508"/>
      <c r="E190" s="508"/>
      <c r="F190" s="508"/>
      <c r="G190" s="508"/>
      <c r="H190" s="508"/>
      <c r="I190" s="508"/>
      <c r="J190" s="508"/>
      <c r="K190" s="508"/>
      <c r="L190" s="508"/>
      <c r="M190" s="508"/>
      <c r="N190" s="508"/>
      <c r="O190" s="508"/>
      <c r="P190" s="508"/>
      <c r="Q190" s="508"/>
      <c r="R190" s="508"/>
      <c r="S190" s="508"/>
      <c r="T190" s="508"/>
      <c r="U190" s="508"/>
    </row>
    <row r="191" spans="1:21" ht="15.75" customHeight="1">
      <c r="A191" s="508"/>
      <c r="B191" s="508"/>
      <c r="C191" s="508"/>
      <c r="D191" s="508"/>
      <c r="E191" s="508"/>
      <c r="F191" s="508"/>
      <c r="G191" s="508"/>
      <c r="H191" s="508"/>
      <c r="I191" s="508"/>
      <c r="J191" s="508"/>
      <c r="K191" s="508"/>
      <c r="L191" s="508"/>
      <c r="M191" s="508"/>
      <c r="N191" s="508"/>
      <c r="O191" s="508"/>
      <c r="P191" s="508"/>
      <c r="Q191" s="508"/>
      <c r="R191" s="508"/>
      <c r="S191" s="508"/>
      <c r="T191" s="508"/>
      <c r="U191" s="508"/>
    </row>
    <row r="192" spans="1:21" ht="15.75" customHeight="1">
      <c r="A192" s="508"/>
      <c r="B192" s="508"/>
      <c r="C192" s="508"/>
      <c r="D192" s="508"/>
      <c r="E192" s="508"/>
      <c r="F192" s="508"/>
      <c r="G192" s="508"/>
      <c r="H192" s="508"/>
      <c r="I192" s="508"/>
      <c r="J192" s="508"/>
      <c r="K192" s="508"/>
      <c r="L192" s="508"/>
      <c r="M192" s="508"/>
      <c r="N192" s="508"/>
      <c r="O192" s="508"/>
      <c r="P192" s="508"/>
      <c r="Q192" s="508"/>
      <c r="R192" s="508"/>
      <c r="S192" s="508"/>
      <c r="T192" s="508"/>
      <c r="U192" s="508"/>
    </row>
    <row r="193" spans="1:21" ht="15.75" customHeight="1">
      <c r="A193" s="508"/>
      <c r="B193" s="508"/>
      <c r="C193" s="508"/>
      <c r="D193" s="508"/>
      <c r="E193" s="508"/>
      <c r="F193" s="508"/>
      <c r="G193" s="508"/>
      <c r="H193" s="508"/>
      <c r="I193" s="508"/>
      <c r="J193" s="508"/>
      <c r="K193" s="508"/>
      <c r="L193" s="508"/>
      <c r="M193" s="508"/>
      <c r="N193" s="508"/>
      <c r="O193" s="508"/>
      <c r="P193" s="508"/>
      <c r="Q193" s="508"/>
      <c r="R193" s="508"/>
      <c r="S193" s="508"/>
      <c r="T193" s="508"/>
      <c r="U193" s="508"/>
    </row>
    <row r="194" spans="1:21" ht="15.75" customHeight="1">
      <c r="A194" s="508"/>
      <c r="B194" s="508"/>
      <c r="C194" s="508"/>
      <c r="D194" s="508"/>
      <c r="E194" s="508"/>
      <c r="F194" s="508"/>
      <c r="G194" s="508"/>
      <c r="H194" s="508"/>
      <c r="I194" s="508"/>
      <c r="J194" s="508"/>
      <c r="K194" s="508"/>
      <c r="L194" s="508"/>
      <c r="M194" s="508"/>
      <c r="N194" s="508"/>
      <c r="O194" s="508"/>
      <c r="P194" s="508"/>
      <c r="Q194" s="508"/>
      <c r="R194" s="508"/>
      <c r="S194" s="508"/>
      <c r="T194" s="508"/>
      <c r="U194" s="508"/>
    </row>
    <row r="195" spans="1:21" ht="15.75" customHeight="1">
      <c r="A195" s="508"/>
      <c r="B195" s="508"/>
      <c r="C195" s="508"/>
      <c r="D195" s="508"/>
      <c r="E195" s="508"/>
      <c r="F195" s="508"/>
      <c r="G195" s="508"/>
      <c r="H195" s="508"/>
      <c r="I195" s="508"/>
      <c r="J195" s="508"/>
      <c r="K195" s="508"/>
      <c r="L195" s="508"/>
      <c r="M195" s="508"/>
      <c r="N195" s="508"/>
      <c r="O195" s="508"/>
      <c r="P195" s="508"/>
      <c r="Q195" s="508"/>
      <c r="R195" s="508"/>
      <c r="S195" s="508"/>
      <c r="T195" s="508"/>
      <c r="U195" s="508"/>
    </row>
    <row r="196" spans="1:21" ht="15.75" customHeight="1">
      <c r="A196" s="508"/>
      <c r="B196" s="508"/>
      <c r="C196" s="508"/>
      <c r="D196" s="508"/>
      <c r="E196" s="508"/>
      <c r="F196" s="508"/>
      <c r="G196" s="508"/>
      <c r="H196" s="508"/>
      <c r="I196" s="508"/>
      <c r="J196" s="508"/>
      <c r="K196" s="508"/>
      <c r="L196" s="508"/>
      <c r="M196" s="508"/>
      <c r="N196" s="508"/>
      <c r="O196" s="508"/>
      <c r="P196" s="508"/>
      <c r="Q196" s="508"/>
      <c r="R196" s="508"/>
      <c r="S196" s="508"/>
      <c r="T196" s="508"/>
      <c r="U196" s="508"/>
    </row>
    <row r="197" spans="1:21" ht="15.75" customHeight="1">
      <c r="A197" s="508"/>
      <c r="B197" s="508"/>
      <c r="C197" s="508"/>
      <c r="D197" s="508"/>
      <c r="E197" s="508"/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  <c r="Q197" s="508"/>
      <c r="R197" s="508"/>
      <c r="S197" s="508"/>
      <c r="T197" s="508"/>
      <c r="U197" s="508"/>
    </row>
    <row r="198" spans="1:21" ht="15.75" customHeight="1">
      <c r="A198" s="508"/>
      <c r="B198" s="508"/>
      <c r="C198" s="508"/>
      <c r="D198" s="508"/>
      <c r="E198" s="508"/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  <c r="Q198" s="508"/>
      <c r="R198" s="508"/>
      <c r="S198" s="508"/>
      <c r="T198" s="508"/>
      <c r="U198" s="508"/>
    </row>
    <row r="199" spans="1:21" ht="15.75" customHeight="1">
      <c r="A199" s="508"/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  <c r="Q199" s="508"/>
      <c r="R199" s="508"/>
      <c r="S199" s="508"/>
      <c r="T199" s="508"/>
      <c r="U199" s="508"/>
    </row>
    <row r="200" spans="1:21" ht="15.75" customHeight="1">
      <c r="A200" s="508"/>
      <c r="B200" s="508"/>
      <c r="C200" s="508"/>
      <c r="D200" s="508"/>
      <c r="E200" s="508"/>
      <c r="F200" s="508"/>
      <c r="G200" s="508"/>
      <c r="H200" s="508"/>
      <c r="I200" s="508"/>
      <c r="J200" s="508"/>
      <c r="K200" s="508"/>
      <c r="L200" s="508"/>
      <c r="M200" s="508"/>
      <c r="N200" s="508"/>
      <c r="O200" s="508"/>
      <c r="P200" s="508"/>
      <c r="Q200" s="508"/>
      <c r="R200" s="508"/>
      <c r="S200" s="508"/>
      <c r="T200" s="508"/>
      <c r="U200" s="508"/>
    </row>
    <row r="201" spans="1:21" ht="15.75" customHeight="1">
      <c r="A201" s="508"/>
      <c r="B201" s="508"/>
      <c r="C201" s="508"/>
      <c r="D201" s="508"/>
      <c r="E201" s="508"/>
      <c r="F201" s="508"/>
      <c r="G201" s="508"/>
      <c r="H201" s="508"/>
      <c r="I201" s="508"/>
      <c r="J201" s="508"/>
      <c r="K201" s="508"/>
      <c r="L201" s="508"/>
      <c r="M201" s="508"/>
      <c r="N201" s="508"/>
      <c r="O201" s="508"/>
      <c r="P201" s="508"/>
      <c r="Q201" s="508"/>
      <c r="R201" s="508"/>
      <c r="S201" s="508"/>
      <c r="T201" s="508"/>
      <c r="U201" s="508"/>
    </row>
    <row r="202" spans="1:21" ht="15.75" customHeight="1">
      <c r="A202" s="508"/>
      <c r="B202" s="508"/>
      <c r="C202" s="508"/>
      <c r="D202" s="508"/>
      <c r="E202" s="508"/>
      <c r="F202" s="508"/>
      <c r="G202" s="508"/>
      <c r="H202" s="508"/>
      <c r="I202" s="508"/>
      <c r="J202" s="508"/>
      <c r="K202" s="508"/>
      <c r="L202" s="508"/>
      <c r="M202" s="508"/>
      <c r="N202" s="508"/>
      <c r="O202" s="508"/>
      <c r="P202" s="508"/>
      <c r="Q202" s="508"/>
      <c r="R202" s="508"/>
      <c r="S202" s="508"/>
      <c r="T202" s="508"/>
      <c r="U202" s="508"/>
    </row>
    <row r="203" spans="1:21" ht="15.75" customHeight="1">
      <c r="A203" s="508"/>
      <c r="B203" s="508"/>
      <c r="C203" s="508"/>
      <c r="D203" s="508"/>
      <c r="E203" s="508"/>
      <c r="F203" s="508"/>
      <c r="G203" s="508"/>
      <c r="H203" s="508"/>
      <c r="I203" s="508"/>
      <c r="J203" s="508"/>
      <c r="K203" s="508"/>
      <c r="L203" s="508"/>
      <c r="M203" s="508"/>
      <c r="N203" s="508"/>
      <c r="O203" s="508"/>
      <c r="P203" s="508"/>
      <c r="Q203" s="508"/>
      <c r="R203" s="508"/>
      <c r="S203" s="508"/>
      <c r="T203" s="508"/>
      <c r="U203" s="508"/>
    </row>
    <row r="204" spans="1:21" ht="15.75" customHeight="1">
      <c r="A204" s="508"/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8"/>
      <c r="P204" s="508"/>
      <c r="Q204" s="508"/>
      <c r="R204" s="508"/>
      <c r="S204" s="508"/>
      <c r="T204" s="508"/>
      <c r="U204" s="508"/>
    </row>
    <row r="205" spans="1:21" ht="15.75" customHeight="1">
      <c r="A205" s="508"/>
      <c r="B205" s="508"/>
      <c r="C205" s="508"/>
      <c r="D205" s="508"/>
      <c r="E205" s="508"/>
      <c r="F205" s="508"/>
      <c r="G205" s="508"/>
      <c r="H205" s="508"/>
      <c r="I205" s="508"/>
      <c r="J205" s="508"/>
      <c r="K205" s="508"/>
      <c r="L205" s="508"/>
      <c r="M205" s="508"/>
      <c r="N205" s="508"/>
      <c r="O205" s="508"/>
      <c r="P205" s="508"/>
      <c r="Q205" s="508"/>
      <c r="R205" s="508"/>
      <c r="S205" s="508"/>
      <c r="T205" s="508"/>
      <c r="U205" s="508"/>
    </row>
    <row r="206" spans="1:21" ht="15.75" customHeight="1">
      <c r="A206" s="508"/>
      <c r="B206" s="508"/>
      <c r="C206" s="508"/>
      <c r="D206" s="508"/>
      <c r="E206" s="508"/>
      <c r="F206" s="508"/>
      <c r="G206" s="508"/>
      <c r="H206" s="508"/>
      <c r="I206" s="508"/>
      <c r="J206" s="508"/>
      <c r="K206" s="508"/>
      <c r="L206" s="508"/>
      <c r="M206" s="508"/>
      <c r="N206" s="508"/>
      <c r="O206" s="508"/>
      <c r="P206" s="508"/>
      <c r="Q206" s="508"/>
      <c r="R206" s="508"/>
      <c r="S206" s="508"/>
      <c r="T206" s="508"/>
      <c r="U206" s="508"/>
    </row>
    <row r="207" spans="1:21" ht="15.75" customHeight="1">
      <c r="A207" s="508"/>
      <c r="B207" s="508"/>
      <c r="C207" s="508"/>
      <c r="D207" s="508"/>
      <c r="E207" s="508"/>
      <c r="F207" s="508"/>
      <c r="G207" s="508"/>
      <c r="H207" s="508"/>
      <c r="I207" s="508"/>
      <c r="J207" s="508"/>
      <c r="K207" s="508"/>
      <c r="L207" s="508"/>
      <c r="M207" s="508"/>
      <c r="N207" s="508"/>
      <c r="O207" s="508"/>
      <c r="P207" s="508"/>
      <c r="Q207" s="508"/>
      <c r="R207" s="508"/>
      <c r="S207" s="508"/>
      <c r="T207" s="508"/>
      <c r="U207" s="508"/>
    </row>
    <row r="208" spans="1:21" ht="15.75" customHeight="1">
      <c r="A208" s="508"/>
      <c r="B208" s="508"/>
      <c r="C208" s="508"/>
      <c r="D208" s="508"/>
      <c r="E208" s="508"/>
      <c r="F208" s="508"/>
      <c r="G208" s="508"/>
      <c r="H208" s="508"/>
      <c r="I208" s="508"/>
      <c r="J208" s="508"/>
      <c r="K208" s="508"/>
      <c r="L208" s="508"/>
      <c r="M208" s="508"/>
      <c r="N208" s="508"/>
      <c r="O208" s="508"/>
      <c r="P208" s="508"/>
      <c r="Q208" s="508"/>
      <c r="R208" s="508"/>
      <c r="S208" s="508"/>
      <c r="T208" s="508"/>
      <c r="U208" s="508"/>
    </row>
    <row r="209" spans="1:21" ht="15.75" customHeight="1">
      <c r="A209" s="508"/>
      <c r="B209" s="508"/>
      <c r="C209" s="508"/>
      <c r="D209" s="508"/>
      <c r="E209" s="508"/>
      <c r="F209" s="508"/>
      <c r="G209" s="508"/>
      <c r="H209" s="508"/>
      <c r="I209" s="508"/>
      <c r="J209" s="508"/>
      <c r="K209" s="508"/>
      <c r="L209" s="508"/>
      <c r="M209" s="508"/>
      <c r="N209" s="508"/>
      <c r="O209" s="508"/>
      <c r="P209" s="508"/>
      <c r="Q209" s="508"/>
      <c r="R209" s="508"/>
      <c r="S209" s="508"/>
      <c r="T209" s="508"/>
      <c r="U209" s="508"/>
    </row>
    <row r="210" spans="1:21" ht="15.75" customHeight="1">
      <c r="A210" s="508"/>
      <c r="B210" s="508"/>
      <c r="C210" s="508"/>
      <c r="D210" s="508"/>
      <c r="E210" s="508"/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  <c r="Q210" s="508"/>
      <c r="R210" s="508"/>
      <c r="S210" s="508"/>
      <c r="T210" s="508"/>
      <c r="U210" s="508"/>
    </row>
    <row r="211" spans="1:21" ht="15.75" customHeight="1">
      <c r="A211" s="508"/>
      <c r="B211" s="508"/>
      <c r="C211" s="508"/>
      <c r="D211" s="508"/>
      <c r="E211" s="508"/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  <c r="Q211" s="508"/>
      <c r="R211" s="508"/>
      <c r="S211" s="508"/>
      <c r="T211" s="508"/>
      <c r="U211" s="508"/>
    </row>
    <row r="212" spans="1:21" ht="15.75" customHeight="1">
      <c r="A212" s="508"/>
      <c r="B212" s="508"/>
      <c r="C212" s="508"/>
      <c r="D212" s="508"/>
      <c r="E212" s="508"/>
      <c r="F212" s="508"/>
      <c r="G212" s="508"/>
      <c r="H212" s="508"/>
      <c r="I212" s="508"/>
      <c r="J212" s="508"/>
      <c r="K212" s="508"/>
      <c r="L212" s="508"/>
      <c r="M212" s="508"/>
      <c r="N212" s="508"/>
      <c r="O212" s="508"/>
      <c r="P212" s="508"/>
      <c r="Q212" s="508"/>
      <c r="R212" s="508"/>
      <c r="S212" s="508"/>
      <c r="T212" s="508"/>
      <c r="U212" s="508"/>
    </row>
    <row r="213" spans="1:21" ht="15.75" customHeight="1">
      <c r="A213" s="508"/>
      <c r="B213" s="508"/>
      <c r="C213" s="508"/>
      <c r="D213" s="508"/>
      <c r="E213" s="508"/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  <c r="Q213" s="508"/>
      <c r="R213" s="508"/>
      <c r="S213" s="508"/>
      <c r="T213" s="508"/>
      <c r="U213" s="508"/>
    </row>
    <row r="214" spans="1:21" ht="15.75" customHeight="1">
      <c r="A214" s="508"/>
      <c r="B214" s="508"/>
      <c r="C214" s="508"/>
      <c r="D214" s="508"/>
      <c r="E214" s="508"/>
      <c r="F214" s="508"/>
      <c r="G214" s="508"/>
      <c r="H214" s="508"/>
      <c r="I214" s="508"/>
      <c r="J214" s="508"/>
      <c r="K214" s="508"/>
      <c r="L214" s="508"/>
      <c r="M214" s="508"/>
      <c r="N214" s="508"/>
      <c r="O214" s="508"/>
      <c r="P214" s="508"/>
      <c r="Q214" s="508"/>
      <c r="R214" s="508"/>
      <c r="S214" s="508"/>
      <c r="T214" s="508"/>
      <c r="U214" s="508"/>
    </row>
    <row r="215" spans="1:21" ht="15.75" customHeight="1">
      <c r="A215" s="508"/>
      <c r="B215" s="508"/>
      <c r="C215" s="508"/>
      <c r="D215" s="508"/>
      <c r="E215" s="508"/>
      <c r="F215" s="508"/>
      <c r="G215" s="508"/>
      <c r="H215" s="508"/>
      <c r="I215" s="508"/>
      <c r="J215" s="508"/>
      <c r="K215" s="508"/>
      <c r="L215" s="508"/>
      <c r="M215" s="508"/>
      <c r="N215" s="508"/>
      <c r="O215" s="508"/>
      <c r="P215" s="508"/>
      <c r="Q215" s="508"/>
      <c r="R215" s="508"/>
      <c r="S215" s="508"/>
      <c r="T215" s="508"/>
      <c r="U215" s="508"/>
    </row>
    <row r="216" spans="1:21" ht="15.75" customHeight="1">
      <c r="A216" s="508"/>
      <c r="B216" s="508"/>
      <c r="C216" s="508"/>
      <c r="D216" s="508"/>
      <c r="E216" s="508"/>
      <c r="F216" s="508"/>
      <c r="G216" s="508"/>
      <c r="H216" s="508"/>
      <c r="I216" s="508"/>
      <c r="J216" s="508"/>
      <c r="K216" s="508"/>
      <c r="L216" s="508"/>
      <c r="M216" s="508"/>
      <c r="N216" s="508"/>
      <c r="O216" s="508"/>
      <c r="P216" s="508"/>
      <c r="Q216" s="508"/>
      <c r="R216" s="508"/>
      <c r="S216" s="508"/>
      <c r="T216" s="508"/>
      <c r="U216" s="508"/>
    </row>
    <row r="217" spans="1:21" ht="15.75" customHeight="1">
      <c r="A217" s="508"/>
      <c r="B217" s="508"/>
      <c r="C217" s="508"/>
      <c r="D217" s="508"/>
      <c r="E217" s="508"/>
      <c r="F217" s="508"/>
      <c r="G217" s="508"/>
      <c r="H217" s="508"/>
      <c r="I217" s="508"/>
      <c r="J217" s="508"/>
      <c r="K217" s="508"/>
      <c r="L217" s="508"/>
      <c r="M217" s="508"/>
      <c r="N217" s="508"/>
      <c r="O217" s="508"/>
      <c r="P217" s="508"/>
      <c r="Q217" s="508"/>
      <c r="R217" s="508"/>
      <c r="S217" s="508"/>
      <c r="T217" s="508"/>
      <c r="U217" s="508"/>
    </row>
    <row r="218" spans="1:21" ht="15.75" customHeight="1">
      <c r="A218" s="508"/>
      <c r="B218" s="508"/>
      <c r="C218" s="508"/>
      <c r="D218" s="508"/>
      <c r="E218" s="508"/>
      <c r="F218" s="508"/>
      <c r="G218" s="508"/>
      <c r="H218" s="508"/>
      <c r="I218" s="508"/>
      <c r="J218" s="508"/>
      <c r="K218" s="508"/>
      <c r="L218" s="508"/>
      <c r="M218" s="508"/>
      <c r="N218" s="508"/>
      <c r="O218" s="508"/>
      <c r="P218" s="508"/>
      <c r="Q218" s="508"/>
      <c r="R218" s="508"/>
      <c r="S218" s="508"/>
      <c r="T218" s="508"/>
      <c r="U218" s="508"/>
    </row>
    <row r="219" spans="1:21" ht="15.75" customHeight="1">
      <c r="A219" s="508"/>
      <c r="B219" s="508"/>
      <c r="C219" s="508"/>
      <c r="D219" s="508"/>
      <c r="E219" s="508"/>
      <c r="F219" s="508"/>
      <c r="G219" s="508"/>
      <c r="H219" s="508"/>
      <c r="I219" s="508"/>
      <c r="J219" s="508"/>
      <c r="K219" s="508"/>
      <c r="L219" s="508"/>
      <c r="M219" s="508"/>
      <c r="N219" s="508"/>
      <c r="O219" s="508"/>
      <c r="P219" s="508"/>
      <c r="Q219" s="508"/>
      <c r="R219" s="508"/>
      <c r="S219" s="508"/>
      <c r="T219" s="508"/>
      <c r="U219" s="508"/>
    </row>
    <row r="220" spans="1:21" ht="15.75" customHeight="1">
      <c r="A220" s="508"/>
      <c r="B220" s="508"/>
      <c r="C220" s="508"/>
      <c r="D220" s="508"/>
      <c r="E220" s="508"/>
      <c r="F220" s="508"/>
      <c r="G220" s="508"/>
      <c r="H220" s="508"/>
      <c r="I220" s="508"/>
      <c r="J220" s="508"/>
      <c r="K220" s="508"/>
      <c r="L220" s="508"/>
      <c r="M220" s="508"/>
      <c r="N220" s="508"/>
      <c r="O220" s="508"/>
      <c r="P220" s="508"/>
      <c r="Q220" s="508"/>
      <c r="R220" s="508"/>
      <c r="S220" s="508"/>
      <c r="T220" s="508"/>
      <c r="U220" s="508"/>
    </row>
    <row r="221" spans="1:21" ht="15.75" customHeight="1"/>
    <row r="222" spans="1:21" ht="15.75" customHeight="1"/>
    <row r="223" spans="1:21" ht="15.75" customHeight="1"/>
    <row r="224" spans="1:21" ht="15.75" customHeight="1"/>
    <row r="225" s="331" customFormat="1" ht="15.75" customHeight="1"/>
    <row r="226" s="331" customFormat="1" ht="15.75" customHeight="1"/>
    <row r="227" s="331" customFormat="1" ht="15.75" customHeight="1"/>
    <row r="228" s="331" customFormat="1" ht="15.75" customHeight="1"/>
    <row r="229" s="331" customFormat="1" ht="15.75" customHeight="1"/>
    <row r="230" s="331" customFormat="1" ht="15.75" customHeight="1"/>
    <row r="231" s="331" customFormat="1" ht="15.75" customHeight="1"/>
    <row r="232" s="331" customFormat="1" ht="15.75" customHeight="1"/>
    <row r="233" s="331" customFormat="1" ht="15.75" customHeight="1"/>
    <row r="234" s="331" customFormat="1" ht="15.75" customHeight="1"/>
    <row r="235" s="331" customFormat="1" ht="15.75" customHeight="1"/>
    <row r="236" s="331" customFormat="1" ht="15.75" customHeight="1"/>
    <row r="237" s="331" customFormat="1" ht="15.75" customHeight="1"/>
    <row r="238" s="331" customFormat="1" ht="15.75" customHeight="1"/>
    <row r="239" s="331" customFormat="1" ht="15.75" customHeight="1"/>
    <row r="240" s="331" customFormat="1" ht="15.75" customHeight="1"/>
    <row r="241" s="331" customFormat="1" ht="15.75" customHeight="1"/>
    <row r="242" s="331" customFormat="1" ht="15.75" customHeight="1"/>
    <row r="243" s="331" customFormat="1" ht="15.75" customHeight="1"/>
    <row r="244" s="331" customFormat="1" ht="15.75" customHeight="1"/>
    <row r="245" s="331" customFormat="1" ht="15.75" customHeight="1"/>
    <row r="246" s="331" customFormat="1" ht="15.75" customHeight="1"/>
    <row r="247" s="331" customFormat="1" ht="15.75" customHeight="1"/>
    <row r="248" s="331" customFormat="1" ht="15.75" customHeight="1"/>
    <row r="249" s="331" customFormat="1" ht="15.75" customHeight="1"/>
    <row r="250" s="331" customFormat="1" ht="15.75" customHeight="1"/>
    <row r="251" s="331" customFormat="1" ht="15.75" customHeight="1"/>
    <row r="252" s="331" customFormat="1" ht="15.75" customHeight="1"/>
    <row r="253" s="331" customFormat="1" ht="15.75" customHeight="1"/>
    <row r="254" s="331" customFormat="1" ht="15.75" customHeight="1"/>
    <row r="255" s="331" customFormat="1" ht="15.75" customHeight="1"/>
    <row r="256" s="331" customFormat="1" ht="15.75" customHeight="1"/>
    <row r="257" s="331" customFormat="1" ht="15.75" customHeight="1"/>
    <row r="258" s="331" customFormat="1" ht="15.75" customHeight="1"/>
    <row r="259" s="331" customFormat="1" ht="15.75" customHeight="1"/>
    <row r="260" s="331" customFormat="1" ht="15.75" customHeight="1"/>
    <row r="261" s="331" customFormat="1" ht="15.75" customHeight="1"/>
    <row r="262" s="331" customFormat="1" ht="15.75" customHeight="1"/>
    <row r="263" s="331" customFormat="1" ht="15.75" customHeight="1"/>
    <row r="264" s="331" customFormat="1" ht="15.75" customHeight="1"/>
    <row r="265" s="331" customFormat="1" ht="15.75" customHeight="1"/>
    <row r="266" s="331" customFormat="1" ht="15.75" customHeight="1"/>
    <row r="267" s="331" customFormat="1" ht="15.75" customHeight="1"/>
    <row r="268" s="331" customFormat="1" ht="15.75" customHeight="1"/>
    <row r="269" s="331" customFormat="1" ht="15.75" customHeight="1"/>
    <row r="270" s="331" customFormat="1" ht="15.75" customHeight="1"/>
    <row r="271" s="331" customFormat="1" ht="15.75" customHeight="1"/>
    <row r="272" s="331" customFormat="1" ht="15.75" customHeight="1"/>
    <row r="273" s="331" customFormat="1" ht="15.75" customHeight="1"/>
    <row r="274" s="331" customFormat="1" ht="15.75" customHeight="1"/>
    <row r="275" s="331" customFormat="1" ht="15.75" customHeight="1"/>
    <row r="276" s="331" customFormat="1" ht="15.75" customHeight="1"/>
    <row r="277" s="331" customFormat="1" ht="15.75" customHeight="1"/>
    <row r="278" s="331" customFormat="1" ht="15.75" customHeight="1"/>
    <row r="279" s="331" customFormat="1" ht="15.75" customHeight="1"/>
    <row r="280" s="331" customFormat="1" ht="15.75" customHeight="1"/>
    <row r="281" s="331" customFormat="1" ht="15.75" customHeight="1"/>
    <row r="282" s="331" customFormat="1" ht="15.75" customHeight="1"/>
    <row r="283" s="331" customFormat="1" ht="15.75" customHeight="1"/>
    <row r="284" s="331" customFormat="1" ht="15.75" customHeight="1"/>
    <row r="285" s="331" customFormat="1" ht="15.75" customHeight="1"/>
    <row r="286" s="331" customFormat="1" ht="15.75" customHeight="1"/>
    <row r="287" s="331" customFormat="1" ht="15.75" customHeight="1"/>
    <row r="288" s="331" customFormat="1" ht="15.75" customHeight="1"/>
    <row r="289" s="331" customFormat="1" ht="15.75" customHeight="1"/>
    <row r="290" s="331" customFormat="1" ht="15.75" customHeight="1"/>
    <row r="291" s="331" customFormat="1" ht="15.75" customHeight="1"/>
    <row r="292" s="331" customFormat="1" ht="15.75" customHeight="1"/>
    <row r="293" s="331" customFormat="1" ht="15.75" customHeight="1"/>
    <row r="294" s="331" customFormat="1" ht="15.75" customHeight="1"/>
    <row r="295" s="331" customFormat="1" ht="15.75" customHeight="1"/>
    <row r="296" s="331" customFormat="1" ht="15.75" customHeight="1"/>
    <row r="297" s="331" customFormat="1" ht="15.75" customHeight="1"/>
    <row r="298" s="331" customFormat="1" ht="15.75" customHeight="1"/>
    <row r="299" s="331" customFormat="1" ht="15.75" customHeight="1"/>
    <row r="300" s="331" customFormat="1" ht="15.75" customHeight="1"/>
    <row r="301" s="331" customFormat="1" ht="15.75" customHeight="1"/>
    <row r="302" s="331" customFormat="1" ht="15.75" customHeight="1"/>
    <row r="303" s="331" customFormat="1" ht="15.75" customHeight="1"/>
    <row r="304" s="331" customFormat="1" ht="15.75" customHeight="1"/>
    <row r="305" s="331" customFormat="1" ht="15.75" customHeight="1"/>
    <row r="306" s="331" customFormat="1" ht="15.75" customHeight="1"/>
    <row r="307" s="331" customFormat="1" ht="15.75" customHeight="1"/>
    <row r="308" s="331" customFormat="1" ht="15.75" customHeight="1"/>
    <row r="309" s="331" customFormat="1" ht="15.75" customHeight="1"/>
    <row r="310" s="331" customFormat="1" ht="15.75" customHeight="1"/>
    <row r="311" s="331" customFormat="1" ht="15.75" customHeight="1"/>
    <row r="312" s="331" customFormat="1" ht="15.75" customHeight="1"/>
    <row r="313" s="331" customFormat="1" ht="15.75" customHeight="1"/>
    <row r="314" s="331" customFormat="1" ht="15.75" customHeight="1"/>
    <row r="315" s="331" customFormat="1" ht="15.75" customHeight="1"/>
    <row r="316" s="331" customFormat="1" ht="15.75" customHeight="1"/>
    <row r="317" s="331" customFormat="1" ht="15.75" customHeight="1"/>
    <row r="318" s="331" customFormat="1" ht="15.75" customHeight="1"/>
    <row r="319" s="331" customFormat="1" ht="15.75" customHeight="1"/>
    <row r="320" s="331" customFormat="1" ht="15.75" customHeight="1"/>
    <row r="321" s="331" customFormat="1" ht="15.75" customHeight="1"/>
    <row r="322" s="331" customFormat="1" ht="15.75" customHeight="1"/>
    <row r="323" s="331" customFormat="1" ht="15.75" customHeight="1"/>
    <row r="324" s="331" customFormat="1" ht="15.75" customHeight="1"/>
    <row r="325" s="331" customFormat="1" ht="15.75" customHeight="1"/>
    <row r="326" s="331" customFormat="1" ht="15.75" customHeight="1"/>
    <row r="327" s="331" customFormat="1" ht="15.75" customHeight="1"/>
    <row r="328" s="331" customFormat="1" ht="15.75" customHeight="1"/>
    <row r="329" s="331" customFormat="1" ht="15.75" customHeight="1"/>
    <row r="330" s="331" customFormat="1" ht="15.75" customHeight="1"/>
    <row r="331" s="331" customFormat="1" ht="15.75" customHeight="1"/>
    <row r="332" s="331" customFormat="1" ht="15.75" customHeight="1"/>
    <row r="333" s="331" customFormat="1" ht="15.75" customHeight="1"/>
    <row r="334" s="331" customFormat="1" ht="15.75" customHeight="1"/>
    <row r="335" s="331" customFormat="1" ht="15.75" customHeight="1"/>
    <row r="336" s="331" customFormat="1" ht="15.75" customHeight="1"/>
    <row r="337" s="331" customFormat="1" ht="15.75" customHeight="1"/>
    <row r="338" s="331" customFormat="1" ht="15.75" customHeight="1"/>
    <row r="339" s="331" customFormat="1" ht="15.75" customHeight="1"/>
    <row r="340" s="331" customFormat="1" ht="15.75" customHeight="1"/>
    <row r="341" s="331" customFormat="1" ht="15.75" customHeight="1"/>
    <row r="342" s="331" customFormat="1" ht="15.75" customHeight="1"/>
    <row r="343" s="331" customFormat="1" ht="15.75" customHeight="1"/>
    <row r="344" s="331" customFormat="1" ht="15.75" customHeight="1"/>
    <row r="345" s="331" customFormat="1" ht="15.75" customHeight="1"/>
    <row r="346" s="331" customFormat="1" ht="15.75" customHeight="1"/>
    <row r="347" s="331" customFormat="1" ht="15.75" customHeight="1"/>
    <row r="348" s="331" customFormat="1" ht="15.75" customHeight="1"/>
    <row r="349" s="331" customFormat="1" ht="15.75" customHeight="1"/>
    <row r="350" s="331" customFormat="1" ht="15.75" customHeight="1"/>
    <row r="351" s="331" customFormat="1" ht="15.75" customHeight="1"/>
    <row r="352" s="331" customFormat="1" ht="15.75" customHeight="1"/>
    <row r="353" s="331" customFormat="1" ht="15.75" customHeight="1"/>
    <row r="354" s="331" customFormat="1" ht="15.75" customHeight="1"/>
    <row r="355" s="331" customFormat="1" ht="15.75" customHeight="1"/>
    <row r="356" s="331" customFormat="1" ht="15.75" customHeight="1"/>
    <row r="357" s="331" customFormat="1" ht="15.75" customHeight="1"/>
    <row r="358" s="331" customFormat="1" ht="15.75" customHeight="1"/>
    <row r="359" s="331" customFormat="1" ht="15.75" customHeight="1"/>
    <row r="360" s="331" customFormat="1" ht="15.75" customHeight="1"/>
    <row r="361" s="331" customFormat="1" ht="15.75" customHeight="1"/>
    <row r="362" s="331" customFormat="1" ht="15.75" customHeight="1"/>
    <row r="363" s="331" customFormat="1" ht="15.75" customHeight="1"/>
    <row r="364" s="331" customFormat="1" ht="15.75" customHeight="1"/>
    <row r="365" s="331" customFormat="1" ht="15.75" customHeight="1"/>
    <row r="366" s="331" customFormat="1" ht="15.75" customHeight="1"/>
    <row r="367" s="331" customFormat="1" ht="15.75" customHeight="1"/>
    <row r="368" s="331" customFormat="1" ht="15.75" customHeight="1"/>
    <row r="369" s="331" customFormat="1" ht="15.75" customHeight="1"/>
    <row r="370" s="331" customFormat="1" ht="15.75" customHeight="1"/>
    <row r="371" s="331" customFormat="1" ht="15.75" customHeight="1"/>
    <row r="372" s="331" customFormat="1" ht="15.75" customHeight="1"/>
    <row r="373" s="331" customFormat="1" ht="15.75" customHeight="1"/>
    <row r="374" s="331" customFormat="1" ht="15.75" customHeight="1"/>
    <row r="375" s="331" customFormat="1" ht="15.75" customHeight="1"/>
    <row r="376" s="331" customFormat="1" ht="15.75" customHeight="1"/>
    <row r="377" s="331" customFormat="1" ht="15.75" customHeight="1"/>
    <row r="378" s="331" customFormat="1" ht="15.75" customHeight="1"/>
    <row r="379" s="331" customFormat="1" ht="15.75" customHeight="1"/>
    <row r="380" s="331" customFormat="1" ht="15.75" customHeight="1"/>
    <row r="381" s="331" customFormat="1" ht="15.75" customHeight="1"/>
    <row r="382" s="331" customFormat="1" ht="15.75" customHeight="1"/>
    <row r="383" s="331" customFormat="1" ht="15.75" customHeight="1"/>
    <row r="384" s="331" customFormat="1" ht="15.75" customHeight="1"/>
    <row r="385" s="331" customFormat="1" ht="15.75" customHeight="1"/>
    <row r="386" s="331" customFormat="1" ht="15.75" customHeight="1"/>
    <row r="387" s="331" customFormat="1" ht="15.75" customHeight="1"/>
    <row r="388" s="331" customFormat="1" ht="15.75" customHeight="1"/>
    <row r="389" s="331" customFormat="1" ht="15.75" customHeight="1"/>
    <row r="390" s="331" customFormat="1" ht="15.75" customHeight="1"/>
    <row r="391" s="331" customFormat="1" ht="15.75" customHeight="1"/>
    <row r="392" s="331" customFormat="1" ht="15.75" customHeight="1"/>
    <row r="393" s="331" customFormat="1" ht="15.75" customHeight="1"/>
    <row r="394" s="331" customFormat="1" ht="15.75" customHeight="1"/>
    <row r="395" s="331" customFormat="1" ht="15.75" customHeight="1"/>
    <row r="396" s="331" customFormat="1" ht="15.75" customHeight="1"/>
    <row r="397" s="331" customFormat="1" ht="15.75" customHeight="1"/>
    <row r="398" s="331" customFormat="1" ht="15.75" customHeight="1"/>
    <row r="399" s="331" customFormat="1" ht="15.75" customHeight="1"/>
    <row r="400" s="331" customFormat="1" ht="15.75" customHeight="1"/>
    <row r="401" s="331" customFormat="1" ht="15.75" customHeight="1"/>
    <row r="402" s="331" customFormat="1" ht="15.75" customHeight="1"/>
    <row r="403" s="331" customFormat="1" ht="15.75" customHeight="1"/>
    <row r="404" s="331" customFormat="1" ht="15.75" customHeight="1"/>
    <row r="405" s="331" customFormat="1" ht="15.75" customHeight="1"/>
    <row r="406" s="331" customFormat="1" ht="15.75" customHeight="1"/>
    <row r="407" s="331" customFormat="1" ht="15.75" customHeight="1"/>
    <row r="408" s="331" customFormat="1" ht="15.75" customHeight="1"/>
    <row r="409" s="331" customFormat="1" ht="15.75" customHeight="1"/>
    <row r="410" s="331" customFormat="1" ht="15.75" customHeight="1"/>
    <row r="411" s="331" customFormat="1" ht="15.75" customHeight="1"/>
    <row r="412" s="331" customFormat="1" ht="15.75" customHeight="1"/>
    <row r="413" s="331" customFormat="1" ht="15.75" customHeight="1"/>
    <row r="414" s="331" customFormat="1" ht="15.75" customHeight="1"/>
    <row r="415" s="331" customFormat="1" ht="15.75" customHeight="1"/>
    <row r="416" s="331" customFormat="1" ht="15.75" customHeight="1"/>
    <row r="417" s="331" customFormat="1" ht="15.75" customHeight="1"/>
    <row r="418" s="331" customFormat="1" ht="15.75" customHeight="1"/>
    <row r="419" s="331" customFormat="1" ht="15.75" customHeight="1"/>
    <row r="420" s="331" customFormat="1" ht="15.75" customHeight="1"/>
    <row r="421" s="331" customFormat="1" ht="15.75" customHeight="1"/>
    <row r="422" s="331" customFormat="1" ht="15.75" customHeight="1"/>
    <row r="423" s="331" customFormat="1" ht="15.75" customHeight="1"/>
    <row r="424" s="331" customFormat="1" ht="15.75" customHeight="1"/>
    <row r="425" s="331" customFormat="1" ht="15.75" customHeight="1"/>
    <row r="426" s="331" customFormat="1" ht="15.75" customHeight="1"/>
    <row r="427" s="331" customFormat="1" ht="15.75" customHeight="1"/>
    <row r="428" s="331" customFormat="1" ht="15.75" customHeight="1"/>
    <row r="429" s="331" customFormat="1" ht="15.75" customHeight="1"/>
    <row r="430" s="331" customFormat="1" ht="15.75" customHeight="1"/>
    <row r="431" s="331" customFormat="1" ht="15.75" customHeight="1"/>
    <row r="432" s="331" customFormat="1" ht="15.75" customHeight="1"/>
    <row r="433" s="331" customFormat="1" ht="15.75" customHeight="1"/>
    <row r="434" s="331" customFormat="1" ht="15.75" customHeight="1"/>
    <row r="435" s="331" customFormat="1" ht="15.75" customHeight="1"/>
    <row r="436" s="331" customFormat="1" ht="15.75" customHeight="1"/>
    <row r="437" s="331" customFormat="1" ht="15.75" customHeight="1"/>
    <row r="438" s="331" customFormat="1" ht="15.75" customHeight="1"/>
    <row r="439" s="331" customFormat="1" ht="15.75" customHeight="1"/>
    <row r="440" s="331" customFormat="1" ht="15.75" customHeight="1"/>
    <row r="441" s="331" customFormat="1" ht="15.75" customHeight="1"/>
    <row r="442" s="331" customFormat="1" ht="15.75" customHeight="1"/>
    <row r="443" s="331" customFormat="1" ht="15.75" customHeight="1"/>
    <row r="444" s="331" customFormat="1" ht="15.75" customHeight="1"/>
    <row r="445" s="331" customFormat="1" ht="15.75" customHeight="1"/>
    <row r="446" s="331" customFormat="1" ht="15.75" customHeight="1"/>
    <row r="447" s="331" customFormat="1" ht="15.75" customHeight="1"/>
    <row r="448" s="331" customFormat="1" ht="15.75" customHeight="1"/>
    <row r="449" s="331" customFormat="1" ht="15.75" customHeight="1"/>
    <row r="450" s="331" customFormat="1" ht="15.75" customHeight="1"/>
    <row r="451" s="331" customFormat="1" ht="15.75" customHeight="1"/>
    <row r="452" s="331" customFormat="1" ht="15.75" customHeight="1"/>
    <row r="453" s="331" customFormat="1" ht="15.75" customHeight="1"/>
    <row r="454" s="331" customFormat="1" ht="15.75" customHeight="1"/>
    <row r="455" s="331" customFormat="1" ht="15.75" customHeight="1"/>
    <row r="456" s="331" customFormat="1" ht="15.75" customHeight="1"/>
    <row r="457" s="331" customFormat="1" ht="15.75" customHeight="1"/>
    <row r="458" s="331" customFormat="1" ht="15.75" customHeight="1"/>
    <row r="459" s="331" customFormat="1" ht="15.75" customHeight="1"/>
    <row r="460" s="331" customFormat="1" ht="15.75" customHeight="1"/>
    <row r="461" s="331" customFormat="1" ht="15.75" customHeight="1"/>
    <row r="462" s="331" customFormat="1" ht="15.75" customHeight="1"/>
    <row r="463" s="331" customFormat="1" ht="15.75" customHeight="1"/>
    <row r="464" s="331" customFormat="1" ht="15.75" customHeight="1"/>
    <row r="465" s="331" customFormat="1" ht="15.75" customHeight="1"/>
    <row r="466" s="331" customFormat="1" ht="15.75" customHeight="1"/>
    <row r="467" s="331" customFormat="1" ht="15.75" customHeight="1"/>
    <row r="468" s="331" customFormat="1" ht="15.75" customHeight="1"/>
    <row r="469" s="331" customFormat="1" ht="15.75" customHeight="1"/>
    <row r="470" s="331" customFormat="1" ht="15.75" customHeight="1"/>
    <row r="471" s="331" customFormat="1" ht="15.75" customHeight="1"/>
    <row r="472" s="331" customFormat="1" ht="15.75" customHeight="1"/>
    <row r="473" s="331" customFormat="1" ht="15.75" customHeight="1"/>
    <row r="474" s="331" customFormat="1" ht="15.75" customHeight="1"/>
    <row r="475" s="331" customFormat="1" ht="15.75" customHeight="1"/>
    <row r="476" s="331" customFormat="1" ht="15.75" customHeight="1"/>
    <row r="477" s="331" customFormat="1" ht="15.75" customHeight="1"/>
    <row r="478" s="331" customFormat="1" ht="15.75" customHeight="1"/>
    <row r="479" s="331" customFormat="1" ht="15.75" customHeight="1"/>
    <row r="480" s="331" customFormat="1" ht="15.75" customHeight="1"/>
    <row r="481" s="331" customFormat="1" ht="15.75" customHeight="1"/>
    <row r="482" s="331" customFormat="1" ht="15.75" customHeight="1"/>
    <row r="483" s="331" customFormat="1" ht="15.75" customHeight="1"/>
    <row r="484" s="331" customFormat="1" ht="15.75" customHeight="1"/>
    <row r="485" s="331" customFormat="1" ht="15.75" customHeight="1"/>
    <row r="486" s="331" customFormat="1" ht="15.75" customHeight="1"/>
    <row r="487" s="331" customFormat="1" ht="15.75" customHeight="1"/>
    <row r="488" s="331" customFormat="1" ht="15.75" customHeight="1"/>
    <row r="489" s="331" customFormat="1" ht="15.75" customHeight="1"/>
    <row r="490" s="331" customFormat="1" ht="15.75" customHeight="1"/>
    <row r="491" s="331" customFormat="1" ht="15.75" customHeight="1"/>
    <row r="492" s="331" customFormat="1" ht="15.75" customHeight="1"/>
    <row r="493" s="331" customFormat="1" ht="15.75" customHeight="1"/>
    <row r="494" s="331" customFormat="1" ht="15.75" customHeight="1"/>
    <row r="495" s="331" customFormat="1" ht="15.75" customHeight="1"/>
    <row r="496" s="331" customFormat="1" ht="15.75" customHeight="1"/>
    <row r="497" s="331" customFormat="1" ht="15.75" customHeight="1"/>
    <row r="498" s="331" customFormat="1" ht="15.75" customHeight="1"/>
    <row r="499" s="331" customFormat="1" ht="15.75" customHeight="1"/>
    <row r="500" s="331" customFormat="1" ht="15.75" customHeight="1"/>
    <row r="501" s="331" customFormat="1" ht="15.75" customHeight="1"/>
    <row r="502" s="331" customFormat="1" ht="15.75" customHeight="1"/>
    <row r="503" s="331" customFormat="1" ht="15.75" customHeight="1"/>
    <row r="504" s="331" customFormat="1" ht="15.75" customHeight="1"/>
    <row r="505" s="331" customFormat="1" ht="15.75" customHeight="1"/>
    <row r="506" s="331" customFormat="1" ht="15.75" customHeight="1"/>
    <row r="507" s="331" customFormat="1" ht="15.75" customHeight="1"/>
    <row r="508" s="331" customFormat="1" ht="15.75" customHeight="1"/>
    <row r="509" s="331" customFormat="1" ht="15.75" customHeight="1"/>
    <row r="510" s="331" customFormat="1" ht="15.75" customHeight="1"/>
    <row r="511" s="331" customFormat="1" ht="15.75" customHeight="1"/>
    <row r="512" s="331" customFormat="1" ht="15.75" customHeight="1"/>
    <row r="513" s="331" customFormat="1" ht="15.75" customHeight="1"/>
    <row r="514" s="331" customFormat="1" ht="15.75" customHeight="1"/>
    <row r="515" s="331" customFormat="1" ht="15.75" customHeight="1"/>
    <row r="516" s="331" customFormat="1" ht="15.75" customHeight="1"/>
    <row r="517" s="331" customFormat="1" ht="15.75" customHeight="1"/>
    <row r="518" s="331" customFormat="1" ht="15.75" customHeight="1"/>
    <row r="519" s="331" customFormat="1" ht="15.75" customHeight="1"/>
    <row r="520" s="331" customFormat="1" ht="15.75" customHeight="1"/>
    <row r="521" s="331" customFormat="1" ht="15.75" customHeight="1"/>
    <row r="522" s="331" customFormat="1" ht="15.75" customHeight="1"/>
    <row r="523" s="331" customFormat="1" ht="15.75" customHeight="1"/>
    <row r="524" s="331" customFormat="1" ht="15.75" customHeight="1"/>
    <row r="525" s="331" customFormat="1" ht="15.75" customHeight="1"/>
    <row r="526" s="331" customFormat="1" ht="15.75" customHeight="1"/>
    <row r="527" s="331" customFormat="1" ht="15.75" customHeight="1"/>
    <row r="528" s="331" customFormat="1" ht="15.75" customHeight="1"/>
    <row r="529" s="331" customFormat="1" ht="15.75" customHeight="1"/>
    <row r="530" s="331" customFormat="1" ht="15.75" customHeight="1"/>
    <row r="531" s="331" customFormat="1" ht="15.75" customHeight="1"/>
    <row r="532" s="331" customFormat="1" ht="15.75" customHeight="1"/>
    <row r="533" s="331" customFormat="1" ht="15.75" customHeight="1"/>
    <row r="534" s="331" customFormat="1" ht="15.75" customHeight="1"/>
    <row r="535" s="331" customFormat="1" ht="15.75" customHeight="1"/>
    <row r="536" s="331" customFormat="1" ht="15.75" customHeight="1"/>
    <row r="537" s="331" customFormat="1" ht="15.75" customHeight="1"/>
    <row r="538" s="331" customFormat="1" ht="15.75" customHeight="1"/>
    <row r="539" s="331" customFormat="1" ht="15.75" customHeight="1"/>
    <row r="540" s="331" customFormat="1" ht="15.75" customHeight="1"/>
    <row r="541" s="331" customFormat="1" ht="15.75" customHeight="1"/>
    <row r="542" s="331" customFormat="1" ht="15.75" customHeight="1"/>
    <row r="543" s="331" customFormat="1" ht="15.75" customHeight="1"/>
    <row r="544" s="331" customFormat="1" ht="15.75" customHeight="1"/>
    <row r="545" s="331" customFormat="1" ht="15.75" customHeight="1"/>
    <row r="546" s="331" customFormat="1" ht="15.75" customHeight="1"/>
    <row r="547" s="331" customFormat="1" ht="15.75" customHeight="1"/>
    <row r="548" s="331" customFormat="1" ht="15.75" customHeight="1"/>
    <row r="549" s="331" customFormat="1" ht="15.75" customHeight="1"/>
    <row r="550" s="331" customFormat="1" ht="15.75" customHeight="1"/>
    <row r="551" s="331" customFormat="1" ht="15.75" customHeight="1"/>
    <row r="552" s="331" customFormat="1" ht="15.75" customHeight="1"/>
    <row r="553" s="331" customFormat="1" ht="15.75" customHeight="1"/>
    <row r="554" s="331" customFormat="1" ht="15.75" customHeight="1"/>
    <row r="555" s="331" customFormat="1" ht="15.75" customHeight="1"/>
    <row r="556" s="331" customFormat="1" ht="15.75" customHeight="1"/>
    <row r="557" s="331" customFormat="1" ht="15.75" customHeight="1"/>
    <row r="558" s="331" customFormat="1" ht="15.75" customHeight="1"/>
    <row r="559" s="331" customFormat="1" ht="15.75" customHeight="1"/>
    <row r="560" s="331" customFormat="1" ht="15.75" customHeight="1"/>
    <row r="561" s="331" customFormat="1" ht="15.75" customHeight="1"/>
    <row r="562" s="331" customFormat="1" ht="15.75" customHeight="1"/>
    <row r="563" s="331" customFormat="1" ht="15.75" customHeight="1"/>
    <row r="564" s="331" customFormat="1" ht="15.75" customHeight="1"/>
    <row r="565" s="331" customFormat="1" ht="15.75" customHeight="1"/>
    <row r="566" s="331" customFormat="1" ht="15.75" customHeight="1"/>
    <row r="567" s="331" customFormat="1" ht="15.75" customHeight="1"/>
    <row r="568" s="331" customFormat="1" ht="15.75" customHeight="1"/>
    <row r="569" s="331" customFormat="1" ht="15.75" customHeight="1"/>
    <row r="570" s="331" customFormat="1" ht="15.75" customHeight="1"/>
    <row r="571" s="331" customFormat="1" ht="15.75" customHeight="1"/>
    <row r="572" s="331" customFormat="1" ht="15.75" customHeight="1"/>
    <row r="573" s="331" customFormat="1" ht="15.75" customHeight="1"/>
    <row r="574" s="331" customFormat="1" ht="15.75" customHeight="1"/>
    <row r="575" s="331" customFormat="1" ht="15.75" customHeight="1"/>
    <row r="576" s="331" customFormat="1" ht="15.75" customHeight="1"/>
    <row r="577" s="331" customFormat="1" ht="15.75" customHeight="1"/>
    <row r="578" s="331" customFormat="1" ht="15.75" customHeight="1"/>
    <row r="579" s="331" customFormat="1" ht="15.75" customHeight="1"/>
    <row r="580" s="331" customFormat="1" ht="15.75" customHeight="1"/>
    <row r="581" s="331" customFormat="1" ht="15.75" customHeight="1"/>
    <row r="582" s="331" customFormat="1" ht="15.75" customHeight="1"/>
    <row r="583" s="331" customFormat="1" ht="15.75" customHeight="1"/>
    <row r="584" s="331" customFormat="1" ht="15.75" customHeight="1"/>
    <row r="585" s="331" customFormat="1" ht="15.75" customHeight="1"/>
    <row r="586" s="331" customFormat="1" ht="15.75" customHeight="1"/>
    <row r="587" s="331" customFormat="1" ht="15.75" customHeight="1"/>
    <row r="588" s="331" customFormat="1" ht="15.75" customHeight="1"/>
    <row r="589" s="331" customFormat="1" ht="15.75" customHeight="1"/>
    <row r="590" s="331" customFormat="1" ht="15.75" customHeight="1"/>
    <row r="591" s="331" customFormat="1" ht="15.75" customHeight="1"/>
    <row r="592" s="331" customFormat="1" ht="15.75" customHeight="1"/>
    <row r="593" s="331" customFormat="1" ht="15.75" customHeight="1"/>
    <row r="594" s="331" customFormat="1" ht="15.75" customHeight="1"/>
    <row r="595" s="331" customFormat="1" ht="15.75" customHeight="1"/>
    <row r="596" s="331" customFormat="1" ht="15.75" customHeight="1"/>
    <row r="597" s="331" customFormat="1" ht="15.75" customHeight="1"/>
    <row r="598" s="331" customFormat="1" ht="15.75" customHeight="1"/>
    <row r="599" s="331" customFormat="1" ht="15.75" customHeight="1"/>
    <row r="600" s="331" customFormat="1" ht="15.75" customHeight="1"/>
    <row r="601" s="331" customFormat="1" ht="15.75" customHeight="1"/>
    <row r="602" s="331" customFormat="1" ht="15.75" customHeight="1"/>
    <row r="603" s="331" customFormat="1" ht="15.75" customHeight="1"/>
    <row r="604" s="331" customFormat="1" ht="15.75" customHeight="1"/>
    <row r="605" s="331" customFormat="1" ht="15.75" customHeight="1"/>
    <row r="606" s="331" customFormat="1" ht="15.75" customHeight="1"/>
    <row r="607" s="331" customFormat="1" ht="15.75" customHeight="1"/>
    <row r="608" s="331" customFormat="1" ht="15.75" customHeight="1"/>
    <row r="609" s="331" customFormat="1" ht="15.75" customHeight="1"/>
    <row r="610" s="331" customFormat="1" ht="15.75" customHeight="1"/>
    <row r="611" s="331" customFormat="1" ht="15.75" customHeight="1"/>
    <row r="612" s="331" customFormat="1" ht="15.75" customHeight="1"/>
    <row r="613" s="331" customFormat="1" ht="15.75" customHeight="1"/>
    <row r="614" s="331" customFormat="1" ht="15.75" customHeight="1"/>
    <row r="615" s="331" customFormat="1" ht="15.75" customHeight="1"/>
    <row r="616" s="331" customFormat="1" ht="15.75" customHeight="1"/>
    <row r="617" s="331" customFormat="1" ht="15.75" customHeight="1"/>
    <row r="618" s="331" customFormat="1" ht="15.75" customHeight="1"/>
    <row r="619" s="331" customFormat="1" ht="15.75" customHeight="1"/>
    <row r="620" s="331" customFormat="1" ht="15.75" customHeight="1"/>
    <row r="621" s="331" customFormat="1" ht="15.75" customHeight="1"/>
    <row r="622" s="331" customFormat="1" ht="15.75" customHeight="1"/>
    <row r="623" s="331" customFormat="1" ht="15.75" customHeight="1"/>
    <row r="624" s="331" customFormat="1" ht="15.75" customHeight="1"/>
    <row r="625" s="331" customFormat="1" ht="15.75" customHeight="1"/>
    <row r="626" s="331" customFormat="1" ht="15.75" customHeight="1"/>
    <row r="627" s="331" customFormat="1" ht="15.75" customHeight="1"/>
    <row r="628" s="331" customFormat="1" ht="15.75" customHeight="1"/>
    <row r="629" s="331" customFormat="1" ht="15.75" customHeight="1"/>
    <row r="630" s="331" customFormat="1" ht="15.75" customHeight="1"/>
    <row r="631" s="331" customFormat="1" ht="15.75" customHeight="1"/>
    <row r="632" s="331" customFormat="1" ht="15.75" customHeight="1"/>
    <row r="633" s="331" customFormat="1" ht="15.75" customHeight="1"/>
    <row r="634" s="331" customFormat="1" ht="15.75" customHeight="1"/>
    <row r="635" s="331" customFormat="1" ht="15.75" customHeight="1"/>
    <row r="636" s="331" customFormat="1" ht="15.75" customHeight="1"/>
    <row r="637" s="331" customFormat="1" ht="15.75" customHeight="1"/>
    <row r="638" s="331" customFormat="1" ht="15.75" customHeight="1"/>
    <row r="639" s="331" customFormat="1" ht="15.75" customHeight="1"/>
    <row r="640" s="331" customFormat="1" ht="15.75" customHeight="1"/>
    <row r="641" s="331" customFormat="1" ht="15.75" customHeight="1"/>
    <row r="642" s="331" customFormat="1" ht="15.75" customHeight="1"/>
    <row r="643" s="331" customFormat="1" ht="15.75" customHeight="1"/>
    <row r="644" s="331" customFormat="1" ht="15.75" customHeight="1"/>
    <row r="645" s="331" customFormat="1" ht="15.75" customHeight="1"/>
    <row r="646" s="331" customFormat="1" ht="15.75" customHeight="1"/>
    <row r="647" s="331" customFormat="1" ht="15.75" customHeight="1"/>
    <row r="648" s="331" customFormat="1" ht="15.75" customHeight="1"/>
    <row r="649" s="331" customFormat="1" ht="15.75" customHeight="1"/>
    <row r="650" s="331" customFormat="1" ht="15.75" customHeight="1"/>
    <row r="651" s="331" customFormat="1" ht="15.75" customHeight="1"/>
    <row r="652" s="331" customFormat="1" ht="15.75" customHeight="1"/>
    <row r="653" s="331" customFormat="1" ht="15.75" customHeight="1"/>
    <row r="654" s="331" customFormat="1" ht="15.75" customHeight="1"/>
    <row r="655" s="331" customFormat="1" ht="15.75" customHeight="1"/>
    <row r="656" s="331" customFormat="1" ht="15.75" customHeight="1"/>
    <row r="657" s="331" customFormat="1" ht="15.75" customHeight="1"/>
    <row r="658" s="331" customFormat="1" ht="15.75" customHeight="1"/>
    <row r="659" s="331" customFormat="1" ht="15.75" customHeight="1"/>
    <row r="660" s="331" customFormat="1" ht="15.75" customHeight="1"/>
    <row r="661" s="331" customFormat="1" ht="15.75" customHeight="1"/>
    <row r="662" s="331" customFormat="1" ht="15.75" customHeight="1"/>
    <row r="663" s="331" customFormat="1" ht="15.75" customHeight="1"/>
    <row r="664" s="331" customFormat="1" ht="15.75" customHeight="1"/>
    <row r="665" s="331" customFormat="1" ht="15.75" customHeight="1"/>
    <row r="666" s="331" customFormat="1" ht="15.75" customHeight="1"/>
    <row r="667" s="331" customFormat="1" ht="15.75" customHeight="1"/>
    <row r="668" s="331" customFormat="1" ht="15.75" customHeight="1"/>
    <row r="669" s="331" customFormat="1" ht="15.75" customHeight="1"/>
    <row r="670" s="331" customFormat="1" ht="15.75" customHeight="1"/>
    <row r="671" s="331" customFormat="1" ht="15.75" customHeight="1"/>
    <row r="672" s="331" customFormat="1" ht="15.75" customHeight="1"/>
    <row r="673" s="331" customFormat="1" ht="15.75" customHeight="1"/>
    <row r="674" s="331" customFormat="1" ht="15.75" customHeight="1"/>
    <row r="675" s="331" customFormat="1" ht="15.75" customHeight="1"/>
    <row r="676" s="331" customFormat="1" ht="15.75" customHeight="1"/>
    <row r="677" s="331" customFormat="1" ht="15.75" customHeight="1"/>
    <row r="678" s="331" customFormat="1" ht="15.75" customHeight="1"/>
    <row r="679" s="331" customFormat="1" ht="15.75" customHeight="1"/>
    <row r="680" s="331" customFormat="1" ht="15.75" customHeight="1"/>
    <row r="681" s="331" customFormat="1" ht="15.75" customHeight="1"/>
    <row r="682" s="331" customFormat="1" ht="15.75" customHeight="1"/>
    <row r="683" s="331" customFormat="1" ht="15.75" customHeight="1"/>
    <row r="684" s="331" customFormat="1" ht="15.75" customHeight="1"/>
    <row r="685" s="331" customFormat="1" ht="15.75" customHeight="1"/>
    <row r="686" s="331" customFormat="1" ht="15.75" customHeight="1"/>
    <row r="687" s="331" customFormat="1" ht="15.75" customHeight="1"/>
    <row r="688" s="331" customFormat="1" ht="15.75" customHeight="1"/>
    <row r="689" s="331" customFormat="1" ht="15.75" customHeight="1"/>
    <row r="690" s="331" customFormat="1" ht="15.75" customHeight="1"/>
    <row r="691" s="331" customFormat="1" ht="15.75" customHeight="1"/>
    <row r="692" s="331" customFormat="1" ht="15.75" customHeight="1"/>
    <row r="693" s="331" customFormat="1" ht="15.75" customHeight="1"/>
    <row r="694" s="331" customFormat="1" ht="15.75" customHeight="1"/>
    <row r="695" s="331" customFormat="1" ht="15.75" customHeight="1"/>
    <row r="696" s="331" customFormat="1" ht="15.75" customHeight="1"/>
    <row r="697" s="331" customFormat="1" ht="15.75" customHeight="1"/>
    <row r="698" s="331" customFormat="1" ht="15.75" customHeight="1"/>
    <row r="699" s="331" customFormat="1" ht="15.75" customHeight="1"/>
    <row r="700" s="331" customFormat="1" ht="15.75" customHeight="1"/>
    <row r="701" s="331" customFormat="1" ht="15.75" customHeight="1"/>
    <row r="702" s="331" customFormat="1" ht="15.75" customHeight="1"/>
    <row r="703" s="331" customFormat="1" ht="15.75" customHeight="1"/>
    <row r="704" s="331" customFormat="1" ht="15.75" customHeight="1"/>
    <row r="705" s="331" customFormat="1" ht="15.75" customHeight="1"/>
    <row r="706" s="331" customFormat="1" ht="15.75" customHeight="1"/>
    <row r="707" s="331" customFormat="1" ht="15.75" customHeight="1"/>
    <row r="708" s="331" customFormat="1" ht="15.75" customHeight="1"/>
    <row r="709" s="331" customFormat="1" ht="15.75" customHeight="1"/>
    <row r="710" s="331" customFormat="1" ht="15.75" customHeight="1"/>
    <row r="711" s="331" customFormat="1" ht="15.75" customHeight="1"/>
    <row r="712" s="331" customFormat="1" ht="15.75" customHeight="1"/>
    <row r="713" s="331" customFormat="1" ht="15.75" customHeight="1"/>
    <row r="714" s="331" customFormat="1" ht="15.75" customHeight="1"/>
    <row r="715" s="331" customFormat="1" ht="15.75" customHeight="1"/>
    <row r="716" s="331" customFormat="1" ht="15.75" customHeight="1"/>
    <row r="717" s="331" customFormat="1" ht="15.75" customHeight="1"/>
    <row r="718" s="331" customFormat="1" ht="15.75" customHeight="1"/>
    <row r="719" s="331" customFormat="1" ht="15.75" customHeight="1"/>
    <row r="720" s="331" customFormat="1" ht="15.75" customHeight="1"/>
    <row r="721" s="331" customFormat="1" ht="15.75" customHeight="1"/>
    <row r="722" s="331" customFormat="1" ht="15.75" customHeight="1"/>
    <row r="723" s="331" customFormat="1" ht="15.75" customHeight="1"/>
    <row r="724" s="331" customFormat="1" ht="15.75" customHeight="1"/>
    <row r="725" s="331" customFormat="1" ht="15.75" customHeight="1"/>
    <row r="726" s="331" customFormat="1" ht="15.75" customHeight="1"/>
    <row r="727" s="331" customFormat="1" ht="15.75" customHeight="1"/>
    <row r="728" s="331" customFormat="1" ht="15.75" customHeight="1"/>
    <row r="729" s="331" customFormat="1" ht="15.75" customHeight="1"/>
    <row r="730" s="331" customFormat="1" ht="15.75" customHeight="1"/>
    <row r="731" s="331" customFormat="1" ht="15.75" customHeight="1"/>
    <row r="732" s="331" customFormat="1" ht="15.75" customHeight="1"/>
    <row r="733" s="331" customFormat="1" ht="15.75" customHeight="1"/>
    <row r="734" s="331" customFormat="1" ht="15.75" customHeight="1"/>
    <row r="735" s="331" customFormat="1" ht="15.75" customHeight="1"/>
    <row r="736" s="331" customFormat="1" ht="15.75" customHeight="1"/>
    <row r="737" s="331" customFormat="1" ht="15.75" customHeight="1"/>
    <row r="738" s="331" customFormat="1" ht="15.75" customHeight="1"/>
    <row r="739" s="331" customFormat="1" ht="15.75" customHeight="1"/>
    <row r="740" s="331" customFormat="1" ht="15.75" customHeight="1"/>
    <row r="741" s="331" customFormat="1" ht="15.75" customHeight="1"/>
    <row r="742" s="331" customFormat="1" ht="15.75" customHeight="1"/>
    <row r="743" s="331" customFormat="1" ht="15.75" customHeight="1"/>
    <row r="744" s="331" customFormat="1" ht="15.75" customHeight="1"/>
    <row r="745" s="331" customFormat="1" ht="15.75" customHeight="1"/>
    <row r="746" s="331" customFormat="1" ht="15.75" customHeight="1"/>
    <row r="747" s="331" customFormat="1" ht="15.75" customHeight="1"/>
    <row r="748" s="331" customFormat="1" ht="15.75" customHeight="1"/>
    <row r="749" s="331" customFormat="1" ht="15.75" customHeight="1"/>
    <row r="750" s="331" customFormat="1" ht="15.75" customHeight="1"/>
    <row r="751" s="331" customFormat="1" ht="15.75" customHeight="1"/>
    <row r="752" s="331" customFormat="1" ht="15.75" customHeight="1"/>
    <row r="753" s="331" customFormat="1" ht="15.75" customHeight="1"/>
    <row r="754" s="331" customFormat="1" ht="15.75" customHeight="1"/>
    <row r="755" s="331" customFormat="1" ht="15.75" customHeight="1"/>
    <row r="756" s="331" customFormat="1" ht="15.75" customHeight="1"/>
    <row r="757" s="331" customFormat="1" ht="15.75" customHeight="1"/>
    <row r="758" s="331" customFormat="1" ht="15.75" customHeight="1"/>
    <row r="759" s="331" customFormat="1" ht="15.75" customHeight="1"/>
    <row r="760" s="331" customFormat="1" ht="15.75" customHeight="1"/>
    <row r="761" s="331" customFormat="1" ht="15.75" customHeight="1"/>
    <row r="762" s="331" customFormat="1" ht="15.75" customHeight="1"/>
    <row r="763" s="331" customFormat="1" ht="15.75" customHeight="1"/>
    <row r="764" s="331" customFormat="1" ht="15.75" customHeight="1"/>
    <row r="765" s="331" customFormat="1" ht="15.75" customHeight="1"/>
    <row r="766" s="331" customFormat="1" ht="15.75" customHeight="1"/>
    <row r="767" s="331" customFormat="1" ht="15.75" customHeight="1"/>
    <row r="768" s="331" customFormat="1" ht="15.75" customHeight="1"/>
    <row r="769" s="331" customFormat="1" ht="15.75" customHeight="1"/>
    <row r="770" s="331" customFormat="1" ht="15.75" customHeight="1"/>
    <row r="771" s="331" customFormat="1" ht="15.75" customHeight="1"/>
    <row r="772" s="331" customFormat="1" ht="15.75" customHeight="1"/>
    <row r="773" s="331" customFormat="1" ht="15.75" customHeight="1"/>
    <row r="774" s="331" customFormat="1" ht="15.75" customHeight="1"/>
    <row r="775" s="331" customFormat="1" ht="15.75" customHeight="1"/>
    <row r="776" s="331" customFormat="1" ht="15.75" customHeight="1"/>
    <row r="777" s="331" customFormat="1" ht="15.75" customHeight="1"/>
    <row r="778" s="331" customFormat="1" ht="15.75" customHeight="1"/>
    <row r="779" s="331" customFormat="1" ht="15.75" customHeight="1"/>
    <row r="780" s="331" customFormat="1" ht="15.75" customHeight="1"/>
    <row r="781" s="331" customFormat="1" ht="15.75" customHeight="1"/>
    <row r="782" s="331" customFormat="1" ht="15.75" customHeight="1"/>
    <row r="783" s="331" customFormat="1" ht="15.75" customHeight="1"/>
    <row r="784" s="331" customFormat="1" ht="15.75" customHeight="1"/>
    <row r="785" s="331" customFormat="1" ht="15.75" customHeight="1"/>
    <row r="786" s="331" customFormat="1" ht="15.75" customHeight="1"/>
    <row r="787" s="331" customFormat="1" ht="15.75" customHeight="1"/>
    <row r="788" s="331" customFormat="1" ht="15.75" customHeight="1"/>
    <row r="789" s="331" customFormat="1" ht="15.75" customHeight="1"/>
    <row r="790" s="331" customFormat="1" ht="15.75" customHeight="1"/>
    <row r="791" s="331" customFormat="1" ht="15.75" customHeight="1"/>
    <row r="792" s="331" customFormat="1" ht="15.75" customHeight="1"/>
    <row r="793" s="331" customFormat="1" ht="15.75" customHeight="1"/>
    <row r="794" s="331" customFormat="1" ht="15.75" customHeight="1"/>
    <row r="795" s="331" customFormat="1" ht="15.75" customHeight="1"/>
    <row r="796" s="331" customFormat="1" ht="15.75" customHeight="1"/>
    <row r="797" s="331" customFormat="1" ht="15.75" customHeight="1"/>
    <row r="798" s="331" customFormat="1" ht="15.75" customHeight="1"/>
    <row r="799" s="331" customFormat="1" ht="15.75" customHeight="1"/>
    <row r="800" s="331" customFormat="1" ht="15.75" customHeight="1"/>
    <row r="801" s="331" customFormat="1" ht="15.75" customHeight="1"/>
    <row r="802" s="331" customFormat="1" ht="15.75" customHeight="1"/>
    <row r="803" s="331" customFormat="1" ht="15.75" customHeight="1"/>
    <row r="804" s="331" customFormat="1" ht="15.75" customHeight="1"/>
    <row r="805" s="331" customFormat="1" ht="15.75" customHeight="1"/>
    <row r="806" s="331" customFormat="1" ht="15.75" customHeight="1"/>
    <row r="807" s="331" customFormat="1" ht="15.75" customHeight="1"/>
    <row r="808" s="331" customFormat="1" ht="15.75" customHeight="1"/>
    <row r="809" s="331" customFormat="1" ht="15.75" customHeight="1"/>
    <row r="810" s="331" customFormat="1" ht="15.75" customHeight="1"/>
    <row r="811" s="331" customFormat="1" ht="15.75" customHeight="1"/>
    <row r="812" s="331" customFormat="1" ht="15.75" customHeight="1"/>
    <row r="813" s="331" customFormat="1" ht="15.75" customHeight="1"/>
    <row r="814" s="331" customFormat="1" ht="15.75" customHeight="1"/>
    <row r="815" s="331" customFormat="1" ht="15.75" customHeight="1"/>
    <row r="816" s="331" customFormat="1" ht="15.75" customHeight="1"/>
    <row r="817" s="331" customFormat="1" ht="15.75" customHeight="1"/>
    <row r="818" s="331" customFormat="1" ht="15.75" customHeight="1"/>
    <row r="819" s="331" customFormat="1" ht="15.75" customHeight="1"/>
    <row r="820" s="331" customFormat="1" ht="15.75" customHeight="1"/>
    <row r="821" s="331" customFormat="1" ht="15.75" customHeight="1"/>
    <row r="822" s="331" customFormat="1" ht="15.75" customHeight="1"/>
    <row r="823" s="331" customFormat="1" ht="15.75" customHeight="1"/>
    <row r="824" s="331" customFormat="1" ht="15.75" customHeight="1"/>
    <row r="825" s="331" customFormat="1" ht="15.75" customHeight="1"/>
    <row r="826" s="331" customFormat="1" ht="15.75" customHeight="1"/>
    <row r="827" s="331" customFormat="1" ht="15.75" customHeight="1"/>
    <row r="828" s="331" customFormat="1" ht="15.75" customHeight="1"/>
    <row r="829" s="331" customFormat="1" ht="15.75" customHeight="1"/>
    <row r="830" s="331" customFormat="1" ht="15.75" customHeight="1"/>
    <row r="831" s="331" customFormat="1" ht="15.75" customHeight="1"/>
    <row r="832" s="331" customFormat="1" ht="15.75" customHeight="1"/>
    <row r="833" s="331" customFormat="1" ht="15.75" customHeight="1"/>
    <row r="834" s="331" customFormat="1" ht="15.75" customHeight="1"/>
    <row r="835" s="331" customFormat="1" ht="15.75" customHeight="1"/>
    <row r="836" s="331" customFormat="1" ht="15.75" customHeight="1"/>
    <row r="837" s="331" customFormat="1" ht="15.75" customHeight="1"/>
    <row r="838" s="331" customFormat="1" ht="15.75" customHeight="1"/>
    <row r="839" s="331" customFormat="1" ht="15.75" customHeight="1"/>
    <row r="840" s="331" customFormat="1" ht="15.75" customHeight="1"/>
    <row r="841" s="331" customFormat="1" ht="15.75" customHeight="1"/>
    <row r="842" s="331" customFormat="1" ht="15.75" customHeight="1"/>
    <row r="843" s="331" customFormat="1" ht="15.75" customHeight="1"/>
    <row r="844" s="331" customFormat="1" ht="15.75" customHeight="1"/>
    <row r="845" s="331" customFormat="1" ht="15.75" customHeight="1"/>
    <row r="846" s="331" customFormat="1" ht="15.75" customHeight="1"/>
    <row r="847" s="331" customFormat="1" ht="15.75" customHeight="1"/>
    <row r="848" s="331" customFormat="1" ht="15.75" customHeight="1"/>
    <row r="849" s="331" customFormat="1" ht="15.75" customHeight="1"/>
    <row r="850" s="331" customFormat="1" ht="15.75" customHeight="1"/>
    <row r="851" s="331" customFormat="1" ht="15.75" customHeight="1"/>
    <row r="852" s="331" customFormat="1" ht="15.75" customHeight="1"/>
    <row r="853" s="331" customFormat="1" ht="15.75" customHeight="1"/>
    <row r="854" s="331" customFormat="1" ht="15.75" customHeight="1"/>
    <row r="855" s="331" customFormat="1" ht="15.75" customHeight="1"/>
    <row r="856" s="331" customFormat="1" ht="15.75" customHeight="1"/>
    <row r="857" s="331" customFormat="1" ht="15.75" customHeight="1"/>
    <row r="858" s="331" customFormat="1" ht="15.75" customHeight="1"/>
    <row r="859" s="331" customFormat="1" ht="15.75" customHeight="1"/>
    <row r="860" s="331" customFormat="1" ht="15.75" customHeight="1"/>
    <row r="861" s="331" customFormat="1" ht="15.75" customHeight="1"/>
    <row r="862" s="331" customFormat="1" ht="15.75" customHeight="1"/>
    <row r="863" s="331" customFormat="1" ht="15.75" customHeight="1"/>
    <row r="864" s="331" customFormat="1" ht="15.75" customHeight="1"/>
    <row r="865" s="331" customFormat="1" ht="15.75" customHeight="1"/>
    <row r="866" s="331" customFormat="1" ht="15.75" customHeight="1"/>
    <row r="867" s="331" customFormat="1" ht="15.75" customHeight="1"/>
    <row r="868" s="331" customFormat="1" ht="15.75" customHeight="1"/>
    <row r="869" s="331" customFormat="1" ht="15.75" customHeight="1"/>
    <row r="870" s="331" customFormat="1" ht="15.75" customHeight="1"/>
    <row r="871" s="331" customFormat="1" ht="15.75" customHeight="1"/>
    <row r="872" s="331" customFormat="1" ht="15.75" customHeight="1"/>
    <row r="873" s="331" customFormat="1" ht="15.75" customHeight="1"/>
    <row r="874" s="331" customFormat="1" ht="15.75" customHeight="1"/>
    <row r="875" s="331" customFormat="1" ht="15.75" customHeight="1"/>
    <row r="876" s="331" customFormat="1" ht="15.75" customHeight="1"/>
    <row r="877" s="331" customFormat="1" ht="15.75" customHeight="1"/>
    <row r="878" s="331" customFormat="1" ht="15.75" customHeight="1"/>
    <row r="879" s="331" customFormat="1" ht="15.75" customHeight="1"/>
    <row r="880" s="331" customFormat="1" ht="15.75" customHeight="1"/>
    <row r="881" s="331" customFormat="1" ht="15.75" customHeight="1"/>
    <row r="882" s="331" customFormat="1" ht="15.75" customHeight="1"/>
    <row r="883" s="331" customFormat="1" ht="15.75" customHeight="1"/>
    <row r="884" s="331" customFormat="1" ht="15.75" customHeight="1"/>
    <row r="885" s="331" customFormat="1" ht="15.75" customHeight="1"/>
    <row r="886" s="331" customFormat="1" ht="15.75" customHeight="1"/>
    <row r="887" s="331" customFormat="1" ht="15.75" customHeight="1"/>
    <row r="888" s="331" customFormat="1" ht="15.75" customHeight="1"/>
    <row r="889" s="331" customFormat="1" ht="15.75" customHeight="1"/>
    <row r="890" s="331" customFormat="1" ht="15.75" customHeight="1"/>
    <row r="891" s="331" customFormat="1" ht="15.75" customHeight="1"/>
    <row r="892" s="331" customFormat="1" ht="15.75" customHeight="1"/>
    <row r="893" s="331" customFormat="1" ht="15.75" customHeight="1"/>
    <row r="894" s="331" customFormat="1" ht="15.75" customHeight="1"/>
    <row r="895" s="331" customFormat="1" ht="15.75" customHeight="1"/>
    <row r="896" s="331" customFormat="1" ht="15.75" customHeight="1"/>
    <row r="897" s="331" customFormat="1" ht="15.75" customHeight="1"/>
    <row r="898" s="331" customFormat="1" ht="15.75" customHeight="1"/>
    <row r="899" s="331" customFormat="1" ht="15.75" customHeight="1"/>
    <row r="900" s="331" customFormat="1" ht="15.75" customHeight="1"/>
    <row r="901" s="331" customFormat="1" ht="15.75" customHeight="1"/>
    <row r="902" s="331" customFormat="1" ht="15.75" customHeight="1"/>
    <row r="903" s="331" customFormat="1" ht="15.75" customHeight="1"/>
    <row r="904" s="331" customFormat="1" ht="15.75" customHeight="1"/>
    <row r="905" s="331" customFormat="1" ht="15.75" customHeight="1"/>
    <row r="906" s="331" customFormat="1" ht="15.75" customHeight="1"/>
    <row r="907" s="331" customFormat="1" ht="15.75" customHeight="1"/>
    <row r="908" s="331" customFormat="1" ht="15.75" customHeight="1"/>
    <row r="909" s="331" customFormat="1" ht="15.75" customHeight="1"/>
    <row r="910" s="331" customFormat="1" ht="15.75" customHeight="1"/>
    <row r="911" s="331" customFormat="1" ht="15.75" customHeight="1"/>
    <row r="912" s="331" customFormat="1" ht="15.75" customHeight="1"/>
    <row r="913" s="331" customFormat="1" ht="15.75" customHeight="1"/>
    <row r="914" s="331" customFormat="1" ht="15.75" customHeight="1"/>
    <row r="915" s="331" customFormat="1" ht="15.75" customHeight="1"/>
    <row r="916" s="331" customFormat="1" ht="15.75" customHeight="1"/>
    <row r="917" s="331" customFormat="1" ht="15.75" customHeight="1"/>
    <row r="918" s="331" customFormat="1" ht="15.75" customHeight="1"/>
    <row r="919" s="331" customFormat="1" ht="15.75" customHeight="1"/>
    <row r="920" s="331" customFormat="1" ht="15.75" customHeight="1"/>
    <row r="921" s="331" customFormat="1" ht="15.75" customHeight="1"/>
    <row r="922" s="331" customFormat="1" ht="15.75" customHeight="1"/>
    <row r="923" s="331" customFormat="1" ht="15.75" customHeight="1"/>
    <row r="924" s="331" customFormat="1" ht="15.75" customHeight="1"/>
    <row r="925" s="331" customFormat="1" ht="15.75" customHeight="1"/>
    <row r="926" s="331" customFormat="1" ht="15.75" customHeight="1"/>
    <row r="927" s="331" customFormat="1" ht="15.75" customHeight="1"/>
    <row r="928" s="331" customFormat="1" ht="15.75" customHeight="1"/>
    <row r="929" s="331" customFormat="1" ht="15.75" customHeight="1"/>
    <row r="930" s="331" customFormat="1" ht="15.75" customHeight="1"/>
    <row r="931" s="331" customFormat="1" ht="15.75" customHeight="1"/>
    <row r="932" s="331" customFormat="1" ht="15.75" customHeight="1"/>
    <row r="933" s="331" customFormat="1" ht="15.75" customHeight="1"/>
    <row r="934" s="331" customFormat="1" ht="15.75" customHeight="1"/>
    <row r="935" s="331" customFormat="1" ht="15.75" customHeight="1"/>
    <row r="936" s="331" customFormat="1" ht="15.75" customHeight="1"/>
    <row r="937" s="331" customFormat="1" ht="15.75" customHeight="1"/>
    <row r="938" s="331" customFormat="1" ht="15.75" customHeight="1"/>
    <row r="939" s="331" customFormat="1" ht="15.75" customHeight="1"/>
    <row r="940" s="331" customFormat="1" ht="15.75" customHeight="1"/>
    <row r="941" s="331" customFormat="1" ht="15.75" customHeight="1"/>
    <row r="942" s="331" customFormat="1" ht="15.75" customHeight="1"/>
    <row r="943" s="331" customFormat="1" ht="15.75" customHeight="1"/>
    <row r="944" s="331" customFormat="1" ht="15.75" customHeight="1"/>
    <row r="945" s="331" customFormat="1" ht="15.75" customHeight="1"/>
    <row r="946" s="331" customFormat="1" ht="15.75" customHeight="1"/>
    <row r="947" s="331" customFormat="1" ht="15.75" customHeight="1"/>
    <row r="948" s="331" customFormat="1" ht="15.75" customHeight="1"/>
    <row r="949" s="331" customFormat="1" ht="15.75" customHeight="1"/>
    <row r="950" s="331" customFormat="1" ht="15.75" customHeight="1"/>
    <row r="951" s="331" customFormat="1" ht="15.75" customHeight="1"/>
    <row r="952" s="331" customFormat="1" ht="15.75" customHeight="1"/>
    <row r="953" s="331" customFormat="1" ht="15.75" customHeight="1"/>
    <row r="954" s="331" customFormat="1" ht="15.75" customHeight="1"/>
    <row r="955" s="331" customFormat="1" ht="15.75" customHeight="1"/>
    <row r="956" s="331" customFormat="1" ht="15.75" customHeight="1"/>
    <row r="957" s="331" customFormat="1" ht="15.75" customHeight="1"/>
    <row r="958" s="331" customFormat="1" ht="15.75" customHeight="1"/>
    <row r="959" s="331" customFormat="1" ht="15.75" customHeight="1"/>
    <row r="960" s="331" customFormat="1" ht="15.75" customHeight="1"/>
    <row r="961" s="331" customFormat="1" ht="15.75" customHeight="1"/>
    <row r="962" s="331" customFormat="1" ht="15.75" customHeight="1"/>
    <row r="963" s="331" customFormat="1" ht="15.75" customHeight="1"/>
    <row r="964" s="331" customFormat="1" ht="15.75" customHeight="1"/>
    <row r="965" s="331" customFormat="1" ht="15.75" customHeight="1"/>
    <row r="966" s="331" customFormat="1" ht="15.75" customHeight="1"/>
    <row r="967" s="331" customFormat="1" ht="15.75" customHeight="1"/>
    <row r="968" s="331" customFormat="1" ht="15.75" customHeight="1"/>
    <row r="969" s="331" customFormat="1" ht="15.75" customHeight="1"/>
    <row r="970" s="331" customFormat="1" ht="15.75" customHeight="1"/>
    <row r="971" s="331" customFormat="1" ht="15.75" customHeight="1"/>
    <row r="972" s="331" customFormat="1" ht="15.75" customHeight="1"/>
    <row r="973" s="331" customFormat="1" ht="15.75" customHeight="1"/>
    <row r="974" s="331" customFormat="1" ht="15.75" customHeight="1"/>
    <row r="975" s="331" customFormat="1" ht="15.75" customHeight="1"/>
    <row r="976" s="331" customFormat="1" ht="15.75" customHeight="1"/>
    <row r="977" s="331" customFormat="1" ht="15.75" customHeight="1"/>
    <row r="978" s="331" customFormat="1" ht="15.75" customHeight="1"/>
    <row r="979" s="331" customFormat="1" ht="15.75" customHeight="1"/>
    <row r="980" s="331" customFormat="1" ht="15.75" customHeight="1"/>
    <row r="981" s="331" customFormat="1" ht="15.75" customHeight="1"/>
    <row r="982" s="331" customFormat="1" ht="15.75" customHeight="1"/>
    <row r="983" s="331" customFormat="1" ht="15.75" customHeight="1"/>
    <row r="984" s="331" customFormat="1" ht="15.75" customHeight="1"/>
    <row r="985" s="331" customFormat="1" ht="15.75" customHeight="1"/>
    <row r="986" s="331" customFormat="1" ht="15.75" customHeight="1"/>
    <row r="987" s="331" customFormat="1" ht="15.75" customHeight="1"/>
    <row r="988" s="331" customFormat="1" ht="15.75" customHeight="1"/>
    <row r="989" s="331" customFormat="1" ht="15.75" customHeight="1"/>
    <row r="990" s="331" customFormat="1" ht="15.75" customHeight="1"/>
    <row r="991" s="331" customFormat="1" ht="15.75" customHeight="1"/>
    <row r="992" s="331" customFormat="1" ht="15.75" customHeight="1"/>
    <row r="993" s="331" customFormat="1" ht="15.75" customHeight="1"/>
    <row r="994" s="331" customFormat="1" ht="15.75" customHeight="1"/>
    <row r="995" s="331" customFormat="1" ht="15.75" customHeight="1"/>
    <row r="996" s="331" customFormat="1" ht="15.75" customHeight="1"/>
    <row r="997" s="331" customFormat="1" ht="15.75" customHeight="1"/>
    <row r="998" s="331" customFormat="1" ht="15.75" customHeight="1"/>
    <row r="999" s="331" customFormat="1" ht="15.75" customHeight="1"/>
    <row r="1000" s="331" customFormat="1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7EF-FE1A-48FE-B599-2A999AE46509}">
  <dimension ref="A1:K28"/>
  <sheetViews>
    <sheetView workbookViewId="0">
      <selection activeCell="O19" sqref="O19"/>
    </sheetView>
  </sheetViews>
  <sheetFormatPr defaultRowHeight="15"/>
  <sheetData>
    <row r="1" spans="1:11" ht="29.25">
      <c r="C1" s="553" t="s">
        <v>35</v>
      </c>
      <c r="D1" s="551"/>
      <c r="E1" s="554">
        <v>2023</v>
      </c>
      <c r="F1" s="551"/>
      <c r="G1" s="70" t="s">
        <v>36</v>
      </c>
      <c r="H1" s="9"/>
      <c r="I1" s="9"/>
      <c r="J1" s="71"/>
      <c r="K1" s="72"/>
    </row>
    <row r="2" spans="1:11" ht="18">
      <c r="A2" s="3"/>
      <c r="B2" s="3"/>
      <c r="C2" s="4" t="s">
        <v>6</v>
      </c>
      <c r="D2" s="5" t="s">
        <v>7</v>
      </c>
      <c r="E2" s="5" t="s">
        <v>7</v>
      </c>
      <c r="G2" s="3"/>
      <c r="H2" s="3"/>
      <c r="I2" s="5" t="s">
        <v>8</v>
      </c>
      <c r="J2" s="6" t="s">
        <v>9</v>
      </c>
      <c r="K2" s="7" t="s">
        <v>10</v>
      </c>
    </row>
    <row r="3" spans="1:11">
      <c r="A3" s="8" t="s">
        <v>11</v>
      </c>
      <c r="B3" s="9"/>
      <c r="C3" s="10"/>
      <c r="D3" s="11"/>
      <c r="E3" s="11"/>
      <c r="F3" s="3"/>
      <c r="G3" s="8" t="s">
        <v>11</v>
      </c>
      <c r="H3" s="9"/>
      <c r="I3" s="11"/>
      <c r="J3" s="12"/>
      <c r="K3" s="13"/>
    </row>
    <row r="4" spans="1:11">
      <c r="A4" s="551"/>
      <c r="B4" s="551"/>
      <c r="C4" s="14"/>
      <c r="D4" s="3" t="e">
        <f>IF(ISBLANK(#REF!), "", SUMIF([1]Transações!$E:$E,#REF!,[1]Transações!$C:$C))</f>
        <v>#VALUE!</v>
      </c>
      <c r="E4" s="3" t="e">
        <f>IF(ISBLANK(#REF!), "", C4-D4)</f>
        <v>#VALUE!</v>
      </c>
      <c r="F4" s="3"/>
      <c r="G4" s="551"/>
      <c r="H4" s="551"/>
      <c r="I4" s="3"/>
      <c r="J4" s="15" t="e">
        <f>IF(ISBLANK(#REF!), "", SUMIF([1]Transações!$J:$J,#REF!,[1]Transações!$H:$H))</f>
        <v>#VALUE!</v>
      </c>
      <c r="K4" s="16" t="e">
        <f>IF(ISBLANK(#REF!), "", J4-I4)</f>
        <v>#VALUE!</v>
      </c>
    </row>
    <row r="5" spans="1:11" ht="17.25">
      <c r="A5" s="552" t="s">
        <v>12</v>
      </c>
      <c r="B5" s="551"/>
      <c r="C5" s="18" t="s">
        <v>13</v>
      </c>
      <c r="D5" s="19">
        <v>44928</v>
      </c>
      <c r="E5" s="20">
        <v>44934</v>
      </c>
      <c r="F5" s="3" t="s">
        <v>14</v>
      </c>
      <c r="G5" s="552" t="s">
        <v>15</v>
      </c>
      <c r="H5" s="551"/>
      <c r="I5" s="21">
        <v>260.8</v>
      </c>
      <c r="J5" s="22">
        <v>8</v>
      </c>
      <c r="K5" s="23">
        <f t="shared" ref="K5:K10" si="0">SUM(I5/J5)</f>
        <v>32.6</v>
      </c>
    </row>
    <row r="6" spans="1:11" ht="17.25">
      <c r="A6" s="552" t="s">
        <v>12</v>
      </c>
      <c r="B6" s="551"/>
      <c r="C6" s="18" t="s">
        <v>16</v>
      </c>
      <c r="D6" s="19">
        <v>44928</v>
      </c>
      <c r="E6" s="20">
        <v>44934</v>
      </c>
      <c r="F6" s="3" t="s">
        <v>17</v>
      </c>
      <c r="G6" s="552" t="s">
        <v>15</v>
      </c>
      <c r="H6" s="551"/>
      <c r="I6" s="21">
        <v>260.8</v>
      </c>
      <c r="J6" s="22">
        <v>8</v>
      </c>
      <c r="K6" s="23">
        <f t="shared" si="0"/>
        <v>32.6</v>
      </c>
    </row>
    <row r="7" spans="1:11" ht="17.25">
      <c r="A7" s="552" t="s">
        <v>12</v>
      </c>
      <c r="B7" s="551"/>
      <c r="C7" s="18" t="s">
        <v>18</v>
      </c>
      <c r="D7" s="19">
        <v>44928</v>
      </c>
      <c r="E7" s="20">
        <v>44934</v>
      </c>
      <c r="F7" s="3" t="s">
        <v>19</v>
      </c>
      <c r="G7" s="552" t="s">
        <v>15</v>
      </c>
      <c r="H7" s="551"/>
      <c r="I7" s="24">
        <v>486.99</v>
      </c>
      <c r="J7" s="25">
        <v>17</v>
      </c>
      <c r="K7" s="23">
        <f t="shared" si="0"/>
        <v>28.646470588235296</v>
      </c>
    </row>
    <row r="8" spans="1:11" ht="17.25">
      <c r="A8" s="550"/>
      <c r="B8" s="551"/>
      <c r="C8" s="26"/>
      <c r="D8" s="27"/>
      <c r="E8" s="28"/>
      <c r="F8" s="29"/>
      <c r="G8" s="30"/>
      <c r="H8" s="31" t="s">
        <v>37</v>
      </c>
      <c r="I8" s="32">
        <f>SUM(I5:I7)</f>
        <v>1008.59</v>
      </c>
      <c r="J8" s="33">
        <f>SUM(J5,J6,J7)</f>
        <v>33</v>
      </c>
      <c r="K8" s="23">
        <f t="shared" si="0"/>
        <v>30.563333333333333</v>
      </c>
    </row>
    <row r="9" spans="1:11" ht="17.25">
      <c r="A9" s="552" t="s">
        <v>21</v>
      </c>
      <c r="B9" s="551"/>
      <c r="C9" s="18" t="s">
        <v>22</v>
      </c>
      <c r="D9" s="19">
        <v>44928</v>
      </c>
      <c r="E9" s="20">
        <v>44934</v>
      </c>
      <c r="F9" s="3" t="s">
        <v>23</v>
      </c>
      <c r="G9" s="552" t="s">
        <v>15</v>
      </c>
      <c r="H9" s="551"/>
      <c r="I9" s="21">
        <v>2946</v>
      </c>
      <c r="J9" s="22">
        <v>94</v>
      </c>
      <c r="K9" s="23">
        <f t="shared" si="0"/>
        <v>31.340425531914892</v>
      </c>
    </row>
    <row r="10" spans="1:11" ht="17.25">
      <c r="A10" s="552" t="s">
        <v>21</v>
      </c>
      <c r="B10" s="551"/>
      <c r="C10" s="18" t="s">
        <v>24</v>
      </c>
      <c r="D10" s="19">
        <v>44928</v>
      </c>
      <c r="E10" s="20">
        <v>44934</v>
      </c>
      <c r="F10" s="3" t="s">
        <v>25</v>
      </c>
      <c r="G10" s="552" t="s">
        <v>15</v>
      </c>
      <c r="H10" s="551"/>
      <c r="I10" s="21">
        <v>5956</v>
      </c>
      <c r="J10" s="22">
        <v>185</v>
      </c>
      <c r="K10" s="23">
        <f t="shared" si="0"/>
        <v>32.194594594594598</v>
      </c>
    </row>
    <row r="12" spans="1:11" ht="17.25">
      <c r="A12" s="550"/>
      <c r="B12" s="551"/>
      <c r="C12" s="26"/>
      <c r="D12" s="27"/>
      <c r="E12" s="28"/>
      <c r="F12" s="29"/>
      <c r="G12" s="30"/>
      <c r="H12" s="31" t="s">
        <v>38</v>
      </c>
      <c r="I12" s="32">
        <f t="shared" ref="I12:J12" si="1">SUM(I9,I10)</f>
        <v>8902</v>
      </c>
      <c r="J12" s="33">
        <f t="shared" si="1"/>
        <v>279</v>
      </c>
      <c r="K12" s="23">
        <f>SUM(I12/J12)</f>
        <v>31.906810035842295</v>
      </c>
    </row>
    <row r="13" spans="1:11" ht="18.75">
      <c r="A13" s="65"/>
      <c r="B13" s="65"/>
      <c r="H13" s="66" t="s">
        <v>34</v>
      </c>
      <c r="I13" s="67">
        <f>SUM(I8+I12)</f>
        <v>9910.59</v>
      </c>
      <c r="J13" s="68">
        <f>SUM(J8,J12)</f>
        <v>312</v>
      </c>
    </row>
    <row r="14" spans="1:11" ht="18">
      <c r="A14" s="3"/>
      <c r="B14" s="3"/>
      <c r="C14" s="4"/>
      <c r="D14" s="5"/>
      <c r="E14" s="5"/>
      <c r="G14" s="3"/>
      <c r="H14" s="3"/>
      <c r="I14" s="5"/>
      <c r="J14" s="6"/>
      <c r="K14" s="7"/>
    </row>
    <row r="16" spans="1:11" ht="29.25">
      <c r="C16" s="553" t="s">
        <v>35</v>
      </c>
      <c r="D16" s="551"/>
      <c r="E16" s="554">
        <v>2023</v>
      </c>
      <c r="F16" s="551"/>
      <c r="G16" s="70" t="s">
        <v>36</v>
      </c>
      <c r="H16" s="9"/>
      <c r="I16" s="9"/>
      <c r="J16" s="71"/>
      <c r="K16" s="72"/>
    </row>
    <row r="17" spans="1:11" ht="18">
      <c r="A17" s="3"/>
      <c r="B17" s="3"/>
      <c r="C17" s="4" t="s">
        <v>6</v>
      </c>
      <c r="D17" s="5" t="s">
        <v>7</v>
      </c>
      <c r="E17" s="5" t="s">
        <v>7</v>
      </c>
      <c r="G17" s="3"/>
      <c r="H17" s="3"/>
      <c r="I17" s="5" t="s">
        <v>8</v>
      </c>
      <c r="J17" s="6" t="s">
        <v>9</v>
      </c>
      <c r="K17" s="7" t="s">
        <v>10</v>
      </c>
    </row>
    <row r="18" spans="1:11">
      <c r="A18" s="8" t="s">
        <v>11</v>
      </c>
      <c r="B18" s="9"/>
      <c r="C18" s="10"/>
      <c r="D18" s="11"/>
      <c r="E18" s="11"/>
      <c r="F18" s="3"/>
      <c r="G18" s="8" t="s">
        <v>11</v>
      </c>
      <c r="H18" s="9"/>
      <c r="I18" s="11"/>
      <c r="J18" s="12"/>
      <c r="K18" s="13"/>
    </row>
    <row r="19" spans="1:11">
      <c r="A19" s="551"/>
      <c r="B19" s="551"/>
      <c r="C19" s="14"/>
      <c r="D19" s="3" t="e">
        <f>IF(ISBLANK(#REF!), "", SUMIF([1]Transações!$E:$E,#REF!,[1]Transações!$C:$C))</f>
        <v>#VALUE!</v>
      </c>
      <c r="E19" s="3" t="e">
        <f>IF(ISBLANK(#REF!), "", C19-D19)</f>
        <v>#VALUE!</v>
      </c>
      <c r="F19" s="3"/>
      <c r="G19" s="551"/>
      <c r="H19" s="551"/>
      <c r="I19" s="3"/>
      <c r="J19" s="15" t="e">
        <f>IF(ISBLANK(#REF!), "", SUMIF([1]Transações!$J:$J,#REF!,[1]Transações!$H:$H))</f>
        <v>#VALUE!</v>
      </c>
      <c r="K19" s="16" t="e">
        <f>IF(ISBLANK(#REF!), "", J19-I19)</f>
        <v>#VALUE!</v>
      </c>
    </row>
    <row r="20" spans="1:11" ht="17.25">
      <c r="A20" s="552" t="s">
        <v>12</v>
      </c>
      <c r="B20" s="551"/>
      <c r="C20" s="18" t="s">
        <v>13</v>
      </c>
      <c r="D20" s="19">
        <v>44928</v>
      </c>
      <c r="E20" s="20">
        <v>44934</v>
      </c>
      <c r="F20" s="3" t="s">
        <v>14</v>
      </c>
      <c r="G20" s="552" t="s">
        <v>15</v>
      </c>
      <c r="H20" s="551"/>
      <c r="I20" s="21">
        <v>260.8</v>
      </c>
      <c r="J20" s="22">
        <v>8</v>
      </c>
      <c r="K20" s="23">
        <f t="shared" ref="K20:K25" si="2">SUM(I20/J20)</f>
        <v>32.6</v>
      </c>
    </row>
    <row r="21" spans="1:11" ht="17.25">
      <c r="A21" s="552" t="s">
        <v>12</v>
      </c>
      <c r="B21" s="551"/>
      <c r="C21" s="18" t="s">
        <v>16</v>
      </c>
      <c r="D21" s="19">
        <v>44928</v>
      </c>
      <c r="E21" s="20">
        <v>44934</v>
      </c>
      <c r="F21" s="3" t="s">
        <v>17</v>
      </c>
      <c r="G21" s="552" t="s">
        <v>15</v>
      </c>
      <c r="H21" s="551"/>
      <c r="I21" s="21">
        <v>260.8</v>
      </c>
      <c r="J21" s="22">
        <v>8</v>
      </c>
      <c r="K21" s="23">
        <f t="shared" si="2"/>
        <v>32.6</v>
      </c>
    </row>
    <row r="22" spans="1:11" ht="17.25">
      <c r="A22" s="552" t="s">
        <v>12</v>
      </c>
      <c r="B22" s="551"/>
      <c r="C22" s="18" t="s">
        <v>18</v>
      </c>
      <c r="D22" s="19">
        <v>44928</v>
      </c>
      <c r="E22" s="20">
        <v>44934</v>
      </c>
      <c r="F22" s="3" t="s">
        <v>19</v>
      </c>
      <c r="G22" s="552" t="s">
        <v>15</v>
      </c>
      <c r="H22" s="551"/>
      <c r="I22" s="24">
        <v>486.99</v>
      </c>
      <c r="J22" s="25">
        <v>17</v>
      </c>
      <c r="K22" s="23">
        <f t="shared" si="2"/>
        <v>28.646470588235296</v>
      </c>
    </row>
    <row r="23" spans="1:11" ht="17.25">
      <c r="A23" s="550"/>
      <c r="B23" s="551"/>
      <c r="C23" s="26"/>
      <c r="D23" s="27"/>
      <c r="E23" s="28"/>
      <c r="F23" s="29"/>
      <c r="G23" s="30"/>
      <c r="H23" s="31" t="s">
        <v>37</v>
      </c>
      <c r="I23" s="32">
        <f>SUM(I20:I22)</f>
        <v>1008.59</v>
      </c>
      <c r="J23" s="33">
        <f>SUM(J20,J21,J22)</f>
        <v>33</v>
      </c>
      <c r="K23" s="23">
        <f t="shared" si="2"/>
        <v>30.563333333333333</v>
      </c>
    </row>
    <row r="24" spans="1:11" ht="17.25">
      <c r="A24" s="552" t="s">
        <v>21</v>
      </c>
      <c r="B24" s="551"/>
      <c r="C24" s="18" t="s">
        <v>22</v>
      </c>
      <c r="D24" s="19">
        <v>44928</v>
      </c>
      <c r="E24" s="20">
        <v>44934</v>
      </c>
      <c r="F24" s="3" t="s">
        <v>23</v>
      </c>
      <c r="G24" s="552" t="s">
        <v>15</v>
      </c>
      <c r="H24" s="551"/>
      <c r="I24" s="21">
        <v>2946</v>
      </c>
      <c r="J24" s="22">
        <v>94</v>
      </c>
      <c r="K24" s="23">
        <f t="shared" si="2"/>
        <v>31.340425531914892</v>
      </c>
    </row>
    <row r="25" spans="1:11" ht="17.25">
      <c r="A25" s="552" t="s">
        <v>21</v>
      </c>
      <c r="B25" s="551"/>
      <c r="C25" s="18" t="s">
        <v>24</v>
      </c>
      <c r="D25" s="19">
        <v>44928</v>
      </c>
      <c r="E25" s="20">
        <v>44934</v>
      </c>
      <c r="F25" s="3" t="s">
        <v>25</v>
      </c>
      <c r="G25" s="552" t="s">
        <v>15</v>
      </c>
      <c r="H25" s="551"/>
      <c r="I25" s="21">
        <v>5956</v>
      </c>
      <c r="J25" s="22">
        <v>185</v>
      </c>
      <c r="K25" s="23">
        <f t="shared" si="2"/>
        <v>32.194594594594598</v>
      </c>
    </row>
    <row r="27" spans="1:11" ht="17.25">
      <c r="A27" s="550"/>
      <c r="B27" s="551"/>
      <c r="C27" s="26"/>
      <c r="D27" s="27"/>
      <c r="E27" s="28"/>
      <c r="F27" s="29"/>
      <c r="G27" s="30"/>
      <c r="H27" s="31" t="s">
        <v>38</v>
      </c>
      <c r="I27" s="32">
        <f t="shared" ref="I27:J27" si="3">SUM(I24,I25)</f>
        <v>8902</v>
      </c>
      <c r="J27" s="33">
        <f t="shared" si="3"/>
        <v>279</v>
      </c>
      <c r="K27" s="23">
        <f>SUM(I27/J27)</f>
        <v>31.906810035842295</v>
      </c>
    </row>
    <row r="28" spans="1:11" ht="18.75">
      <c r="A28" s="65"/>
      <c r="B28" s="65"/>
      <c r="H28" s="66" t="s">
        <v>34</v>
      </c>
      <c r="I28" s="67">
        <f>SUM(I23+I27)</f>
        <v>9910.59</v>
      </c>
      <c r="J28" s="68">
        <f>SUM(J23,J27)</f>
        <v>312</v>
      </c>
    </row>
  </sheetData>
  <mergeCells count="32">
    <mergeCell ref="C1:D1"/>
    <mergeCell ref="E1:F1"/>
    <mergeCell ref="A4:B4"/>
    <mergeCell ref="G4:H4"/>
    <mergeCell ref="A5:B5"/>
    <mergeCell ref="G5:H5"/>
    <mergeCell ref="A19:B19"/>
    <mergeCell ref="G19:H19"/>
    <mergeCell ref="A6:B6"/>
    <mergeCell ref="G6:H6"/>
    <mergeCell ref="A7:B7"/>
    <mergeCell ref="G7:H7"/>
    <mergeCell ref="A8:B8"/>
    <mergeCell ref="A9:B9"/>
    <mergeCell ref="G9:H9"/>
    <mergeCell ref="A10:B10"/>
    <mergeCell ref="G10:H10"/>
    <mergeCell ref="A12:B12"/>
    <mergeCell ref="C16:D16"/>
    <mergeCell ref="E16:F16"/>
    <mergeCell ref="A27:B27"/>
    <mergeCell ref="A20:B20"/>
    <mergeCell ref="G20:H20"/>
    <mergeCell ref="A21:B21"/>
    <mergeCell ref="G21:H21"/>
    <mergeCell ref="A22:B22"/>
    <mergeCell ref="G22:H22"/>
    <mergeCell ref="A23:B23"/>
    <mergeCell ref="A24:B24"/>
    <mergeCell ref="G24:H24"/>
    <mergeCell ref="A25:B25"/>
    <mergeCell ref="G25:H25"/>
  </mergeCells>
  <conditionalFormatting sqref="E1:F1 E16:F16">
    <cfRule type="notContainsBlanks" dxfId="11" priority="1">
      <formula>LEN(TRIM(E1))&gt;0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160-7DC4-4DB5-AAA0-FE802FBCEBA8}">
  <dimension ref="A1:K243"/>
  <sheetViews>
    <sheetView workbookViewId="0">
      <selection activeCell="N8" sqref="N8"/>
    </sheetView>
  </sheetViews>
  <sheetFormatPr defaultRowHeight="15"/>
  <cols>
    <col min="1" max="1" width="7.5703125" bestFit="1" customWidth="1"/>
    <col min="2" max="2" width="32.28515625" bestFit="1" customWidth="1"/>
    <col min="3" max="3" width="16.7109375" bestFit="1" customWidth="1"/>
    <col min="4" max="4" width="13" bestFit="1" customWidth="1"/>
    <col min="5" max="5" width="14.140625" bestFit="1" customWidth="1"/>
    <col min="6" max="6" width="17.5703125" bestFit="1" customWidth="1"/>
    <col min="7" max="7" width="15.140625" bestFit="1" customWidth="1"/>
    <col min="8" max="8" width="12.85546875" bestFit="1" customWidth="1"/>
    <col min="9" max="9" width="12.140625" bestFit="1" customWidth="1"/>
    <col min="10" max="10" width="9.42578125" bestFit="1" customWidth="1"/>
    <col min="11" max="11" width="15.140625" bestFit="1" customWidth="1"/>
  </cols>
  <sheetData>
    <row r="1" spans="1:11" ht="22.5">
      <c r="A1" s="77" t="s">
        <v>39</v>
      </c>
      <c r="B1" s="77"/>
      <c r="C1" s="78" t="s">
        <v>11</v>
      </c>
      <c r="D1" s="79" t="s">
        <v>40</v>
      </c>
      <c r="E1" s="80" t="s">
        <v>41</v>
      </c>
      <c r="F1" s="81" t="s">
        <v>42</v>
      </c>
      <c r="G1" s="82">
        <f>SUM(G3:G42)</f>
        <v>18602.640000000003</v>
      </c>
      <c r="H1" s="81" t="s">
        <v>43</v>
      </c>
      <c r="I1" s="82">
        <f>SUM(I3:I42)</f>
        <v>13252.290000000003</v>
      </c>
      <c r="J1" s="82"/>
      <c r="K1" s="83">
        <f>SUM(K3:K45)</f>
        <v>5350.35</v>
      </c>
    </row>
    <row r="2" spans="1:11">
      <c r="A2" s="65"/>
      <c r="B2" s="65"/>
      <c r="C2" s="551"/>
      <c r="D2" s="551"/>
      <c r="E2" s="84">
        <v>60</v>
      </c>
      <c r="F2" s="3"/>
      <c r="G2" s="3"/>
      <c r="H2" s="3" t="str">
        <f>IF(ISBLANK($C2), "", SUMIF([1]Transações!$E:$E,$C2,[1]Transações!$C:$C))</f>
        <v/>
      </c>
      <c r="I2" s="3"/>
      <c r="J2" s="3" t="str">
        <f t="shared" ref="J2:J9" si="0">IF(ISBLANK($C2), "", F2-H2)</f>
        <v/>
      </c>
      <c r="K2" s="3"/>
    </row>
    <row r="3" spans="1:11" ht="19.5">
      <c r="A3" s="85">
        <v>10</v>
      </c>
      <c r="B3" s="85" t="s">
        <v>44</v>
      </c>
      <c r="C3" s="17" t="s">
        <v>45</v>
      </c>
      <c r="D3" s="86">
        <v>10</v>
      </c>
      <c r="E3" s="84">
        <v>120</v>
      </c>
      <c r="F3" s="87">
        <v>29.9</v>
      </c>
      <c r="G3" s="87">
        <f t="shared" ref="G3:G9" si="1">SUM(F3*A3)</f>
        <v>299</v>
      </c>
      <c r="H3" s="88">
        <v>21</v>
      </c>
      <c r="I3" s="89">
        <f t="shared" ref="I3:I9" si="2">SUM(H3*A3)</f>
        <v>210</v>
      </c>
      <c r="J3" s="90">
        <f t="shared" si="0"/>
        <v>8.8999999999999986</v>
      </c>
      <c r="K3" s="91">
        <f t="shared" ref="K3:K9" si="3">SUM(J3*A3)</f>
        <v>88.999999999999986</v>
      </c>
    </row>
    <row r="4" spans="1:11" ht="19.5">
      <c r="A4" s="85">
        <v>10</v>
      </c>
      <c r="B4" s="85" t="s">
        <v>46</v>
      </c>
      <c r="C4" s="17" t="s">
        <v>45</v>
      </c>
      <c r="D4" s="86">
        <v>10</v>
      </c>
      <c r="E4" s="84">
        <v>150</v>
      </c>
      <c r="F4" s="87">
        <v>35.9</v>
      </c>
      <c r="G4" s="87">
        <f t="shared" si="1"/>
        <v>359</v>
      </c>
      <c r="H4" s="88">
        <v>26.41</v>
      </c>
      <c r="I4" s="89">
        <f t="shared" si="2"/>
        <v>264.10000000000002</v>
      </c>
      <c r="J4" s="90">
        <f t="shared" si="0"/>
        <v>9.4899999999999984</v>
      </c>
      <c r="K4" s="91">
        <f t="shared" si="3"/>
        <v>94.899999999999977</v>
      </c>
    </row>
    <row r="5" spans="1:11" ht="19.5">
      <c r="A5" s="85">
        <v>10</v>
      </c>
      <c r="B5" s="85" t="s">
        <v>47</v>
      </c>
      <c r="C5" s="17" t="s">
        <v>45</v>
      </c>
      <c r="D5" s="86">
        <v>10</v>
      </c>
      <c r="E5" s="84">
        <v>120</v>
      </c>
      <c r="F5" s="87">
        <v>42.9</v>
      </c>
      <c r="G5" s="87">
        <f t="shared" si="1"/>
        <v>429</v>
      </c>
      <c r="H5" s="88">
        <v>30.67</v>
      </c>
      <c r="I5" s="89">
        <f t="shared" si="2"/>
        <v>306.70000000000005</v>
      </c>
      <c r="J5" s="90">
        <f t="shared" si="0"/>
        <v>12.229999999999997</v>
      </c>
      <c r="K5" s="91">
        <f t="shared" si="3"/>
        <v>122.29999999999997</v>
      </c>
    </row>
    <row r="6" spans="1:11" ht="19.5">
      <c r="A6" s="85">
        <v>10</v>
      </c>
      <c r="B6" s="85" t="s">
        <v>48</v>
      </c>
      <c r="C6" s="17" t="s">
        <v>45</v>
      </c>
      <c r="D6" s="86">
        <v>5</v>
      </c>
      <c r="E6" s="84">
        <v>80</v>
      </c>
      <c r="F6" s="87">
        <v>27.9</v>
      </c>
      <c r="G6" s="87">
        <f t="shared" si="1"/>
        <v>279</v>
      </c>
      <c r="H6" s="88">
        <v>17.309999999999999</v>
      </c>
      <c r="I6" s="89">
        <f t="shared" si="2"/>
        <v>173.1</v>
      </c>
      <c r="J6" s="90">
        <f t="shared" si="0"/>
        <v>10.59</v>
      </c>
      <c r="K6" s="91">
        <f t="shared" si="3"/>
        <v>105.9</v>
      </c>
    </row>
    <row r="7" spans="1:11" ht="19.5">
      <c r="A7" s="85">
        <v>5</v>
      </c>
      <c r="B7" s="85" t="s">
        <v>49</v>
      </c>
      <c r="C7" s="17" t="s">
        <v>45</v>
      </c>
      <c r="D7" s="86">
        <v>5</v>
      </c>
      <c r="E7" s="92">
        <v>60</v>
      </c>
      <c r="F7" s="87">
        <v>45.99</v>
      </c>
      <c r="G7" s="87">
        <f t="shared" si="1"/>
        <v>229.95000000000002</v>
      </c>
      <c r="H7" s="88">
        <v>32.14</v>
      </c>
      <c r="I7" s="89">
        <f t="shared" si="2"/>
        <v>160.69999999999999</v>
      </c>
      <c r="J7" s="90">
        <f t="shared" si="0"/>
        <v>13.850000000000001</v>
      </c>
      <c r="K7" s="91">
        <f t="shared" si="3"/>
        <v>69.25</v>
      </c>
    </row>
    <row r="8" spans="1:11" ht="19.5">
      <c r="A8" s="85">
        <v>16</v>
      </c>
      <c r="B8" s="85" t="s">
        <v>50</v>
      </c>
      <c r="C8" s="17" t="s">
        <v>45</v>
      </c>
      <c r="D8" s="86">
        <v>2</v>
      </c>
      <c r="E8" s="84">
        <v>16</v>
      </c>
      <c r="F8" s="87">
        <v>7</v>
      </c>
      <c r="G8" s="87">
        <f t="shared" si="1"/>
        <v>112</v>
      </c>
      <c r="H8" s="88">
        <v>0</v>
      </c>
      <c r="I8" s="89">
        <f t="shared" si="2"/>
        <v>0</v>
      </c>
      <c r="J8" s="93">
        <f t="shared" si="0"/>
        <v>7</v>
      </c>
      <c r="K8" s="91">
        <f t="shared" si="3"/>
        <v>112</v>
      </c>
    </row>
    <row r="9" spans="1:11" ht="19.5">
      <c r="A9" s="85">
        <v>6</v>
      </c>
      <c r="B9" s="85" t="s">
        <v>51</v>
      </c>
      <c r="C9" s="17" t="s">
        <v>45</v>
      </c>
      <c r="D9" s="86">
        <v>1</v>
      </c>
      <c r="E9" s="84">
        <v>6</v>
      </c>
      <c r="F9" s="87">
        <v>8</v>
      </c>
      <c r="G9" s="87">
        <f t="shared" si="1"/>
        <v>48</v>
      </c>
      <c r="H9" s="88">
        <v>0</v>
      </c>
      <c r="I9" s="89">
        <f t="shared" si="2"/>
        <v>0</v>
      </c>
      <c r="J9" s="93">
        <f t="shared" si="0"/>
        <v>8</v>
      </c>
      <c r="K9" s="91">
        <f t="shared" si="3"/>
        <v>48</v>
      </c>
    </row>
    <row r="10" spans="1:11" ht="19.5">
      <c r="A10" s="85"/>
      <c r="B10" s="85"/>
      <c r="C10" s="555"/>
      <c r="D10" s="551"/>
      <c r="E10" s="84"/>
      <c r="F10" s="87"/>
      <c r="G10" s="87"/>
      <c r="H10" s="94"/>
      <c r="I10" s="95"/>
      <c r="J10" s="95"/>
      <c r="K10" s="96"/>
    </row>
    <row r="11" spans="1:11" ht="19.5">
      <c r="A11" s="85">
        <v>52</v>
      </c>
      <c r="B11" s="85" t="s">
        <v>52</v>
      </c>
      <c r="C11" s="86" t="s">
        <v>45</v>
      </c>
      <c r="D11" s="86">
        <v>52</v>
      </c>
      <c r="E11" s="84">
        <v>624</v>
      </c>
      <c r="F11" s="87">
        <v>40.99</v>
      </c>
      <c r="G11" s="87">
        <f t="shared" ref="G11:G42" si="4">SUM(F11*A11)</f>
        <v>2131.48</v>
      </c>
      <c r="H11" s="88">
        <f t="shared" ref="H11:H14" si="5">SUM(F11-500%)</f>
        <v>35.99</v>
      </c>
      <c r="I11" s="89">
        <f t="shared" ref="I11:I42" si="6">SUM(H11*A11)</f>
        <v>1871.48</v>
      </c>
      <c r="J11" s="90">
        <f t="shared" ref="J11:J42" si="7">IF(ISBLANK($C11), "", F11-H11)</f>
        <v>5</v>
      </c>
      <c r="K11" s="91">
        <f t="shared" ref="K11:K42" si="8">SUM(J11*A11)</f>
        <v>260</v>
      </c>
    </row>
    <row r="12" spans="1:11" ht="19.5">
      <c r="A12" s="85">
        <v>6</v>
      </c>
      <c r="B12" s="85" t="s">
        <v>53</v>
      </c>
      <c r="C12" s="86" t="s">
        <v>45</v>
      </c>
      <c r="D12" s="86">
        <v>6</v>
      </c>
      <c r="E12" s="84">
        <v>90</v>
      </c>
      <c r="F12" s="87">
        <v>41.99</v>
      </c>
      <c r="G12" s="87">
        <f t="shared" si="4"/>
        <v>251.94</v>
      </c>
      <c r="H12" s="88">
        <f t="shared" si="5"/>
        <v>36.99</v>
      </c>
      <c r="I12" s="89">
        <f t="shared" si="6"/>
        <v>221.94</v>
      </c>
      <c r="J12" s="90">
        <f t="shared" si="7"/>
        <v>5</v>
      </c>
      <c r="K12" s="91">
        <f t="shared" si="8"/>
        <v>30</v>
      </c>
    </row>
    <row r="13" spans="1:11" ht="19.5">
      <c r="A13" s="85">
        <v>20</v>
      </c>
      <c r="B13" s="85" t="s">
        <v>54</v>
      </c>
      <c r="C13" s="86" t="s">
        <v>45</v>
      </c>
      <c r="D13" s="86">
        <v>20</v>
      </c>
      <c r="E13" s="84">
        <v>120</v>
      </c>
      <c r="F13" s="87">
        <v>19.899999999999999</v>
      </c>
      <c r="G13" s="87">
        <f t="shared" si="4"/>
        <v>398</v>
      </c>
      <c r="H13" s="88">
        <f t="shared" si="5"/>
        <v>14.899999999999999</v>
      </c>
      <c r="I13" s="89">
        <f t="shared" si="6"/>
        <v>298</v>
      </c>
      <c r="J13" s="90">
        <f t="shared" si="7"/>
        <v>5</v>
      </c>
      <c r="K13" s="91">
        <f t="shared" si="8"/>
        <v>100</v>
      </c>
    </row>
    <row r="14" spans="1:11" ht="19.5">
      <c r="A14" s="85">
        <v>24</v>
      </c>
      <c r="B14" s="85" t="s">
        <v>55</v>
      </c>
      <c r="C14" s="86" t="s">
        <v>45</v>
      </c>
      <c r="D14" s="86">
        <v>24</v>
      </c>
      <c r="E14" s="84">
        <v>288</v>
      </c>
      <c r="F14" s="87">
        <v>27.9</v>
      </c>
      <c r="G14" s="87">
        <f t="shared" si="4"/>
        <v>669.59999999999991</v>
      </c>
      <c r="H14" s="88">
        <f t="shared" si="5"/>
        <v>22.9</v>
      </c>
      <c r="I14" s="89">
        <f t="shared" si="6"/>
        <v>549.59999999999991</v>
      </c>
      <c r="J14" s="90">
        <f t="shared" si="7"/>
        <v>5</v>
      </c>
      <c r="K14" s="91">
        <f t="shared" si="8"/>
        <v>120</v>
      </c>
    </row>
    <row r="15" spans="1:11" ht="19.5">
      <c r="A15" s="85">
        <v>144</v>
      </c>
      <c r="B15" s="85" t="s">
        <v>56</v>
      </c>
      <c r="C15" s="86" t="s">
        <v>45</v>
      </c>
      <c r="D15" s="86">
        <v>12</v>
      </c>
      <c r="E15" s="84">
        <v>144</v>
      </c>
      <c r="F15" s="87">
        <v>4</v>
      </c>
      <c r="G15" s="87">
        <f t="shared" si="4"/>
        <v>576</v>
      </c>
      <c r="H15" s="97">
        <v>2</v>
      </c>
      <c r="I15" s="89">
        <f t="shared" si="6"/>
        <v>288</v>
      </c>
      <c r="J15" s="90">
        <f t="shared" si="7"/>
        <v>2</v>
      </c>
      <c r="K15" s="91">
        <f t="shared" si="8"/>
        <v>288</v>
      </c>
    </row>
    <row r="16" spans="1:11" ht="19.5">
      <c r="A16" s="85">
        <v>6</v>
      </c>
      <c r="B16" s="85" t="s">
        <v>57</v>
      </c>
      <c r="C16" s="86" t="s">
        <v>45</v>
      </c>
      <c r="D16" s="86">
        <v>6</v>
      </c>
      <c r="E16" s="84">
        <v>72</v>
      </c>
      <c r="F16" s="87">
        <v>36.9</v>
      </c>
      <c r="G16" s="87">
        <f t="shared" si="4"/>
        <v>221.39999999999998</v>
      </c>
      <c r="H16" s="88">
        <f t="shared" ref="H16:H31" si="9">SUM(F16-500%)</f>
        <v>31.9</v>
      </c>
      <c r="I16" s="89">
        <f t="shared" si="6"/>
        <v>191.39999999999998</v>
      </c>
      <c r="J16" s="90">
        <f t="shared" si="7"/>
        <v>5</v>
      </c>
      <c r="K16" s="91">
        <f t="shared" si="8"/>
        <v>30</v>
      </c>
    </row>
    <row r="17" spans="1:11" ht="19.5">
      <c r="A17" s="85">
        <v>10</v>
      </c>
      <c r="B17" s="85" t="s">
        <v>58</v>
      </c>
      <c r="C17" s="86" t="s">
        <v>45</v>
      </c>
      <c r="D17" s="86">
        <v>10</v>
      </c>
      <c r="E17" s="98">
        <v>120</v>
      </c>
      <c r="F17" s="87">
        <v>36.9</v>
      </c>
      <c r="G17" s="87">
        <f t="shared" si="4"/>
        <v>369</v>
      </c>
      <c r="H17" s="88">
        <f t="shared" si="9"/>
        <v>31.9</v>
      </c>
      <c r="I17" s="89">
        <f t="shared" si="6"/>
        <v>319</v>
      </c>
      <c r="J17" s="90">
        <f t="shared" si="7"/>
        <v>5</v>
      </c>
      <c r="K17" s="91">
        <f t="shared" si="8"/>
        <v>50</v>
      </c>
    </row>
    <row r="18" spans="1:11" ht="19.5">
      <c r="A18" s="85">
        <v>20</v>
      </c>
      <c r="B18" s="85" t="s">
        <v>59</v>
      </c>
      <c r="C18" s="86" t="s">
        <v>45</v>
      </c>
      <c r="D18" s="86">
        <v>20</v>
      </c>
      <c r="E18" s="84">
        <v>240</v>
      </c>
      <c r="F18" s="87">
        <v>29.99</v>
      </c>
      <c r="G18" s="87">
        <f t="shared" si="4"/>
        <v>599.79999999999995</v>
      </c>
      <c r="H18" s="88">
        <f t="shared" si="9"/>
        <v>24.99</v>
      </c>
      <c r="I18" s="89">
        <f t="shared" si="6"/>
        <v>499.79999999999995</v>
      </c>
      <c r="J18" s="90">
        <f t="shared" si="7"/>
        <v>5</v>
      </c>
      <c r="K18" s="91">
        <f t="shared" si="8"/>
        <v>100</v>
      </c>
    </row>
    <row r="19" spans="1:11" ht="19.5">
      <c r="A19" s="85">
        <v>11</v>
      </c>
      <c r="B19" s="85" t="s">
        <v>60</v>
      </c>
      <c r="C19" s="86" t="s">
        <v>45</v>
      </c>
      <c r="D19" s="86">
        <v>11</v>
      </c>
      <c r="E19" s="84">
        <v>132</v>
      </c>
      <c r="F19" s="87">
        <v>35.9</v>
      </c>
      <c r="G19" s="87">
        <f t="shared" si="4"/>
        <v>394.9</v>
      </c>
      <c r="H19" s="88">
        <f t="shared" si="9"/>
        <v>30.9</v>
      </c>
      <c r="I19" s="89">
        <f t="shared" si="6"/>
        <v>339.9</v>
      </c>
      <c r="J19" s="90">
        <f t="shared" si="7"/>
        <v>5</v>
      </c>
      <c r="K19" s="91">
        <f t="shared" si="8"/>
        <v>55</v>
      </c>
    </row>
    <row r="20" spans="1:11" ht="19.5">
      <c r="A20" s="85">
        <v>4</v>
      </c>
      <c r="B20" s="85" t="s">
        <v>61</v>
      </c>
      <c r="C20" s="86" t="s">
        <v>45</v>
      </c>
      <c r="D20" s="86">
        <v>4</v>
      </c>
      <c r="E20" s="84">
        <v>60</v>
      </c>
      <c r="F20" s="87">
        <v>35.9</v>
      </c>
      <c r="G20" s="87">
        <f t="shared" si="4"/>
        <v>143.6</v>
      </c>
      <c r="H20" s="88">
        <f t="shared" si="9"/>
        <v>30.9</v>
      </c>
      <c r="I20" s="89">
        <f t="shared" si="6"/>
        <v>123.6</v>
      </c>
      <c r="J20" s="90">
        <f t="shared" si="7"/>
        <v>5</v>
      </c>
      <c r="K20" s="91">
        <f t="shared" si="8"/>
        <v>20</v>
      </c>
    </row>
    <row r="21" spans="1:11" ht="19.5">
      <c r="A21" s="85">
        <v>3</v>
      </c>
      <c r="B21" s="85" t="s">
        <v>62</v>
      </c>
      <c r="C21" s="86" t="s">
        <v>45</v>
      </c>
      <c r="D21" s="86">
        <v>3</v>
      </c>
      <c r="E21" s="84">
        <v>36</v>
      </c>
      <c r="F21" s="87">
        <v>45</v>
      </c>
      <c r="G21" s="87">
        <f t="shared" si="4"/>
        <v>135</v>
      </c>
      <c r="H21" s="88">
        <f t="shared" si="9"/>
        <v>40</v>
      </c>
      <c r="I21" s="89">
        <f t="shared" si="6"/>
        <v>120</v>
      </c>
      <c r="J21" s="90">
        <f t="shared" si="7"/>
        <v>5</v>
      </c>
      <c r="K21" s="91">
        <f t="shared" si="8"/>
        <v>15</v>
      </c>
    </row>
    <row r="22" spans="1:11" ht="19.5">
      <c r="A22" s="85">
        <v>22</v>
      </c>
      <c r="B22" s="85" t="s">
        <v>63</v>
      </c>
      <c r="C22" s="86" t="s">
        <v>45</v>
      </c>
      <c r="D22" s="86">
        <v>22</v>
      </c>
      <c r="E22" s="84">
        <v>264</v>
      </c>
      <c r="F22" s="87">
        <v>37.9</v>
      </c>
      <c r="G22" s="87">
        <f t="shared" si="4"/>
        <v>833.8</v>
      </c>
      <c r="H22" s="88">
        <f t="shared" si="9"/>
        <v>32.9</v>
      </c>
      <c r="I22" s="89">
        <f t="shared" si="6"/>
        <v>723.8</v>
      </c>
      <c r="J22" s="90">
        <f t="shared" si="7"/>
        <v>5</v>
      </c>
      <c r="K22" s="91">
        <f t="shared" si="8"/>
        <v>110</v>
      </c>
    </row>
    <row r="23" spans="1:11" ht="19.5">
      <c r="A23" s="85">
        <v>23</v>
      </c>
      <c r="B23" s="85" t="s">
        <v>64</v>
      </c>
      <c r="C23" s="86" t="s">
        <v>45</v>
      </c>
      <c r="D23" s="86">
        <v>23</v>
      </c>
      <c r="E23" s="84">
        <v>276</v>
      </c>
      <c r="F23" s="87">
        <v>29.99</v>
      </c>
      <c r="G23" s="87">
        <f t="shared" si="4"/>
        <v>689.77</v>
      </c>
      <c r="H23" s="88">
        <f t="shared" si="9"/>
        <v>24.99</v>
      </c>
      <c r="I23" s="89">
        <f t="shared" si="6"/>
        <v>574.77</v>
      </c>
      <c r="J23" s="90">
        <f t="shared" si="7"/>
        <v>5</v>
      </c>
      <c r="K23" s="91">
        <f t="shared" si="8"/>
        <v>115</v>
      </c>
    </row>
    <row r="24" spans="1:11" ht="19.5">
      <c r="A24" s="85">
        <v>10</v>
      </c>
      <c r="B24" s="85" t="s">
        <v>65</v>
      </c>
      <c r="C24" s="86" t="s">
        <v>45</v>
      </c>
      <c r="D24" s="86">
        <v>10</v>
      </c>
      <c r="E24" s="84">
        <v>120</v>
      </c>
      <c r="F24" s="87">
        <v>37.9</v>
      </c>
      <c r="G24" s="87">
        <f t="shared" si="4"/>
        <v>379</v>
      </c>
      <c r="H24" s="88">
        <f t="shared" si="9"/>
        <v>32.9</v>
      </c>
      <c r="I24" s="89">
        <f t="shared" si="6"/>
        <v>329</v>
      </c>
      <c r="J24" s="90">
        <f t="shared" si="7"/>
        <v>5</v>
      </c>
      <c r="K24" s="91">
        <f t="shared" si="8"/>
        <v>50</v>
      </c>
    </row>
    <row r="25" spans="1:11" ht="19.5">
      <c r="A25" s="85">
        <v>55</v>
      </c>
      <c r="B25" s="85" t="s">
        <v>66</v>
      </c>
      <c r="C25" s="86" t="s">
        <v>45</v>
      </c>
      <c r="D25" s="86">
        <v>55</v>
      </c>
      <c r="E25" s="84">
        <v>660</v>
      </c>
      <c r="F25" s="87">
        <v>33.9</v>
      </c>
      <c r="G25" s="87">
        <f t="shared" si="4"/>
        <v>1864.5</v>
      </c>
      <c r="H25" s="88">
        <f t="shared" si="9"/>
        <v>28.9</v>
      </c>
      <c r="I25" s="89">
        <f t="shared" si="6"/>
        <v>1589.5</v>
      </c>
      <c r="J25" s="90">
        <f t="shared" si="7"/>
        <v>5</v>
      </c>
      <c r="K25" s="91">
        <f t="shared" si="8"/>
        <v>275</v>
      </c>
    </row>
    <row r="26" spans="1:11" ht="19.5">
      <c r="A26" s="85">
        <v>10</v>
      </c>
      <c r="B26" s="85" t="s">
        <v>67</v>
      </c>
      <c r="C26" s="86" t="s">
        <v>45</v>
      </c>
      <c r="D26" s="86">
        <v>10</v>
      </c>
      <c r="E26" s="84">
        <v>120</v>
      </c>
      <c r="F26" s="87">
        <v>42.9</v>
      </c>
      <c r="G26" s="87">
        <f t="shared" si="4"/>
        <v>429</v>
      </c>
      <c r="H26" s="88">
        <f t="shared" si="9"/>
        <v>37.9</v>
      </c>
      <c r="I26" s="89">
        <f t="shared" si="6"/>
        <v>379</v>
      </c>
      <c r="J26" s="90">
        <f t="shared" si="7"/>
        <v>5</v>
      </c>
      <c r="K26" s="91">
        <f t="shared" si="8"/>
        <v>50</v>
      </c>
    </row>
    <row r="27" spans="1:11" ht="19.5">
      <c r="A27" s="85">
        <v>18</v>
      </c>
      <c r="B27" s="85" t="s">
        <v>68</v>
      </c>
      <c r="C27" s="86" t="s">
        <v>45</v>
      </c>
      <c r="D27" s="86">
        <v>18</v>
      </c>
      <c r="E27" s="84">
        <v>144</v>
      </c>
      <c r="F27" s="87">
        <v>27.9</v>
      </c>
      <c r="G27" s="87">
        <f t="shared" si="4"/>
        <v>502.2</v>
      </c>
      <c r="H27" s="88">
        <f t="shared" si="9"/>
        <v>22.9</v>
      </c>
      <c r="I27" s="89">
        <f t="shared" si="6"/>
        <v>412.2</v>
      </c>
      <c r="J27" s="90">
        <f t="shared" si="7"/>
        <v>5</v>
      </c>
      <c r="K27" s="91">
        <f t="shared" si="8"/>
        <v>90</v>
      </c>
    </row>
    <row r="28" spans="1:11" ht="19.5">
      <c r="A28" s="85">
        <v>14</v>
      </c>
      <c r="B28" s="85" t="s">
        <v>69</v>
      </c>
      <c r="C28" s="86" t="s">
        <v>45</v>
      </c>
      <c r="D28" s="86">
        <v>14</v>
      </c>
      <c r="E28" s="84">
        <v>84</v>
      </c>
      <c r="F28" s="87">
        <v>27.9</v>
      </c>
      <c r="G28" s="87">
        <f t="shared" si="4"/>
        <v>390.59999999999997</v>
      </c>
      <c r="H28" s="88">
        <f t="shared" si="9"/>
        <v>22.9</v>
      </c>
      <c r="I28" s="89">
        <f t="shared" si="6"/>
        <v>320.59999999999997</v>
      </c>
      <c r="J28" s="90">
        <f t="shared" si="7"/>
        <v>5</v>
      </c>
      <c r="K28" s="91">
        <f t="shared" si="8"/>
        <v>70</v>
      </c>
    </row>
    <row r="29" spans="1:11" ht="19.5">
      <c r="A29" s="85">
        <v>8</v>
      </c>
      <c r="B29" s="85" t="s">
        <v>70</v>
      </c>
      <c r="C29" s="86" t="s">
        <v>45</v>
      </c>
      <c r="D29" s="86">
        <v>8</v>
      </c>
      <c r="E29" s="84">
        <v>96</v>
      </c>
      <c r="F29" s="87">
        <v>31.9</v>
      </c>
      <c r="G29" s="87">
        <f t="shared" si="4"/>
        <v>255.2</v>
      </c>
      <c r="H29" s="88">
        <f t="shared" si="9"/>
        <v>26.9</v>
      </c>
      <c r="I29" s="89">
        <f t="shared" si="6"/>
        <v>215.2</v>
      </c>
      <c r="J29" s="90">
        <f t="shared" si="7"/>
        <v>5</v>
      </c>
      <c r="K29" s="91">
        <f t="shared" si="8"/>
        <v>40</v>
      </c>
    </row>
    <row r="30" spans="1:11" ht="19.5">
      <c r="A30" s="85">
        <v>6</v>
      </c>
      <c r="B30" s="85" t="s">
        <v>71</v>
      </c>
      <c r="C30" s="86" t="s">
        <v>45</v>
      </c>
      <c r="D30" s="86">
        <v>6</v>
      </c>
      <c r="E30" s="84">
        <v>15</v>
      </c>
      <c r="F30" s="87">
        <v>35.99</v>
      </c>
      <c r="G30" s="87">
        <f t="shared" si="4"/>
        <v>215.94</v>
      </c>
      <c r="H30" s="88">
        <f t="shared" si="9"/>
        <v>30.990000000000002</v>
      </c>
      <c r="I30" s="89">
        <f t="shared" si="6"/>
        <v>185.94</v>
      </c>
      <c r="J30" s="90">
        <f t="shared" si="7"/>
        <v>5</v>
      </c>
      <c r="K30" s="91">
        <f t="shared" si="8"/>
        <v>30</v>
      </c>
    </row>
    <row r="31" spans="1:11" ht="19.5">
      <c r="A31" s="85">
        <v>8</v>
      </c>
      <c r="B31" s="85" t="s">
        <v>72</v>
      </c>
      <c r="C31" s="86" t="s">
        <v>45</v>
      </c>
      <c r="D31" s="86">
        <v>8</v>
      </c>
      <c r="E31" s="84">
        <v>64</v>
      </c>
      <c r="F31" s="87">
        <v>26.9</v>
      </c>
      <c r="G31" s="87">
        <f t="shared" si="4"/>
        <v>215.2</v>
      </c>
      <c r="H31" s="88">
        <f t="shared" si="9"/>
        <v>21.9</v>
      </c>
      <c r="I31" s="89">
        <f t="shared" si="6"/>
        <v>175.2</v>
      </c>
      <c r="J31" s="90">
        <f t="shared" si="7"/>
        <v>5</v>
      </c>
      <c r="K31" s="91">
        <f t="shared" si="8"/>
        <v>40</v>
      </c>
    </row>
    <row r="32" spans="1:11" ht="19.5">
      <c r="A32" s="85">
        <v>108</v>
      </c>
      <c r="B32" s="85" t="s">
        <v>73</v>
      </c>
      <c r="C32" s="86" t="s">
        <v>45</v>
      </c>
      <c r="D32" s="86">
        <v>9</v>
      </c>
      <c r="E32" s="84">
        <v>108</v>
      </c>
      <c r="F32" s="87">
        <v>4</v>
      </c>
      <c r="G32" s="87">
        <f t="shared" si="4"/>
        <v>432</v>
      </c>
      <c r="H32" s="97">
        <v>2</v>
      </c>
      <c r="I32" s="89">
        <f t="shared" si="6"/>
        <v>216</v>
      </c>
      <c r="J32" s="90">
        <f t="shared" si="7"/>
        <v>2</v>
      </c>
      <c r="K32" s="91">
        <f t="shared" si="8"/>
        <v>216</v>
      </c>
    </row>
    <row r="33" spans="1:11" ht="19.5">
      <c r="A33" s="85">
        <v>60</v>
      </c>
      <c r="B33" s="85" t="s">
        <v>74</v>
      </c>
      <c r="C33" s="86" t="s">
        <v>45</v>
      </c>
      <c r="D33" s="86">
        <v>5</v>
      </c>
      <c r="E33" s="84">
        <v>60</v>
      </c>
      <c r="F33" s="87">
        <v>4</v>
      </c>
      <c r="G33" s="87">
        <f t="shared" si="4"/>
        <v>240</v>
      </c>
      <c r="H33" s="97">
        <v>2</v>
      </c>
      <c r="I33" s="89">
        <f t="shared" si="6"/>
        <v>120</v>
      </c>
      <c r="J33" s="90">
        <f t="shared" si="7"/>
        <v>2</v>
      </c>
      <c r="K33" s="91">
        <f t="shared" si="8"/>
        <v>120</v>
      </c>
    </row>
    <row r="34" spans="1:11" ht="19.5">
      <c r="A34" s="85">
        <v>168</v>
      </c>
      <c r="B34" s="85" t="s">
        <v>75</v>
      </c>
      <c r="C34" s="86" t="s">
        <v>45</v>
      </c>
      <c r="D34" s="86">
        <v>28</v>
      </c>
      <c r="E34" s="84">
        <v>168</v>
      </c>
      <c r="F34" s="87">
        <v>7</v>
      </c>
      <c r="G34" s="87">
        <f t="shared" si="4"/>
        <v>1176</v>
      </c>
      <c r="H34" s="88">
        <f t="shared" ref="H34:H42" si="10">SUM(F34-500%)</f>
        <v>2</v>
      </c>
      <c r="I34" s="89">
        <f t="shared" si="6"/>
        <v>336</v>
      </c>
      <c r="J34" s="90">
        <f t="shared" si="7"/>
        <v>5</v>
      </c>
      <c r="K34" s="91">
        <f t="shared" si="8"/>
        <v>840</v>
      </c>
    </row>
    <row r="35" spans="1:11" ht="19.5">
      <c r="A35" s="85">
        <v>10</v>
      </c>
      <c r="B35" s="85" t="s">
        <v>76</v>
      </c>
      <c r="C35" s="86" t="s">
        <v>45</v>
      </c>
      <c r="D35" s="86">
        <v>10</v>
      </c>
      <c r="E35" s="84">
        <v>120</v>
      </c>
      <c r="F35" s="87">
        <v>29.99</v>
      </c>
      <c r="G35" s="87">
        <f t="shared" si="4"/>
        <v>299.89999999999998</v>
      </c>
      <c r="H35" s="88">
        <f t="shared" si="10"/>
        <v>24.99</v>
      </c>
      <c r="I35" s="89">
        <f t="shared" si="6"/>
        <v>249.89999999999998</v>
      </c>
      <c r="J35" s="90">
        <f t="shared" si="7"/>
        <v>5</v>
      </c>
      <c r="K35" s="91">
        <f t="shared" si="8"/>
        <v>50</v>
      </c>
    </row>
    <row r="36" spans="1:11" ht="19.5">
      <c r="A36" s="85">
        <v>3</v>
      </c>
      <c r="B36" s="85" t="s">
        <v>77</v>
      </c>
      <c r="C36" s="86" t="s">
        <v>45</v>
      </c>
      <c r="D36" s="86">
        <v>3</v>
      </c>
      <c r="E36" s="84">
        <v>36</v>
      </c>
      <c r="F36" s="87">
        <v>35</v>
      </c>
      <c r="G36" s="87">
        <f t="shared" si="4"/>
        <v>105</v>
      </c>
      <c r="H36" s="88">
        <f t="shared" si="10"/>
        <v>30</v>
      </c>
      <c r="I36" s="89">
        <f t="shared" si="6"/>
        <v>90</v>
      </c>
      <c r="J36" s="90">
        <f t="shared" si="7"/>
        <v>5</v>
      </c>
      <c r="K36" s="91">
        <f t="shared" si="8"/>
        <v>15</v>
      </c>
    </row>
    <row r="37" spans="1:11" ht="19.5">
      <c r="A37" s="85">
        <v>66</v>
      </c>
      <c r="B37" s="85" t="s">
        <v>78</v>
      </c>
      <c r="C37" s="86" t="s">
        <v>45</v>
      </c>
      <c r="D37" s="86">
        <v>11</v>
      </c>
      <c r="E37" s="84">
        <v>66</v>
      </c>
      <c r="F37" s="87">
        <v>5.5</v>
      </c>
      <c r="G37" s="87">
        <f t="shared" si="4"/>
        <v>363</v>
      </c>
      <c r="H37" s="88">
        <f t="shared" si="10"/>
        <v>0.5</v>
      </c>
      <c r="I37" s="89">
        <f t="shared" si="6"/>
        <v>33</v>
      </c>
      <c r="J37" s="90">
        <f t="shared" si="7"/>
        <v>5</v>
      </c>
      <c r="K37" s="91">
        <f t="shared" si="8"/>
        <v>330</v>
      </c>
    </row>
    <row r="38" spans="1:11" ht="19.5">
      <c r="A38" s="85">
        <v>14</v>
      </c>
      <c r="B38" s="85" t="s">
        <v>79</v>
      </c>
      <c r="C38" s="86" t="s">
        <v>45</v>
      </c>
      <c r="D38" s="86">
        <v>14</v>
      </c>
      <c r="E38" s="84">
        <v>112</v>
      </c>
      <c r="F38" s="87">
        <v>39.99</v>
      </c>
      <c r="G38" s="87">
        <f t="shared" si="4"/>
        <v>559.86</v>
      </c>
      <c r="H38" s="88">
        <f t="shared" si="10"/>
        <v>34.99</v>
      </c>
      <c r="I38" s="89">
        <f t="shared" si="6"/>
        <v>489.86</v>
      </c>
      <c r="J38" s="90">
        <f t="shared" si="7"/>
        <v>5</v>
      </c>
      <c r="K38" s="91">
        <f t="shared" si="8"/>
        <v>70</v>
      </c>
    </row>
    <row r="39" spans="1:11" ht="19.5">
      <c r="A39" s="85">
        <v>10</v>
      </c>
      <c r="B39" s="85" t="s">
        <v>80</v>
      </c>
      <c r="C39" s="86" t="s">
        <v>45</v>
      </c>
      <c r="D39" s="86">
        <v>10</v>
      </c>
      <c r="E39" s="84">
        <v>80</v>
      </c>
      <c r="F39" s="87">
        <v>34.9</v>
      </c>
      <c r="G39" s="87">
        <f t="shared" si="4"/>
        <v>349</v>
      </c>
      <c r="H39" s="88">
        <f t="shared" si="10"/>
        <v>29.9</v>
      </c>
      <c r="I39" s="89">
        <f t="shared" si="6"/>
        <v>299</v>
      </c>
      <c r="J39" s="90">
        <f t="shared" si="7"/>
        <v>5</v>
      </c>
      <c r="K39" s="91">
        <f t="shared" si="8"/>
        <v>50</v>
      </c>
    </row>
    <row r="40" spans="1:11" ht="19.5">
      <c r="A40" s="85">
        <v>88</v>
      </c>
      <c r="B40" s="85" t="s">
        <v>81</v>
      </c>
      <c r="C40" s="86" t="s">
        <v>45</v>
      </c>
      <c r="D40" s="86">
        <v>11</v>
      </c>
      <c r="E40" s="84">
        <v>88</v>
      </c>
      <c r="F40" s="87">
        <v>7</v>
      </c>
      <c r="G40" s="87">
        <f t="shared" si="4"/>
        <v>616</v>
      </c>
      <c r="H40" s="88">
        <f t="shared" si="10"/>
        <v>2</v>
      </c>
      <c r="I40" s="89">
        <f t="shared" si="6"/>
        <v>176</v>
      </c>
      <c r="J40" s="90">
        <f t="shared" si="7"/>
        <v>5</v>
      </c>
      <c r="K40" s="91">
        <f t="shared" si="8"/>
        <v>440</v>
      </c>
    </row>
    <row r="41" spans="1:11" ht="19.5">
      <c r="A41" s="85">
        <v>56</v>
      </c>
      <c r="B41" s="85" t="s">
        <v>82</v>
      </c>
      <c r="C41" s="86" t="s">
        <v>45</v>
      </c>
      <c r="D41" s="86">
        <v>7</v>
      </c>
      <c r="E41" s="84">
        <v>56</v>
      </c>
      <c r="F41" s="87">
        <v>7</v>
      </c>
      <c r="G41" s="87">
        <f t="shared" si="4"/>
        <v>392</v>
      </c>
      <c r="H41" s="88">
        <f t="shared" si="10"/>
        <v>2</v>
      </c>
      <c r="I41" s="89">
        <f t="shared" si="6"/>
        <v>112</v>
      </c>
      <c r="J41" s="90">
        <f t="shared" si="7"/>
        <v>5</v>
      </c>
      <c r="K41" s="91">
        <f t="shared" si="8"/>
        <v>280</v>
      </c>
    </row>
    <row r="42" spans="1:11" ht="19.5">
      <c r="A42" s="85">
        <v>72</v>
      </c>
      <c r="B42" s="85" t="s">
        <v>83</v>
      </c>
      <c r="C42" s="86" t="s">
        <v>45</v>
      </c>
      <c r="D42" s="86">
        <v>12</v>
      </c>
      <c r="E42" s="84">
        <v>72</v>
      </c>
      <c r="F42" s="87">
        <v>9</v>
      </c>
      <c r="G42" s="87">
        <f t="shared" si="4"/>
        <v>648</v>
      </c>
      <c r="H42" s="88">
        <f t="shared" si="10"/>
        <v>4</v>
      </c>
      <c r="I42" s="89">
        <f t="shared" si="6"/>
        <v>288</v>
      </c>
      <c r="J42" s="90">
        <f t="shared" si="7"/>
        <v>5</v>
      </c>
      <c r="K42" s="91">
        <f t="shared" si="8"/>
        <v>360</v>
      </c>
    </row>
    <row r="43" spans="1:11" ht="15.75">
      <c r="B43" s="99" t="s">
        <v>20</v>
      </c>
      <c r="C43" s="99"/>
      <c r="D43" s="99"/>
      <c r="E43" s="99"/>
      <c r="F43" s="100"/>
      <c r="G43" s="100"/>
      <c r="H43" s="99"/>
      <c r="I43" s="99"/>
      <c r="J43" s="99"/>
      <c r="K43" s="96"/>
    </row>
    <row r="44" spans="1:11" ht="15.75">
      <c r="F44" s="100"/>
      <c r="G44" s="100"/>
      <c r="K44" s="96"/>
    </row>
    <row r="45" spans="1:11" ht="19.5">
      <c r="F45" s="101" t="s">
        <v>84</v>
      </c>
      <c r="G45" s="102">
        <f>SUM(K3:K45)</f>
        <v>5350.35</v>
      </c>
      <c r="K45" s="96"/>
    </row>
    <row r="46" spans="1:11" ht="19.5">
      <c r="A46" s="103">
        <f>SUM(A3:A42)</f>
        <v>1196</v>
      </c>
      <c r="B46" s="103" t="s">
        <v>85</v>
      </c>
      <c r="C46" s="556"/>
      <c r="D46" s="551"/>
      <c r="E46" s="84"/>
      <c r="F46" s="104" t="s">
        <v>42</v>
      </c>
      <c r="G46" s="101">
        <f>SUM(G3:G42)</f>
        <v>18602.640000000003</v>
      </c>
      <c r="K46" s="96"/>
    </row>
    <row r="47" spans="1:11" ht="23.25">
      <c r="B47" s="105">
        <v>44774</v>
      </c>
      <c r="C47" s="551"/>
      <c r="D47" s="551"/>
      <c r="E47" s="84"/>
      <c r="F47" s="104" t="s">
        <v>43</v>
      </c>
      <c r="G47" s="101">
        <f>SUM(I3:I42)</f>
        <v>13252.290000000003</v>
      </c>
      <c r="J47" s="106"/>
      <c r="K47" s="96"/>
    </row>
    <row r="48" spans="1:11" ht="15.75">
      <c r="A48" s="107" t="s">
        <v>86</v>
      </c>
      <c r="B48" s="108"/>
      <c r="C48" s="108"/>
      <c r="D48" s="107" t="s">
        <v>40</v>
      </c>
      <c r="E48" s="84"/>
      <c r="F48" s="109"/>
      <c r="G48" s="109" t="s">
        <v>20</v>
      </c>
      <c r="K48" s="96"/>
    </row>
    <row r="49" spans="1:11" ht="17.25">
      <c r="A49" s="110">
        <v>1</v>
      </c>
      <c r="B49" s="111" t="s">
        <v>87</v>
      </c>
      <c r="C49" s="112" t="s">
        <v>45</v>
      </c>
      <c r="D49" s="113">
        <v>3</v>
      </c>
      <c r="E49" s="110">
        <v>48</v>
      </c>
      <c r="F49" s="114" t="s">
        <v>88</v>
      </c>
      <c r="G49" s="109" t="s">
        <v>89</v>
      </c>
      <c r="H49" s="88">
        <f t="shared" ref="H49:H143" si="11">SUM(E49-500%)</f>
        <v>43</v>
      </c>
      <c r="I49" s="89">
        <f t="shared" ref="I49:I143" si="12">SUM(H49*A49)</f>
        <v>43</v>
      </c>
      <c r="J49" s="90">
        <f t="shared" ref="J49:J143" si="13">IF(ISBLANK($C49), "", E49-H49)</f>
        <v>5</v>
      </c>
      <c r="K49" s="91">
        <f t="shared" ref="K49:K143" si="14">SUM(J49*A49)</f>
        <v>5</v>
      </c>
    </row>
    <row r="50" spans="1:11" ht="17.25">
      <c r="A50" s="110">
        <v>2</v>
      </c>
      <c r="B50" s="111" t="s">
        <v>90</v>
      </c>
      <c r="C50" s="112" t="s">
        <v>45</v>
      </c>
      <c r="D50" s="113">
        <v>1</v>
      </c>
      <c r="E50" s="110">
        <v>12</v>
      </c>
      <c r="F50" s="114" t="s">
        <v>91</v>
      </c>
      <c r="G50" s="109" t="s">
        <v>92</v>
      </c>
      <c r="H50" s="88">
        <f t="shared" si="11"/>
        <v>7</v>
      </c>
      <c r="I50" s="89">
        <f t="shared" si="12"/>
        <v>14</v>
      </c>
      <c r="J50" s="90">
        <f t="shared" si="13"/>
        <v>5</v>
      </c>
      <c r="K50" s="91">
        <f t="shared" si="14"/>
        <v>10</v>
      </c>
    </row>
    <row r="51" spans="1:11" ht="17.25">
      <c r="A51" s="110">
        <v>3</v>
      </c>
      <c r="B51" s="111">
        <v>51</v>
      </c>
      <c r="C51" s="112" t="s">
        <v>45</v>
      </c>
      <c r="D51" s="113">
        <v>3</v>
      </c>
      <c r="E51" s="110">
        <v>48</v>
      </c>
      <c r="F51" s="114" t="s">
        <v>88</v>
      </c>
      <c r="G51" s="109" t="s">
        <v>89</v>
      </c>
      <c r="H51" s="88">
        <f t="shared" si="11"/>
        <v>43</v>
      </c>
      <c r="I51" s="89">
        <f t="shared" si="12"/>
        <v>129</v>
      </c>
      <c r="J51" s="90">
        <f t="shared" si="13"/>
        <v>5</v>
      </c>
      <c r="K51" s="91">
        <f t="shared" si="14"/>
        <v>15</v>
      </c>
    </row>
    <row r="52" spans="1:11" ht="17.25">
      <c r="A52" s="110">
        <v>4</v>
      </c>
      <c r="B52" s="111" t="s">
        <v>93</v>
      </c>
      <c r="C52" s="112" t="s">
        <v>45</v>
      </c>
      <c r="D52" s="113">
        <v>1</v>
      </c>
      <c r="E52" s="110">
        <v>12</v>
      </c>
      <c r="F52" s="114" t="s">
        <v>94</v>
      </c>
      <c r="G52" s="109" t="s">
        <v>95</v>
      </c>
      <c r="H52" s="88">
        <f t="shared" si="11"/>
        <v>7</v>
      </c>
      <c r="I52" s="89">
        <f t="shared" si="12"/>
        <v>28</v>
      </c>
      <c r="J52" s="90">
        <f t="shared" si="13"/>
        <v>5</v>
      </c>
      <c r="K52" s="91">
        <f t="shared" si="14"/>
        <v>20</v>
      </c>
    </row>
    <row r="53" spans="1:11" ht="17.25">
      <c r="A53" s="110">
        <v>5</v>
      </c>
      <c r="B53" s="111" t="s">
        <v>96</v>
      </c>
      <c r="C53" s="112" t="s">
        <v>45</v>
      </c>
      <c r="D53" s="113">
        <v>1</v>
      </c>
      <c r="E53" s="110">
        <v>12</v>
      </c>
      <c r="F53" s="114" t="s">
        <v>97</v>
      </c>
      <c r="G53" s="109" t="s">
        <v>98</v>
      </c>
      <c r="H53" s="88">
        <f t="shared" si="11"/>
        <v>7</v>
      </c>
      <c r="I53" s="89">
        <f t="shared" si="12"/>
        <v>35</v>
      </c>
      <c r="J53" s="90">
        <f t="shared" si="13"/>
        <v>5</v>
      </c>
      <c r="K53" s="91">
        <f t="shared" si="14"/>
        <v>25</v>
      </c>
    </row>
    <row r="54" spans="1:11" ht="17.25">
      <c r="A54" s="110">
        <v>6</v>
      </c>
      <c r="B54" s="111" t="s">
        <v>99</v>
      </c>
      <c r="C54" s="112" t="s">
        <v>45</v>
      </c>
      <c r="D54" s="113">
        <v>1</v>
      </c>
      <c r="E54" s="110">
        <v>12</v>
      </c>
      <c r="F54" s="114" t="s">
        <v>100</v>
      </c>
      <c r="G54" s="109" t="s">
        <v>101</v>
      </c>
      <c r="H54" s="88">
        <f t="shared" si="11"/>
        <v>7</v>
      </c>
      <c r="I54" s="89">
        <f t="shared" si="12"/>
        <v>42</v>
      </c>
      <c r="J54" s="90">
        <f t="shared" si="13"/>
        <v>5</v>
      </c>
      <c r="K54" s="91">
        <f t="shared" si="14"/>
        <v>30</v>
      </c>
    </row>
    <row r="55" spans="1:11" ht="17.25">
      <c r="A55" s="110">
        <v>7</v>
      </c>
      <c r="B55" s="111" t="s">
        <v>102</v>
      </c>
      <c r="C55" s="112" t="s">
        <v>45</v>
      </c>
      <c r="D55" s="113">
        <v>1</v>
      </c>
      <c r="E55" s="110">
        <v>12</v>
      </c>
      <c r="F55" s="114" t="s">
        <v>103</v>
      </c>
      <c r="G55" s="109" t="s">
        <v>104</v>
      </c>
      <c r="H55" s="88">
        <f t="shared" si="11"/>
        <v>7</v>
      </c>
      <c r="I55" s="89">
        <f t="shared" si="12"/>
        <v>49</v>
      </c>
      <c r="J55" s="90">
        <f t="shared" si="13"/>
        <v>5</v>
      </c>
      <c r="K55" s="91">
        <f t="shared" si="14"/>
        <v>35</v>
      </c>
    </row>
    <row r="56" spans="1:11" ht="17.25">
      <c r="A56" s="110">
        <v>8</v>
      </c>
      <c r="B56" s="111" t="s">
        <v>105</v>
      </c>
      <c r="C56" s="112" t="s">
        <v>45</v>
      </c>
      <c r="D56" s="113">
        <v>1</v>
      </c>
      <c r="E56" s="110">
        <v>12</v>
      </c>
      <c r="F56" s="114" t="s">
        <v>106</v>
      </c>
      <c r="G56" s="109" t="s">
        <v>107</v>
      </c>
      <c r="H56" s="88">
        <f t="shared" si="11"/>
        <v>7</v>
      </c>
      <c r="I56" s="89">
        <f t="shared" si="12"/>
        <v>56</v>
      </c>
      <c r="J56" s="90">
        <f t="shared" si="13"/>
        <v>5</v>
      </c>
      <c r="K56" s="91">
        <f t="shared" si="14"/>
        <v>40</v>
      </c>
    </row>
    <row r="57" spans="1:11" ht="17.25">
      <c r="A57" s="110">
        <v>9</v>
      </c>
      <c r="B57" s="111" t="s">
        <v>108</v>
      </c>
      <c r="C57" s="112" t="s">
        <v>45</v>
      </c>
      <c r="D57" s="113">
        <v>1</v>
      </c>
      <c r="E57" s="110">
        <v>12</v>
      </c>
      <c r="F57" s="114" t="s">
        <v>106</v>
      </c>
      <c r="G57" s="109" t="s">
        <v>107</v>
      </c>
      <c r="H57" s="88">
        <f t="shared" si="11"/>
        <v>7</v>
      </c>
      <c r="I57" s="89">
        <f t="shared" si="12"/>
        <v>63</v>
      </c>
      <c r="J57" s="90">
        <f t="shared" si="13"/>
        <v>5</v>
      </c>
      <c r="K57" s="91">
        <f t="shared" si="14"/>
        <v>45</v>
      </c>
    </row>
    <row r="58" spans="1:11" ht="17.25">
      <c r="A58" s="110">
        <v>10</v>
      </c>
      <c r="B58" s="111" t="s">
        <v>109</v>
      </c>
      <c r="C58" s="112" t="s">
        <v>45</v>
      </c>
      <c r="D58" s="113">
        <v>1</v>
      </c>
      <c r="E58" s="110">
        <v>12</v>
      </c>
      <c r="F58" s="114" t="s">
        <v>110</v>
      </c>
      <c r="G58" s="109" t="s">
        <v>111</v>
      </c>
      <c r="H58" s="88">
        <f t="shared" si="11"/>
        <v>7</v>
      </c>
      <c r="I58" s="89">
        <f t="shared" si="12"/>
        <v>70</v>
      </c>
      <c r="J58" s="90">
        <f t="shared" si="13"/>
        <v>5</v>
      </c>
      <c r="K58" s="91">
        <f t="shared" si="14"/>
        <v>50</v>
      </c>
    </row>
    <row r="59" spans="1:11" ht="17.25">
      <c r="A59" s="110">
        <v>11</v>
      </c>
      <c r="B59" s="111" t="s">
        <v>112</v>
      </c>
      <c r="C59" s="112" t="s">
        <v>45</v>
      </c>
      <c r="D59" s="113">
        <v>1</v>
      </c>
      <c r="E59" s="110">
        <v>12</v>
      </c>
      <c r="F59" s="114" t="s">
        <v>113</v>
      </c>
      <c r="G59" s="109" t="s">
        <v>114</v>
      </c>
      <c r="H59" s="88">
        <f t="shared" si="11"/>
        <v>7</v>
      </c>
      <c r="I59" s="89">
        <f t="shared" si="12"/>
        <v>77</v>
      </c>
      <c r="J59" s="90">
        <f t="shared" si="13"/>
        <v>5</v>
      </c>
      <c r="K59" s="91">
        <f t="shared" si="14"/>
        <v>55</v>
      </c>
    </row>
    <row r="60" spans="1:11" ht="17.25">
      <c r="A60" s="110">
        <v>12</v>
      </c>
      <c r="B60" s="111" t="s">
        <v>115</v>
      </c>
      <c r="C60" s="112" t="s">
        <v>45</v>
      </c>
      <c r="D60" s="113">
        <v>1</v>
      </c>
      <c r="E60" s="110">
        <v>12</v>
      </c>
      <c r="F60" s="114" t="s">
        <v>113</v>
      </c>
      <c r="G60" s="109" t="s">
        <v>116</v>
      </c>
      <c r="H60" s="88">
        <f t="shared" si="11"/>
        <v>7</v>
      </c>
      <c r="I60" s="89">
        <f t="shared" si="12"/>
        <v>84</v>
      </c>
      <c r="J60" s="90">
        <f t="shared" si="13"/>
        <v>5</v>
      </c>
      <c r="K60" s="91">
        <f t="shared" si="14"/>
        <v>60</v>
      </c>
    </row>
    <row r="61" spans="1:11" ht="17.25">
      <c r="A61" s="110">
        <v>13</v>
      </c>
      <c r="B61" s="111" t="s">
        <v>117</v>
      </c>
      <c r="C61" s="112" t="s">
        <v>45</v>
      </c>
      <c r="D61" s="113">
        <v>1</v>
      </c>
      <c r="E61" s="110">
        <v>12</v>
      </c>
      <c r="F61" s="114" t="s">
        <v>118</v>
      </c>
      <c r="G61" s="109" t="s">
        <v>119</v>
      </c>
      <c r="H61" s="88">
        <f t="shared" si="11"/>
        <v>7</v>
      </c>
      <c r="I61" s="89">
        <f t="shared" si="12"/>
        <v>91</v>
      </c>
      <c r="J61" s="90">
        <f t="shared" si="13"/>
        <v>5</v>
      </c>
      <c r="K61" s="91">
        <f t="shared" si="14"/>
        <v>65</v>
      </c>
    </row>
    <row r="62" spans="1:11" ht="17.25">
      <c r="A62" s="110">
        <v>14</v>
      </c>
      <c r="B62" s="111" t="s">
        <v>120</v>
      </c>
      <c r="C62" s="112" t="s">
        <v>45</v>
      </c>
      <c r="D62" s="113">
        <v>1</v>
      </c>
      <c r="E62" s="110">
        <v>12</v>
      </c>
      <c r="F62" s="114" t="s">
        <v>121</v>
      </c>
      <c r="G62" s="109" t="s">
        <v>122</v>
      </c>
      <c r="H62" s="88">
        <f t="shared" si="11"/>
        <v>7</v>
      </c>
      <c r="I62" s="89">
        <f t="shared" si="12"/>
        <v>98</v>
      </c>
      <c r="J62" s="90">
        <f t="shared" si="13"/>
        <v>5</v>
      </c>
      <c r="K62" s="91">
        <f t="shared" si="14"/>
        <v>70</v>
      </c>
    </row>
    <row r="63" spans="1:11" ht="17.25">
      <c r="A63" s="110">
        <v>15</v>
      </c>
      <c r="B63" s="111" t="s">
        <v>123</v>
      </c>
      <c r="C63" s="112" t="s">
        <v>45</v>
      </c>
      <c r="D63" s="113">
        <v>1</v>
      </c>
      <c r="E63" s="110">
        <v>12</v>
      </c>
      <c r="F63" s="114" t="s">
        <v>91</v>
      </c>
      <c r="G63" s="109" t="s">
        <v>92</v>
      </c>
      <c r="H63" s="88">
        <f t="shared" si="11"/>
        <v>7</v>
      </c>
      <c r="I63" s="89">
        <f t="shared" si="12"/>
        <v>105</v>
      </c>
      <c r="J63" s="90">
        <f t="shared" si="13"/>
        <v>5</v>
      </c>
      <c r="K63" s="91">
        <f t="shared" si="14"/>
        <v>75</v>
      </c>
    </row>
    <row r="64" spans="1:11" ht="17.25">
      <c r="A64" s="110">
        <v>16</v>
      </c>
      <c r="B64" s="111" t="s">
        <v>124</v>
      </c>
      <c r="C64" s="112" t="s">
        <v>45</v>
      </c>
      <c r="D64" s="113">
        <v>1</v>
      </c>
      <c r="E64" s="110">
        <v>12</v>
      </c>
      <c r="F64" s="114" t="s">
        <v>125</v>
      </c>
      <c r="G64" s="109" t="s">
        <v>126</v>
      </c>
      <c r="H64" s="88">
        <f t="shared" si="11"/>
        <v>7</v>
      </c>
      <c r="I64" s="89">
        <f t="shared" si="12"/>
        <v>112</v>
      </c>
      <c r="J64" s="90">
        <f t="shared" si="13"/>
        <v>5</v>
      </c>
      <c r="K64" s="91">
        <f t="shared" si="14"/>
        <v>80</v>
      </c>
    </row>
    <row r="65" spans="1:11" ht="17.25">
      <c r="A65" s="110">
        <v>17</v>
      </c>
      <c r="B65" s="111" t="s">
        <v>127</v>
      </c>
      <c r="C65" s="112" t="s">
        <v>45</v>
      </c>
      <c r="D65" s="113">
        <v>1</v>
      </c>
      <c r="E65" s="110">
        <v>12</v>
      </c>
      <c r="F65" s="114" t="s">
        <v>128</v>
      </c>
      <c r="G65" s="109" t="s">
        <v>129</v>
      </c>
      <c r="H65" s="88">
        <f t="shared" si="11"/>
        <v>7</v>
      </c>
      <c r="I65" s="89">
        <f t="shared" si="12"/>
        <v>119</v>
      </c>
      <c r="J65" s="90">
        <f t="shared" si="13"/>
        <v>5</v>
      </c>
      <c r="K65" s="91">
        <f t="shared" si="14"/>
        <v>85</v>
      </c>
    </row>
    <row r="66" spans="1:11" ht="17.25">
      <c r="A66" s="110">
        <v>18</v>
      </c>
      <c r="B66" s="111" t="s">
        <v>130</v>
      </c>
      <c r="C66" s="112" t="s">
        <v>45</v>
      </c>
      <c r="D66" s="113">
        <v>1</v>
      </c>
      <c r="E66" s="110">
        <v>12</v>
      </c>
      <c r="F66" s="114" t="s">
        <v>91</v>
      </c>
      <c r="G66" s="109" t="s">
        <v>92</v>
      </c>
      <c r="H66" s="88">
        <f t="shared" si="11"/>
        <v>7</v>
      </c>
      <c r="I66" s="89">
        <f t="shared" si="12"/>
        <v>126</v>
      </c>
      <c r="J66" s="90">
        <f t="shared" si="13"/>
        <v>5</v>
      </c>
      <c r="K66" s="91">
        <f t="shared" si="14"/>
        <v>90</v>
      </c>
    </row>
    <row r="67" spans="1:11" ht="17.25">
      <c r="A67" s="110">
        <v>19</v>
      </c>
      <c r="B67" s="111" t="s">
        <v>131</v>
      </c>
      <c r="C67" s="112" t="s">
        <v>45</v>
      </c>
      <c r="D67" s="113">
        <v>1</v>
      </c>
      <c r="E67" s="110">
        <v>12</v>
      </c>
      <c r="F67" s="114" t="s">
        <v>132</v>
      </c>
      <c r="G67" s="109" t="s">
        <v>133</v>
      </c>
      <c r="H67" s="88">
        <f t="shared" si="11"/>
        <v>7</v>
      </c>
      <c r="I67" s="89">
        <f t="shared" si="12"/>
        <v>133</v>
      </c>
      <c r="J67" s="90">
        <f t="shared" si="13"/>
        <v>5</v>
      </c>
      <c r="K67" s="91">
        <f t="shared" si="14"/>
        <v>95</v>
      </c>
    </row>
    <row r="68" spans="1:11" ht="17.25">
      <c r="A68" s="110">
        <v>20</v>
      </c>
      <c r="B68" s="111" t="s">
        <v>134</v>
      </c>
      <c r="C68" s="112" t="s">
        <v>45</v>
      </c>
      <c r="D68" s="113">
        <v>1</v>
      </c>
      <c r="E68" s="110">
        <v>12</v>
      </c>
      <c r="F68" s="114" t="s">
        <v>135</v>
      </c>
      <c r="G68" s="109" t="s">
        <v>136</v>
      </c>
      <c r="H68" s="88">
        <f t="shared" si="11"/>
        <v>7</v>
      </c>
      <c r="I68" s="89">
        <f t="shared" si="12"/>
        <v>140</v>
      </c>
      <c r="J68" s="90">
        <f t="shared" si="13"/>
        <v>5</v>
      </c>
      <c r="K68" s="91">
        <f t="shared" si="14"/>
        <v>100</v>
      </c>
    </row>
    <row r="69" spans="1:11" ht="17.25">
      <c r="A69" s="110">
        <v>21</v>
      </c>
      <c r="B69" s="111" t="s">
        <v>137</v>
      </c>
      <c r="C69" s="112" t="s">
        <v>45</v>
      </c>
      <c r="D69" s="113">
        <v>1</v>
      </c>
      <c r="E69" s="110">
        <v>12</v>
      </c>
      <c r="F69" s="114" t="s">
        <v>138</v>
      </c>
      <c r="G69" s="109" t="s">
        <v>139</v>
      </c>
      <c r="H69" s="88">
        <f t="shared" si="11"/>
        <v>7</v>
      </c>
      <c r="I69" s="89">
        <f t="shared" si="12"/>
        <v>147</v>
      </c>
      <c r="J69" s="90">
        <f t="shared" si="13"/>
        <v>5</v>
      </c>
      <c r="K69" s="91">
        <f t="shared" si="14"/>
        <v>105</v>
      </c>
    </row>
    <row r="70" spans="1:11" ht="17.25">
      <c r="A70" s="110">
        <v>22</v>
      </c>
      <c r="B70" s="111" t="s">
        <v>140</v>
      </c>
      <c r="C70" s="112" t="s">
        <v>45</v>
      </c>
      <c r="D70" s="113">
        <v>1</v>
      </c>
      <c r="E70" s="110">
        <v>12</v>
      </c>
      <c r="F70" s="114" t="s">
        <v>141</v>
      </c>
      <c r="G70" s="109" t="s">
        <v>142</v>
      </c>
      <c r="H70" s="88">
        <f t="shared" si="11"/>
        <v>7</v>
      </c>
      <c r="I70" s="89">
        <f t="shared" si="12"/>
        <v>154</v>
      </c>
      <c r="J70" s="90">
        <f t="shared" si="13"/>
        <v>5</v>
      </c>
      <c r="K70" s="91">
        <f t="shared" si="14"/>
        <v>110</v>
      </c>
    </row>
    <row r="71" spans="1:11" ht="17.25">
      <c r="A71" s="110">
        <v>23</v>
      </c>
      <c r="B71" s="111" t="s">
        <v>143</v>
      </c>
      <c r="C71" s="112" t="s">
        <v>45</v>
      </c>
      <c r="D71" s="113">
        <v>1</v>
      </c>
      <c r="E71" s="110">
        <v>12</v>
      </c>
      <c r="F71" s="114" t="s">
        <v>144</v>
      </c>
      <c r="G71" s="109" t="s">
        <v>145</v>
      </c>
      <c r="H71" s="88">
        <f t="shared" si="11"/>
        <v>7</v>
      </c>
      <c r="I71" s="89">
        <f t="shared" si="12"/>
        <v>161</v>
      </c>
      <c r="J71" s="90">
        <f t="shared" si="13"/>
        <v>5</v>
      </c>
      <c r="K71" s="91">
        <f t="shared" si="14"/>
        <v>115</v>
      </c>
    </row>
    <row r="72" spans="1:11" ht="17.25">
      <c r="A72" s="110">
        <v>24</v>
      </c>
      <c r="B72" s="111" t="s">
        <v>146</v>
      </c>
      <c r="C72" s="112" t="s">
        <v>45</v>
      </c>
      <c r="D72" s="113">
        <v>1</v>
      </c>
      <c r="E72" s="110">
        <v>12</v>
      </c>
      <c r="F72" s="114" t="s">
        <v>125</v>
      </c>
      <c r="G72" s="109" t="s">
        <v>147</v>
      </c>
      <c r="H72" s="88">
        <f t="shared" si="11"/>
        <v>7</v>
      </c>
      <c r="I72" s="89">
        <f t="shared" si="12"/>
        <v>168</v>
      </c>
      <c r="J72" s="90">
        <f t="shared" si="13"/>
        <v>5</v>
      </c>
      <c r="K72" s="91">
        <f t="shared" si="14"/>
        <v>120</v>
      </c>
    </row>
    <row r="73" spans="1:11" ht="17.25">
      <c r="A73" s="110">
        <v>25</v>
      </c>
      <c r="B73" s="111" t="s">
        <v>148</v>
      </c>
      <c r="C73" s="112" t="s">
        <v>45</v>
      </c>
      <c r="D73" s="113">
        <v>1</v>
      </c>
      <c r="E73" s="110">
        <v>12</v>
      </c>
      <c r="F73" s="114" t="s">
        <v>149</v>
      </c>
      <c r="G73" s="109" t="s">
        <v>150</v>
      </c>
      <c r="H73" s="88">
        <f t="shared" si="11"/>
        <v>7</v>
      </c>
      <c r="I73" s="89">
        <f t="shared" si="12"/>
        <v>175</v>
      </c>
      <c r="J73" s="90">
        <f t="shared" si="13"/>
        <v>5</v>
      </c>
      <c r="K73" s="91">
        <f t="shared" si="14"/>
        <v>125</v>
      </c>
    </row>
    <row r="74" spans="1:11" ht="17.25">
      <c r="A74" s="110">
        <v>26</v>
      </c>
      <c r="B74" s="111" t="s">
        <v>151</v>
      </c>
      <c r="C74" s="112" t="s">
        <v>45</v>
      </c>
      <c r="D74" s="113">
        <v>1</v>
      </c>
      <c r="E74" s="110">
        <v>12</v>
      </c>
      <c r="F74" s="114" t="s">
        <v>128</v>
      </c>
      <c r="G74" s="109" t="s">
        <v>129</v>
      </c>
      <c r="H74" s="88">
        <f t="shared" si="11"/>
        <v>7</v>
      </c>
      <c r="I74" s="89">
        <f t="shared" si="12"/>
        <v>182</v>
      </c>
      <c r="J74" s="90">
        <f t="shared" si="13"/>
        <v>5</v>
      </c>
      <c r="K74" s="91">
        <f t="shared" si="14"/>
        <v>130</v>
      </c>
    </row>
    <row r="75" spans="1:11" ht="17.25">
      <c r="A75" s="110">
        <v>27</v>
      </c>
      <c r="B75" s="111" t="s">
        <v>152</v>
      </c>
      <c r="C75" s="112" t="s">
        <v>45</v>
      </c>
      <c r="D75" s="113">
        <v>1</v>
      </c>
      <c r="E75" s="110">
        <v>12</v>
      </c>
      <c r="F75" s="114" t="s">
        <v>128</v>
      </c>
      <c r="G75" s="109" t="s">
        <v>129</v>
      </c>
      <c r="H75" s="88">
        <f t="shared" si="11"/>
        <v>7</v>
      </c>
      <c r="I75" s="89">
        <f t="shared" si="12"/>
        <v>189</v>
      </c>
      <c r="J75" s="90">
        <f t="shared" si="13"/>
        <v>5</v>
      </c>
      <c r="K75" s="91">
        <f t="shared" si="14"/>
        <v>135</v>
      </c>
    </row>
    <row r="76" spans="1:11" ht="17.25">
      <c r="A76" s="110">
        <v>28</v>
      </c>
      <c r="B76" s="111" t="s">
        <v>153</v>
      </c>
      <c r="C76" s="112" t="s">
        <v>45</v>
      </c>
      <c r="D76" s="113">
        <v>1</v>
      </c>
      <c r="E76" s="110">
        <v>12</v>
      </c>
      <c r="F76" s="114" t="s">
        <v>103</v>
      </c>
      <c r="G76" s="109" t="s">
        <v>104</v>
      </c>
      <c r="H76" s="88">
        <f t="shared" si="11"/>
        <v>7</v>
      </c>
      <c r="I76" s="89">
        <f t="shared" si="12"/>
        <v>196</v>
      </c>
      <c r="J76" s="90">
        <f t="shared" si="13"/>
        <v>5</v>
      </c>
      <c r="K76" s="91">
        <f t="shared" si="14"/>
        <v>140</v>
      </c>
    </row>
    <row r="77" spans="1:11" ht="17.25">
      <c r="A77" s="110">
        <v>29</v>
      </c>
      <c r="B77" s="111" t="s">
        <v>154</v>
      </c>
      <c r="C77" s="112" t="s">
        <v>45</v>
      </c>
      <c r="D77" s="113">
        <v>1</v>
      </c>
      <c r="E77" s="110">
        <v>12</v>
      </c>
      <c r="F77" s="114" t="s">
        <v>103</v>
      </c>
      <c r="G77" s="109" t="s">
        <v>104</v>
      </c>
      <c r="H77" s="88">
        <f t="shared" si="11"/>
        <v>7</v>
      </c>
      <c r="I77" s="89">
        <f t="shared" si="12"/>
        <v>203</v>
      </c>
      <c r="J77" s="90">
        <f t="shared" si="13"/>
        <v>5</v>
      </c>
      <c r="K77" s="91">
        <f t="shared" si="14"/>
        <v>145</v>
      </c>
    </row>
    <row r="78" spans="1:11" ht="17.25">
      <c r="A78" s="110">
        <v>30</v>
      </c>
      <c r="B78" s="111" t="s">
        <v>155</v>
      </c>
      <c r="C78" s="112" t="s">
        <v>45</v>
      </c>
      <c r="D78" s="113">
        <v>1</v>
      </c>
      <c r="E78" s="110">
        <v>12</v>
      </c>
      <c r="F78" s="114" t="s">
        <v>103</v>
      </c>
      <c r="G78" s="109" t="s">
        <v>104</v>
      </c>
      <c r="H78" s="88">
        <f t="shared" si="11"/>
        <v>7</v>
      </c>
      <c r="I78" s="89">
        <f t="shared" si="12"/>
        <v>210</v>
      </c>
      <c r="J78" s="90">
        <f t="shared" si="13"/>
        <v>5</v>
      </c>
      <c r="K78" s="91">
        <f t="shared" si="14"/>
        <v>150</v>
      </c>
    </row>
    <row r="79" spans="1:11" ht="17.25">
      <c r="A79" s="110">
        <v>31</v>
      </c>
      <c r="B79" s="111" t="s">
        <v>156</v>
      </c>
      <c r="C79" s="112" t="s">
        <v>45</v>
      </c>
      <c r="D79" s="113">
        <v>1</v>
      </c>
      <c r="E79" s="110">
        <v>12</v>
      </c>
      <c r="F79" s="114" t="s">
        <v>103</v>
      </c>
      <c r="G79" s="109" t="s">
        <v>104</v>
      </c>
      <c r="H79" s="88">
        <f t="shared" si="11"/>
        <v>7</v>
      </c>
      <c r="I79" s="89">
        <f t="shared" si="12"/>
        <v>217</v>
      </c>
      <c r="J79" s="90">
        <f t="shared" si="13"/>
        <v>5</v>
      </c>
      <c r="K79" s="91">
        <f t="shared" si="14"/>
        <v>155</v>
      </c>
    </row>
    <row r="80" spans="1:11" ht="17.25">
      <c r="A80" s="110">
        <v>32</v>
      </c>
      <c r="B80" s="111" t="s">
        <v>157</v>
      </c>
      <c r="C80" s="112" t="s">
        <v>45</v>
      </c>
      <c r="D80" s="113">
        <v>1</v>
      </c>
      <c r="E80" s="110">
        <v>12</v>
      </c>
      <c r="F80" s="114" t="s">
        <v>103</v>
      </c>
      <c r="G80" s="109" t="s">
        <v>104</v>
      </c>
      <c r="H80" s="88">
        <f t="shared" si="11"/>
        <v>7</v>
      </c>
      <c r="I80" s="89">
        <f t="shared" si="12"/>
        <v>224</v>
      </c>
      <c r="J80" s="90">
        <f t="shared" si="13"/>
        <v>5</v>
      </c>
      <c r="K80" s="91">
        <f t="shared" si="14"/>
        <v>160</v>
      </c>
    </row>
    <row r="81" spans="1:11" ht="17.25">
      <c r="A81" s="110">
        <v>33</v>
      </c>
      <c r="B81" s="111" t="s">
        <v>158</v>
      </c>
      <c r="C81" s="112" t="s">
        <v>45</v>
      </c>
      <c r="D81" s="113">
        <v>1</v>
      </c>
      <c r="E81" s="110">
        <v>12</v>
      </c>
      <c r="F81" s="114" t="s">
        <v>159</v>
      </c>
      <c r="G81" s="109" t="s">
        <v>160</v>
      </c>
      <c r="H81" s="88">
        <f t="shared" si="11"/>
        <v>7</v>
      </c>
      <c r="I81" s="89">
        <f t="shared" si="12"/>
        <v>231</v>
      </c>
      <c r="J81" s="90">
        <f t="shared" si="13"/>
        <v>5</v>
      </c>
      <c r="K81" s="91">
        <f t="shared" si="14"/>
        <v>165</v>
      </c>
    </row>
    <row r="82" spans="1:11" ht="17.25">
      <c r="A82" s="110">
        <v>34</v>
      </c>
      <c r="B82" s="111" t="s">
        <v>161</v>
      </c>
      <c r="C82" s="112" t="s">
        <v>45</v>
      </c>
      <c r="D82" s="113">
        <v>1</v>
      </c>
      <c r="E82" s="110">
        <v>12</v>
      </c>
      <c r="F82" s="114" t="s">
        <v>162</v>
      </c>
      <c r="G82" s="109" t="s">
        <v>163</v>
      </c>
      <c r="H82" s="88">
        <f t="shared" si="11"/>
        <v>7</v>
      </c>
      <c r="I82" s="89">
        <f t="shared" si="12"/>
        <v>238</v>
      </c>
      <c r="J82" s="90">
        <f t="shared" si="13"/>
        <v>5</v>
      </c>
      <c r="K82" s="91">
        <f t="shared" si="14"/>
        <v>170</v>
      </c>
    </row>
    <row r="83" spans="1:11" ht="17.25">
      <c r="A83" s="110">
        <v>35</v>
      </c>
      <c r="B83" s="111" t="s">
        <v>164</v>
      </c>
      <c r="C83" s="112" t="s">
        <v>45</v>
      </c>
      <c r="D83" s="113">
        <v>1</v>
      </c>
      <c r="E83" s="110">
        <v>12</v>
      </c>
      <c r="F83" s="114" t="s">
        <v>141</v>
      </c>
      <c r="G83" s="109" t="s">
        <v>142</v>
      </c>
      <c r="H83" s="88">
        <f t="shared" si="11"/>
        <v>7</v>
      </c>
      <c r="I83" s="89">
        <f t="shared" si="12"/>
        <v>245</v>
      </c>
      <c r="J83" s="90">
        <f t="shared" si="13"/>
        <v>5</v>
      </c>
      <c r="K83" s="91">
        <f t="shared" si="14"/>
        <v>175</v>
      </c>
    </row>
    <row r="84" spans="1:11" ht="17.25">
      <c r="A84" s="110">
        <v>36</v>
      </c>
      <c r="B84" s="111" t="s">
        <v>165</v>
      </c>
      <c r="C84" s="112" t="s">
        <v>45</v>
      </c>
      <c r="D84" s="113">
        <v>1</v>
      </c>
      <c r="E84" s="110">
        <v>12</v>
      </c>
      <c r="F84" s="114" t="s">
        <v>125</v>
      </c>
      <c r="G84" s="109" t="s">
        <v>147</v>
      </c>
      <c r="H84" s="88">
        <f t="shared" si="11"/>
        <v>7</v>
      </c>
      <c r="I84" s="89">
        <f t="shared" si="12"/>
        <v>252</v>
      </c>
      <c r="J84" s="90">
        <f t="shared" si="13"/>
        <v>5</v>
      </c>
      <c r="K84" s="91">
        <f t="shared" si="14"/>
        <v>180</v>
      </c>
    </row>
    <row r="85" spans="1:11" ht="17.25">
      <c r="A85" s="110">
        <v>37</v>
      </c>
      <c r="B85" s="111" t="s">
        <v>166</v>
      </c>
      <c r="C85" s="112" t="s">
        <v>45</v>
      </c>
      <c r="D85" s="113">
        <v>1</v>
      </c>
      <c r="E85" s="110">
        <v>12</v>
      </c>
      <c r="F85" s="114" t="s">
        <v>110</v>
      </c>
      <c r="G85" s="109" t="s">
        <v>111</v>
      </c>
      <c r="H85" s="88">
        <f t="shared" si="11"/>
        <v>7</v>
      </c>
      <c r="I85" s="89">
        <f t="shared" si="12"/>
        <v>259</v>
      </c>
      <c r="J85" s="90">
        <f t="shared" si="13"/>
        <v>5</v>
      </c>
      <c r="K85" s="91">
        <f t="shared" si="14"/>
        <v>185</v>
      </c>
    </row>
    <row r="86" spans="1:11" ht="17.25">
      <c r="A86" s="110">
        <v>38</v>
      </c>
      <c r="B86" s="111" t="s">
        <v>167</v>
      </c>
      <c r="C86" s="112" t="s">
        <v>45</v>
      </c>
      <c r="D86" s="113">
        <v>1</v>
      </c>
      <c r="E86" s="110">
        <v>12</v>
      </c>
      <c r="F86" s="114" t="s">
        <v>168</v>
      </c>
      <c r="G86" s="109" t="s">
        <v>169</v>
      </c>
      <c r="H86" s="88">
        <f t="shared" si="11"/>
        <v>7</v>
      </c>
      <c r="I86" s="89">
        <f t="shared" si="12"/>
        <v>266</v>
      </c>
      <c r="J86" s="90">
        <f t="shared" si="13"/>
        <v>5</v>
      </c>
      <c r="K86" s="91">
        <f t="shared" si="14"/>
        <v>190</v>
      </c>
    </row>
    <row r="87" spans="1:11" ht="17.25">
      <c r="A87" s="110">
        <v>39</v>
      </c>
      <c r="B87" s="111" t="s">
        <v>170</v>
      </c>
      <c r="C87" s="112" t="s">
        <v>45</v>
      </c>
      <c r="D87" s="113">
        <v>1</v>
      </c>
      <c r="E87" s="110">
        <v>12</v>
      </c>
      <c r="F87" s="114" t="s">
        <v>171</v>
      </c>
      <c r="G87" s="109" t="s">
        <v>172</v>
      </c>
      <c r="H87" s="88">
        <f t="shared" si="11"/>
        <v>7</v>
      </c>
      <c r="I87" s="89">
        <f t="shared" si="12"/>
        <v>273</v>
      </c>
      <c r="J87" s="90">
        <f t="shared" si="13"/>
        <v>5</v>
      </c>
      <c r="K87" s="91">
        <f t="shared" si="14"/>
        <v>195</v>
      </c>
    </row>
    <row r="88" spans="1:11" ht="17.25">
      <c r="A88" s="110">
        <v>40</v>
      </c>
      <c r="B88" s="111" t="s">
        <v>173</v>
      </c>
      <c r="C88" s="112" t="s">
        <v>45</v>
      </c>
      <c r="D88" s="113">
        <v>1</v>
      </c>
      <c r="E88" s="110">
        <v>12</v>
      </c>
      <c r="F88" s="114" t="s">
        <v>106</v>
      </c>
      <c r="G88" s="109" t="s">
        <v>174</v>
      </c>
      <c r="H88" s="88">
        <f t="shared" si="11"/>
        <v>7</v>
      </c>
      <c r="I88" s="89">
        <f t="shared" si="12"/>
        <v>280</v>
      </c>
      <c r="J88" s="90">
        <f t="shared" si="13"/>
        <v>5</v>
      </c>
      <c r="K88" s="91">
        <f t="shared" si="14"/>
        <v>200</v>
      </c>
    </row>
    <row r="89" spans="1:11" ht="17.25">
      <c r="A89" s="110">
        <v>41</v>
      </c>
      <c r="B89" s="111" t="s">
        <v>175</v>
      </c>
      <c r="C89" s="112" t="s">
        <v>45</v>
      </c>
      <c r="D89" s="113">
        <v>1</v>
      </c>
      <c r="E89" s="110">
        <v>12</v>
      </c>
      <c r="F89" s="114" t="s">
        <v>176</v>
      </c>
      <c r="G89" s="109" t="s">
        <v>177</v>
      </c>
      <c r="H89" s="88">
        <f t="shared" si="11"/>
        <v>7</v>
      </c>
      <c r="I89" s="89">
        <f t="shared" si="12"/>
        <v>287</v>
      </c>
      <c r="J89" s="90">
        <f t="shared" si="13"/>
        <v>5</v>
      </c>
      <c r="K89" s="91">
        <f t="shared" si="14"/>
        <v>205</v>
      </c>
    </row>
    <row r="90" spans="1:11" ht="17.25">
      <c r="A90" s="110">
        <v>42</v>
      </c>
      <c r="B90" s="111" t="s">
        <v>178</v>
      </c>
      <c r="C90" s="112" t="s">
        <v>45</v>
      </c>
      <c r="D90" s="113">
        <v>1</v>
      </c>
      <c r="E90" s="110">
        <v>12</v>
      </c>
      <c r="F90" s="114" t="s">
        <v>179</v>
      </c>
      <c r="G90" s="109" t="s">
        <v>180</v>
      </c>
      <c r="H90" s="88">
        <f t="shared" si="11"/>
        <v>7</v>
      </c>
      <c r="I90" s="89">
        <f t="shared" si="12"/>
        <v>294</v>
      </c>
      <c r="J90" s="90">
        <f t="shared" si="13"/>
        <v>5</v>
      </c>
      <c r="K90" s="91">
        <f t="shared" si="14"/>
        <v>210</v>
      </c>
    </row>
    <row r="91" spans="1:11" ht="17.25">
      <c r="A91" s="110">
        <v>43</v>
      </c>
      <c r="B91" s="111" t="s">
        <v>181</v>
      </c>
      <c r="C91" s="112" t="s">
        <v>45</v>
      </c>
      <c r="D91" s="113">
        <v>1</v>
      </c>
      <c r="E91" s="110">
        <v>12</v>
      </c>
      <c r="F91" s="114" t="s">
        <v>91</v>
      </c>
      <c r="G91" s="109" t="s">
        <v>92</v>
      </c>
      <c r="H91" s="88">
        <f t="shared" si="11"/>
        <v>7</v>
      </c>
      <c r="I91" s="89">
        <f t="shared" si="12"/>
        <v>301</v>
      </c>
      <c r="J91" s="90">
        <f t="shared" si="13"/>
        <v>5</v>
      </c>
      <c r="K91" s="91">
        <f t="shared" si="14"/>
        <v>215</v>
      </c>
    </row>
    <row r="92" spans="1:11" ht="17.25">
      <c r="A92" s="110">
        <v>44</v>
      </c>
      <c r="B92" s="111" t="s">
        <v>182</v>
      </c>
      <c r="C92" s="112" t="s">
        <v>45</v>
      </c>
      <c r="D92" s="113">
        <v>1</v>
      </c>
      <c r="E92" s="110">
        <v>12</v>
      </c>
      <c r="F92" s="114" t="s">
        <v>183</v>
      </c>
      <c r="G92" s="109" t="s">
        <v>184</v>
      </c>
      <c r="H92" s="88">
        <f t="shared" si="11"/>
        <v>7</v>
      </c>
      <c r="I92" s="89">
        <f t="shared" si="12"/>
        <v>308</v>
      </c>
      <c r="J92" s="90">
        <f t="shared" si="13"/>
        <v>5</v>
      </c>
      <c r="K92" s="91">
        <f t="shared" si="14"/>
        <v>220</v>
      </c>
    </row>
    <row r="93" spans="1:11" ht="17.25">
      <c r="A93" s="110">
        <v>45</v>
      </c>
      <c r="B93" s="111" t="s">
        <v>185</v>
      </c>
      <c r="C93" s="112" t="s">
        <v>45</v>
      </c>
      <c r="D93" s="113">
        <v>1</v>
      </c>
      <c r="E93" s="110">
        <v>12</v>
      </c>
      <c r="F93" s="114" t="s">
        <v>118</v>
      </c>
      <c r="G93" s="109" t="s">
        <v>186</v>
      </c>
      <c r="H93" s="88">
        <f t="shared" si="11"/>
        <v>7</v>
      </c>
      <c r="I93" s="89">
        <f t="shared" si="12"/>
        <v>315</v>
      </c>
      <c r="J93" s="90">
        <f t="shared" si="13"/>
        <v>5</v>
      </c>
      <c r="K93" s="91">
        <f t="shared" si="14"/>
        <v>225</v>
      </c>
    </row>
    <row r="94" spans="1:11" ht="17.25">
      <c r="A94" s="110">
        <v>46</v>
      </c>
      <c r="B94" s="111" t="s">
        <v>187</v>
      </c>
      <c r="C94" s="112" t="s">
        <v>45</v>
      </c>
      <c r="D94" s="113">
        <v>1</v>
      </c>
      <c r="E94" s="110">
        <v>12</v>
      </c>
      <c r="F94" s="114" t="s">
        <v>188</v>
      </c>
      <c r="G94" s="109" t="s">
        <v>189</v>
      </c>
      <c r="H94" s="88">
        <f t="shared" si="11"/>
        <v>7</v>
      </c>
      <c r="I94" s="89">
        <f t="shared" si="12"/>
        <v>322</v>
      </c>
      <c r="J94" s="90">
        <f t="shared" si="13"/>
        <v>5</v>
      </c>
      <c r="K94" s="91">
        <f t="shared" si="14"/>
        <v>230</v>
      </c>
    </row>
    <row r="95" spans="1:11" ht="17.25">
      <c r="A95" s="110">
        <v>47</v>
      </c>
      <c r="B95" s="111" t="s">
        <v>190</v>
      </c>
      <c r="C95" s="112" t="s">
        <v>45</v>
      </c>
      <c r="D95" s="113">
        <v>1</v>
      </c>
      <c r="E95" s="110">
        <v>12</v>
      </c>
      <c r="F95" s="114" t="s">
        <v>128</v>
      </c>
      <c r="G95" s="109" t="s">
        <v>147</v>
      </c>
      <c r="H95" s="88">
        <f t="shared" si="11"/>
        <v>7</v>
      </c>
      <c r="I95" s="89">
        <f t="shared" si="12"/>
        <v>329</v>
      </c>
      <c r="J95" s="90">
        <f t="shared" si="13"/>
        <v>5</v>
      </c>
      <c r="K95" s="91">
        <f t="shared" si="14"/>
        <v>235</v>
      </c>
    </row>
    <row r="96" spans="1:11" ht="17.25">
      <c r="A96" s="110">
        <v>48</v>
      </c>
      <c r="B96" s="111" t="s">
        <v>191</v>
      </c>
      <c r="C96" s="112" t="s">
        <v>45</v>
      </c>
      <c r="D96" s="113">
        <v>1</v>
      </c>
      <c r="E96" s="110">
        <v>12</v>
      </c>
      <c r="F96" s="114" t="s">
        <v>192</v>
      </c>
      <c r="G96" s="109" t="s">
        <v>193</v>
      </c>
      <c r="H96" s="88">
        <f t="shared" si="11"/>
        <v>7</v>
      </c>
      <c r="I96" s="89">
        <f t="shared" si="12"/>
        <v>336</v>
      </c>
      <c r="J96" s="90">
        <f t="shared" si="13"/>
        <v>5</v>
      </c>
      <c r="K96" s="91">
        <f t="shared" si="14"/>
        <v>240</v>
      </c>
    </row>
    <row r="97" spans="1:11" ht="17.25">
      <c r="A97" s="110">
        <v>49</v>
      </c>
      <c r="B97" s="111" t="s">
        <v>194</v>
      </c>
      <c r="C97" s="112" t="s">
        <v>45</v>
      </c>
      <c r="D97" s="113">
        <v>1</v>
      </c>
      <c r="E97" s="110">
        <v>12</v>
      </c>
      <c r="F97" s="114" t="s">
        <v>168</v>
      </c>
      <c r="G97" s="109" t="s">
        <v>169</v>
      </c>
      <c r="H97" s="88">
        <f t="shared" si="11"/>
        <v>7</v>
      </c>
      <c r="I97" s="89">
        <f t="shared" si="12"/>
        <v>343</v>
      </c>
      <c r="J97" s="90">
        <f t="shared" si="13"/>
        <v>5</v>
      </c>
      <c r="K97" s="91">
        <f t="shared" si="14"/>
        <v>245</v>
      </c>
    </row>
    <row r="98" spans="1:11" ht="17.25">
      <c r="A98" s="110">
        <v>50</v>
      </c>
      <c r="B98" s="111" t="s">
        <v>195</v>
      </c>
      <c r="C98" s="112" t="s">
        <v>45</v>
      </c>
      <c r="D98" s="113">
        <v>1</v>
      </c>
      <c r="E98" s="110">
        <v>12</v>
      </c>
      <c r="F98" s="114" t="s">
        <v>118</v>
      </c>
      <c r="G98" s="109" t="s">
        <v>186</v>
      </c>
      <c r="H98" s="88">
        <f t="shared" si="11"/>
        <v>7</v>
      </c>
      <c r="I98" s="89">
        <f t="shared" si="12"/>
        <v>350</v>
      </c>
      <c r="J98" s="90">
        <f t="shared" si="13"/>
        <v>5</v>
      </c>
      <c r="K98" s="91">
        <f t="shared" si="14"/>
        <v>250</v>
      </c>
    </row>
    <row r="99" spans="1:11" ht="17.25">
      <c r="A99" s="110">
        <v>51</v>
      </c>
      <c r="B99" s="111" t="s">
        <v>196</v>
      </c>
      <c r="C99" s="112" t="s">
        <v>45</v>
      </c>
      <c r="D99" s="113">
        <v>1</v>
      </c>
      <c r="E99" s="110">
        <v>12</v>
      </c>
      <c r="F99" s="109" t="s">
        <v>197</v>
      </c>
      <c r="G99" s="109" t="s">
        <v>198</v>
      </c>
      <c r="H99" s="88">
        <f t="shared" si="11"/>
        <v>7</v>
      </c>
      <c r="I99" s="89">
        <f t="shared" si="12"/>
        <v>357</v>
      </c>
      <c r="J99" s="90">
        <f t="shared" si="13"/>
        <v>5</v>
      </c>
      <c r="K99" s="91">
        <f t="shared" si="14"/>
        <v>255</v>
      </c>
    </row>
    <row r="100" spans="1:11" ht="17.25">
      <c r="A100" s="110">
        <v>52</v>
      </c>
      <c r="B100" s="111" t="s">
        <v>199</v>
      </c>
      <c r="C100" s="112" t="s">
        <v>45</v>
      </c>
      <c r="D100" s="113">
        <v>1</v>
      </c>
      <c r="E100" s="110">
        <v>12</v>
      </c>
      <c r="F100" s="109" t="s">
        <v>200</v>
      </c>
      <c r="G100" s="109" t="s">
        <v>201</v>
      </c>
      <c r="H100" s="88">
        <f t="shared" si="11"/>
        <v>7</v>
      </c>
      <c r="I100" s="89">
        <f t="shared" si="12"/>
        <v>364</v>
      </c>
      <c r="J100" s="90">
        <f t="shared" si="13"/>
        <v>5</v>
      </c>
      <c r="K100" s="91">
        <f t="shared" si="14"/>
        <v>260</v>
      </c>
    </row>
    <row r="101" spans="1:11" ht="17.25">
      <c r="A101" s="110">
        <v>53</v>
      </c>
      <c r="B101" s="111" t="s">
        <v>202</v>
      </c>
      <c r="C101" s="112" t="s">
        <v>45</v>
      </c>
      <c r="D101" s="113">
        <v>1</v>
      </c>
      <c r="E101" s="110">
        <v>12</v>
      </c>
      <c r="F101" s="109" t="s">
        <v>203</v>
      </c>
      <c r="G101" s="109" t="s">
        <v>204</v>
      </c>
      <c r="H101" s="88">
        <f t="shared" si="11"/>
        <v>7</v>
      </c>
      <c r="I101" s="89">
        <f t="shared" si="12"/>
        <v>371</v>
      </c>
      <c r="J101" s="90">
        <f t="shared" si="13"/>
        <v>5</v>
      </c>
      <c r="K101" s="91">
        <f t="shared" si="14"/>
        <v>265</v>
      </c>
    </row>
    <row r="102" spans="1:11" ht="17.25">
      <c r="A102" s="110">
        <v>54</v>
      </c>
      <c r="B102" s="111" t="s">
        <v>205</v>
      </c>
      <c r="C102" s="112" t="s">
        <v>45</v>
      </c>
      <c r="D102" s="113">
        <v>1</v>
      </c>
      <c r="E102" s="110">
        <v>12</v>
      </c>
      <c r="F102" s="109" t="s">
        <v>206</v>
      </c>
      <c r="G102" s="109" t="s">
        <v>207</v>
      </c>
      <c r="H102" s="88">
        <f t="shared" si="11"/>
        <v>7</v>
      </c>
      <c r="I102" s="89">
        <f t="shared" si="12"/>
        <v>378</v>
      </c>
      <c r="J102" s="90">
        <f t="shared" si="13"/>
        <v>5</v>
      </c>
      <c r="K102" s="91">
        <f t="shared" si="14"/>
        <v>270</v>
      </c>
    </row>
    <row r="103" spans="1:11" ht="17.25">
      <c r="A103" s="110">
        <v>55</v>
      </c>
      <c r="B103" s="111" t="s">
        <v>208</v>
      </c>
      <c r="C103" s="112" t="s">
        <v>45</v>
      </c>
      <c r="D103" s="113">
        <v>1</v>
      </c>
      <c r="E103" s="110">
        <v>12</v>
      </c>
      <c r="F103" s="109" t="s">
        <v>209</v>
      </c>
      <c r="G103" s="109" t="s">
        <v>210</v>
      </c>
      <c r="H103" s="88">
        <f t="shared" si="11"/>
        <v>7</v>
      </c>
      <c r="I103" s="89">
        <f t="shared" si="12"/>
        <v>385</v>
      </c>
      <c r="J103" s="90">
        <f t="shared" si="13"/>
        <v>5</v>
      </c>
      <c r="K103" s="91">
        <f t="shared" si="14"/>
        <v>275</v>
      </c>
    </row>
    <row r="104" spans="1:11" ht="17.25">
      <c r="A104" s="110">
        <v>56</v>
      </c>
      <c r="B104" s="111" t="s">
        <v>211</v>
      </c>
      <c r="C104" s="112" t="s">
        <v>45</v>
      </c>
      <c r="D104" s="113">
        <v>1</v>
      </c>
      <c r="E104" s="110">
        <v>12</v>
      </c>
      <c r="F104" s="109" t="s">
        <v>128</v>
      </c>
      <c r="G104" s="109" t="s">
        <v>129</v>
      </c>
      <c r="H104" s="88">
        <f t="shared" si="11"/>
        <v>7</v>
      </c>
      <c r="I104" s="89">
        <f t="shared" si="12"/>
        <v>392</v>
      </c>
      <c r="J104" s="90">
        <f t="shared" si="13"/>
        <v>5</v>
      </c>
      <c r="K104" s="91">
        <f t="shared" si="14"/>
        <v>280</v>
      </c>
    </row>
    <row r="105" spans="1:11" ht="17.25">
      <c r="A105" s="110">
        <v>57</v>
      </c>
      <c r="B105" s="111" t="s">
        <v>212</v>
      </c>
      <c r="C105" s="112" t="s">
        <v>45</v>
      </c>
      <c r="D105" s="113">
        <v>1</v>
      </c>
      <c r="E105" s="110">
        <v>12</v>
      </c>
      <c r="F105" s="109" t="s">
        <v>128</v>
      </c>
      <c r="G105" s="109" t="s">
        <v>129</v>
      </c>
      <c r="H105" s="88">
        <f t="shared" si="11"/>
        <v>7</v>
      </c>
      <c r="I105" s="89">
        <f t="shared" si="12"/>
        <v>399</v>
      </c>
      <c r="J105" s="90">
        <f t="shared" si="13"/>
        <v>5</v>
      </c>
      <c r="K105" s="91">
        <f t="shared" si="14"/>
        <v>285</v>
      </c>
    </row>
    <row r="106" spans="1:11" ht="17.25">
      <c r="A106" s="110">
        <v>58</v>
      </c>
      <c r="B106" s="111" t="s">
        <v>213</v>
      </c>
      <c r="C106" s="112" t="s">
        <v>45</v>
      </c>
      <c r="D106" s="113">
        <v>1</v>
      </c>
      <c r="E106" s="110">
        <v>12</v>
      </c>
      <c r="F106" s="109" t="s">
        <v>214</v>
      </c>
      <c r="G106" s="109" t="s">
        <v>215</v>
      </c>
      <c r="H106" s="88">
        <f t="shared" si="11"/>
        <v>7</v>
      </c>
      <c r="I106" s="89">
        <f t="shared" si="12"/>
        <v>406</v>
      </c>
      <c r="J106" s="90">
        <f t="shared" si="13"/>
        <v>5</v>
      </c>
      <c r="K106" s="91">
        <f t="shared" si="14"/>
        <v>290</v>
      </c>
    </row>
    <row r="107" spans="1:11" ht="17.25">
      <c r="A107" s="110">
        <v>59</v>
      </c>
      <c r="B107" s="111" t="s">
        <v>216</v>
      </c>
      <c r="C107" s="112" t="s">
        <v>45</v>
      </c>
      <c r="D107" s="113">
        <v>1</v>
      </c>
      <c r="E107" s="110">
        <v>12</v>
      </c>
      <c r="F107" s="109" t="s">
        <v>214</v>
      </c>
      <c r="G107" s="109" t="s">
        <v>215</v>
      </c>
      <c r="H107" s="88">
        <f t="shared" si="11"/>
        <v>7</v>
      </c>
      <c r="I107" s="89">
        <f t="shared" si="12"/>
        <v>413</v>
      </c>
      <c r="J107" s="90">
        <f t="shared" si="13"/>
        <v>5</v>
      </c>
      <c r="K107" s="91">
        <f t="shared" si="14"/>
        <v>295</v>
      </c>
    </row>
    <row r="108" spans="1:11" ht="17.25">
      <c r="A108" s="110">
        <v>60</v>
      </c>
      <c r="B108" s="111" t="s">
        <v>217</v>
      </c>
      <c r="C108" s="112" t="s">
        <v>45</v>
      </c>
      <c r="D108" s="113">
        <v>1</v>
      </c>
      <c r="E108" s="110">
        <v>12</v>
      </c>
      <c r="F108" s="109" t="s">
        <v>214</v>
      </c>
      <c r="G108" s="109" t="s">
        <v>215</v>
      </c>
      <c r="H108" s="88">
        <f t="shared" si="11"/>
        <v>7</v>
      </c>
      <c r="I108" s="89">
        <f t="shared" si="12"/>
        <v>420</v>
      </c>
      <c r="J108" s="90">
        <f t="shared" si="13"/>
        <v>5</v>
      </c>
      <c r="K108" s="91">
        <f t="shared" si="14"/>
        <v>300</v>
      </c>
    </row>
    <row r="109" spans="1:11" ht="17.25">
      <c r="A109" s="110">
        <v>61</v>
      </c>
      <c r="B109" s="111" t="s">
        <v>218</v>
      </c>
      <c r="C109" s="112" t="s">
        <v>45</v>
      </c>
      <c r="D109" s="113">
        <v>1</v>
      </c>
      <c r="E109" s="110">
        <v>12</v>
      </c>
      <c r="F109" s="109" t="s">
        <v>214</v>
      </c>
      <c r="G109" s="109" t="s">
        <v>215</v>
      </c>
      <c r="H109" s="88">
        <f t="shared" si="11"/>
        <v>7</v>
      </c>
      <c r="I109" s="89">
        <f t="shared" si="12"/>
        <v>427</v>
      </c>
      <c r="J109" s="90">
        <f t="shared" si="13"/>
        <v>5</v>
      </c>
      <c r="K109" s="91">
        <f t="shared" si="14"/>
        <v>305</v>
      </c>
    </row>
    <row r="110" spans="1:11" ht="17.25">
      <c r="A110" s="110">
        <v>62</v>
      </c>
      <c r="B110" s="111" t="s">
        <v>219</v>
      </c>
      <c r="C110" s="112" t="s">
        <v>45</v>
      </c>
      <c r="D110" s="113">
        <v>1</v>
      </c>
      <c r="E110" s="110">
        <v>12</v>
      </c>
      <c r="F110" s="109" t="s">
        <v>220</v>
      </c>
      <c r="G110" s="109" t="s">
        <v>221</v>
      </c>
      <c r="H110" s="88">
        <f t="shared" si="11"/>
        <v>7</v>
      </c>
      <c r="I110" s="89">
        <f t="shared" si="12"/>
        <v>434</v>
      </c>
      <c r="J110" s="90">
        <f t="shared" si="13"/>
        <v>5</v>
      </c>
      <c r="K110" s="91">
        <f t="shared" si="14"/>
        <v>310</v>
      </c>
    </row>
    <row r="111" spans="1:11" ht="17.25">
      <c r="A111" s="110">
        <v>63</v>
      </c>
      <c r="B111" s="111" t="s">
        <v>222</v>
      </c>
      <c r="C111" s="112" t="s">
        <v>45</v>
      </c>
      <c r="D111" s="113">
        <v>1</v>
      </c>
      <c r="E111" s="110">
        <v>12</v>
      </c>
      <c r="F111" s="109" t="s">
        <v>220</v>
      </c>
      <c r="G111" s="109" t="s">
        <v>221</v>
      </c>
      <c r="H111" s="88">
        <f t="shared" si="11"/>
        <v>7</v>
      </c>
      <c r="I111" s="89">
        <f t="shared" si="12"/>
        <v>441</v>
      </c>
      <c r="J111" s="90">
        <f t="shared" si="13"/>
        <v>5</v>
      </c>
      <c r="K111" s="91">
        <f t="shared" si="14"/>
        <v>315</v>
      </c>
    </row>
    <row r="112" spans="1:11" ht="17.25">
      <c r="A112" s="110">
        <v>64</v>
      </c>
      <c r="B112" s="111" t="s">
        <v>223</v>
      </c>
      <c r="C112" s="112" t="s">
        <v>45</v>
      </c>
      <c r="D112" s="113">
        <v>1</v>
      </c>
      <c r="E112" s="110">
        <v>12</v>
      </c>
      <c r="F112" s="109" t="s">
        <v>220</v>
      </c>
      <c r="G112" s="109" t="s">
        <v>221</v>
      </c>
      <c r="H112" s="88">
        <f t="shared" si="11"/>
        <v>7</v>
      </c>
      <c r="I112" s="89">
        <f t="shared" si="12"/>
        <v>448</v>
      </c>
      <c r="J112" s="90">
        <f t="shared" si="13"/>
        <v>5</v>
      </c>
      <c r="K112" s="91">
        <f t="shared" si="14"/>
        <v>320</v>
      </c>
    </row>
    <row r="113" spans="1:11" ht="17.25">
      <c r="A113" s="110">
        <v>65</v>
      </c>
      <c r="B113" s="111" t="s">
        <v>224</v>
      </c>
      <c r="C113" s="112" t="s">
        <v>45</v>
      </c>
      <c r="D113" s="113">
        <v>1</v>
      </c>
      <c r="E113" s="110">
        <v>12</v>
      </c>
      <c r="F113" s="109" t="s">
        <v>220</v>
      </c>
      <c r="G113" s="109" t="s">
        <v>221</v>
      </c>
      <c r="H113" s="88">
        <f t="shared" si="11"/>
        <v>7</v>
      </c>
      <c r="I113" s="89">
        <f t="shared" si="12"/>
        <v>455</v>
      </c>
      <c r="J113" s="90">
        <f t="shared" si="13"/>
        <v>5</v>
      </c>
      <c r="K113" s="91">
        <f t="shared" si="14"/>
        <v>325</v>
      </c>
    </row>
    <row r="114" spans="1:11" ht="17.25">
      <c r="A114" s="110">
        <v>66</v>
      </c>
      <c r="B114" s="111" t="s">
        <v>225</v>
      </c>
      <c r="C114" s="112" t="s">
        <v>45</v>
      </c>
      <c r="D114" s="113">
        <v>1</v>
      </c>
      <c r="E114" s="110">
        <v>12</v>
      </c>
      <c r="F114" s="109" t="s">
        <v>220</v>
      </c>
      <c r="G114" s="109" t="s">
        <v>221</v>
      </c>
      <c r="H114" s="88">
        <f t="shared" si="11"/>
        <v>7</v>
      </c>
      <c r="I114" s="89">
        <f t="shared" si="12"/>
        <v>462</v>
      </c>
      <c r="J114" s="90">
        <f t="shared" si="13"/>
        <v>5</v>
      </c>
      <c r="K114" s="91">
        <f t="shared" si="14"/>
        <v>330</v>
      </c>
    </row>
    <row r="115" spans="1:11" ht="17.25">
      <c r="A115" s="110">
        <v>67</v>
      </c>
      <c r="B115" s="111" t="s">
        <v>226</v>
      </c>
      <c r="C115" s="112" t="s">
        <v>45</v>
      </c>
      <c r="D115" s="113">
        <v>1</v>
      </c>
      <c r="E115" s="110">
        <v>12</v>
      </c>
      <c r="F115" s="109" t="s">
        <v>227</v>
      </c>
      <c r="G115" s="109" t="s">
        <v>228</v>
      </c>
      <c r="H115" s="88">
        <f t="shared" si="11"/>
        <v>7</v>
      </c>
      <c r="I115" s="89">
        <f t="shared" si="12"/>
        <v>469</v>
      </c>
      <c r="J115" s="90">
        <f t="shared" si="13"/>
        <v>5</v>
      </c>
      <c r="K115" s="91">
        <f t="shared" si="14"/>
        <v>335</v>
      </c>
    </row>
    <row r="116" spans="1:11" ht="17.25">
      <c r="A116" s="110">
        <v>68</v>
      </c>
      <c r="B116" s="111" t="s">
        <v>229</v>
      </c>
      <c r="C116" s="112" t="s">
        <v>45</v>
      </c>
      <c r="D116" s="113">
        <v>1</v>
      </c>
      <c r="E116" s="110">
        <v>12</v>
      </c>
      <c r="F116" s="109" t="s">
        <v>227</v>
      </c>
      <c r="G116" s="109" t="s">
        <v>228</v>
      </c>
      <c r="H116" s="88">
        <f t="shared" si="11"/>
        <v>7</v>
      </c>
      <c r="I116" s="89">
        <f t="shared" si="12"/>
        <v>476</v>
      </c>
      <c r="J116" s="90">
        <f t="shared" si="13"/>
        <v>5</v>
      </c>
      <c r="K116" s="91">
        <f t="shared" si="14"/>
        <v>340</v>
      </c>
    </row>
    <row r="117" spans="1:11" ht="17.25">
      <c r="A117" s="110">
        <v>69</v>
      </c>
      <c r="B117" s="111" t="s">
        <v>230</v>
      </c>
      <c r="C117" s="112" t="s">
        <v>45</v>
      </c>
      <c r="D117" s="113">
        <v>1</v>
      </c>
      <c r="E117" s="110">
        <v>12</v>
      </c>
      <c r="F117" s="109" t="s">
        <v>103</v>
      </c>
      <c r="G117" s="109" t="s">
        <v>104</v>
      </c>
      <c r="H117" s="88">
        <f t="shared" si="11"/>
        <v>7</v>
      </c>
      <c r="I117" s="89">
        <f t="shared" si="12"/>
        <v>483</v>
      </c>
      <c r="J117" s="90">
        <f t="shared" si="13"/>
        <v>5</v>
      </c>
      <c r="K117" s="91">
        <f t="shared" si="14"/>
        <v>345</v>
      </c>
    </row>
    <row r="118" spans="1:11" ht="17.25">
      <c r="A118" s="110">
        <v>70</v>
      </c>
      <c r="B118" s="111" t="s">
        <v>231</v>
      </c>
      <c r="C118" s="112" t="s">
        <v>45</v>
      </c>
      <c r="D118" s="113">
        <v>1</v>
      </c>
      <c r="E118" s="110">
        <v>12</v>
      </c>
      <c r="F118" s="109" t="s">
        <v>103</v>
      </c>
      <c r="G118" s="109" t="s">
        <v>104</v>
      </c>
      <c r="H118" s="88">
        <f t="shared" si="11"/>
        <v>7</v>
      </c>
      <c r="I118" s="89">
        <f t="shared" si="12"/>
        <v>490</v>
      </c>
      <c r="J118" s="90">
        <f t="shared" si="13"/>
        <v>5</v>
      </c>
      <c r="K118" s="91">
        <f t="shared" si="14"/>
        <v>350</v>
      </c>
    </row>
    <row r="119" spans="1:11" ht="17.25">
      <c r="A119" s="110">
        <v>71</v>
      </c>
      <c r="B119" s="111" t="s">
        <v>232</v>
      </c>
      <c r="C119" s="112" t="s">
        <v>45</v>
      </c>
      <c r="D119" s="113">
        <v>1</v>
      </c>
      <c r="E119" s="110">
        <v>12</v>
      </c>
      <c r="F119" s="109" t="s">
        <v>103</v>
      </c>
      <c r="G119" s="109" t="s">
        <v>104</v>
      </c>
      <c r="H119" s="88">
        <f t="shared" si="11"/>
        <v>7</v>
      </c>
      <c r="I119" s="89">
        <f t="shared" si="12"/>
        <v>497</v>
      </c>
      <c r="J119" s="90">
        <f t="shared" si="13"/>
        <v>5</v>
      </c>
      <c r="K119" s="91">
        <f t="shared" si="14"/>
        <v>355</v>
      </c>
    </row>
    <row r="120" spans="1:11" ht="17.25">
      <c r="A120" s="110">
        <v>72</v>
      </c>
      <c r="B120" s="111" t="s">
        <v>233</v>
      </c>
      <c r="C120" s="112" t="s">
        <v>45</v>
      </c>
      <c r="D120" s="113">
        <v>1</v>
      </c>
      <c r="E120" s="110">
        <v>12</v>
      </c>
      <c r="F120" s="109" t="s">
        <v>103</v>
      </c>
      <c r="G120" s="109" t="s">
        <v>104</v>
      </c>
      <c r="H120" s="88">
        <f t="shared" si="11"/>
        <v>7</v>
      </c>
      <c r="I120" s="89">
        <f t="shared" si="12"/>
        <v>504</v>
      </c>
      <c r="J120" s="90">
        <f t="shared" si="13"/>
        <v>5</v>
      </c>
      <c r="K120" s="91">
        <f t="shared" si="14"/>
        <v>360</v>
      </c>
    </row>
    <row r="121" spans="1:11" ht="17.25">
      <c r="A121" s="110">
        <v>73</v>
      </c>
      <c r="B121" s="111" t="s">
        <v>234</v>
      </c>
      <c r="C121" s="112" t="s">
        <v>45</v>
      </c>
      <c r="D121" s="113">
        <v>1</v>
      </c>
      <c r="E121" s="110">
        <v>12</v>
      </c>
      <c r="F121" s="109" t="s">
        <v>103</v>
      </c>
      <c r="G121" s="109" t="s">
        <v>104</v>
      </c>
      <c r="H121" s="88">
        <f t="shared" si="11"/>
        <v>7</v>
      </c>
      <c r="I121" s="89">
        <f t="shared" si="12"/>
        <v>511</v>
      </c>
      <c r="J121" s="90">
        <f t="shared" si="13"/>
        <v>5</v>
      </c>
      <c r="K121" s="91">
        <f t="shared" si="14"/>
        <v>365</v>
      </c>
    </row>
    <row r="122" spans="1:11" ht="17.25">
      <c r="A122" s="110">
        <v>74</v>
      </c>
      <c r="B122" s="111" t="s">
        <v>235</v>
      </c>
      <c r="C122" s="112" t="s">
        <v>45</v>
      </c>
      <c r="D122" s="113">
        <v>1</v>
      </c>
      <c r="E122" s="110">
        <v>12</v>
      </c>
      <c r="F122" s="109" t="s">
        <v>103</v>
      </c>
      <c r="G122" s="109" t="s">
        <v>104</v>
      </c>
      <c r="H122" s="88">
        <f t="shared" si="11"/>
        <v>7</v>
      </c>
      <c r="I122" s="89">
        <f t="shared" si="12"/>
        <v>518</v>
      </c>
      <c r="J122" s="90">
        <f t="shared" si="13"/>
        <v>5</v>
      </c>
      <c r="K122" s="91">
        <f t="shared" si="14"/>
        <v>370</v>
      </c>
    </row>
    <row r="123" spans="1:11" ht="17.25">
      <c r="A123" s="110">
        <v>75</v>
      </c>
      <c r="B123" s="111" t="s">
        <v>236</v>
      </c>
      <c r="C123" s="112" t="s">
        <v>45</v>
      </c>
      <c r="D123" s="113">
        <v>1</v>
      </c>
      <c r="E123" s="110">
        <v>12</v>
      </c>
      <c r="F123" s="109" t="s">
        <v>103</v>
      </c>
      <c r="G123" s="109" t="s">
        <v>104</v>
      </c>
      <c r="H123" s="88">
        <f t="shared" si="11"/>
        <v>7</v>
      </c>
      <c r="I123" s="89">
        <f t="shared" si="12"/>
        <v>525</v>
      </c>
      <c r="J123" s="90">
        <f t="shared" si="13"/>
        <v>5</v>
      </c>
      <c r="K123" s="91">
        <f t="shared" si="14"/>
        <v>375</v>
      </c>
    </row>
    <row r="124" spans="1:11" ht="17.25">
      <c r="A124" s="110">
        <v>76</v>
      </c>
      <c r="B124" s="111" t="s">
        <v>237</v>
      </c>
      <c r="C124" s="112" t="s">
        <v>45</v>
      </c>
      <c r="D124" s="113">
        <v>1</v>
      </c>
      <c r="E124" s="110">
        <v>12</v>
      </c>
      <c r="F124" s="109" t="s">
        <v>121</v>
      </c>
      <c r="G124" s="109" t="s">
        <v>122</v>
      </c>
      <c r="H124" s="88">
        <f t="shared" si="11"/>
        <v>7</v>
      </c>
      <c r="I124" s="89">
        <f t="shared" si="12"/>
        <v>532</v>
      </c>
      <c r="J124" s="90">
        <f t="shared" si="13"/>
        <v>5</v>
      </c>
      <c r="K124" s="91">
        <f t="shared" si="14"/>
        <v>380</v>
      </c>
    </row>
    <row r="125" spans="1:11" ht="17.25">
      <c r="A125" s="110">
        <v>77</v>
      </c>
      <c r="B125" s="111" t="s">
        <v>238</v>
      </c>
      <c r="C125" s="112" t="s">
        <v>45</v>
      </c>
      <c r="D125" s="113">
        <v>1</v>
      </c>
      <c r="E125" s="110">
        <v>12</v>
      </c>
      <c r="F125" s="109" t="s">
        <v>239</v>
      </c>
      <c r="G125" s="109" t="s">
        <v>240</v>
      </c>
      <c r="H125" s="88">
        <f t="shared" si="11"/>
        <v>7</v>
      </c>
      <c r="I125" s="89">
        <f t="shared" si="12"/>
        <v>539</v>
      </c>
      <c r="J125" s="90">
        <f t="shared" si="13"/>
        <v>5</v>
      </c>
      <c r="K125" s="91">
        <f t="shared" si="14"/>
        <v>385</v>
      </c>
    </row>
    <row r="126" spans="1:11" ht="17.25">
      <c r="A126" s="110">
        <v>78</v>
      </c>
      <c r="B126" s="111" t="s">
        <v>241</v>
      </c>
      <c r="C126" s="112" t="s">
        <v>45</v>
      </c>
      <c r="D126" s="113">
        <v>1</v>
      </c>
      <c r="E126" s="110">
        <v>12</v>
      </c>
      <c r="F126" s="109" t="s">
        <v>132</v>
      </c>
      <c r="G126" s="109" t="s">
        <v>133</v>
      </c>
      <c r="H126" s="88">
        <f t="shared" si="11"/>
        <v>7</v>
      </c>
      <c r="I126" s="89">
        <f t="shared" si="12"/>
        <v>546</v>
      </c>
      <c r="J126" s="90">
        <f t="shared" si="13"/>
        <v>5</v>
      </c>
      <c r="K126" s="91">
        <f t="shared" si="14"/>
        <v>390</v>
      </c>
    </row>
    <row r="127" spans="1:11" ht="17.25">
      <c r="A127" s="110">
        <v>79</v>
      </c>
      <c r="B127" s="111" t="s">
        <v>242</v>
      </c>
      <c r="C127" s="112" t="s">
        <v>45</v>
      </c>
      <c r="D127" s="113">
        <v>1</v>
      </c>
      <c r="E127" s="110">
        <v>12</v>
      </c>
      <c r="F127" s="114" t="s">
        <v>97</v>
      </c>
      <c r="G127" s="114" t="s">
        <v>243</v>
      </c>
      <c r="H127" s="88">
        <f t="shared" si="11"/>
        <v>7</v>
      </c>
      <c r="I127" s="89">
        <f t="shared" si="12"/>
        <v>553</v>
      </c>
      <c r="J127" s="90">
        <f t="shared" si="13"/>
        <v>5</v>
      </c>
      <c r="K127" s="91">
        <f t="shared" si="14"/>
        <v>395</v>
      </c>
    </row>
    <row r="128" spans="1:11" ht="17.25">
      <c r="A128" s="110">
        <v>80</v>
      </c>
      <c r="B128" s="111" t="s">
        <v>244</v>
      </c>
      <c r="C128" s="112" t="s">
        <v>45</v>
      </c>
      <c r="D128" s="113">
        <v>1</v>
      </c>
      <c r="E128" s="110">
        <v>12</v>
      </c>
      <c r="F128" s="114" t="s">
        <v>103</v>
      </c>
      <c r="G128" s="114" t="s">
        <v>104</v>
      </c>
      <c r="H128" s="88">
        <f t="shared" si="11"/>
        <v>7</v>
      </c>
      <c r="I128" s="89">
        <f t="shared" si="12"/>
        <v>560</v>
      </c>
      <c r="J128" s="90">
        <f t="shared" si="13"/>
        <v>5</v>
      </c>
      <c r="K128" s="91">
        <f t="shared" si="14"/>
        <v>400</v>
      </c>
    </row>
    <row r="129" spans="1:11" ht="17.25">
      <c r="A129" s="110">
        <v>81</v>
      </c>
      <c r="B129" s="111" t="s">
        <v>245</v>
      </c>
      <c r="C129" s="112" t="s">
        <v>45</v>
      </c>
      <c r="D129" s="113">
        <v>1</v>
      </c>
      <c r="E129" s="110">
        <v>12</v>
      </c>
      <c r="F129" s="114" t="s">
        <v>246</v>
      </c>
      <c r="G129" s="114" t="s">
        <v>247</v>
      </c>
      <c r="H129" s="88">
        <f t="shared" si="11"/>
        <v>7</v>
      </c>
      <c r="I129" s="89">
        <f t="shared" si="12"/>
        <v>567</v>
      </c>
      <c r="J129" s="90">
        <f t="shared" si="13"/>
        <v>5</v>
      </c>
      <c r="K129" s="91">
        <f t="shared" si="14"/>
        <v>405</v>
      </c>
    </row>
    <row r="130" spans="1:11" ht="17.25">
      <c r="A130" s="110">
        <v>82</v>
      </c>
      <c r="B130" s="111" t="s">
        <v>248</v>
      </c>
      <c r="C130" s="112" t="s">
        <v>45</v>
      </c>
      <c r="D130" s="113">
        <v>2</v>
      </c>
      <c r="E130" s="110">
        <v>24</v>
      </c>
      <c r="F130" s="114" t="s">
        <v>249</v>
      </c>
      <c r="G130" s="114" t="s">
        <v>250</v>
      </c>
      <c r="H130" s="88">
        <f t="shared" si="11"/>
        <v>19</v>
      </c>
      <c r="I130" s="89">
        <f t="shared" si="12"/>
        <v>1558</v>
      </c>
      <c r="J130" s="90">
        <f t="shared" si="13"/>
        <v>5</v>
      </c>
      <c r="K130" s="91">
        <f t="shared" si="14"/>
        <v>410</v>
      </c>
    </row>
    <row r="131" spans="1:11" ht="17.25">
      <c r="A131" s="110">
        <v>83</v>
      </c>
      <c r="B131" s="111" t="s">
        <v>251</v>
      </c>
      <c r="C131" s="112" t="s">
        <v>45</v>
      </c>
      <c r="D131" s="113">
        <v>1</v>
      </c>
      <c r="E131" s="110">
        <v>12</v>
      </c>
      <c r="F131" s="114" t="s">
        <v>252</v>
      </c>
      <c r="G131" s="114" t="s">
        <v>253</v>
      </c>
      <c r="H131" s="88">
        <f t="shared" si="11"/>
        <v>7</v>
      </c>
      <c r="I131" s="89">
        <f t="shared" si="12"/>
        <v>581</v>
      </c>
      <c r="J131" s="90">
        <f t="shared" si="13"/>
        <v>5</v>
      </c>
      <c r="K131" s="91">
        <f t="shared" si="14"/>
        <v>415</v>
      </c>
    </row>
    <row r="132" spans="1:11" ht="17.25">
      <c r="A132" s="110">
        <v>84</v>
      </c>
      <c r="B132" s="111" t="s">
        <v>254</v>
      </c>
      <c r="C132" s="112" t="s">
        <v>45</v>
      </c>
      <c r="D132" s="113">
        <v>1</v>
      </c>
      <c r="E132" s="110">
        <v>12</v>
      </c>
      <c r="F132" s="114" t="s">
        <v>136</v>
      </c>
      <c r="G132" s="114" t="s">
        <v>255</v>
      </c>
      <c r="H132" s="88">
        <f t="shared" si="11"/>
        <v>7</v>
      </c>
      <c r="I132" s="89">
        <f t="shared" si="12"/>
        <v>588</v>
      </c>
      <c r="J132" s="90">
        <f t="shared" si="13"/>
        <v>5</v>
      </c>
      <c r="K132" s="91">
        <f t="shared" si="14"/>
        <v>420</v>
      </c>
    </row>
    <row r="133" spans="1:11" ht="17.25">
      <c r="A133" s="110">
        <v>85</v>
      </c>
      <c r="B133" s="111" t="s">
        <v>256</v>
      </c>
      <c r="C133" s="112" t="s">
        <v>45</v>
      </c>
      <c r="D133" s="113">
        <v>1</v>
      </c>
      <c r="E133" s="110">
        <v>12</v>
      </c>
      <c r="F133" s="114" t="s">
        <v>128</v>
      </c>
      <c r="G133" s="114" t="s">
        <v>129</v>
      </c>
      <c r="H133" s="88">
        <f t="shared" si="11"/>
        <v>7</v>
      </c>
      <c r="I133" s="89">
        <f t="shared" si="12"/>
        <v>595</v>
      </c>
      <c r="J133" s="90">
        <f t="shared" si="13"/>
        <v>5</v>
      </c>
      <c r="K133" s="91">
        <f t="shared" si="14"/>
        <v>425</v>
      </c>
    </row>
    <row r="134" spans="1:11" ht="17.25">
      <c r="A134" s="110">
        <v>86</v>
      </c>
      <c r="B134" s="111" t="s">
        <v>257</v>
      </c>
      <c r="C134" s="112" t="s">
        <v>45</v>
      </c>
      <c r="D134" s="113">
        <v>1</v>
      </c>
      <c r="E134" s="110">
        <v>12</v>
      </c>
      <c r="F134" s="114" t="s">
        <v>125</v>
      </c>
      <c r="G134" s="114" t="s">
        <v>147</v>
      </c>
      <c r="H134" s="88">
        <f t="shared" si="11"/>
        <v>7</v>
      </c>
      <c r="I134" s="89">
        <f t="shared" si="12"/>
        <v>602</v>
      </c>
      <c r="J134" s="90">
        <f t="shared" si="13"/>
        <v>5</v>
      </c>
      <c r="K134" s="91">
        <f t="shared" si="14"/>
        <v>430</v>
      </c>
    </row>
    <row r="135" spans="1:11" ht="17.25">
      <c r="A135" s="110">
        <v>87</v>
      </c>
      <c r="B135" s="111" t="s">
        <v>258</v>
      </c>
      <c r="C135" s="112" t="s">
        <v>45</v>
      </c>
      <c r="D135" s="113">
        <v>1</v>
      </c>
      <c r="E135" s="110">
        <v>12</v>
      </c>
      <c r="F135" s="114" t="s">
        <v>168</v>
      </c>
      <c r="G135" s="114" t="s">
        <v>169</v>
      </c>
      <c r="H135" s="88">
        <f t="shared" si="11"/>
        <v>7</v>
      </c>
      <c r="I135" s="89">
        <f t="shared" si="12"/>
        <v>609</v>
      </c>
      <c r="J135" s="90">
        <f t="shared" si="13"/>
        <v>5</v>
      </c>
      <c r="K135" s="91">
        <f t="shared" si="14"/>
        <v>435</v>
      </c>
    </row>
    <row r="136" spans="1:11" ht="17.25">
      <c r="A136" s="110">
        <v>88</v>
      </c>
      <c r="B136" s="111" t="s">
        <v>259</v>
      </c>
      <c r="C136" s="112" t="s">
        <v>45</v>
      </c>
      <c r="D136" s="113">
        <v>1</v>
      </c>
      <c r="E136" s="110">
        <v>12</v>
      </c>
      <c r="F136" s="114" t="s">
        <v>118</v>
      </c>
      <c r="G136" s="114" t="s">
        <v>186</v>
      </c>
      <c r="H136" s="88">
        <f t="shared" si="11"/>
        <v>7</v>
      </c>
      <c r="I136" s="89">
        <f t="shared" si="12"/>
        <v>616</v>
      </c>
      <c r="J136" s="90">
        <f t="shared" si="13"/>
        <v>5</v>
      </c>
      <c r="K136" s="91">
        <f t="shared" si="14"/>
        <v>440</v>
      </c>
    </row>
    <row r="137" spans="1:11" ht="17.25">
      <c r="A137" s="110">
        <v>89</v>
      </c>
      <c r="B137" s="111" t="s">
        <v>260</v>
      </c>
      <c r="C137" s="112" t="s">
        <v>45</v>
      </c>
      <c r="D137" s="113">
        <v>1</v>
      </c>
      <c r="E137" s="110">
        <v>12</v>
      </c>
      <c r="F137" s="114" t="s">
        <v>261</v>
      </c>
      <c r="G137" s="114" t="s">
        <v>262</v>
      </c>
      <c r="H137" s="88">
        <f t="shared" si="11"/>
        <v>7</v>
      </c>
      <c r="I137" s="89">
        <f t="shared" si="12"/>
        <v>623</v>
      </c>
      <c r="J137" s="90">
        <f t="shared" si="13"/>
        <v>5</v>
      </c>
      <c r="K137" s="91">
        <f t="shared" si="14"/>
        <v>445</v>
      </c>
    </row>
    <row r="138" spans="1:11" ht="17.25">
      <c r="A138" s="110">
        <v>90</v>
      </c>
      <c r="B138" s="111" t="s">
        <v>263</v>
      </c>
      <c r="C138" s="112" t="s">
        <v>45</v>
      </c>
      <c r="D138" s="113">
        <v>1</v>
      </c>
      <c r="E138" s="110">
        <v>12</v>
      </c>
      <c r="F138" s="114" t="s">
        <v>136</v>
      </c>
      <c r="G138" s="114" t="s">
        <v>255</v>
      </c>
      <c r="H138" s="88">
        <f t="shared" si="11"/>
        <v>7</v>
      </c>
      <c r="I138" s="89">
        <f t="shared" si="12"/>
        <v>630</v>
      </c>
      <c r="J138" s="90">
        <f t="shared" si="13"/>
        <v>5</v>
      </c>
      <c r="K138" s="91">
        <f t="shared" si="14"/>
        <v>450</v>
      </c>
    </row>
    <row r="139" spans="1:11" ht="17.25">
      <c r="A139" s="110">
        <v>91</v>
      </c>
      <c r="B139" s="111" t="s">
        <v>264</v>
      </c>
      <c r="C139" s="112" t="s">
        <v>45</v>
      </c>
      <c r="D139" s="113">
        <v>1</v>
      </c>
      <c r="E139" s="110">
        <v>12</v>
      </c>
      <c r="F139" s="114" t="s">
        <v>265</v>
      </c>
      <c r="G139" s="114" t="s">
        <v>266</v>
      </c>
      <c r="H139" s="88">
        <f t="shared" si="11"/>
        <v>7</v>
      </c>
      <c r="I139" s="89">
        <f t="shared" si="12"/>
        <v>637</v>
      </c>
      <c r="J139" s="90">
        <f t="shared" si="13"/>
        <v>5</v>
      </c>
      <c r="K139" s="91">
        <f t="shared" si="14"/>
        <v>455</v>
      </c>
    </row>
    <row r="140" spans="1:11" ht="17.25">
      <c r="A140" s="110">
        <v>92</v>
      </c>
      <c r="B140" s="111" t="s">
        <v>267</v>
      </c>
      <c r="C140" s="112" t="s">
        <v>45</v>
      </c>
      <c r="D140" s="113">
        <v>1</v>
      </c>
      <c r="E140" s="110">
        <v>12</v>
      </c>
      <c r="F140" s="114" t="s">
        <v>268</v>
      </c>
      <c r="G140" s="114" t="s">
        <v>269</v>
      </c>
      <c r="H140" s="88">
        <f t="shared" si="11"/>
        <v>7</v>
      </c>
      <c r="I140" s="89">
        <f t="shared" si="12"/>
        <v>644</v>
      </c>
      <c r="J140" s="90">
        <f t="shared" si="13"/>
        <v>5</v>
      </c>
      <c r="K140" s="91">
        <f t="shared" si="14"/>
        <v>460</v>
      </c>
    </row>
    <row r="141" spans="1:11" ht="17.25">
      <c r="A141" s="110">
        <v>93</v>
      </c>
      <c r="B141" s="111" t="s">
        <v>270</v>
      </c>
      <c r="C141" s="112" t="s">
        <v>45</v>
      </c>
      <c r="D141" s="113">
        <v>1</v>
      </c>
      <c r="E141" s="110">
        <v>12</v>
      </c>
      <c r="F141" s="114" t="s">
        <v>271</v>
      </c>
      <c r="G141" s="114" t="s">
        <v>272</v>
      </c>
      <c r="H141" s="88">
        <f t="shared" si="11"/>
        <v>7</v>
      </c>
      <c r="I141" s="89">
        <f t="shared" si="12"/>
        <v>651</v>
      </c>
      <c r="J141" s="90">
        <f t="shared" si="13"/>
        <v>5</v>
      </c>
      <c r="K141" s="91">
        <f t="shared" si="14"/>
        <v>465</v>
      </c>
    </row>
    <row r="142" spans="1:11" ht="17.25">
      <c r="A142" s="115">
        <v>94</v>
      </c>
      <c r="B142" s="111" t="s">
        <v>273</v>
      </c>
      <c r="C142" s="112" t="s">
        <v>45</v>
      </c>
      <c r="D142" s="113">
        <v>1</v>
      </c>
      <c r="E142" s="110">
        <v>12</v>
      </c>
      <c r="F142" s="114" t="s">
        <v>274</v>
      </c>
      <c r="G142" s="114" t="s">
        <v>275</v>
      </c>
      <c r="H142" s="88">
        <f t="shared" si="11"/>
        <v>7</v>
      </c>
      <c r="I142" s="89">
        <f t="shared" si="12"/>
        <v>658</v>
      </c>
      <c r="J142" s="90">
        <f t="shared" si="13"/>
        <v>5</v>
      </c>
      <c r="K142" s="91">
        <f t="shared" si="14"/>
        <v>470</v>
      </c>
    </row>
    <row r="143" spans="1:11" ht="17.25">
      <c r="A143" s="110">
        <v>95</v>
      </c>
      <c r="B143" s="111" t="s">
        <v>276</v>
      </c>
      <c r="C143" s="112" t="s">
        <v>45</v>
      </c>
      <c r="D143" s="113">
        <v>1</v>
      </c>
      <c r="E143" s="110">
        <v>12</v>
      </c>
      <c r="F143" s="114" t="s">
        <v>277</v>
      </c>
      <c r="G143" s="114" t="s">
        <v>278</v>
      </c>
      <c r="H143" s="88">
        <f t="shared" si="11"/>
        <v>7</v>
      </c>
      <c r="I143" s="89">
        <f t="shared" si="12"/>
        <v>665</v>
      </c>
      <c r="J143" s="90">
        <f t="shared" si="13"/>
        <v>5</v>
      </c>
      <c r="K143" s="91">
        <f t="shared" si="14"/>
        <v>475</v>
      </c>
    </row>
    <row r="144" spans="1:11" ht="18">
      <c r="A144" s="84"/>
      <c r="B144" s="116"/>
      <c r="D144" s="117"/>
      <c r="E144" s="118"/>
      <c r="F144" s="114"/>
      <c r="G144" s="114"/>
      <c r="K144" s="96"/>
    </row>
    <row r="145" spans="1:11" ht="16.5">
      <c r="A145" s="119"/>
      <c r="B145" s="120" t="s">
        <v>20</v>
      </c>
      <c r="D145" s="121">
        <v>102</v>
      </c>
      <c r="E145" s="122">
        <v>1236</v>
      </c>
      <c r="F145" s="123" t="s">
        <v>279</v>
      </c>
      <c r="G145" s="123" t="s">
        <v>280</v>
      </c>
      <c r="K145" s="96"/>
    </row>
    <row r="146" spans="1:11" ht="17.25">
      <c r="A146" s="107" t="s">
        <v>86</v>
      </c>
      <c r="B146" s="124">
        <v>44788</v>
      </c>
      <c r="C146" s="108"/>
      <c r="D146" s="107" t="s">
        <v>40</v>
      </c>
      <c r="E146" s="84"/>
      <c r="F146" s="114" t="s">
        <v>281</v>
      </c>
      <c r="G146" s="125" t="s">
        <v>20</v>
      </c>
      <c r="H146" s="126"/>
      <c r="I146" s="127" t="s">
        <v>282</v>
      </c>
      <c r="K146" s="96"/>
    </row>
    <row r="147" spans="1:11" ht="19.5">
      <c r="A147" s="110">
        <v>1</v>
      </c>
      <c r="B147" s="128" t="s">
        <v>87</v>
      </c>
      <c r="C147" s="129" t="s">
        <v>45</v>
      </c>
      <c r="D147" s="130"/>
      <c r="E147" s="131"/>
      <c r="F147" s="132">
        <v>11.5</v>
      </c>
      <c r="G147" s="125" t="s">
        <v>283</v>
      </c>
      <c r="H147" s="133">
        <f t="shared" ref="H147:H151" si="15">SUM(E147-F147)</f>
        <v>-11.5</v>
      </c>
      <c r="I147" s="89">
        <f t="shared" ref="I147:I151" si="16">SUM(E147*H147)</f>
        <v>0</v>
      </c>
      <c r="J147" s="90">
        <f t="shared" ref="J147:J151" si="17">IF(ISBLANK($C147), "", E147-H147)</f>
        <v>11.5</v>
      </c>
      <c r="K147" s="91">
        <f t="shared" ref="K147:K151" si="18">SUM(J147*A147)</f>
        <v>11.5</v>
      </c>
    </row>
    <row r="148" spans="1:11" ht="19.5">
      <c r="A148" s="110">
        <v>2</v>
      </c>
      <c r="B148" s="128" t="s">
        <v>90</v>
      </c>
      <c r="C148" s="129" t="s">
        <v>45</v>
      </c>
      <c r="D148" s="130"/>
      <c r="E148" s="131"/>
      <c r="F148" s="132">
        <v>16.899999999999999</v>
      </c>
      <c r="G148" s="125" t="s">
        <v>284</v>
      </c>
      <c r="H148" s="133">
        <f t="shared" si="15"/>
        <v>-16.899999999999999</v>
      </c>
      <c r="I148" s="89">
        <f t="shared" si="16"/>
        <v>0</v>
      </c>
      <c r="J148" s="90">
        <f t="shared" si="17"/>
        <v>16.899999999999999</v>
      </c>
      <c r="K148" s="91">
        <f t="shared" si="18"/>
        <v>33.799999999999997</v>
      </c>
    </row>
    <row r="149" spans="1:11" ht="19.5">
      <c r="A149" s="110">
        <v>3</v>
      </c>
      <c r="B149" s="128">
        <v>51</v>
      </c>
      <c r="C149" s="129" t="s">
        <v>45</v>
      </c>
      <c r="D149" s="130"/>
      <c r="E149" s="131"/>
      <c r="F149" s="132">
        <v>11.5</v>
      </c>
      <c r="G149" s="125" t="s">
        <v>285</v>
      </c>
      <c r="H149" s="133">
        <f t="shared" si="15"/>
        <v>-11.5</v>
      </c>
      <c r="I149" s="89">
        <f t="shared" si="16"/>
        <v>0</v>
      </c>
      <c r="J149" s="90">
        <f t="shared" si="17"/>
        <v>11.5</v>
      </c>
      <c r="K149" s="91">
        <f t="shared" si="18"/>
        <v>34.5</v>
      </c>
    </row>
    <row r="150" spans="1:11" ht="19.5">
      <c r="A150" s="110">
        <v>4</v>
      </c>
      <c r="B150" s="128" t="s">
        <v>93</v>
      </c>
      <c r="C150" s="129" t="s">
        <v>45</v>
      </c>
      <c r="D150" s="130"/>
      <c r="E150" s="131"/>
      <c r="F150" s="132">
        <v>5.5</v>
      </c>
      <c r="G150" s="125" t="s">
        <v>286</v>
      </c>
      <c r="H150" s="133">
        <f t="shared" si="15"/>
        <v>-5.5</v>
      </c>
      <c r="I150" s="89">
        <f t="shared" si="16"/>
        <v>0</v>
      </c>
      <c r="J150" s="90">
        <f t="shared" si="17"/>
        <v>5.5</v>
      </c>
      <c r="K150" s="91">
        <f t="shared" si="18"/>
        <v>22</v>
      </c>
    </row>
    <row r="151" spans="1:11" ht="19.5">
      <c r="A151" s="110">
        <v>5</v>
      </c>
      <c r="B151" s="128" t="s">
        <v>287</v>
      </c>
      <c r="C151" s="129" t="s">
        <v>45</v>
      </c>
      <c r="D151" s="130"/>
      <c r="E151" s="131"/>
      <c r="F151" s="132">
        <v>10.5</v>
      </c>
      <c r="G151" s="125" t="s">
        <v>243</v>
      </c>
      <c r="H151" s="133">
        <f t="shared" si="15"/>
        <v>-10.5</v>
      </c>
      <c r="I151" s="89">
        <f t="shared" si="16"/>
        <v>0</v>
      </c>
      <c r="J151" s="90">
        <f t="shared" si="17"/>
        <v>10.5</v>
      </c>
      <c r="K151" s="91">
        <f t="shared" si="18"/>
        <v>52.5</v>
      </c>
    </row>
    <row r="152" spans="1:11" ht="19.5">
      <c r="A152" s="110">
        <v>6</v>
      </c>
      <c r="B152" s="128" t="s">
        <v>99</v>
      </c>
      <c r="C152" s="129" t="s">
        <v>45</v>
      </c>
      <c r="D152" s="130"/>
      <c r="E152" s="131"/>
      <c r="F152" s="132" t="s">
        <v>100</v>
      </c>
      <c r="G152" s="125" t="s">
        <v>288</v>
      </c>
      <c r="H152" s="133"/>
      <c r="I152" s="89"/>
      <c r="J152" s="90"/>
      <c r="K152" s="91"/>
    </row>
    <row r="153" spans="1:11" ht="19.5">
      <c r="A153" s="110">
        <v>7</v>
      </c>
      <c r="B153" s="128" t="s">
        <v>102</v>
      </c>
      <c r="C153" s="129" t="s">
        <v>45</v>
      </c>
      <c r="D153" s="130"/>
      <c r="E153" s="131"/>
      <c r="F153" s="132">
        <v>15</v>
      </c>
      <c r="G153" s="125" t="s">
        <v>289</v>
      </c>
      <c r="H153" s="133">
        <f t="shared" ref="H153:H241" si="19">SUM(E153-F153)</f>
        <v>-15</v>
      </c>
      <c r="I153" s="89">
        <f t="shared" ref="I153:I241" si="20">SUM(E153*H153)</f>
        <v>0</v>
      </c>
      <c r="J153" s="90">
        <f t="shared" ref="J153:J241" si="21">IF(ISBLANK($C153), "", E153-H153)</f>
        <v>15</v>
      </c>
      <c r="K153" s="91">
        <f t="shared" ref="K153:K241" si="22">SUM(J153*A153)</f>
        <v>105</v>
      </c>
    </row>
    <row r="154" spans="1:11" ht="19.5">
      <c r="A154" s="110">
        <v>8</v>
      </c>
      <c r="B154" s="128" t="s">
        <v>105</v>
      </c>
      <c r="C154" s="129" t="s">
        <v>45</v>
      </c>
      <c r="D154" s="130"/>
      <c r="E154" s="131"/>
      <c r="F154" s="132">
        <v>9.9</v>
      </c>
      <c r="G154" s="125" t="s">
        <v>290</v>
      </c>
      <c r="H154" s="133">
        <f t="shared" si="19"/>
        <v>-9.9</v>
      </c>
      <c r="I154" s="89">
        <f t="shared" si="20"/>
        <v>0</v>
      </c>
      <c r="J154" s="90">
        <f t="shared" si="21"/>
        <v>9.9</v>
      </c>
      <c r="K154" s="91">
        <f t="shared" si="22"/>
        <v>79.2</v>
      </c>
    </row>
    <row r="155" spans="1:11" ht="19.5">
      <c r="A155" s="110">
        <v>9</v>
      </c>
      <c r="B155" s="128" t="s">
        <v>108</v>
      </c>
      <c r="C155" s="129" t="s">
        <v>45</v>
      </c>
      <c r="D155" s="130"/>
      <c r="E155" s="131"/>
      <c r="F155" s="132">
        <v>9.9</v>
      </c>
      <c r="G155" s="125" t="s">
        <v>291</v>
      </c>
      <c r="H155" s="133">
        <f t="shared" si="19"/>
        <v>-9.9</v>
      </c>
      <c r="I155" s="89">
        <f t="shared" si="20"/>
        <v>0</v>
      </c>
      <c r="J155" s="90">
        <f t="shared" si="21"/>
        <v>9.9</v>
      </c>
      <c r="K155" s="91">
        <f t="shared" si="22"/>
        <v>89.100000000000009</v>
      </c>
    </row>
    <row r="156" spans="1:11" ht="19.5">
      <c r="A156" s="110">
        <v>10</v>
      </c>
      <c r="B156" s="128" t="s">
        <v>292</v>
      </c>
      <c r="C156" s="129" t="s">
        <v>45</v>
      </c>
      <c r="D156" s="130"/>
      <c r="E156" s="131"/>
      <c r="F156" s="132">
        <v>32</v>
      </c>
      <c r="G156" s="125" t="s">
        <v>293</v>
      </c>
      <c r="H156" s="133">
        <f t="shared" si="19"/>
        <v>-32</v>
      </c>
      <c r="I156" s="89">
        <f t="shared" si="20"/>
        <v>0</v>
      </c>
      <c r="J156" s="90">
        <f t="shared" si="21"/>
        <v>32</v>
      </c>
      <c r="K156" s="91">
        <f t="shared" si="22"/>
        <v>320</v>
      </c>
    </row>
    <row r="157" spans="1:11" ht="19.5">
      <c r="A157" s="110">
        <v>11</v>
      </c>
      <c r="B157" s="128" t="s">
        <v>112</v>
      </c>
      <c r="C157" s="129" t="s">
        <v>45</v>
      </c>
      <c r="D157" s="130"/>
      <c r="E157" s="131"/>
      <c r="F157" s="132">
        <v>26.9</v>
      </c>
      <c r="G157" s="125" t="s">
        <v>294</v>
      </c>
      <c r="H157" s="133">
        <f t="shared" si="19"/>
        <v>-26.9</v>
      </c>
      <c r="I157" s="89">
        <f t="shared" si="20"/>
        <v>0</v>
      </c>
      <c r="J157" s="90">
        <f t="shared" si="21"/>
        <v>26.9</v>
      </c>
      <c r="K157" s="91">
        <f t="shared" si="22"/>
        <v>295.89999999999998</v>
      </c>
    </row>
    <row r="158" spans="1:11" ht="19.5">
      <c r="A158" s="110">
        <v>12</v>
      </c>
      <c r="B158" s="128" t="s">
        <v>115</v>
      </c>
      <c r="C158" s="129" t="s">
        <v>45</v>
      </c>
      <c r="D158" s="130"/>
      <c r="E158" s="131"/>
      <c r="F158" s="132">
        <v>26.9</v>
      </c>
      <c r="G158" s="125" t="s">
        <v>295</v>
      </c>
      <c r="H158" s="133">
        <f t="shared" si="19"/>
        <v>-26.9</v>
      </c>
      <c r="I158" s="89">
        <f t="shared" si="20"/>
        <v>0</v>
      </c>
      <c r="J158" s="90">
        <f t="shared" si="21"/>
        <v>26.9</v>
      </c>
      <c r="K158" s="91">
        <f t="shared" si="22"/>
        <v>322.79999999999995</v>
      </c>
    </row>
    <row r="159" spans="1:11" ht="19.5">
      <c r="A159" s="110">
        <v>13</v>
      </c>
      <c r="B159" s="128" t="s">
        <v>117</v>
      </c>
      <c r="C159" s="129" t="s">
        <v>45</v>
      </c>
      <c r="D159" s="130"/>
      <c r="E159" s="131"/>
      <c r="F159" s="132">
        <v>29.9</v>
      </c>
      <c r="G159" s="125" t="s">
        <v>186</v>
      </c>
      <c r="H159" s="133">
        <f t="shared" si="19"/>
        <v>-29.9</v>
      </c>
      <c r="I159" s="89">
        <f t="shared" si="20"/>
        <v>0</v>
      </c>
      <c r="J159" s="90">
        <f t="shared" si="21"/>
        <v>29.9</v>
      </c>
      <c r="K159" s="91">
        <f t="shared" si="22"/>
        <v>388.7</v>
      </c>
    </row>
    <row r="160" spans="1:11" ht="19.5">
      <c r="A160" s="110">
        <v>14</v>
      </c>
      <c r="B160" s="128" t="s">
        <v>120</v>
      </c>
      <c r="C160" s="129" t="s">
        <v>45</v>
      </c>
      <c r="D160" s="130"/>
      <c r="E160" s="131"/>
      <c r="F160" s="132">
        <v>15.9</v>
      </c>
      <c r="G160" s="125" t="s">
        <v>296</v>
      </c>
      <c r="H160" s="133">
        <f t="shared" si="19"/>
        <v>-15.9</v>
      </c>
      <c r="I160" s="89">
        <f t="shared" si="20"/>
        <v>0</v>
      </c>
      <c r="J160" s="90">
        <f t="shared" si="21"/>
        <v>15.9</v>
      </c>
      <c r="K160" s="91">
        <f t="shared" si="22"/>
        <v>222.6</v>
      </c>
    </row>
    <row r="161" spans="1:11" ht="19.5">
      <c r="A161" s="110">
        <v>15</v>
      </c>
      <c r="B161" s="128" t="s">
        <v>123</v>
      </c>
      <c r="C161" s="129" t="s">
        <v>45</v>
      </c>
      <c r="D161" s="130"/>
      <c r="E161" s="131"/>
      <c r="F161" s="132">
        <v>16.899999999999999</v>
      </c>
      <c r="G161" s="125" t="s">
        <v>297</v>
      </c>
      <c r="H161" s="133">
        <f t="shared" si="19"/>
        <v>-16.899999999999999</v>
      </c>
      <c r="I161" s="89">
        <f t="shared" si="20"/>
        <v>0</v>
      </c>
      <c r="J161" s="90">
        <f t="shared" si="21"/>
        <v>16.899999999999999</v>
      </c>
      <c r="K161" s="91">
        <f t="shared" si="22"/>
        <v>253.49999999999997</v>
      </c>
    </row>
    <row r="162" spans="1:11" ht="19.5">
      <c r="A162" s="110">
        <v>16</v>
      </c>
      <c r="B162" s="128" t="s">
        <v>124</v>
      </c>
      <c r="C162" s="129" t="s">
        <v>45</v>
      </c>
      <c r="D162" s="130"/>
      <c r="E162" s="131"/>
      <c r="F162" s="132">
        <v>19.899999999999999</v>
      </c>
      <c r="G162" s="125" t="s">
        <v>147</v>
      </c>
      <c r="H162" s="133">
        <f t="shared" si="19"/>
        <v>-19.899999999999999</v>
      </c>
      <c r="I162" s="89">
        <f t="shared" si="20"/>
        <v>0</v>
      </c>
      <c r="J162" s="90">
        <f t="shared" si="21"/>
        <v>19.899999999999999</v>
      </c>
      <c r="K162" s="91">
        <f t="shared" si="22"/>
        <v>318.39999999999998</v>
      </c>
    </row>
    <row r="163" spans="1:11" ht="19.5">
      <c r="A163" s="110">
        <v>17</v>
      </c>
      <c r="B163" s="128" t="s">
        <v>127</v>
      </c>
      <c r="C163" s="129" t="s">
        <v>45</v>
      </c>
      <c r="D163" s="130"/>
      <c r="E163" s="131"/>
      <c r="F163" s="132">
        <v>24.9</v>
      </c>
      <c r="G163" s="125" t="s">
        <v>298</v>
      </c>
      <c r="H163" s="133">
        <f t="shared" si="19"/>
        <v>-24.9</v>
      </c>
      <c r="I163" s="89">
        <f t="shared" si="20"/>
        <v>0</v>
      </c>
      <c r="J163" s="90">
        <f t="shared" si="21"/>
        <v>24.9</v>
      </c>
      <c r="K163" s="91">
        <f t="shared" si="22"/>
        <v>423.29999999999995</v>
      </c>
    </row>
    <row r="164" spans="1:11" ht="19.5">
      <c r="A164" s="110">
        <v>18</v>
      </c>
      <c r="B164" s="128" t="s">
        <v>130</v>
      </c>
      <c r="C164" s="129" t="s">
        <v>45</v>
      </c>
      <c r="D164" s="130"/>
      <c r="E164" s="131"/>
      <c r="F164" s="132">
        <v>16.899999999999999</v>
      </c>
      <c r="G164" s="125" t="s">
        <v>297</v>
      </c>
      <c r="H164" s="133">
        <f t="shared" si="19"/>
        <v>-16.899999999999999</v>
      </c>
      <c r="I164" s="89">
        <f t="shared" si="20"/>
        <v>0</v>
      </c>
      <c r="J164" s="90">
        <f t="shared" si="21"/>
        <v>16.899999999999999</v>
      </c>
      <c r="K164" s="91">
        <f t="shared" si="22"/>
        <v>304.2</v>
      </c>
    </row>
    <row r="165" spans="1:11" ht="19.5">
      <c r="A165" s="110">
        <v>19</v>
      </c>
      <c r="B165" s="128" t="s">
        <v>131</v>
      </c>
      <c r="C165" s="129" t="s">
        <v>45</v>
      </c>
      <c r="D165" s="130"/>
      <c r="E165" s="131"/>
      <c r="F165" s="132">
        <v>14.9</v>
      </c>
      <c r="G165" s="125" t="s">
        <v>297</v>
      </c>
      <c r="H165" s="133">
        <f t="shared" si="19"/>
        <v>-14.9</v>
      </c>
      <c r="I165" s="89">
        <f t="shared" si="20"/>
        <v>0</v>
      </c>
      <c r="J165" s="90">
        <f t="shared" si="21"/>
        <v>14.9</v>
      </c>
      <c r="K165" s="91">
        <f t="shared" si="22"/>
        <v>283.10000000000002</v>
      </c>
    </row>
    <row r="166" spans="1:11" ht="19.5">
      <c r="A166" s="110">
        <v>20</v>
      </c>
      <c r="B166" s="128" t="s">
        <v>134</v>
      </c>
      <c r="C166" s="129" t="s">
        <v>45</v>
      </c>
      <c r="D166" s="130"/>
      <c r="E166" s="131"/>
      <c r="F166" s="132">
        <v>12.5</v>
      </c>
      <c r="G166" s="125" t="s">
        <v>297</v>
      </c>
      <c r="H166" s="133">
        <f t="shared" si="19"/>
        <v>-12.5</v>
      </c>
      <c r="I166" s="89">
        <f t="shared" si="20"/>
        <v>0</v>
      </c>
      <c r="J166" s="90">
        <f t="shared" si="21"/>
        <v>12.5</v>
      </c>
      <c r="K166" s="91">
        <f t="shared" si="22"/>
        <v>250</v>
      </c>
    </row>
    <row r="167" spans="1:11" ht="19.5">
      <c r="A167" s="110">
        <v>21</v>
      </c>
      <c r="B167" s="128" t="s">
        <v>137</v>
      </c>
      <c r="C167" s="129" t="s">
        <v>45</v>
      </c>
      <c r="D167" s="130"/>
      <c r="E167" s="131"/>
      <c r="F167" s="132">
        <v>12.9</v>
      </c>
      <c r="G167" s="125" t="s">
        <v>297</v>
      </c>
      <c r="H167" s="133">
        <f t="shared" si="19"/>
        <v>-12.9</v>
      </c>
      <c r="I167" s="89">
        <f t="shared" si="20"/>
        <v>0</v>
      </c>
      <c r="J167" s="90">
        <f t="shared" si="21"/>
        <v>12.9</v>
      </c>
      <c r="K167" s="91">
        <f t="shared" si="22"/>
        <v>270.90000000000003</v>
      </c>
    </row>
    <row r="168" spans="1:11" ht="19.5">
      <c r="A168" s="110">
        <v>22</v>
      </c>
      <c r="B168" s="128" t="s">
        <v>140</v>
      </c>
      <c r="C168" s="129" t="s">
        <v>45</v>
      </c>
      <c r="D168" s="130"/>
      <c r="E168" s="131"/>
      <c r="F168" s="132">
        <v>33</v>
      </c>
      <c r="G168" s="125" t="s">
        <v>297</v>
      </c>
      <c r="H168" s="133">
        <f t="shared" si="19"/>
        <v>-33</v>
      </c>
      <c r="I168" s="89">
        <f t="shared" si="20"/>
        <v>0</v>
      </c>
      <c r="J168" s="90">
        <f t="shared" si="21"/>
        <v>33</v>
      </c>
      <c r="K168" s="91">
        <f t="shared" si="22"/>
        <v>726</v>
      </c>
    </row>
    <row r="169" spans="1:11" ht="19.5">
      <c r="A169" s="110">
        <v>23</v>
      </c>
      <c r="B169" s="128" t="s">
        <v>143</v>
      </c>
      <c r="C169" s="129" t="s">
        <v>45</v>
      </c>
      <c r="D169" s="130"/>
      <c r="E169" s="131"/>
      <c r="F169" s="132">
        <v>24.8</v>
      </c>
      <c r="G169" s="125" t="s">
        <v>297</v>
      </c>
      <c r="H169" s="133">
        <f t="shared" si="19"/>
        <v>-24.8</v>
      </c>
      <c r="I169" s="89">
        <f t="shared" si="20"/>
        <v>0</v>
      </c>
      <c r="J169" s="90">
        <f t="shared" si="21"/>
        <v>24.8</v>
      </c>
      <c r="K169" s="91">
        <f t="shared" si="22"/>
        <v>570.4</v>
      </c>
    </row>
    <row r="170" spans="1:11" ht="19.5">
      <c r="A170" s="110">
        <v>24</v>
      </c>
      <c r="B170" s="128" t="s">
        <v>146</v>
      </c>
      <c r="C170" s="129" t="s">
        <v>45</v>
      </c>
      <c r="D170" s="130"/>
      <c r="E170" s="131"/>
      <c r="F170" s="132">
        <v>19.899999999999999</v>
      </c>
      <c r="G170" s="125" t="s">
        <v>297</v>
      </c>
      <c r="H170" s="133">
        <f t="shared" si="19"/>
        <v>-19.899999999999999</v>
      </c>
      <c r="I170" s="89">
        <f t="shared" si="20"/>
        <v>0</v>
      </c>
      <c r="J170" s="90">
        <f t="shared" si="21"/>
        <v>19.899999999999999</v>
      </c>
      <c r="K170" s="91">
        <f t="shared" si="22"/>
        <v>477.59999999999997</v>
      </c>
    </row>
    <row r="171" spans="1:11" ht="19.5">
      <c r="A171" s="110">
        <v>25</v>
      </c>
      <c r="B171" s="128" t="s">
        <v>148</v>
      </c>
      <c r="C171" s="129" t="s">
        <v>45</v>
      </c>
      <c r="D171" s="130"/>
      <c r="E171" s="131"/>
      <c r="F171" s="132">
        <v>29.99</v>
      </c>
      <c r="G171" s="125" t="s">
        <v>297</v>
      </c>
      <c r="H171" s="133">
        <f t="shared" si="19"/>
        <v>-29.99</v>
      </c>
      <c r="I171" s="89">
        <f t="shared" si="20"/>
        <v>0</v>
      </c>
      <c r="J171" s="90">
        <f t="shared" si="21"/>
        <v>29.99</v>
      </c>
      <c r="K171" s="91">
        <f t="shared" si="22"/>
        <v>749.75</v>
      </c>
    </row>
    <row r="172" spans="1:11" ht="19.5">
      <c r="A172" s="110">
        <v>26</v>
      </c>
      <c r="B172" s="128" t="s">
        <v>151</v>
      </c>
      <c r="C172" s="129" t="s">
        <v>45</v>
      </c>
      <c r="D172" s="130"/>
      <c r="E172" s="131"/>
      <c r="F172" s="132">
        <v>24.9</v>
      </c>
      <c r="G172" s="125" t="s">
        <v>297</v>
      </c>
      <c r="H172" s="133">
        <f t="shared" si="19"/>
        <v>-24.9</v>
      </c>
      <c r="I172" s="89">
        <f t="shared" si="20"/>
        <v>0</v>
      </c>
      <c r="J172" s="90">
        <f t="shared" si="21"/>
        <v>24.9</v>
      </c>
      <c r="K172" s="91">
        <f t="shared" si="22"/>
        <v>647.4</v>
      </c>
    </row>
    <row r="173" spans="1:11" ht="19.5">
      <c r="A173" s="110">
        <v>27</v>
      </c>
      <c r="B173" s="128" t="s">
        <v>152</v>
      </c>
      <c r="C173" s="129" t="s">
        <v>45</v>
      </c>
      <c r="D173" s="130"/>
      <c r="E173" s="131"/>
      <c r="F173" s="132">
        <v>24.9</v>
      </c>
      <c r="G173" s="125" t="s">
        <v>297</v>
      </c>
      <c r="H173" s="133">
        <f t="shared" si="19"/>
        <v>-24.9</v>
      </c>
      <c r="I173" s="89">
        <f t="shared" si="20"/>
        <v>0</v>
      </c>
      <c r="J173" s="90">
        <f t="shared" si="21"/>
        <v>24.9</v>
      </c>
      <c r="K173" s="91">
        <f t="shared" si="22"/>
        <v>672.3</v>
      </c>
    </row>
    <row r="174" spans="1:11" ht="19.5">
      <c r="A174" s="110">
        <v>28</v>
      </c>
      <c r="B174" s="128" t="s">
        <v>153</v>
      </c>
      <c r="C174" s="129" t="s">
        <v>45</v>
      </c>
      <c r="D174" s="130"/>
      <c r="E174" s="131"/>
      <c r="F174" s="132">
        <v>15</v>
      </c>
      <c r="G174" s="125" t="s">
        <v>297</v>
      </c>
      <c r="H174" s="133">
        <f t="shared" si="19"/>
        <v>-15</v>
      </c>
      <c r="I174" s="89">
        <f t="shared" si="20"/>
        <v>0</v>
      </c>
      <c r="J174" s="90">
        <f t="shared" si="21"/>
        <v>15</v>
      </c>
      <c r="K174" s="91">
        <f t="shared" si="22"/>
        <v>420</v>
      </c>
    </row>
    <row r="175" spans="1:11" ht="19.5">
      <c r="A175" s="110">
        <v>29</v>
      </c>
      <c r="B175" s="128" t="s">
        <v>154</v>
      </c>
      <c r="C175" s="129" t="s">
        <v>45</v>
      </c>
      <c r="D175" s="130"/>
      <c r="E175" s="131"/>
      <c r="F175" s="132">
        <v>15</v>
      </c>
      <c r="G175" s="125" t="s">
        <v>297</v>
      </c>
      <c r="H175" s="133">
        <f t="shared" si="19"/>
        <v>-15</v>
      </c>
      <c r="I175" s="89">
        <f t="shared" si="20"/>
        <v>0</v>
      </c>
      <c r="J175" s="90">
        <f t="shared" si="21"/>
        <v>15</v>
      </c>
      <c r="K175" s="91">
        <f t="shared" si="22"/>
        <v>435</v>
      </c>
    </row>
    <row r="176" spans="1:11" ht="19.5">
      <c r="A176" s="110">
        <v>30</v>
      </c>
      <c r="B176" s="128" t="s">
        <v>155</v>
      </c>
      <c r="C176" s="129" t="s">
        <v>45</v>
      </c>
      <c r="D176" s="130"/>
      <c r="E176" s="131"/>
      <c r="F176" s="132">
        <v>15</v>
      </c>
      <c r="G176" s="125" t="s">
        <v>297</v>
      </c>
      <c r="H176" s="133">
        <f t="shared" si="19"/>
        <v>-15</v>
      </c>
      <c r="I176" s="89">
        <f t="shared" si="20"/>
        <v>0</v>
      </c>
      <c r="J176" s="90">
        <f t="shared" si="21"/>
        <v>15</v>
      </c>
      <c r="K176" s="91">
        <f t="shared" si="22"/>
        <v>450</v>
      </c>
    </row>
    <row r="177" spans="1:11" ht="19.5">
      <c r="A177" s="110">
        <v>31</v>
      </c>
      <c r="B177" s="128" t="s">
        <v>156</v>
      </c>
      <c r="C177" s="129" t="s">
        <v>45</v>
      </c>
      <c r="D177" s="130"/>
      <c r="E177" s="131"/>
      <c r="F177" s="132">
        <v>15</v>
      </c>
      <c r="G177" s="125" t="s">
        <v>297</v>
      </c>
      <c r="H177" s="133">
        <f t="shared" si="19"/>
        <v>-15</v>
      </c>
      <c r="I177" s="89">
        <f t="shared" si="20"/>
        <v>0</v>
      </c>
      <c r="J177" s="90">
        <f t="shared" si="21"/>
        <v>15</v>
      </c>
      <c r="K177" s="91">
        <f t="shared" si="22"/>
        <v>465</v>
      </c>
    </row>
    <row r="178" spans="1:11" ht="19.5">
      <c r="A178" s="110">
        <v>32</v>
      </c>
      <c r="B178" s="128" t="s">
        <v>157</v>
      </c>
      <c r="C178" s="129" t="s">
        <v>45</v>
      </c>
      <c r="D178" s="130"/>
      <c r="E178" s="131"/>
      <c r="F178" s="132">
        <v>15</v>
      </c>
      <c r="G178" s="125" t="s">
        <v>297</v>
      </c>
      <c r="H178" s="133">
        <f t="shared" si="19"/>
        <v>-15</v>
      </c>
      <c r="I178" s="89">
        <f t="shared" si="20"/>
        <v>0</v>
      </c>
      <c r="J178" s="90">
        <f t="shared" si="21"/>
        <v>15</v>
      </c>
      <c r="K178" s="91">
        <f t="shared" si="22"/>
        <v>480</v>
      </c>
    </row>
    <row r="179" spans="1:11" ht="19.5">
      <c r="A179" s="110">
        <v>33</v>
      </c>
      <c r="B179" s="128" t="s">
        <v>158</v>
      </c>
      <c r="C179" s="129" t="s">
        <v>45</v>
      </c>
      <c r="D179" s="130"/>
      <c r="E179" s="131"/>
      <c r="F179" s="132">
        <v>24.5</v>
      </c>
      <c r="G179" s="125" t="s">
        <v>297</v>
      </c>
      <c r="H179" s="133">
        <f t="shared" si="19"/>
        <v>-24.5</v>
      </c>
      <c r="I179" s="89">
        <f t="shared" si="20"/>
        <v>0</v>
      </c>
      <c r="J179" s="90">
        <f t="shared" si="21"/>
        <v>24.5</v>
      </c>
      <c r="K179" s="91">
        <f t="shared" si="22"/>
        <v>808.5</v>
      </c>
    </row>
    <row r="180" spans="1:11" ht="19.5">
      <c r="A180" s="110">
        <v>34</v>
      </c>
      <c r="B180" s="128" t="s">
        <v>161</v>
      </c>
      <c r="C180" s="129" t="s">
        <v>45</v>
      </c>
      <c r="D180" s="130"/>
      <c r="E180" s="131"/>
      <c r="F180" s="132">
        <v>29</v>
      </c>
      <c r="G180" s="125" t="s">
        <v>297</v>
      </c>
      <c r="H180" s="133">
        <f t="shared" si="19"/>
        <v>-29</v>
      </c>
      <c r="I180" s="89">
        <f t="shared" si="20"/>
        <v>0</v>
      </c>
      <c r="J180" s="90">
        <f t="shared" si="21"/>
        <v>29</v>
      </c>
      <c r="K180" s="91">
        <f t="shared" si="22"/>
        <v>986</v>
      </c>
    </row>
    <row r="181" spans="1:11" ht="19.5">
      <c r="A181" s="110">
        <v>35</v>
      </c>
      <c r="B181" s="128" t="s">
        <v>164</v>
      </c>
      <c r="C181" s="129" t="s">
        <v>45</v>
      </c>
      <c r="D181" s="130"/>
      <c r="E181" s="131"/>
      <c r="F181" s="132">
        <v>33</v>
      </c>
      <c r="G181" s="125" t="s">
        <v>297</v>
      </c>
      <c r="H181" s="133">
        <f t="shared" si="19"/>
        <v>-33</v>
      </c>
      <c r="I181" s="89">
        <f t="shared" si="20"/>
        <v>0</v>
      </c>
      <c r="J181" s="90">
        <f t="shared" si="21"/>
        <v>33</v>
      </c>
      <c r="K181" s="91">
        <f t="shared" si="22"/>
        <v>1155</v>
      </c>
    </row>
    <row r="182" spans="1:11" ht="19.5">
      <c r="A182" s="110">
        <v>36</v>
      </c>
      <c r="B182" s="128" t="s">
        <v>165</v>
      </c>
      <c r="C182" s="129" t="s">
        <v>45</v>
      </c>
      <c r="D182" s="130"/>
      <c r="E182" s="131"/>
      <c r="F182" s="132">
        <v>19.899999999999999</v>
      </c>
      <c r="G182" s="125" t="s">
        <v>297</v>
      </c>
      <c r="H182" s="133">
        <f t="shared" si="19"/>
        <v>-19.899999999999999</v>
      </c>
      <c r="I182" s="89">
        <f t="shared" si="20"/>
        <v>0</v>
      </c>
      <c r="J182" s="90">
        <f t="shared" si="21"/>
        <v>19.899999999999999</v>
      </c>
      <c r="K182" s="91">
        <f t="shared" si="22"/>
        <v>716.4</v>
      </c>
    </row>
    <row r="183" spans="1:11" ht="19.5">
      <c r="A183" s="110">
        <v>37</v>
      </c>
      <c r="B183" s="128" t="s">
        <v>166</v>
      </c>
      <c r="C183" s="129" t="s">
        <v>45</v>
      </c>
      <c r="D183" s="130"/>
      <c r="E183" s="131"/>
      <c r="F183" s="132">
        <v>32</v>
      </c>
      <c r="G183" s="125" t="s">
        <v>297</v>
      </c>
      <c r="H183" s="133">
        <f t="shared" si="19"/>
        <v>-32</v>
      </c>
      <c r="I183" s="89">
        <f t="shared" si="20"/>
        <v>0</v>
      </c>
      <c r="J183" s="90">
        <f t="shared" si="21"/>
        <v>32</v>
      </c>
      <c r="K183" s="91">
        <f t="shared" si="22"/>
        <v>1184</v>
      </c>
    </row>
    <row r="184" spans="1:11" ht="19.5">
      <c r="A184" s="110">
        <v>38</v>
      </c>
      <c r="B184" s="128" t="s">
        <v>167</v>
      </c>
      <c r="C184" s="129" t="s">
        <v>45</v>
      </c>
      <c r="D184" s="130"/>
      <c r="E184" s="131"/>
      <c r="F184" s="132">
        <v>35</v>
      </c>
      <c r="G184" s="125" t="s">
        <v>297</v>
      </c>
      <c r="H184" s="133">
        <f t="shared" si="19"/>
        <v>-35</v>
      </c>
      <c r="I184" s="89">
        <f t="shared" si="20"/>
        <v>0</v>
      </c>
      <c r="J184" s="90">
        <f t="shared" si="21"/>
        <v>35</v>
      </c>
      <c r="K184" s="91">
        <f t="shared" si="22"/>
        <v>1330</v>
      </c>
    </row>
    <row r="185" spans="1:11" ht="19.5">
      <c r="A185" s="110">
        <v>39</v>
      </c>
      <c r="B185" s="128" t="s">
        <v>170</v>
      </c>
      <c r="C185" s="129" t="s">
        <v>45</v>
      </c>
      <c r="D185" s="130"/>
      <c r="E185" s="131"/>
      <c r="F185" s="132">
        <v>30.8</v>
      </c>
      <c r="G185" s="125" t="s">
        <v>297</v>
      </c>
      <c r="H185" s="133">
        <f t="shared" si="19"/>
        <v>-30.8</v>
      </c>
      <c r="I185" s="89">
        <f t="shared" si="20"/>
        <v>0</v>
      </c>
      <c r="J185" s="90">
        <f t="shared" si="21"/>
        <v>30.8</v>
      </c>
      <c r="K185" s="91">
        <f t="shared" si="22"/>
        <v>1201.2</v>
      </c>
    </row>
    <row r="186" spans="1:11" ht="19.5">
      <c r="A186" s="110">
        <v>40</v>
      </c>
      <c r="B186" s="128" t="s">
        <v>173</v>
      </c>
      <c r="C186" s="129" t="s">
        <v>45</v>
      </c>
      <c r="D186" s="130"/>
      <c r="E186" s="131"/>
      <c r="F186" s="132">
        <v>9.9</v>
      </c>
      <c r="G186" s="125" t="s">
        <v>297</v>
      </c>
      <c r="H186" s="133">
        <f t="shared" si="19"/>
        <v>-9.9</v>
      </c>
      <c r="I186" s="89">
        <f t="shared" si="20"/>
        <v>0</v>
      </c>
      <c r="J186" s="90">
        <f t="shared" si="21"/>
        <v>9.9</v>
      </c>
      <c r="K186" s="91">
        <f t="shared" si="22"/>
        <v>396</v>
      </c>
    </row>
    <row r="187" spans="1:11" ht="19.5">
      <c r="A187" s="110">
        <v>41</v>
      </c>
      <c r="B187" s="128" t="s">
        <v>175</v>
      </c>
      <c r="C187" s="129" t="s">
        <v>45</v>
      </c>
      <c r="D187" s="130"/>
      <c r="E187" s="131"/>
      <c r="F187" s="132">
        <v>32.9</v>
      </c>
      <c r="G187" s="125" t="s">
        <v>297</v>
      </c>
      <c r="H187" s="133">
        <f t="shared" si="19"/>
        <v>-32.9</v>
      </c>
      <c r="I187" s="89">
        <f t="shared" si="20"/>
        <v>0</v>
      </c>
      <c r="J187" s="90">
        <f t="shared" si="21"/>
        <v>32.9</v>
      </c>
      <c r="K187" s="91">
        <f t="shared" si="22"/>
        <v>1348.8999999999999</v>
      </c>
    </row>
    <row r="188" spans="1:11" ht="19.5">
      <c r="A188" s="110">
        <v>42</v>
      </c>
      <c r="B188" s="128" t="s">
        <v>178</v>
      </c>
      <c r="C188" s="129" t="s">
        <v>45</v>
      </c>
      <c r="D188" s="130"/>
      <c r="E188" s="131"/>
      <c r="F188" s="132">
        <v>28.9</v>
      </c>
      <c r="G188" s="125" t="s">
        <v>297</v>
      </c>
      <c r="H188" s="133">
        <f t="shared" si="19"/>
        <v>-28.9</v>
      </c>
      <c r="I188" s="89">
        <f t="shared" si="20"/>
        <v>0</v>
      </c>
      <c r="J188" s="90">
        <f t="shared" si="21"/>
        <v>28.9</v>
      </c>
      <c r="K188" s="91">
        <f t="shared" si="22"/>
        <v>1213.8</v>
      </c>
    </row>
    <row r="189" spans="1:11" ht="19.5">
      <c r="A189" s="110">
        <v>43</v>
      </c>
      <c r="B189" s="128" t="s">
        <v>181</v>
      </c>
      <c r="C189" s="129" t="s">
        <v>45</v>
      </c>
      <c r="D189" s="130"/>
      <c r="E189" s="131"/>
      <c r="F189" s="132">
        <v>16.899999999999999</v>
      </c>
      <c r="G189" s="125" t="s">
        <v>297</v>
      </c>
      <c r="H189" s="133">
        <f t="shared" si="19"/>
        <v>-16.899999999999999</v>
      </c>
      <c r="I189" s="89">
        <f t="shared" si="20"/>
        <v>0</v>
      </c>
      <c r="J189" s="90">
        <f t="shared" si="21"/>
        <v>16.899999999999999</v>
      </c>
      <c r="K189" s="91">
        <f t="shared" si="22"/>
        <v>726.69999999999993</v>
      </c>
    </row>
    <row r="190" spans="1:11" ht="19.5">
      <c r="A190" s="110">
        <v>44</v>
      </c>
      <c r="B190" s="128" t="s">
        <v>182</v>
      </c>
      <c r="C190" s="129" t="s">
        <v>45</v>
      </c>
      <c r="D190" s="130"/>
      <c r="E190" s="131"/>
      <c r="F190" s="132">
        <v>42</v>
      </c>
      <c r="G190" s="125" t="s">
        <v>297</v>
      </c>
      <c r="H190" s="133">
        <f t="shared" si="19"/>
        <v>-42</v>
      </c>
      <c r="I190" s="89">
        <f t="shared" si="20"/>
        <v>0</v>
      </c>
      <c r="J190" s="90">
        <f t="shared" si="21"/>
        <v>42</v>
      </c>
      <c r="K190" s="91">
        <f t="shared" si="22"/>
        <v>1848</v>
      </c>
    </row>
    <row r="191" spans="1:11" ht="19.5">
      <c r="A191" s="110">
        <v>45</v>
      </c>
      <c r="B191" s="128" t="s">
        <v>185</v>
      </c>
      <c r="C191" s="129" t="s">
        <v>45</v>
      </c>
      <c r="D191" s="130"/>
      <c r="E191" s="131"/>
      <c r="F191" s="132">
        <v>29.9</v>
      </c>
      <c r="G191" s="125" t="s">
        <v>297</v>
      </c>
      <c r="H191" s="133">
        <f t="shared" si="19"/>
        <v>-29.9</v>
      </c>
      <c r="I191" s="89">
        <f t="shared" si="20"/>
        <v>0</v>
      </c>
      <c r="J191" s="90">
        <f t="shared" si="21"/>
        <v>29.9</v>
      </c>
      <c r="K191" s="91">
        <f t="shared" si="22"/>
        <v>1345.5</v>
      </c>
    </row>
    <row r="192" spans="1:11" ht="19.5">
      <c r="A192" s="110">
        <v>46</v>
      </c>
      <c r="B192" s="128" t="s">
        <v>187</v>
      </c>
      <c r="C192" s="129" t="s">
        <v>45</v>
      </c>
      <c r="D192" s="130"/>
      <c r="E192" s="131"/>
      <c r="F192" s="132">
        <v>129.9</v>
      </c>
      <c r="G192" s="125" t="s">
        <v>297</v>
      </c>
      <c r="H192" s="133">
        <f t="shared" si="19"/>
        <v>-129.9</v>
      </c>
      <c r="I192" s="89">
        <f t="shared" si="20"/>
        <v>0</v>
      </c>
      <c r="J192" s="90">
        <f t="shared" si="21"/>
        <v>129.9</v>
      </c>
      <c r="K192" s="91">
        <f t="shared" si="22"/>
        <v>5975.4000000000005</v>
      </c>
    </row>
    <row r="193" spans="1:11" ht="19.5">
      <c r="A193" s="110">
        <v>47</v>
      </c>
      <c r="B193" s="128" t="s">
        <v>190</v>
      </c>
      <c r="C193" s="129" t="s">
        <v>45</v>
      </c>
      <c r="D193" s="130"/>
      <c r="E193" s="131"/>
      <c r="F193" s="132">
        <v>24.9</v>
      </c>
      <c r="G193" s="125" t="s">
        <v>297</v>
      </c>
      <c r="H193" s="133">
        <f t="shared" si="19"/>
        <v>-24.9</v>
      </c>
      <c r="I193" s="89">
        <f t="shared" si="20"/>
        <v>0</v>
      </c>
      <c r="J193" s="90">
        <f t="shared" si="21"/>
        <v>24.9</v>
      </c>
      <c r="K193" s="91">
        <f t="shared" si="22"/>
        <v>1170.3</v>
      </c>
    </row>
    <row r="194" spans="1:11" ht="19.5">
      <c r="A194" s="110">
        <v>48</v>
      </c>
      <c r="B194" s="128" t="s">
        <v>191</v>
      </c>
      <c r="C194" s="129" t="s">
        <v>45</v>
      </c>
      <c r="D194" s="130"/>
      <c r="E194" s="131"/>
      <c r="F194" s="132">
        <v>13.9</v>
      </c>
      <c r="G194" s="125" t="s">
        <v>297</v>
      </c>
      <c r="H194" s="133">
        <f t="shared" si="19"/>
        <v>-13.9</v>
      </c>
      <c r="I194" s="89">
        <f t="shared" si="20"/>
        <v>0</v>
      </c>
      <c r="J194" s="90">
        <f t="shared" si="21"/>
        <v>13.9</v>
      </c>
      <c r="K194" s="91">
        <f t="shared" si="22"/>
        <v>667.2</v>
      </c>
    </row>
    <row r="195" spans="1:11" ht="19.5">
      <c r="A195" s="110">
        <v>49</v>
      </c>
      <c r="B195" s="128" t="s">
        <v>194</v>
      </c>
      <c r="C195" s="129" t="s">
        <v>45</v>
      </c>
      <c r="D195" s="130"/>
      <c r="E195" s="131"/>
      <c r="F195" s="132">
        <v>35</v>
      </c>
      <c r="G195" s="125" t="s">
        <v>297</v>
      </c>
      <c r="H195" s="133">
        <f t="shared" si="19"/>
        <v>-35</v>
      </c>
      <c r="I195" s="89">
        <f t="shared" si="20"/>
        <v>0</v>
      </c>
      <c r="J195" s="90">
        <f t="shared" si="21"/>
        <v>35</v>
      </c>
      <c r="K195" s="91">
        <f t="shared" si="22"/>
        <v>1715</v>
      </c>
    </row>
    <row r="196" spans="1:11" ht="19.5">
      <c r="A196" s="110">
        <v>50</v>
      </c>
      <c r="B196" s="128" t="s">
        <v>195</v>
      </c>
      <c r="C196" s="129" t="s">
        <v>45</v>
      </c>
      <c r="D196" s="130"/>
      <c r="E196" s="131"/>
      <c r="F196" s="132">
        <v>29.9</v>
      </c>
      <c r="G196" s="125" t="s">
        <v>297</v>
      </c>
      <c r="H196" s="133">
        <f t="shared" si="19"/>
        <v>-29.9</v>
      </c>
      <c r="I196" s="89">
        <f t="shared" si="20"/>
        <v>0</v>
      </c>
      <c r="J196" s="90">
        <f t="shared" si="21"/>
        <v>29.9</v>
      </c>
      <c r="K196" s="91">
        <f t="shared" si="22"/>
        <v>1495</v>
      </c>
    </row>
    <row r="197" spans="1:11" ht="19.5">
      <c r="A197" s="110">
        <v>51</v>
      </c>
      <c r="B197" s="128" t="s">
        <v>196</v>
      </c>
      <c r="C197" s="129" t="s">
        <v>45</v>
      </c>
      <c r="D197" s="130"/>
      <c r="E197" s="131"/>
      <c r="F197" s="132">
        <v>22.99</v>
      </c>
      <c r="G197" s="125" t="s">
        <v>297</v>
      </c>
      <c r="H197" s="133">
        <f t="shared" si="19"/>
        <v>-22.99</v>
      </c>
      <c r="I197" s="89">
        <f t="shared" si="20"/>
        <v>0</v>
      </c>
      <c r="J197" s="90">
        <f t="shared" si="21"/>
        <v>22.99</v>
      </c>
      <c r="K197" s="91">
        <f t="shared" si="22"/>
        <v>1172.49</v>
      </c>
    </row>
    <row r="198" spans="1:11" ht="19.5">
      <c r="A198" s="110">
        <v>52</v>
      </c>
      <c r="B198" s="128" t="s">
        <v>199</v>
      </c>
      <c r="C198" s="129" t="s">
        <v>45</v>
      </c>
      <c r="D198" s="130"/>
      <c r="E198" s="131"/>
      <c r="F198" s="132">
        <v>82.9</v>
      </c>
      <c r="G198" s="125" t="s">
        <v>297</v>
      </c>
      <c r="H198" s="133">
        <f t="shared" si="19"/>
        <v>-82.9</v>
      </c>
      <c r="I198" s="89">
        <f t="shared" si="20"/>
        <v>0</v>
      </c>
      <c r="J198" s="90">
        <f t="shared" si="21"/>
        <v>82.9</v>
      </c>
      <c r="K198" s="91">
        <f t="shared" si="22"/>
        <v>4310.8</v>
      </c>
    </row>
    <row r="199" spans="1:11" ht="19.5">
      <c r="A199" s="110">
        <v>53</v>
      </c>
      <c r="B199" s="128" t="s">
        <v>202</v>
      </c>
      <c r="C199" s="129" t="s">
        <v>45</v>
      </c>
      <c r="D199" s="130"/>
      <c r="E199" s="131"/>
      <c r="F199" s="132">
        <v>119.9</v>
      </c>
      <c r="G199" s="125" t="s">
        <v>297</v>
      </c>
      <c r="H199" s="133">
        <f t="shared" si="19"/>
        <v>-119.9</v>
      </c>
      <c r="I199" s="89">
        <f t="shared" si="20"/>
        <v>0</v>
      </c>
      <c r="J199" s="90">
        <f t="shared" si="21"/>
        <v>119.9</v>
      </c>
      <c r="K199" s="91">
        <f t="shared" si="22"/>
        <v>6354.7000000000007</v>
      </c>
    </row>
    <row r="200" spans="1:11" ht="19.5">
      <c r="A200" s="110">
        <v>54</v>
      </c>
      <c r="B200" s="128" t="s">
        <v>205</v>
      </c>
      <c r="C200" s="129" t="s">
        <v>45</v>
      </c>
      <c r="D200" s="130"/>
      <c r="E200" s="131"/>
      <c r="F200" s="132">
        <v>139.9</v>
      </c>
      <c r="G200" s="125" t="s">
        <v>297</v>
      </c>
      <c r="H200" s="133">
        <f t="shared" si="19"/>
        <v>-139.9</v>
      </c>
      <c r="I200" s="89">
        <f t="shared" si="20"/>
        <v>0</v>
      </c>
      <c r="J200" s="90">
        <f t="shared" si="21"/>
        <v>139.9</v>
      </c>
      <c r="K200" s="91">
        <f t="shared" si="22"/>
        <v>7554.6</v>
      </c>
    </row>
    <row r="201" spans="1:11" ht="19.5">
      <c r="A201" s="110">
        <v>55</v>
      </c>
      <c r="B201" s="128" t="s">
        <v>208</v>
      </c>
      <c r="C201" s="129" t="s">
        <v>45</v>
      </c>
      <c r="D201" s="130"/>
      <c r="E201" s="131"/>
      <c r="F201" s="132">
        <v>39.9</v>
      </c>
      <c r="G201" s="125" t="s">
        <v>297</v>
      </c>
      <c r="H201" s="133">
        <f t="shared" si="19"/>
        <v>-39.9</v>
      </c>
      <c r="I201" s="89">
        <f t="shared" si="20"/>
        <v>0</v>
      </c>
      <c r="J201" s="90">
        <f t="shared" si="21"/>
        <v>39.9</v>
      </c>
      <c r="K201" s="91">
        <f t="shared" si="22"/>
        <v>2194.5</v>
      </c>
    </row>
    <row r="202" spans="1:11" ht="19.5">
      <c r="A202" s="110">
        <v>56</v>
      </c>
      <c r="B202" s="128" t="s">
        <v>211</v>
      </c>
      <c r="C202" s="129" t="s">
        <v>45</v>
      </c>
      <c r="D202" s="130"/>
      <c r="E202" s="131"/>
      <c r="F202" s="132">
        <v>24.9</v>
      </c>
      <c r="G202" s="125" t="s">
        <v>297</v>
      </c>
      <c r="H202" s="133">
        <f t="shared" si="19"/>
        <v>-24.9</v>
      </c>
      <c r="I202" s="89">
        <f t="shared" si="20"/>
        <v>0</v>
      </c>
      <c r="J202" s="90">
        <f t="shared" si="21"/>
        <v>24.9</v>
      </c>
      <c r="K202" s="91">
        <f t="shared" si="22"/>
        <v>1394.3999999999999</v>
      </c>
    </row>
    <row r="203" spans="1:11" ht="19.5">
      <c r="A203" s="110">
        <v>57</v>
      </c>
      <c r="B203" s="128" t="s">
        <v>212</v>
      </c>
      <c r="C203" s="129" t="s">
        <v>45</v>
      </c>
      <c r="D203" s="130"/>
      <c r="E203" s="131"/>
      <c r="F203" s="132">
        <v>24.9</v>
      </c>
      <c r="G203" s="125" t="s">
        <v>297</v>
      </c>
      <c r="H203" s="133">
        <f t="shared" si="19"/>
        <v>-24.9</v>
      </c>
      <c r="I203" s="89">
        <f t="shared" si="20"/>
        <v>0</v>
      </c>
      <c r="J203" s="90">
        <f t="shared" si="21"/>
        <v>24.9</v>
      </c>
      <c r="K203" s="91">
        <f t="shared" si="22"/>
        <v>1419.3</v>
      </c>
    </row>
    <row r="204" spans="1:11" ht="19.5">
      <c r="A204" s="110">
        <v>58</v>
      </c>
      <c r="B204" s="128" t="s">
        <v>213</v>
      </c>
      <c r="C204" s="129" t="s">
        <v>45</v>
      </c>
      <c r="D204" s="130"/>
      <c r="E204" s="131"/>
      <c r="F204" s="132">
        <v>89.9</v>
      </c>
      <c r="G204" s="125" t="s">
        <v>297</v>
      </c>
      <c r="H204" s="133">
        <f t="shared" si="19"/>
        <v>-89.9</v>
      </c>
      <c r="I204" s="89">
        <f t="shared" si="20"/>
        <v>0</v>
      </c>
      <c r="J204" s="90">
        <f t="shared" si="21"/>
        <v>89.9</v>
      </c>
      <c r="K204" s="91">
        <f t="shared" si="22"/>
        <v>5214.2000000000007</v>
      </c>
    </row>
    <row r="205" spans="1:11" ht="19.5">
      <c r="A205" s="110">
        <v>59</v>
      </c>
      <c r="B205" s="128" t="s">
        <v>216</v>
      </c>
      <c r="C205" s="129" t="s">
        <v>45</v>
      </c>
      <c r="D205" s="130"/>
      <c r="E205" s="131"/>
      <c r="F205" s="132">
        <v>89.9</v>
      </c>
      <c r="G205" s="125" t="s">
        <v>297</v>
      </c>
      <c r="H205" s="133">
        <f t="shared" si="19"/>
        <v>-89.9</v>
      </c>
      <c r="I205" s="89">
        <f t="shared" si="20"/>
        <v>0</v>
      </c>
      <c r="J205" s="90">
        <f t="shared" si="21"/>
        <v>89.9</v>
      </c>
      <c r="K205" s="91">
        <f t="shared" si="22"/>
        <v>5304.1</v>
      </c>
    </row>
    <row r="206" spans="1:11" ht="19.5">
      <c r="A206" s="110">
        <v>60</v>
      </c>
      <c r="B206" s="128" t="s">
        <v>217</v>
      </c>
      <c r="C206" s="129" t="s">
        <v>45</v>
      </c>
      <c r="D206" s="130"/>
      <c r="E206" s="131"/>
      <c r="F206" s="132">
        <v>89.9</v>
      </c>
      <c r="G206" s="125" t="s">
        <v>297</v>
      </c>
      <c r="H206" s="133">
        <f t="shared" si="19"/>
        <v>-89.9</v>
      </c>
      <c r="I206" s="89">
        <f t="shared" si="20"/>
        <v>0</v>
      </c>
      <c r="J206" s="90">
        <f t="shared" si="21"/>
        <v>89.9</v>
      </c>
      <c r="K206" s="91">
        <f t="shared" si="22"/>
        <v>5394</v>
      </c>
    </row>
    <row r="207" spans="1:11" ht="19.5">
      <c r="A207" s="110">
        <v>61</v>
      </c>
      <c r="B207" s="128" t="s">
        <v>218</v>
      </c>
      <c r="C207" s="129" t="s">
        <v>45</v>
      </c>
      <c r="D207" s="130"/>
      <c r="E207" s="131"/>
      <c r="F207" s="132">
        <v>89.9</v>
      </c>
      <c r="G207" s="125" t="s">
        <v>297</v>
      </c>
      <c r="H207" s="133">
        <f t="shared" si="19"/>
        <v>-89.9</v>
      </c>
      <c r="I207" s="89">
        <f t="shared" si="20"/>
        <v>0</v>
      </c>
      <c r="J207" s="90">
        <f t="shared" si="21"/>
        <v>89.9</v>
      </c>
      <c r="K207" s="91">
        <f t="shared" si="22"/>
        <v>5483.9000000000005</v>
      </c>
    </row>
    <row r="208" spans="1:11" ht="19.5">
      <c r="A208" s="110">
        <v>62</v>
      </c>
      <c r="B208" s="128" t="s">
        <v>219</v>
      </c>
      <c r="C208" s="129" t="s">
        <v>45</v>
      </c>
      <c r="D208" s="130"/>
      <c r="E208" s="131"/>
      <c r="F208" s="132">
        <v>89.9</v>
      </c>
      <c r="G208" s="125" t="s">
        <v>297</v>
      </c>
      <c r="H208" s="133">
        <f t="shared" si="19"/>
        <v>-89.9</v>
      </c>
      <c r="I208" s="89">
        <f t="shared" si="20"/>
        <v>0</v>
      </c>
      <c r="J208" s="90">
        <f t="shared" si="21"/>
        <v>89.9</v>
      </c>
      <c r="K208" s="91">
        <f t="shared" si="22"/>
        <v>5573.8</v>
      </c>
    </row>
    <row r="209" spans="1:11" ht="19.5">
      <c r="A209" s="110">
        <v>63</v>
      </c>
      <c r="B209" s="128" t="s">
        <v>222</v>
      </c>
      <c r="C209" s="129" t="s">
        <v>45</v>
      </c>
      <c r="D209" s="130"/>
      <c r="E209" s="131"/>
      <c r="F209" s="132">
        <v>169.9</v>
      </c>
      <c r="G209" s="125" t="s">
        <v>297</v>
      </c>
      <c r="H209" s="133">
        <f t="shared" si="19"/>
        <v>-169.9</v>
      </c>
      <c r="I209" s="89">
        <f t="shared" si="20"/>
        <v>0</v>
      </c>
      <c r="J209" s="90">
        <f t="shared" si="21"/>
        <v>169.9</v>
      </c>
      <c r="K209" s="91">
        <f t="shared" si="22"/>
        <v>10703.7</v>
      </c>
    </row>
    <row r="210" spans="1:11" ht="19.5">
      <c r="A210" s="110">
        <v>64</v>
      </c>
      <c r="B210" s="128" t="s">
        <v>223</v>
      </c>
      <c r="C210" s="129" t="s">
        <v>45</v>
      </c>
      <c r="D210" s="130"/>
      <c r="E210" s="131"/>
      <c r="F210" s="132">
        <v>169.9</v>
      </c>
      <c r="G210" s="125" t="s">
        <v>297</v>
      </c>
      <c r="H210" s="133">
        <f t="shared" si="19"/>
        <v>-169.9</v>
      </c>
      <c r="I210" s="89">
        <f t="shared" si="20"/>
        <v>0</v>
      </c>
      <c r="J210" s="90">
        <f t="shared" si="21"/>
        <v>169.9</v>
      </c>
      <c r="K210" s="91">
        <f t="shared" si="22"/>
        <v>10873.6</v>
      </c>
    </row>
    <row r="211" spans="1:11" ht="19.5">
      <c r="A211" s="110">
        <v>65</v>
      </c>
      <c r="B211" s="128" t="s">
        <v>224</v>
      </c>
      <c r="C211" s="129" t="s">
        <v>45</v>
      </c>
      <c r="D211" s="130"/>
      <c r="E211" s="131"/>
      <c r="F211" s="132">
        <v>166.9</v>
      </c>
      <c r="G211" s="125" t="s">
        <v>297</v>
      </c>
      <c r="H211" s="133">
        <f t="shared" si="19"/>
        <v>-166.9</v>
      </c>
      <c r="I211" s="89">
        <f t="shared" si="20"/>
        <v>0</v>
      </c>
      <c r="J211" s="90">
        <f t="shared" si="21"/>
        <v>166.9</v>
      </c>
      <c r="K211" s="91">
        <f t="shared" si="22"/>
        <v>10848.5</v>
      </c>
    </row>
    <row r="212" spans="1:11" ht="19.5">
      <c r="A212" s="110">
        <v>66</v>
      </c>
      <c r="B212" s="128" t="s">
        <v>225</v>
      </c>
      <c r="C212" s="129" t="s">
        <v>45</v>
      </c>
      <c r="D212" s="130"/>
      <c r="E212" s="131"/>
      <c r="F212" s="132">
        <v>169.9</v>
      </c>
      <c r="G212" s="125" t="s">
        <v>297</v>
      </c>
      <c r="H212" s="133">
        <f t="shared" si="19"/>
        <v>-169.9</v>
      </c>
      <c r="I212" s="89">
        <f t="shared" si="20"/>
        <v>0</v>
      </c>
      <c r="J212" s="90">
        <f t="shared" si="21"/>
        <v>169.9</v>
      </c>
      <c r="K212" s="91">
        <f t="shared" si="22"/>
        <v>11213.4</v>
      </c>
    </row>
    <row r="213" spans="1:11" ht="19.5">
      <c r="A213" s="110">
        <v>67</v>
      </c>
      <c r="B213" s="128" t="s">
        <v>226</v>
      </c>
      <c r="C213" s="129" t="s">
        <v>45</v>
      </c>
      <c r="D213" s="130"/>
      <c r="E213" s="131"/>
      <c r="F213" s="132">
        <v>139</v>
      </c>
      <c r="G213" s="125" t="s">
        <v>297</v>
      </c>
      <c r="H213" s="133">
        <f t="shared" si="19"/>
        <v>-139</v>
      </c>
      <c r="I213" s="89">
        <f t="shared" si="20"/>
        <v>0</v>
      </c>
      <c r="J213" s="90">
        <f t="shared" si="21"/>
        <v>139</v>
      </c>
      <c r="K213" s="91">
        <f t="shared" si="22"/>
        <v>9313</v>
      </c>
    </row>
    <row r="214" spans="1:11" ht="19.5">
      <c r="A214" s="110">
        <v>68</v>
      </c>
      <c r="B214" s="128" t="s">
        <v>229</v>
      </c>
      <c r="C214" s="129" t="s">
        <v>45</v>
      </c>
      <c r="D214" s="130"/>
      <c r="E214" s="131"/>
      <c r="F214" s="132">
        <v>139</v>
      </c>
      <c r="G214" s="125" t="s">
        <v>297</v>
      </c>
      <c r="H214" s="133">
        <f t="shared" si="19"/>
        <v>-139</v>
      </c>
      <c r="I214" s="89">
        <f t="shared" si="20"/>
        <v>0</v>
      </c>
      <c r="J214" s="90">
        <f t="shared" si="21"/>
        <v>139</v>
      </c>
      <c r="K214" s="91">
        <f t="shared" si="22"/>
        <v>9452</v>
      </c>
    </row>
    <row r="215" spans="1:11" ht="19.5">
      <c r="A215" s="110">
        <v>69</v>
      </c>
      <c r="B215" s="128" t="s">
        <v>230</v>
      </c>
      <c r="C215" s="129" t="s">
        <v>45</v>
      </c>
      <c r="D215" s="130"/>
      <c r="E215" s="131"/>
      <c r="F215" s="132">
        <v>15</v>
      </c>
      <c r="G215" s="125" t="s">
        <v>297</v>
      </c>
      <c r="H215" s="133">
        <f t="shared" si="19"/>
        <v>-15</v>
      </c>
      <c r="I215" s="89">
        <f t="shared" si="20"/>
        <v>0</v>
      </c>
      <c r="J215" s="90">
        <f t="shared" si="21"/>
        <v>15</v>
      </c>
      <c r="K215" s="91">
        <f t="shared" si="22"/>
        <v>1035</v>
      </c>
    </row>
    <row r="216" spans="1:11" ht="19.5">
      <c r="A216" s="110">
        <v>70</v>
      </c>
      <c r="B216" s="128" t="s">
        <v>231</v>
      </c>
      <c r="C216" s="129" t="s">
        <v>45</v>
      </c>
      <c r="D216" s="130"/>
      <c r="E216" s="131"/>
      <c r="F216" s="132">
        <v>15</v>
      </c>
      <c r="G216" s="125" t="s">
        <v>297</v>
      </c>
      <c r="H216" s="133">
        <f t="shared" si="19"/>
        <v>-15</v>
      </c>
      <c r="I216" s="89">
        <f t="shared" si="20"/>
        <v>0</v>
      </c>
      <c r="J216" s="90">
        <f t="shared" si="21"/>
        <v>15</v>
      </c>
      <c r="K216" s="91">
        <f t="shared" si="22"/>
        <v>1050</v>
      </c>
    </row>
    <row r="217" spans="1:11" ht="19.5">
      <c r="A217" s="110">
        <v>71</v>
      </c>
      <c r="B217" s="128" t="s">
        <v>232</v>
      </c>
      <c r="C217" s="129" t="s">
        <v>45</v>
      </c>
      <c r="D217" s="130"/>
      <c r="E217" s="131"/>
      <c r="F217" s="132">
        <v>15</v>
      </c>
      <c r="G217" s="125" t="s">
        <v>297</v>
      </c>
      <c r="H217" s="133">
        <f t="shared" si="19"/>
        <v>-15</v>
      </c>
      <c r="I217" s="89">
        <f t="shared" si="20"/>
        <v>0</v>
      </c>
      <c r="J217" s="90">
        <f t="shared" si="21"/>
        <v>15</v>
      </c>
      <c r="K217" s="91">
        <f t="shared" si="22"/>
        <v>1065</v>
      </c>
    </row>
    <row r="218" spans="1:11" ht="19.5">
      <c r="A218" s="110">
        <v>72</v>
      </c>
      <c r="B218" s="128" t="s">
        <v>233</v>
      </c>
      <c r="C218" s="129" t="s">
        <v>45</v>
      </c>
      <c r="D218" s="130"/>
      <c r="E218" s="131"/>
      <c r="F218" s="132">
        <v>15</v>
      </c>
      <c r="G218" s="125" t="s">
        <v>297</v>
      </c>
      <c r="H218" s="133">
        <f t="shared" si="19"/>
        <v>-15</v>
      </c>
      <c r="I218" s="89">
        <f t="shared" si="20"/>
        <v>0</v>
      </c>
      <c r="J218" s="90">
        <f t="shared" si="21"/>
        <v>15</v>
      </c>
      <c r="K218" s="91">
        <f t="shared" si="22"/>
        <v>1080</v>
      </c>
    </row>
    <row r="219" spans="1:11" ht="19.5">
      <c r="A219" s="110">
        <v>73</v>
      </c>
      <c r="B219" s="128" t="s">
        <v>234</v>
      </c>
      <c r="C219" s="129" t="s">
        <v>45</v>
      </c>
      <c r="D219" s="130"/>
      <c r="E219" s="131"/>
      <c r="F219" s="132">
        <v>15</v>
      </c>
      <c r="G219" s="125" t="s">
        <v>297</v>
      </c>
      <c r="H219" s="133">
        <f t="shared" si="19"/>
        <v>-15</v>
      </c>
      <c r="I219" s="89">
        <f t="shared" si="20"/>
        <v>0</v>
      </c>
      <c r="J219" s="90">
        <f t="shared" si="21"/>
        <v>15</v>
      </c>
      <c r="K219" s="91">
        <f t="shared" si="22"/>
        <v>1095</v>
      </c>
    </row>
    <row r="220" spans="1:11" ht="19.5">
      <c r="A220" s="110">
        <v>74</v>
      </c>
      <c r="B220" s="128" t="s">
        <v>235</v>
      </c>
      <c r="C220" s="129" t="s">
        <v>45</v>
      </c>
      <c r="D220" s="130"/>
      <c r="E220" s="131"/>
      <c r="F220" s="132">
        <v>15</v>
      </c>
      <c r="G220" s="125" t="s">
        <v>297</v>
      </c>
      <c r="H220" s="133">
        <f t="shared" si="19"/>
        <v>-15</v>
      </c>
      <c r="I220" s="89">
        <f t="shared" si="20"/>
        <v>0</v>
      </c>
      <c r="J220" s="90">
        <f t="shared" si="21"/>
        <v>15</v>
      </c>
      <c r="K220" s="91">
        <f t="shared" si="22"/>
        <v>1110</v>
      </c>
    </row>
    <row r="221" spans="1:11" ht="19.5">
      <c r="A221" s="110">
        <v>75</v>
      </c>
      <c r="B221" s="128" t="s">
        <v>236</v>
      </c>
      <c r="C221" s="129" t="s">
        <v>45</v>
      </c>
      <c r="D221" s="130"/>
      <c r="E221" s="131"/>
      <c r="F221" s="132">
        <v>15</v>
      </c>
      <c r="G221" s="125" t="s">
        <v>297</v>
      </c>
      <c r="H221" s="133">
        <f t="shared" si="19"/>
        <v>-15</v>
      </c>
      <c r="I221" s="89">
        <f t="shared" si="20"/>
        <v>0</v>
      </c>
      <c r="J221" s="90">
        <f t="shared" si="21"/>
        <v>15</v>
      </c>
      <c r="K221" s="91">
        <f t="shared" si="22"/>
        <v>1125</v>
      </c>
    </row>
    <row r="222" spans="1:11" ht="19.5">
      <c r="A222" s="110">
        <v>76</v>
      </c>
      <c r="B222" s="128" t="s">
        <v>237</v>
      </c>
      <c r="C222" s="129" t="s">
        <v>45</v>
      </c>
      <c r="D222" s="130"/>
      <c r="E222" s="131"/>
      <c r="F222" s="132">
        <v>15.9</v>
      </c>
      <c r="G222" s="125" t="s">
        <v>297</v>
      </c>
      <c r="H222" s="133">
        <f t="shared" si="19"/>
        <v>-15.9</v>
      </c>
      <c r="I222" s="89">
        <f t="shared" si="20"/>
        <v>0</v>
      </c>
      <c r="J222" s="90">
        <f t="shared" si="21"/>
        <v>15.9</v>
      </c>
      <c r="K222" s="91">
        <f t="shared" si="22"/>
        <v>1208.4000000000001</v>
      </c>
    </row>
    <row r="223" spans="1:11" ht="19.5">
      <c r="A223" s="110">
        <v>77</v>
      </c>
      <c r="B223" s="128" t="s">
        <v>238</v>
      </c>
      <c r="C223" s="129" t="s">
        <v>45</v>
      </c>
      <c r="D223" s="130"/>
      <c r="E223" s="131"/>
      <c r="F223" s="132">
        <v>11.9</v>
      </c>
      <c r="G223" s="125" t="s">
        <v>297</v>
      </c>
      <c r="H223" s="133">
        <f t="shared" si="19"/>
        <v>-11.9</v>
      </c>
      <c r="I223" s="89">
        <f t="shared" si="20"/>
        <v>0</v>
      </c>
      <c r="J223" s="90">
        <f t="shared" si="21"/>
        <v>11.9</v>
      </c>
      <c r="K223" s="91">
        <f t="shared" si="22"/>
        <v>916.30000000000007</v>
      </c>
    </row>
    <row r="224" spans="1:11" ht="19.5">
      <c r="A224" s="110">
        <v>78</v>
      </c>
      <c r="B224" s="128" t="s">
        <v>241</v>
      </c>
      <c r="C224" s="129" t="s">
        <v>45</v>
      </c>
      <c r="D224" s="130"/>
      <c r="E224" s="131"/>
      <c r="F224" s="132">
        <v>14.9</v>
      </c>
      <c r="G224" s="125" t="s">
        <v>297</v>
      </c>
      <c r="H224" s="133">
        <f t="shared" si="19"/>
        <v>-14.9</v>
      </c>
      <c r="I224" s="89">
        <f t="shared" si="20"/>
        <v>0</v>
      </c>
      <c r="J224" s="90">
        <f t="shared" si="21"/>
        <v>14.9</v>
      </c>
      <c r="K224" s="91">
        <f t="shared" si="22"/>
        <v>1162.2</v>
      </c>
    </row>
    <row r="225" spans="1:11" ht="19.5">
      <c r="A225" s="110">
        <v>79</v>
      </c>
      <c r="B225" s="134" t="s">
        <v>242</v>
      </c>
      <c r="C225" s="129" t="s">
        <v>45</v>
      </c>
      <c r="D225" s="130"/>
      <c r="E225" s="131"/>
      <c r="F225" s="132">
        <v>12.9</v>
      </c>
      <c r="G225" s="125" t="s">
        <v>297</v>
      </c>
      <c r="H225" s="133">
        <f t="shared" si="19"/>
        <v>-12.9</v>
      </c>
      <c r="I225" s="89">
        <f t="shared" si="20"/>
        <v>0</v>
      </c>
      <c r="J225" s="90">
        <f t="shared" si="21"/>
        <v>12.9</v>
      </c>
      <c r="K225" s="91">
        <f t="shared" si="22"/>
        <v>1019.1</v>
      </c>
    </row>
    <row r="226" spans="1:11" ht="19.5">
      <c r="A226" s="110">
        <v>80</v>
      </c>
      <c r="B226" s="134" t="s">
        <v>244</v>
      </c>
      <c r="C226" s="129" t="s">
        <v>45</v>
      </c>
      <c r="D226" s="130"/>
      <c r="E226" s="131"/>
      <c r="F226" s="132">
        <v>15.9</v>
      </c>
      <c r="G226" s="125" t="s">
        <v>297</v>
      </c>
      <c r="H226" s="133">
        <f t="shared" si="19"/>
        <v>-15.9</v>
      </c>
      <c r="I226" s="89">
        <f t="shared" si="20"/>
        <v>0</v>
      </c>
      <c r="J226" s="90">
        <f t="shared" si="21"/>
        <v>15.9</v>
      </c>
      <c r="K226" s="91">
        <f t="shared" si="22"/>
        <v>1272</v>
      </c>
    </row>
    <row r="227" spans="1:11" ht="19.5">
      <c r="A227" s="110">
        <v>81</v>
      </c>
      <c r="B227" s="134" t="s">
        <v>245</v>
      </c>
      <c r="C227" s="129" t="s">
        <v>45</v>
      </c>
      <c r="D227" s="130"/>
      <c r="E227" s="131"/>
      <c r="F227" s="132">
        <v>38</v>
      </c>
      <c r="G227" s="125" t="s">
        <v>297</v>
      </c>
      <c r="H227" s="133">
        <f t="shared" si="19"/>
        <v>-38</v>
      </c>
      <c r="I227" s="89">
        <f t="shared" si="20"/>
        <v>0</v>
      </c>
      <c r="J227" s="90">
        <f t="shared" si="21"/>
        <v>38</v>
      </c>
      <c r="K227" s="91">
        <f t="shared" si="22"/>
        <v>3078</v>
      </c>
    </row>
    <row r="228" spans="1:11" ht="19.5">
      <c r="A228" s="110">
        <v>82</v>
      </c>
      <c r="B228" s="134" t="s">
        <v>248</v>
      </c>
      <c r="C228" s="129" t="s">
        <v>45</v>
      </c>
      <c r="D228" s="130"/>
      <c r="E228" s="131"/>
      <c r="F228" s="132">
        <v>79.900000000000006</v>
      </c>
      <c r="G228" s="125" t="s">
        <v>297</v>
      </c>
      <c r="H228" s="133">
        <f t="shared" si="19"/>
        <v>-79.900000000000006</v>
      </c>
      <c r="I228" s="89">
        <f t="shared" si="20"/>
        <v>0</v>
      </c>
      <c r="J228" s="90">
        <f t="shared" si="21"/>
        <v>79.900000000000006</v>
      </c>
      <c r="K228" s="91">
        <f t="shared" si="22"/>
        <v>6551.8</v>
      </c>
    </row>
    <row r="229" spans="1:11" ht="19.5">
      <c r="A229" s="110">
        <v>83</v>
      </c>
      <c r="B229" s="134" t="s">
        <v>251</v>
      </c>
      <c r="C229" s="129" t="s">
        <v>45</v>
      </c>
      <c r="D229" s="130"/>
      <c r="E229" s="131"/>
      <c r="F229" s="132">
        <v>69.900000000000006</v>
      </c>
      <c r="G229" s="125" t="s">
        <v>297</v>
      </c>
      <c r="H229" s="133">
        <f t="shared" si="19"/>
        <v>-69.900000000000006</v>
      </c>
      <c r="I229" s="89">
        <f t="shared" si="20"/>
        <v>0</v>
      </c>
      <c r="J229" s="90">
        <f t="shared" si="21"/>
        <v>69.900000000000006</v>
      </c>
      <c r="K229" s="91">
        <f t="shared" si="22"/>
        <v>5801.7000000000007</v>
      </c>
    </row>
    <row r="230" spans="1:11" ht="19.5">
      <c r="A230" s="110">
        <v>84</v>
      </c>
      <c r="B230" s="134" t="s">
        <v>254</v>
      </c>
      <c r="C230" s="129" t="s">
        <v>45</v>
      </c>
      <c r="D230" s="130"/>
      <c r="E230" s="131"/>
      <c r="F230" s="132">
        <v>150</v>
      </c>
      <c r="G230" s="125" t="s">
        <v>297</v>
      </c>
      <c r="H230" s="133">
        <f t="shared" si="19"/>
        <v>-150</v>
      </c>
      <c r="I230" s="89">
        <f t="shared" si="20"/>
        <v>0</v>
      </c>
      <c r="J230" s="90">
        <f t="shared" si="21"/>
        <v>150</v>
      </c>
      <c r="K230" s="91">
        <f t="shared" si="22"/>
        <v>12600</v>
      </c>
    </row>
    <row r="231" spans="1:11" ht="19.5">
      <c r="A231" s="110">
        <v>85</v>
      </c>
      <c r="B231" s="134" t="s">
        <v>256</v>
      </c>
      <c r="C231" s="129" t="s">
        <v>45</v>
      </c>
      <c r="D231" s="130"/>
      <c r="E231" s="131"/>
      <c r="F231" s="132">
        <v>24.9</v>
      </c>
      <c r="G231" s="125" t="s">
        <v>297</v>
      </c>
      <c r="H231" s="133">
        <f t="shared" si="19"/>
        <v>-24.9</v>
      </c>
      <c r="I231" s="89">
        <f t="shared" si="20"/>
        <v>0</v>
      </c>
      <c r="J231" s="90">
        <f t="shared" si="21"/>
        <v>24.9</v>
      </c>
      <c r="K231" s="91">
        <f t="shared" si="22"/>
        <v>2116.5</v>
      </c>
    </row>
    <row r="232" spans="1:11" ht="19.5">
      <c r="A232" s="110">
        <v>86</v>
      </c>
      <c r="B232" s="134" t="s">
        <v>257</v>
      </c>
      <c r="C232" s="129" t="s">
        <v>45</v>
      </c>
      <c r="D232" s="130"/>
      <c r="E232" s="131"/>
      <c r="F232" s="132">
        <v>19.899999999999999</v>
      </c>
      <c r="G232" s="125" t="s">
        <v>297</v>
      </c>
      <c r="H232" s="133">
        <f t="shared" si="19"/>
        <v>-19.899999999999999</v>
      </c>
      <c r="I232" s="89">
        <f t="shared" si="20"/>
        <v>0</v>
      </c>
      <c r="J232" s="90">
        <f t="shared" si="21"/>
        <v>19.899999999999999</v>
      </c>
      <c r="K232" s="91">
        <f t="shared" si="22"/>
        <v>1711.3999999999999</v>
      </c>
    </row>
    <row r="233" spans="1:11" ht="19.5">
      <c r="A233" s="110">
        <v>87</v>
      </c>
      <c r="B233" s="134" t="s">
        <v>258</v>
      </c>
      <c r="C233" s="129" t="s">
        <v>45</v>
      </c>
      <c r="D233" s="130"/>
      <c r="E233" s="131"/>
      <c r="F233" s="132">
        <v>35</v>
      </c>
      <c r="G233" s="125" t="s">
        <v>297</v>
      </c>
      <c r="H233" s="133">
        <f t="shared" si="19"/>
        <v>-35</v>
      </c>
      <c r="I233" s="89">
        <f t="shared" si="20"/>
        <v>0</v>
      </c>
      <c r="J233" s="90">
        <f t="shared" si="21"/>
        <v>35</v>
      </c>
      <c r="K233" s="91">
        <f t="shared" si="22"/>
        <v>3045</v>
      </c>
    </row>
    <row r="234" spans="1:11" ht="19.5">
      <c r="A234" s="110">
        <v>88</v>
      </c>
      <c r="B234" s="134" t="s">
        <v>259</v>
      </c>
      <c r="C234" s="129" t="s">
        <v>45</v>
      </c>
      <c r="D234" s="130"/>
      <c r="E234" s="131"/>
      <c r="F234" s="132">
        <v>29.9</v>
      </c>
      <c r="G234" s="125" t="s">
        <v>297</v>
      </c>
      <c r="H234" s="133">
        <f t="shared" si="19"/>
        <v>-29.9</v>
      </c>
      <c r="I234" s="89">
        <f t="shared" si="20"/>
        <v>0</v>
      </c>
      <c r="J234" s="90">
        <f t="shared" si="21"/>
        <v>29.9</v>
      </c>
      <c r="K234" s="91">
        <f t="shared" si="22"/>
        <v>2631.2</v>
      </c>
    </row>
    <row r="235" spans="1:11" ht="19.5">
      <c r="A235" s="110">
        <v>89</v>
      </c>
      <c r="B235" s="134" t="s">
        <v>260</v>
      </c>
      <c r="C235" s="129" t="s">
        <v>45</v>
      </c>
      <c r="D235" s="130"/>
      <c r="E235" s="131"/>
      <c r="F235" s="132">
        <v>99</v>
      </c>
      <c r="G235" s="125" t="s">
        <v>297</v>
      </c>
      <c r="H235" s="133">
        <f t="shared" si="19"/>
        <v>-99</v>
      </c>
      <c r="I235" s="89">
        <f t="shared" si="20"/>
        <v>0</v>
      </c>
      <c r="J235" s="90">
        <f t="shared" si="21"/>
        <v>99</v>
      </c>
      <c r="K235" s="91">
        <f t="shared" si="22"/>
        <v>8811</v>
      </c>
    </row>
    <row r="236" spans="1:11" ht="19.5">
      <c r="A236" s="110">
        <v>90</v>
      </c>
      <c r="B236" s="134" t="s">
        <v>263</v>
      </c>
      <c r="C236" s="129" t="s">
        <v>45</v>
      </c>
      <c r="D236" s="130"/>
      <c r="E236" s="131"/>
      <c r="F236" s="132">
        <v>169.9</v>
      </c>
      <c r="G236" s="125" t="s">
        <v>297</v>
      </c>
      <c r="H236" s="133">
        <f t="shared" si="19"/>
        <v>-169.9</v>
      </c>
      <c r="I236" s="89">
        <f t="shared" si="20"/>
        <v>0</v>
      </c>
      <c r="J236" s="90">
        <f t="shared" si="21"/>
        <v>169.9</v>
      </c>
      <c r="K236" s="91">
        <f t="shared" si="22"/>
        <v>15291</v>
      </c>
    </row>
    <row r="237" spans="1:11" ht="19.5">
      <c r="A237" s="110">
        <v>91</v>
      </c>
      <c r="B237" s="134" t="s">
        <v>264</v>
      </c>
      <c r="C237" s="129" t="s">
        <v>45</v>
      </c>
      <c r="D237" s="130"/>
      <c r="E237" s="131"/>
      <c r="F237" s="132">
        <v>999</v>
      </c>
      <c r="G237" s="125" t="s">
        <v>297</v>
      </c>
      <c r="H237" s="133">
        <f t="shared" si="19"/>
        <v>-999</v>
      </c>
      <c r="I237" s="89">
        <f t="shared" si="20"/>
        <v>0</v>
      </c>
      <c r="J237" s="90">
        <f t="shared" si="21"/>
        <v>999</v>
      </c>
      <c r="K237" s="91">
        <f t="shared" si="22"/>
        <v>90909</v>
      </c>
    </row>
    <row r="238" spans="1:11" ht="19.5">
      <c r="A238" s="110">
        <v>92</v>
      </c>
      <c r="B238" s="134" t="s">
        <v>267</v>
      </c>
      <c r="C238" s="129" t="s">
        <v>45</v>
      </c>
      <c r="D238" s="130"/>
      <c r="E238" s="131"/>
      <c r="F238" s="132">
        <v>189</v>
      </c>
      <c r="G238" s="125" t="s">
        <v>297</v>
      </c>
      <c r="H238" s="133">
        <f t="shared" si="19"/>
        <v>-189</v>
      </c>
      <c r="I238" s="89">
        <f t="shared" si="20"/>
        <v>0</v>
      </c>
      <c r="J238" s="90">
        <f t="shared" si="21"/>
        <v>189</v>
      </c>
      <c r="K238" s="91">
        <f t="shared" si="22"/>
        <v>17388</v>
      </c>
    </row>
    <row r="239" spans="1:11" ht="19.5">
      <c r="A239" s="110">
        <v>93</v>
      </c>
      <c r="B239" s="134" t="s">
        <v>270</v>
      </c>
      <c r="C239" s="129" t="s">
        <v>45</v>
      </c>
      <c r="D239" s="130"/>
      <c r="E239" s="131"/>
      <c r="F239" s="132">
        <v>49.9</v>
      </c>
      <c r="G239" s="125" t="s">
        <v>297</v>
      </c>
      <c r="H239" s="133">
        <f t="shared" si="19"/>
        <v>-49.9</v>
      </c>
      <c r="I239" s="89">
        <f t="shared" si="20"/>
        <v>0</v>
      </c>
      <c r="J239" s="90">
        <f t="shared" si="21"/>
        <v>49.9</v>
      </c>
      <c r="K239" s="91">
        <f t="shared" si="22"/>
        <v>4640.7</v>
      </c>
    </row>
    <row r="240" spans="1:11" ht="19.5">
      <c r="A240" s="115">
        <v>94</v>
      </c>
      <c r="B240" s="134" t="s">
        <v>273</v>
      </c>
      <c r="C240" s="129" t="s">
        <v>45</v>
      </c>
      <c r="D240" s="130"/>
      <c r="E240" s="131"/>
      <c r="F240" s="132">
        <v>22</v>
      </c>
      <c r="G240" s="125" t="s">
        <v>297</v>
      </c>
      <c r="H240" s="133">
        <f t="shared" si="19"/>
        <v>-22</v>
      </c>
      <c r="I240" s="89">
        <f t="shared" si="20"/>
        <v>0</v>
      </c>
      <c r="J240" s="90">
        <f t="shared" si="21"/>
        <v>22</v>
      </c>
      <c r="K240" s="91">
        <f t="shared" si="22"/>
        <v>2068</v>
      </c>
    </row>
    <row r="241" spans="1:11" ht="19.5">
      <c r="A241" s="110">
        <v>95</v>
      </c>
      <c r="B241" s="134" t="s">
        <v>276</v>
      </c>
      <c r="C241" s="129" t="s">
        <v>45</v>
      </c>
      <c r="D241" s="130"/>
      <c r="E241" s="131"/>
      <c r="F241" s="132">
        <v>49.9</v>
      </c>
      <c r="G241" s="125" t="s">
        <v>297</v>
      </c>
      <c r="H241" s="133">
        <f t="shared" si="19"/>
        <v>-49.9</v>
      </c>
      <c r="I241" s="89">
        <f t="shared" si="20"/>
        <v>0</v>
      </c>
      <c r="J241" s="90">
        <f t="shared" si="21"/>
        <v>49.9</v>
      </c>
      <c r="K241" s="91">
        <f t="shared" si="22"/>
        <v>4740.5</v>
      </c>
    </row>
    <row r="242" spans="1:11" ht="18">
      <c r="B242" s="116"/>
      <c r="C242" s="117"/>
      <c r="D242" s="118"/>
      <c r="E242" s="118"/>
      <c r="F242" s="100"/>
      <c r="G242" s="114"/>
      <c r="H242" s="135"/>
      <c r="I242" s="92"/>
    </row>
    <row r="243" spans="1:11" ht="15.75">
      <c r="B243" s="120" t="s">
        <v>20</v>
      </c>
      <c r="C243" s="121">
        <v>17</v>
      </c>
      <c r="D243" s="121">
        <v>208</v>
      </c>
      <c r="E243" s="136"/>
      <c r="F243" s="114" t="s">
        <v>299</v>
      </c>
      <c r="G243" s="114"/>
      <c r="H243" s="135"/>
      <c r="I243" s="92"/>
    </row>
  </sheetData>
  <mergeCells count="4">
    <mergeCell ref="C2:D2"/>
    <mergeCell ref="C10:D10"/>
    <mergeCell ref="C46:D46"/>
    <mergeCell ref="C47:D47"/>
  </mergeCells>
  <conditionalFormatting sqref="A3:B25">
    <cfRule type="notContainsBlanks" dxfId="10" priority="2">
      <formula>LEN(TRIM(A3))&gt;0</formula>
    </cfRule>
  </conditionalFormatting>
  <conditionalFormatting sqref="C1 E1:K1 F45:G47 E46">
    <cfRule type="notContainsBlanks" dxfId="9" priority="1">
      <formula>LEN(TRIM(C1))&gt;0</formula>
    </cfRule>
  </conditionalFormatting>
  <conditionalFormatting sqref="C49:E143">
    <cfRule type="containsBlanks" dxfId="8" priority="3">
      <formula>LEN(TRIM(C49))=0</formula>
    </cfRule>
  </conditionalFormatting>
  <conditionalFormatting sqref="D146:E241">
    <cfRule type="cellIs" dxfId="7" priority="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DD9C-A3D2-4313-A28D-C51706384173}">
  <dimension ref="A1:Q51"/>
  <sheetViews>
    <sheetView workbookViewId="0">
      <selection activeCell="B8" sqref="B8"/>
    </sheetView>
  </sheetViews>
  <sheetFormatPr defaultRowHeight="15"/>
  <cols>
    <col min="1" max="1" width="6" bestFit="1" customWidth="1"/>
    <col min="2" max="2" width="32.28515625" bestFit="1" customWidth="1"/>
    <col min="3" max="3" width="15.140625" bestFit="1" customWidth="1"/>
    <col min="4" max="4" width="11.7109375" bestFit="1" customWidth="1"/>
    <col min="5" max="5" width="14.140625" bestFit="1" customWidth="1"/>
    <col min="6" max="6" width="17.5703125" bestFit="1" customWidth="1"/>
    <col min="7" max="7" width="13.85546875" bestFit="1" customWidth="1"/>
    <col min="8" max="8" width="13.140625" bestFit="1" customWidth="1"/>
    <col min="9" max="9" width="12.140625" bestFit="1" customWidth="1"/>
    <col min="10" max="10" width="14.7109375" bestFit="1" customWidth="1"/>
    <col min="11" max="11" width="23.7109375" bestFit="1" customWidth="1"/>
    <col min="14" max="14" width="12.28515625" bestFit="1" customWidth="1"/>
    <col min="15" max="15" width="16.5703125" bestFit="1" customWidth="1"/>
  </cols>
  <sheetData>
    <row r="1" spans="1:17" ht="22.5">
      <c r="A1" s="65"/>
      <c r="B1" s="65"/>
      <c r="C1" s="557" t="s">
        <v>300</v>
      </c>
      <c r="D1" s="551"/>
      <c r="E1" s="551"/>
      <c r="F1" s="551"/>
      <c r="G1" s="551"/>
      <c r="H1" s="551"/>
      <c r="I1" s="551"/>
      <c r="J1" s="65"/>
      <c r="K1" s="137" t="s">
        <v>301</v>
      </c>
      <c r="L1" s="138"/>
      <c r="M1" s="65"/>
      <c r="N1" s="65"/>
      <c r="O1" s="65"/>
      <c r="P1" s="139"/>
    </row>
    <row r="2" spans="1:17" ht="22.5">
      <c r="A2" s="65"/>
      <c r="B2" s="65"/>
      <c r="C2" s="140" t="s">
        <v>302</v>
      </c>
      <c r="D2" s="141">
        <v>1282</v>
      </c>
      <c r="E2" s="558" t="str">
        <f ca="1">IFERROR(__xludf.DUMMYFUNCTION("SPARKLINE(D21,{""charttype"",""bar"";""max"",MAX(G21:G22);""color1"",""#AEB7C0""})"),"")</f>
        <v/>
      </c>
      <c r="F2" s="551"/>
      <c r="G2" s="551"/>
      <c r="H2" s="551"/>
      <c r="I2" s="551"/>
      <c r="J2" s="3"/>
      <c r="K2" s="140" t="s">
        <v>303</v>
      </c>
      <c r="L2" s="142">
        <f>N7</f>
        <v>6198.8099999999995</v>
      </c>
      <c r="M2" s="558" t="str">
        <f ca="1">IFERROR(__xludf.DUMMYFUNCTION("SPARKLINE(L21,{""charttype"",""bar"";""max"",MAX(N21:N22);""color1"",""#AEB7C0""})"),"")</f>
        <v/>
      </c>
      <c r="N2" s="551"/>
      <c r="O2" s="551"/>
      <c r="P2" s="139"/>
    </row>
    <row r="3" spans="1:17" ht="22.5">
      <c r="A3" s="65"/>
      <c r="B3" s="65"/>
      <c r="C3" s="140" t="s">
        <v>304</v>
      </c>
      <c r="D3" s="143">
        <f>L5</f>
        <v>5350.35</v>
      </c>
      <c r="E3" s="559" t="str">
        <f ca="1">IFERROR(__xludf.DUMMYFUNCTION("SPARKLINE(D22,{""charttype"",""bar"";""max"",MAX(G21:G22);""color1"",""#193044""})"),"")</f>
        <v/>
      </c>
      <c r="F3" s="551"/>
      <c r="G3" s="551"/>
      <c r="H3" s="551"/>
      <c r="I3" s="551"/>
      <c r="J3" s="3"/>
      <c r="K3" s="140" t="s">
        <v>305</v>
      </c>
      <c r="L3" s="144">
        <f>O7/1000</f>
        <v>9.3981503435674552E-4</v>
      </c>
      <c r="M3" s="559" t="str">
        <f ca="1">IFERROR(__xludf.DUMMYFUNCTION("SPARKLINE(L22,{""charttype"",""bar"";""max"",MAX(N21:N22);""color1"",""#193044""})"),"")</f>
        <v/>
      </c>
      <c r="N3" s="551"/>
      <c r="O3" s="551"/>
      <c r="P3" s="139"/>
    </row>
    <row r="4" spans="1:17" ht="16.5">
      <c r="A4" s="65"/>
      <c r="B4" s="65"/>
      <c r="C4" s="140" t="s">
        <v>306</v>
      </c>
      <c r="D4" s="145" t="e">
        <f>#REF!</f>
        <v>#REF!</v>
      </c>
      <c r="E4" s="551"/>
      <c r="F4" s="551"/>
      <c r="G4" s="551"/>
      <c r="H4" s="551"/>
      <c r="I4" s="551"/>
      <c r="J4" s="3"/>
      <c r="K4" s="3"/>
      <c r="L4" s="3"/>
      <c r="M4" s="551"/>
      <c r="N4" s="551"/>
      <c r="O4" s="551"/>
      <c r="P4" s="139"/>
    </row>
    <row r="5" spans="1:17" ht="29.25">
      <c r="A5" s="77"/>
      <c r="B5" s="77"/>
      <c r="C5" s="560" t="s">
        <v>35</v>
      </c>
      <c r="D5" s="551"/>
      <c r="E5" s="146">
        <v>1282</v>
      </c>
      <c r="F5" s="9"/>
      <c r="G5" s="9"/>
      <c r="H5" s="9"/>
      <c r="I5" s="9"/>
      <c r="J5" s="9"/>
      <c r="K5" s="147" t="s">
        <v>301</v>
      </c>
      <c r="L5" s="148">
        <f>K7</f>
        <v>5350.35</v>
      </c>
      <c r="M5" s="9"/>
      <c r="N5" s="9"/>
      <c r="O5" s="9"/>
      <c r="P5" s="149"/>
    </row>
    <row r="6" spans="1:17" ht="22.5">
      <c r="A6" s="65"/>
      <c r="B6" s="65"/>
      <c r="C6" s="3"/>
      <c r="D6" s="3"/>
      <c r="H6" s="5" t="s">
        <v>307</v>
      </c>
      <c r="J6" s="5" t="s">
        <v>308</v>
      </c>
      <c r="K6" s="5" t="s">
        <v>20</v>
      </c>
      <c r="L6" s="5" t="s">
        <v>309</v>
      </c>
      <c r="M6" s="3"/>
      <c r="N6" s="3"/>
      <c r="O6" s="150" t="s">
        <v>310</v>
      </c>
      <c r="P6" s="151" t="s">
        <v>311</v>
      </c>
      <c r="Q6" s="150" t="s">
        <v>309</v>
      </c>
    </row>
    <row r="7" spans="1:17" ht="22.5">
      <c r="A7" s="77" t="s">
        <v>39</v>
      </c>
      <c r="B7" s="77"/>
      <c r="C7" s="78" t="s">
        <v>11</v>
      </c>
      <c r="D7" s="79" t="s">
        <v>40</v>
      </c>
      <c r="E7" s="80" t="s">
        <v>41</v>
      </c>
      <c r="F7" s="81" t="s">
        <v>42</v>
      </c>
      <c r="G7" s="82">
        <f>SUM(G9:G48)</f>
        <v>18602.640000000003</v>
      </c>
      <c r="H7" s="81" t="s">
        <v>43</v>
      </c>
      <c r="I7" s="82">
        <f>SUM(I9:I48)</f>
        <v>13252.290000000003</v>
      </c>
      <c r="J7" s="82"/>
      <c r="K7" s="83">
        <f>SUM(K9:K51)</f>
        <v>5350.35</v>
      </c>
      <c r="L7" s="8" t="s">
        <v>11</v>
      </c>
      <c r="M7" s="9"/>
      <c r="N7" s="152">
        <f>SUM(N9:N51)</f>
        <v>6198.8099999999995</v>
      </c>
      <c r="O7" s="153">
        <f>SUM(O9:O48)/10</f>
        <v>0.93981503435674552</v>
      </c>
      <c r="P7" s="154">
        <f>SUM(P8:P51)/1000</f>
        <v>-2.5515899999999982</v>
      </c>
    </row>
    <row r="8" spans="1:17">
      <c r="A8" s="65"/>
      <c r="B8" s="65"/>
      <c r="C8" s="551"/>
      <c r="D8" s="551"/>
      <c r="E8" s="84">
        <v>60</v>
      </c>
      <c r="F8" s="3"/>
      <c r="G8" s="3"/>
      <c r="H8" s="3" t="str">
        <f>IF(ISBLANK($C8), "", SUMIF([1]Transações!$E:$E,$C8,[1]Transações!$C:$C))</f>
        <v/>
      </c>
      <c r="I8" s="3"/>
      <c r="J8" s="3" t="str">
        <f t="shared" ref="J8:J15" si="0">IF(ISBLANK($C8), "", F8-H8)</f>
        <v/>
      </c>
      <c r="K8" s="3"/>
      <c r="L8" s="551"/>
      <c r="M8" s="551"/>
      <c r="N8" s="3"/>
      <c r="O8" s="3" t="str">
        <f>IF(ISBLANK($L8), "", SUMIF([1]Transações!$J:$J,$L8,[1]Transações!$H:$H))</f>
        <v/>
      </c>
      <c r="P8" s="16" t="str">
        <f>IF(ISBLANK($L8), "", O8-N8)</f>
        <v/>
      </c>
    </row>
    <row r="9" spans="1:17" ht="19.5">
      <c r="A9" s="85">
        <v>10</v>
      </c>
      <c r="B9" s="85" t="s">
        <v>44</v>
      </c>
      <c r="C9" s="17" t="s">
        <v>45</v>
      </c>
      <c r="D9" s="86">
        <v>10</v>
      </c>
      <c r="E9" s="84">
        <v>120</v>
      </c>
      <c r="F9" s="87">
        <v>29.9</v>
      </c>
      <c r="G9" s="87">
        <f t="shared" ref="G9:G15" si="1">SUM(F9*A9)</f>
        <v>299</v>
      </c>
      <c r="H9" s="88">
        <v>21</v>
      </c>
      <c r="I9" s="89">
        <f t="shared" ref="I9:I15" si="2">SUM(H9*A9)</f>
        <v>210</v>
      </c>
      <c r="J9" s="90">
        <f t="shared" si="0"/>
        <v>8.8999999999999986</v>
      </c>
      <c r="K9" s="91">
        <f t="shared" ref="K9:K15" si="3">SUM(J9*A9)</f>
        <v>88.999999999999986</v>
      </c>
      <c r="L9" s="552" t="s">
        <v>15</v>
      </c>
      <c r="M9" s="551"/>
      <c r="N9" s="21">
        <f t="shared" ref="N9:N15" si="4">SUM(K9+H9)</f>
        <v>109.99999999999999</v>
      </c>
      <c r="O9" s="155">
        <f>SUM(N9/H9)/10</f>
        <v>0.52380952380952372</v>
      </c>
      <c r="P9" s="156">
        <f t="shared" ref="P9:P15" si="5">SUM(Q9-I9)</f>
        <v>-121.00000000000001</v>
      </c>
      <c r="Q9" s="157">
        <f t="shared" ref="Q9:Q48" si="6">K9</f>
        <v>88.999999999999986</v>
      </c>
    </row>
    <row r="10" spans="1:17" ht="19.5">
      <c r="A10" s="85">
        <v>10</v>
      </c>
      <c r="B10" s="85" t="s">
        <v>46</v>
      </c>
      <c r="C10" s="17" t="s">
        <v>45</v>
      </c>
      <c r="D10" s="86">
        <v>10</v>
      </c>
      <c r="E10" s="84">
        <v>150</v>
      </c>
      <c r="F10" s="87">
        <v>35.9</v>
      </c>
      <c r="G10" s="87">
        <f t="shared" si="1"/>
        <v>359</v>
      </c>
      <c r="H10" s="88">
        <v>26.41</v>
      </c>
      <c r="I10" s="89">
        <f t="shared" si="2"/>
        <v>264.10000000000002</v>
      </c>
      <c r="J10" s="90">
        <f t="shared" si="0"/>
        <v>9.4899999999999984</v>
      </c>
      <c r="K10" s="91">
        <f t="shared" si="3"/>
        <v>94.899999999999977</v>
      </c>
      <c r="L10" s="552" t="s">
        <v>15</v>
      </c>
      <c r="M10" s="551"/>
      <c r="N10" s="21">
        <f t="shared" si="4"/>
        <v>121.30999999999997</v>
      </c>
      <c r="O10" s="155">
        <f>SUM(N10/H10)</f>
        <v>4.5933358576296843</v>
      </c>
      <c r="P10" s="156">
        <f t="shared" si="5"/>
        <v>-169.20000000000005</v>
      </c>
      <c r="Q10" s="157">
        <f t="shared" si="6"/>
        <v>94.899999999999977</v>
      </c>
    </row>
    <row r="11" spans="1:17" ht="19.5">
      <c r="A11" s="85">
        <v>10</v>
      </c>
      <c r="B11" s="85" t="s">
        <v>47</v>
      </c>
      <c r="C11" s="17" t="s">
        <v>45</v>
      </c>
      <c r="D11" s="86">
        <v>10</v>
      </c>
      <c r="E11" s="84">
        <v>120</v>
      </c>
      <c r="F11" s="87">
        <v>42.9</v>
      </c>
      <c r="G11" s="87">
        <f t="shared" si="1"/>
        <v>429</v>
      </c>
      <c r="H11" s="88">
        <v>30.67</v>
      </c>
      <c r="I11" s="89">
        <f t="shared" si="2"/>
        <v>306.70000000000005</v>
      </c>
      <c r="J11" s="90">
        <f t="shared" si="0"/>
        <v>12.229999999999997</v>
      </c>
      <c r="K11" s="91">
        <f t="shared" si="3"/>
        <v>122.29999999999997</v>
      </c>
      <c r="L11" s="552" t="s">
        <v>15</v>
      </c>
      <c r="M11" s="551"/>
      <c r="N11" s="21">
        <f t="shared" si="4"/>
        <v>152.96999999999997</v>
      </c>
      <c r="O11" s="155">
        <f t="shared" ref="O11:O13" si="7">SUM(N11/H11)/100</f>
        <v>4.9876100423866962E-2</v>
      </c>
      <c r="P11" s="156">
        <f t="shared" si="5"/>
        <v>-184.40000000000009</v>
      </c>
      <c r="Q11" s="157">
        <f t="shared" si="6"/>
        <v>122.29999999999997</v>
      </c>
    </row>
    <row r="12" spans="1:17" ht="19.5">
      <c r="A12" s="85">
        <v>10</v>
      </c>
      <c r="B12" s="85" t="s">
        <v>48</v>
      </c>
      <c r="C12" s="17" t="s">
        <v>45</v>
      </c>
      <c r="D12" s="86">
        <v>5</v>
      </c>
      <c r="E12" s="84">
        <v>80</v>
      </c>
      <c r="F12" s="87">
        <v>27.9</v>
      </c>
      <c r="G12" s="87">
        <f t="shared" si="1"/>
        <v>279</v>
      </c>
      <c r="H12" s="88">
        <v>17.309999999999999</v>
      </c>
      <c r="I12" s="89">
        <f t="shared" si="2"/>
        <v>173.1</v>
      </c>
      <c r="J12" s="90">
        <f t="shared" si="0"/>
        <v>10.59</v>
      </c>
      <c r="K12" s="91">
        <f t="shared" si="3"/>
        <v>105.9</v>
      </c>
      <c r="L12" s="552" t="s">
        <v>15</v>
      </c>
      <c r="M12" s="551"/>
      <c r="N12" s="21">
        <f t="shared" si="4"/>
        <v>123.21000000000001</v>
      </c>
      <c r="O12" s="155">
        <f t="shared" si="7"/>
        <v>7.1178509532062395E-2</v>
      </c>
      <c r="P12" s="156">
        <f t="shared" si="5"/>
        <v>-67.199999999999989</v>
      </c>
      <c r="Q12" s="157">
        <f t="shared" si="6"/>
        <v>105.9</v>
      </c>
    </row>
    <row r="13" spans="1:17" ht="19.5">
      <c r="A13" s="85">
        <v>5</v>
      </c>
      <c r="B13" s="85" t="s">
        <v>49</v>
      </c>
      <c r="C13" s="17" t="s">
        <v>45</v>
      </c>
      <c r="D13" s="86">
        <v>5</v>
      </c>
      <c r="E13" s="92">
        <v>60</v>
      </c>
      <c r="F13" s="87">
        <v>45.99</v>
      </c>
      <c r="G13" s="87">
        <f t="shared" si="1"/>
        <v>229.95000000000002</v>
      </c>
      <c r="H13" s="88">
        <v>32.14</v>
      </c>
      <c r="I13" s="89">
        <f t="shared" si="2"/>
        <v>160.69999999999999</v>
      </c>
      <c r="J13" s="90">
        <f t="shared" si="0"/>
        <v>13.850000000000001</v>
      </c>
      <c r="K13" s="91">
        <f t="shared" si="3"/>
        <v>69.25</v>
      </c>
      <c r="L13" s="552" t="s">
        <v>15</v>
      </c>
      <c r="M13" s="551"/>
      <c r="N13" s="21">
        <f t="shared" si="4"/>
        <v>101.39</v>
      </c>
      <c r="O13" s="155">
        <f t="shared" si="7"/>
        <v>3.1546359676415683E-2</v>
      </c>
      <c r="P13" s="156">
        <f t="shared" si="5"/>
        <v>-91.449999999999989</v>
      </c>
      <c r="Q13" s="157">
        <f t="shared" si="6"/>
        <v>69.25</v>
      </c>
    </row>
    <row r="14" spans="1:17" ht="19.5">
      <c r="A14" s="85">
        <v>16</v>
      </c>
      <c r="B14" s="85" t="s">
        <v>50</v>
      </c>
      <c r="C14" s="17" t="s">
        <v>45</v>
      </c>
      <c r="D14" s="86">
        <v>2</v>
      </c>
      <c r="E14" s="84">
        <v>16</v>
      </c>
      <c r="F14" s="87">
        <v>7</v>
      </c>
      <c r="G14" s="87">
        <f t="shared" si="1"/>
        <v>112</v>
      </c>
      <c r="H14" s="88">
        <v>0</v>
      </c>
      <c r="I14" s="89">
        <f t="shared" si="2"/>
        <v>0</v>
      </c>
      <c r="J14" s="93">
        <f t="shared" si="0"/>
        <v>7</v>
      </c>
      <c r="K14" s="91">
        <f t="shared" si="3"/>
        <v>112</v>
      </c>
      <c r="L14" s="552" t="s">
        <v>15</v>
      </c>
      <c r="M14" s="551"/>
      <c r="N14" s="21">
        <f t="shared" si="4"/>
        <v>112</v>
      </c>
      <c r="O14" s="155">
        <v>0</v>
      </c>
      <c r="P14" s="156">
        <f t="shared" si="5"/>
        <v>112</v>
      </c>
      <c r="Q14" s="157">
        <f t="shared" si="6"/>
        <v>112</v>
      </c>
    </row>
    <row r="15" spans="1:17" ht="19.5">
      <c r="A15" s="85">
        <v>6</v>
      </c>
      <c r="B15" s="85" t="s">
        <v>51</v>
      </c>
      <c r="C15" s="17" t="s">
        <v>45</v>
      </c>
      <c r="D15" s="86">
        <v>1</v>
      </c>
      <c r="E15" s="84">
        <v>6</v>
      </c>
      <c r="F15" s="87">
        <v>8</v>
      </c>
      <c r="G15" s="87">
        <f t="shared" si="1"/>
        <v>48</v>
      </c>
      <c r="H15" s="88">
        <v>0</v>
      </c>
      <c r="I15" s="89">
        <f t="shared" si="2"/>
        <v>0</v>
      </c>
      <c r="J15" s="93">
        <f t="shared" si="0"/>
        <v>8</v>
      </c>
      <c r="K15" s="91">
        <f t="shared" si="3"/>
        <v>48</v>
      </c>
      <c r="L15" s="552" t="s">
        <v>15</v>
      </c>
      <c r="M15" s="551"/>
      <c r="N15" s="21">
        <f t="shared" si="4"/>
        <v>48</v>
      </c>
      <c r="O15" s="155">
        <v>0</v>
      </c>
      <c r="P15" s="156">
        <f t="shared" si="5"/>
        <v>48</v>
      </c>
      <c r="Q15" s="157">
        <f t="shared" si="6"/>
        <v>48</v>
      </c>
    </row>
    <row r="16" spans="1:17" ht="19.5">
      <c r="A16" s="85"/>
      <c r="B16" s="85"/>
      <c r="C16" s="555"/>
      <c r="D16" s="551"/>
      <c r="E16" s="84"/>
      <c r="F16" s="87"/>
      <c r="G16" s="87"/>
      <c r="H16" s="94"/>
      <c r="I16" s="95"/>
      <c r="J16" s="95"/>
      <c r="K16" s="96"/>
      <c r="L16" s="561"/>
      <c r="M16" s="551"/>
      <c r="N16" s="158"/>
      <c r="O16" s="126"/>
      <c r="P16" s="156"/>
      <c r="Q16" s="85">
        <f t="shared" si="6"/>
        <v>0</v>
      </c>
    </row>
    <row r="17" spans="1:17" ht="19.5">
      <c r="A17" s="85">
        <v>52</v>
      </c>
      <c r="B17" s="85" t="s">
        <v>52</v>
      </c>
      <c r="C17" s="86" t="s">
        <v>45</v>
      </c>
      <c r="D17" s="86">
        <v>52</v>
      </c>
      <c r="E17" s="84">
        <v>624</v>
      </c>
      <c r="F17" s="87">
        <v>40.99</v>
      </c>
      <c r="G17" s="87">
        <f t="shared" ref="G17:G48" si="8">SUM(F17*A17)</f>
        <v>2131.48</v>
      </c>
      <c r="H17" s="88">
        <f t="shared" ref="H17:H20" si="9">SUM(F17-500%)</f>
        <v>35.99</v>
      </c>
      <c r="I17" s="89">
        <f t="shared" ref="I17:I48" si="10">SUM(H17*A17)</f>
        <v>1871.48</v>
      </c>
      <c r="J17" s="90">
        <f t="shared" ref="J17:J48" si="11">IF(ISBLANK($C17), "", F17-H17)</f>
        <v>5</v>
      </c>
      <c r="K17" s="91">
        <f t="shared" ref="K17:K48" si="12">SUM(J17*A17)</f>
        <v>260</v>
      </c>
      <c r="L17" s="552" t="s">
        <v>15</v>
      </c>
      <c r="M17" s="551"/>
      <c r="N17" s="21">
        <f t="shared" ref="N17:N48" si="13">SUM(K17+H17)</f>
        <v>295.99</v>
      </c>
      <c r="O17" s="155">
        <f t="shared" ref="O17:O20" si="14">SUM(N17/H17)/100</f>
        <v>8.224228952486802E-2</v>
      </c>
      <c r="P17" s="156">
        <f t="shared" ref="P17:P49" si="15">SUM(Q17-I17)</f>
        <v>-1611.48</v>
      </c>
      <c r="Q17" s="157">
        <f t="shared" si="6"/>
        <v>260</v>
      </c>
    </row>
    <row r="18" spans="1:17" ht="19.5">
      <c r="A18" s="85">
        <v>6</v>
      </c>
      <c r="B18" s="85" t="s">
        <v>53</v>
      </c>
      <c r="C18" s="86" t="s">
        <v>45</v>
      </c>
      <c r="D18" s="86">
        <v>6</v>
      </c>
      <c r="E18" s="84">
        <v>90</v>
      </c>
      <c r="F18" s="87">
        <v>41.99</v>
      </c>
      <c r="G18" s="87">
        <f t="shared" si="8"/>
        <v>251.94</v>
      </c>
      <c r="H18" s="88">
        <f t="shared" si="9"/>
        <v>36.99</v>
      </c>
      <c r="I18" s="89">
        <f t="shared" si="10"/>
        <v>221.94</v>
      </c>
      <c r="J18" s="90">
        <f t="shared" si="11"/>
        <v>5</v>
      </c>
      <c r="K18" s="91">
        <f t="shared" si="12"/>
        <v>30</v>
      </c>
      <c r="L18" s="552" t="s">
        <v>15</v>
      </c>
      <c r="M18" s="551"/>
      <c r="N18" s="21">
        <f t="shared" si="13"/>
        <v>66.990000000000009</v>
      </c>
      <c r="O18" s="155">
        <f t="shared" si="14"/>
        <v>1.8110300081103002E-2</v>
      </c>
      <c r="P18" s="156">
        <f t="shared" si="15"/>
        <v>-191.94</v>
      </c>
      <c r="Q18" s="157">
        <f t="shared" si="6"/>
        <v>30</v>
      </c>
    </row>
    <row r="19" spans="1:17" ht="19.5">
      <c r="A19" s="85">
        <v>20</v>
      </c>
      <c r="B19" s="85" t="s">
        <v>54</v>
      </c>
      <c r="C19" s="86" t="s">
        <v>45</v>
      </c>
      <c r="D19" s="86">
        <v>20</v>
      </c>
      <c r="E19" s="84">
        <v>120</v>
      </c>
      <c r="F19" s="87">
        <v>19.899999999999999</v>
      </c>
      <c r="G19" s="87">
        <f t="shared" si="8"/>
        <v>398</v>
      </c>
      <c r="H19" s="88">
        <f t="shared" si="9"/>
        <v>14.899999999999999</v>
      </c>
      <c r="I19" s="89">
        <f t="shared" si="10"/>
        <v>298</v>
      </c>
      <c r="J19" s="90">
        <f t="shared" si="11"/>
        <v>5</v>
      </c>
      <c r="K19" s="91">
        <f t="shared" si="12"/>
        <v>100</v>
      </c>
      <c r="L19" s="552" t="s">
        <v>15</v>
      </c>
      <c r="M19" s="551"/>
      <c r="N19" s="21">
        <f t="shared" si="13"/>
        <v>114.9</v>
      </c>
      <c r="O19" s="155">
        <f t="shared" si="14"/>
        <v>7.7114093959731553E-2</v>
      </c>
      <c r="P19" s="156">
        <f t="shared" si="15"/>
        <v>-198</v>
      </c>
      <c r="Q19" s="157">
        <f t="shared" si="6"/>
        <v>100</v>
      </c>
    </row>
    <row r="20" spans="1:17" ht="19.5">
      <c r="A20" s="85">
        <v>24</v>
      </c>
      <c r="B20" s="85" t="s">
        <v>55</v>
      </c>
      <c r="C20" s="86" t="s">
        <v>45</v>
      </c>
      <c r="D20" s="86">
        <v>24</v>
      </c>
      <c r="E20" s="84">
        <v>288</v>
      </c>
      <c r="F20" s="87">
        <v>27.9</v>
      </c>
      <c r="G20" s="87">
        <f t="shared" si="8"/>
        <v>669.59999999999991</v>
      </c>
      <c r="H20" s="88">
        <f t="shared" si="9"/>
        <v>22.9</v>
      </c>
      <c r="I20" s="89">
        <f t="shared" si="10"/>
        <v>549.59999999999991</v>
      </c>
      <c r="J20" s="90">
        <f t="shared" si="11"/>
        <v>5</v>
      </c>
      <c r="K20" s="91">
        <f t="shared" si="12"/>
        <v>120</v>
      </c>
      <c r="L20" s="552" t="s">
        <v>15</v>
      </c>
      <c r="M20" s="551"/>
      <c r="N20" s="21">
        <f t="shared" si="13"/>
        <v>142.9</v>
      </c>
      <c r="O20" s="155">
        <f t="shared" si="14"/>
        <v>6.2401746724890836E-2</v>
      </c>
      <c r="P20" s="156">
        <f t="shared" si="15"/>
        <v>-429.59999999999991</v>
      </c>
      <c r="Q20" s="157">
        <f t="shared" si="6"/>
        <v>120</v>
      </c>
    </row>
    <row r="21" spans="1:17" ht="19.5">
      <c r="A21" s="85">
        <v>144</v>
      </c>
      <c r="B21" s="85" t="s">
        <v>56</v>
      </c>
      <c r="C21" s="86" t="s">
        <v>45</v>
      </c>
      <c r="D21" s="86">
        <v>12</v>
      </c>
      <c r="E21" s="84">
        <v>144</v>
      </c>
      <c r="F21" s="87">
        <v>4</v>
      </c>
      <c r="G21" s="87">
        <f t="shared" si="8"/>
        <v>576</v>
      </c>
      <c r="H21" s="97">
        <v>2</v>
      </c>
      <c r="I21" s="89">
        <f t="shared" si="10"/>
        <v>288</v>
      </c>
      <c r="J21" s="90">
        <f t="shared" si="11"/>
        <v>2</v>
      </c>
      <c r="K21" s="91">
        <f t="shared" si="12"/>
        <v>288</v>
      </c>
      <c r="L21" s="552" t="s">
        <v>15</v>
      </c>
      <c r="M21" s="551"/>
      <c r="N21" s="21">
        <f t="shared" si="13"/>
        <v>290</v>
      </c>
      <c r="O21" s="155">
        <f>SUM(N21/H21)/1000</f>
        <v>0.14499999999999999</v>
      </c>
      <c r="P21" s="156">
        <f t="shared" si="15"/>
        <v>0</v>
      </c>
      <c r="Q21" s="157">
        <f t="shared" si="6"/>
        <v>288</v>
      </c>
    </row>
    <row r="22" spans="1:17" ht="19.5">
      <c r="A22" s="85">
        <v>6</v>
      </c>
      <c r="B22" s="85" t="s">
        <v>57</v>
      </c>
      <c r="C22" s="86" t="s">
        <v>45</v>
      </c>
      <c r="D22" s="86">
        <v>6</v>
      </c>
      <c r="E22" s="84">
        <v>72</v>
      </c>
      <c r="F22" s="87">
        <v>36.9</v>
      </c>
      <c r="G22" s="87">
        <f t="shared" si="8"/>
        <v>221.39999999999998</v>
      </c>
      <c r="H22" s="88">
        <f t="shared" ref="H22:H37" si="16">SUM(F22-500%)</f>
        <v>31.9</v>
      </c>
      <c r="I22" s="89">
        <f t="shared" si="10"/>
        <v>191.39999999999998</v>
      </c>
      <c r="J22" s="90">
        <f t="shared" si="11"/>
        <v>5</v>
      </c>
      <c r="K22" s="91">
        <f t="shared" si="12"/>
        <v>30</v>
      </c>
      <c r="L22" s="552" t="s">
        <v>15</v>
      </c>
      <c r="M22" s="551"/>
      <c r="N22" s="21">
        <f t="shared" si="13"/>
        <v>61.9</v>
      </c>
      <c r="O22" s="155">
        <f t="shared" ref="O22:O37" si="17">SUM(N22/H22)/100</f>
        <v>1.9404388714733541E-2</v>
      </c>
      <c r="P22" s="156">
        <f t="shared" si="15"/>
        <v>-161.39999999999998</v>
      </c>
      <c r="Q22" s="157">
        <f t="shared" si="6"/>
        <v>30</v>
      </c>
    </row>
    <row r="23" spans="1:17" ht="19.5">
      <c r="A23" s="85">
        <v>10</v>
      </c>
      <c r="B23" s="85" t="s">
        <v>58</v>
      </c>
      <c r="C23" s="86" t="s">
        <v>45</v>
      </c>
      <c r="D23" s="86">
        <v>10</v>
      </c>
      <c r="E23" s="98">
        <v>120</v>
      </c>
      <c r="F23" s="87">
        <v>36.9</v>
      </c>
      <c r="G23" s="87">
        <f t="shared" si="8"/>
        <v>369</v>
      </c>
      <c r="H23" s="88">
        <f t="shared" si="16"/>
        <v>31.9</v>
      </c>
      <c r="I23" s="89">
        <f t="shared" si="10"/>
        <v>319</v>
      </c>
      <c r="J23" s="90">
        <f t="shared" si="11"/>
        <v>5</v>
      </c>
      <c r="K23" s="91">
        <f t="shared" si="12"/>
        <v>50</v>
      </c>
      <c r="L23" s="552" t="s">
        <v>15</v>
      </c>
      <c r="M23" s="551"/>
      <c r="N23" s="21">
        <f t="shared" si="13"/>
        <v>81.900000000000006</v>
      </c>
      <c r="O23" s="155">
        <f t="shared" si="17"/>
        <v>2.5673981191222571E-2</v>
      </c>
      <c r="P23" s="156">
        <f t="shared" si="15"/>
        <v>-269</v>
      </c>
      <c r="Q23" s="157">
        <f t="shared" si="6"/>
        <v>50</v>
      </c>
    </row>
    <row r="24" spans="1:17" ht="19.5">
      <c r="A24" s="85">
        <v>20</v>
      </c>
      <c r="B24" s="85" t="s">
        <v>59</v>
      </c>
      <c r="C24" s="86" t="s">
        <v>45</v>
      </c>
      <c r="D24" s="86">
        <v>20</v>
      </c>
      <c r="E24" s="84">
        <v>240</v>
      </c>
      <c r="F24" s="87">
        <v>29.99</v>
      </c>
      <c r="G24" s="87">
        <f t="shared" si="8"/>
        <v>599.79999999999995</v>
      </c>
      <c r="H24" s="88">
        <f t="shared" si="16"/>
        <v>24.99</v>
      </c>
      <c r="I24" s="89">
        <f t="shared" si="10"/>
        <v>499.79999999999995</v>
      </c>
      <c r="J24" s="90">
        <f t="shared" si="11"/>
        <v>5</v>
      </c>
      <c r="K24" s="91">
        <f t="shared" si="12"/>
        <v>100</v>
      </c>
      <c r="L24" s="552" t="s">
        <v>15</v>
      </c>
      <c r="M24" s="551"/>
      <c r="N24" s="21">
        <f t="shared" si="13"/>
        <v>124.99</v>
      </c>
      <c r="O24" s="155">
        <f t="shared" si="17"/>
        <v>5.0016006402561021E-2</v>
      </c>
      <c r="P24" s="156">
        <f t="shared" si="15"/>
        <v>-399.79999999999995</v>
      </c>
      <c r="Q24" s="157">
        <f t="shared" si="6"/>
        <v>100</v>
      </c>
    </row>
    <row r="25" spans="1:17" ht="19.5">
      <c r="A25" s="85">
        <v>11</v>
      </c>
      <c r="B25" s="85" t="s">
        <v>60</v>
      </c>
      <c r="C25" s="86" t="s">
        <v>45</v>
      </c>
      <c r="D25" s="86">
        <v>11</v>
      </c>
      <c r="E25" s="84">
        <v>132</v>
      </c>
      <c r="F25" s="87">
        <v>35.9</v>
      </c>
      <c r="G25" s="87">
        <f t="shared" si="8"/>
        <v>394.9</v>
      </c>
      <c r="H25" s="88">
        <f t="shared" si="16"/>
        <v>30.9</v>
      </c>
      <c r="I25" s="89">
        <f t="shared" si="10"/>
        <v>339.9</v>
      </c>
      <c r="J25" s="90">
        <f t="shared" si="11"/>
        <v>5</v>
      </c>
      <c r="K25" s="91">
        <f t="shared" si="12"/>
        <v>55</v>
      </c>
      <c r="L25" s="552" t="s">
        <v>15</v>
      </c>
      <c r="M25" s="551"/>
      <c r="N25" s="21">
        <f t="shared" si="13"/>
        <v>85.9</v>
      </c>
      <c r="O25" s="155">
        <f t="shared" si="17"/>
        <v>2.7799352750809067E-2</v>
      </c>
      <c r="P25" s="156">
        <f t="shared" si="15"/>
        <v>-284.89999999999998</v>
      </c>
      <c r="Q25" s="157">
        <f t="shared" si="6"/>
        <v>55</v>
      </c>
    </row>
    <row r="26" spans="1:17" ht="19.5">
      <c r="A26" s="85">
        <v>4</v>
      </c>
      <c r="B26" s="85" t="s">
        <v>61</v>
      </c>
      <c r="C26" s="86" t="s">
        <v>45</v>
      </c>
      <c r="D26" s="86">
        <v>4</v>
      </c>
      <c r="E26" s="84">
        <v>60</v>
      </c>
      <c r="F26" s="87">
        <v>35.9</v>
      </c>
      <c r="G26" s="87">
        <f t="shared" si="8"/>
        <v>143.6</v>
      </c>
      <c r="H26" s="88">
        <f t="shared" si="16"/>
        <v>30.9</v>
      </c>
      <c r="I26" s="89">
        <f t="shared" si="10"/>
        <v>123.6</v>
      </c>
      <c r="J26" s="90">
        <f t="shared" si="11"/>
        <v>5</v>
      </c>
      <c r="K26" s="91">
        <f t="shared" si="12"/>
        <v>20</v>
      </c>
      <c r="L26" s="552" t="s">
        <v>15</v>
      </c>
      <c r="M26" s="551"/>
      <c r="N26" s="21">
        <f t="shared" si="13"/>
        <v>50.9</v>
      </c>
      <c r="O26" s="155">
        <f t="shared" si="17"/>
        <v>1.6472491909385115E-2</v>
      </c>
      <c r="P26" s="156">
        <f t="shared" si="15"/>
        <v>-103.6</v>
      </c>
      <c r="Q26" s="157">
        <f t="shared" si="6"/>
        <v>20</v>
      </c>
    </row>
    <row r="27" spans="1:17" ht="19.5">
      <c r="A27" s="85">
        <v>3</v>
      </c>
      <c r="B27" s="85" t="s">
        <v>62</v>
      </c>
      <c r="C27" s="86" t="s">
        <v>45</v>
      </c>
      <c r="D27" s="86">
        <v>3</v>
      </c>
      <c r="E27" s="84">
        <v>36</v>
      </c>
      <c r="F27" s="87">
        <v>45</v>
      </c>
      <c r="G27" s="87">
        <f t="shared" si="8"/>
        <v>135</v>
      </c>
      <c r="H27" s="88">
        <f t="shared" si="16"/>
        <v>40</v>
      </c>
      <c r="I27" s="89">
        <f t="shared" si="10"/>
        <v>120</v>
      </c>
      <c r="J27" s="90">
        <f t="shared" si="11"/>
        <v>5</v>
      </c>
      <c r="K27" s="91">
        <f t="shared" si="12"/>
        <v>15</v>
      </c>
      <c r="L27" s="552" t="s">
        <v>15</v>
      </c>
      <c r="M27" s="551"/>
      <c r="N27" s="21">
        <f t="shared" si="13"/>
        <v>55</v>
      </c>
      <c r="O27" s="155">
        <f t="shared" si="17"/>
        <v>1.375E-2</v>
      </c>
      <c r="P27" s="156">
        <f t="shared" si="15"/>
        <v>-105</v>
      </c>
      <c r="Q27" s="157">
        <f t="shared" si="6"/>
        <v>15</v>
      </c>
    </row>
    <row r="28" spans="1:17" ht="19.5">
      <c r="A28" s="85">
        <v>22</v>
      </c>
      <c r="B28" s="85" t="s">
        <v>63</v>
      </c>
      <c r="C28" s="86" t="s">
        <v>45</v>
      </c>
      <c r="D28" s="86">
        <v>22</v>
      </c>
      <c r="E28" s="84">
        <v>264</v>
      </c>
      <c r="F28" s="87">
        <v>37.9</v>
      </c>
      <c r="G28" s="87">
        <f t="shared" si="8"/>
        <v>833.8</v>
      </c>
      <c r="H28" s="88">
        <f t="shared" si="16"/>
        <v>32.9</v>
      </c>
      <c r="I28" s="89">
        <f t="shared" si="10"/>
        <v>723.8</v>
      </c>
      <c r="J28" s="90">
        <f t="shared" si="11"/>
        <v>5</v>
      </c>
      <c r="K28" s="91">
        <f t="shared" si="12"/>
        <v>110</v>
      </c>
      <c r="L28" s="552" t="s">
        <v>15</v>
      </c>
      <c r="M28" s="551"/>
      <c r="N28" s="21">
        <f t="shared" si="13"/>
        <v>142.9</v>
      </c>
      <c r="O28" s="155">
        <f t="shared" si="17"/>
        <v>4.3434650455927058E-2</v>
      </c>
      <c r="P28" s="156">
        <f t="shared" si="15"/>
        <v>-613.79999999999995</v>
      </c>
      <c r="Q28" s="157">
        <f t="shared" si="6"/>
        <v>110</v>
      </c>
    </row>
    <row r="29" spans="1:17" ht="19.5">
      <c r="A29" s="85">
        <v>23</v>
      </c>
      <c r="B29" s="85" t="s">
        <v>64</v>
      </c>
      <c r="C29" s="86" t="s">
        <v>45</v>
      </c>
      <c r="D29" s="86">
        <v>23</v>
      </c>
      <c r="E29" s="84">
        <v>276</v>
      </c>
      <c r="F29" s="87">
        <v>29.99</v>
      </c>
      <c r="G29" s="87">
        <f t="shared" si="8"/>
        <v>689.77</v>
      </c>
      <c r="H29" s="88">
        <f t="shared" si="16"/>
        <v>24.99</v>
      </c>
      <c r="I29" s="89">
        <f t="shared" si="10"/>
        <v>574.77</v>
      </c>
      <c r="J29" s="90">
        <f t="shared" si="11"/>
        <v>5</v>
      </c>
      <c r="K29" s="91">
        <f t="shared" si="12"/>
        <v>115</v>
      </c>
      <c r="L29" s="552" t="s">
        <v>15</v>
      </c>
      <c r="M29" s="551"/>
      <c r="N29" s="21">
        <f t="shared" si="13"/>
        <v>139.99</v>
      </c>
      <c r="O29" s="155">
        <f t="shared" si="17"/>
        <v>5.6018407362945187E-2</v>
      </c>
      <c r="P29" s="156">
        <f t="shared" si="15"/>
        <v>-459.77</v>
      </c>
      <c r="Q29" s="157">
        <f t="shared" si="6"/>
        <v>115</v>
      </c>
    </row>
    <row r="30" spans="1:17" ht="19.5">
      <c r="A30" s="85">
        <v>10</v>
      </c>
      <c r="B30" s="85" t="s">
        <v>65</v>
      </c>
      <c r="C30" s="86" t="s">
        <v>45</v>
      </c>
      <c r="D30" s="86">
        <v>10</v>
      </c>
      <c r="E30" s="84">
        <v>120</v>
      </c>
      <c r="F30" s="87">
        <v>37.9</v>
      </c>
      <c r="G30" s="87">
        <f t="shared" si="8"/>
        <v>379</v>
      </c>
      <c r="H30" s="88">
        <f t="shared" si="16"/>
        <v>32.9</v>
      </c>
      <c r="I30" s="89">
        <f t="shared" si="10"/>
        <v>329</v>
      </c>
      <c r="J30" s="90">
        <f t="shared" si="11"/>
        <v>5</v>
      </c>
      <c r="K30" s="91">
        <f t="shared" si="12"/>
        <v>50</v>
      </c>
      <c r="L30" s="552" t="s">
        <v>15</v>
      </c>
      <c r="M30" s="551"/>
      <c r="N30" s="21">
        <f t="shared" si="13"/>
        <v>82.9</v>
      </c>
      <c r="O30" s="155">
        <f t="shared" si="17"/>
        <v>2.5197568389057751E-2</v>
      </c>
      <c r="P30" s="156">
        <f t="shared" si="15"/>
        <v>-279</v>
      </c>
      <c r="Q30" s="157">
        <f t="shared" si="6"/>
        <v>50</v>
      </c>
    </row>
    <row r="31" spans="1:17" ht="19.5">
      <c r="A31" s="85">
        <v>55</v>
      </c>
      <c r="B31" s="85" t="s">
        <v>66</v>
      </c>
      <c r="C31" s="86" t="s">
        <v>45</v>
      </c>
      <c r="D31" s="86">
        <v>55</v>
      </c>
      <c r="E31" s="84">
        <v>660</v>
      </c>
      <c r="F31" s="87">
        <v>33.9</v>
      </c>
      <c r="G31" s="87">
        <f t="shared" si="8"/>
        <v>1864.5</v>
      </c>
      <c r="H31" s="88">
        <f t="shared" si="16"/>
        <v>28.9</v>
      </c>
      <c r="I31" s="89">
        <f t="shared" si="10"/>
        <v>1589.5</v>
      </c>
      <c r="J31" s="90">
        <f t="shared" si="11"/>
        <v>5</v>
      </c>
      <c r="K31" s="91">
        <f t="shared" si="12"/>
        <v>275</v>
      </c>
      <c r="L31" s="552" t="s">
        <v>15</v>
      </c>
      <c r="M31" s="551"/>
      <c r="N31" s="21">
        <f t="shared" si="13"/>
        <v>303.89999999999998</v>
      </c>
      <c r="O31" s="155">
        <f t="shared" si="17"/>
        <v>0.10515570934256056</v>
      </c>
      <c r="P31" s="156">
        <f t="shared" si="15"/>
        <v>-1314.5</v>
      </c>
      <c r="Q31" s="157">
        <f t="shared" si="6"/>
        <v>275</v>
      </c>
    </row>
    <row r="32" spans="1:17" ht="19.5">
      <c r="A32" s="85">
        <v>10</v>
      </c>
      <c r="B32" s="85" t="s">
        <v>67</v>
      </c>
      <c r="C32" s="86" t="s">
        <v>45</v>
      </c>
      <c r="D32" s="86">
        <v>10</v>
      </c>
      <c r="E32" s="84">
        <v>120</v>
      </c>
      <c r="F32" s="87">
        <v>42.9</v>
      </c>
      <c r="G32" s="87">
        <f t="shared" si="8"/>
        <v>429</v>
      </c>
      <c r="H32" s="88">
        <f t="shared" si="16"/>
        <v>37.9</v>
      </c>
      <c r="I32" s="89">
        <f t="shared" si="10"/>
        <v>379</v>
      </c>
      <c r="J32" s="90">
        <f t="shared" si="11"/>
        <v>5</v>
      </c>
      <c r="K32" s="91">
        <f t="shared" si="12"/>
        <v>50</v>
      </c>
      <c r="L32" s="552" t="s">
        <v>15</v>
      </c>
      <c r="M32" s="551"/>
      <c r="N32" s="21">
        <f t="shared" si="13"/>
        <v>87.9</v>
      </c>
      <c r="O32" s="155">
        <f t="shared" si="17"/>
        <v>2.319261213720317E-2</v>
      </c>
      <c r="P32" s="156">
        <f t="shared" si="15"/>
        <v>-329</v>
      </c>
      <c r="Q32" s="157">
        <f t="shared" si="6"/>
        <v>50</v>
      </c>
    </row>
    <row r="33" spans="1:17" ht="19.5">
      <c r="A33" s="85">
        <v>18</v>
      </c>
      <c r="B33" s="85" t="s">
        <v>68</v>
      </c>
      <c r="C33" s="86" t="s">
        <v>45</v>
      </c>
      <c r="D33" s="86">
        <v>18</v>
      </c>
      <c r="E33" s="84">
        <v>144</v>
      </c>
      <c r="F33" s="87">
        <v>27.9</v>
      </c>
      <c r="G33" s="87">
        <f t="shared" si="8"/>
        <v>502.2</v>
      </c>
      <c r="H33" s="88">
        <f t="shared" si="16"/>
        <v>22.9</v>
      </c>
      <c r="I33" s="89">
        <f t="shared" si="10"/>
        <v>412.2</v>
      </c>
      <c r="J33" s="90">
        <f t="shared" si="11"/>
        <v>5</v>
      </c>
      <c r="K33" s="91">
        <f t="shared" si="12"/>
        <v>90</v>
      </c>
      <c r="L33" s="552" t="s">
        <v>15</v>
      </c>
      <c r="M33" s="551"/>
      <c r="N33" s="21">
        <f t="shared" si="13"/>
        <v>112.9</v>
      </c>
      <c r="O33" s="155">
        <f t="shared" si="17"/>
        <v>4.9301310043668133E-2</v>
      </c>
      <c r="P33" s="156">
        <f t="shared" si="15"/>
        <v>-322.2</v>
      </c>
      <c r="Q33" s="157">
        <f t="shared" si="6"/>
        <v>90</v>
      </c>
    </row>
    <row r="34" spans="1:17" ht="19.5">
      <c r="A34" s="85">
        <v>14</v>
      </c>
      <c r="B34" s="85" t="s">
        <v>69</v>
      </c>
      <c r="C34" s="86" t="s">
        <v>45</v>
      </c>
      <c r="D34" s="86">
        <v>14</v>
      </c>
      <c r="E34" s="84">
        <v>84</v>
      </c>
      <c r="F34" s="87">
        <v>27.9</v>
      </c>
      <c r="G34" s="87">
        <f t="shared" si="8"/>
        <v>390.59999999999997</v>
      </c>
      <c r="H34" s="88">
        <f t="shared" si="16"/>
        <v>22.9</v>
      </c>
      <c r="I34" s="89">
        <f t="shared" si="10"/>
        <v>320.59999999999997</v>
      </c>
      <c r="J34" s="90">
        <f t="shared" si="11"/>
        <v>5</v>
      </c>
      <c r="K34" s="91">
        <f t="shared" si="12"/>
        <v>70</v>
      </c>
      <c r="L34" s="552" t="s">
        <v>15</v>
      </c>
      <c r="M34" s="551"/>
      <c r="N34" s="21">
        <f t="shared" si="13"/>
        <v>92.9</v>
      </c>
      <c r="O34" s="155">
        <f t="shared" si="17"/>
        <v>4.0567685589519654E-2</v>
      </c>
      <c r="P34" s="156">
        <f t="shared" si="15"/>
        <v>-250.59999999999997</v>
      </c>
      <c r="Q34" s="157">
        <f t="shared" si="6"/>
        <v>70</v>
      </c>
    </row>
    <row r="35" spans="1:17" ht="19.5">
      <c r="A35" s="85">
        <v>8</v>
      </c>
      <c r="B35" s="85" t="s">
        <v>70</v>
      </c>
      <c r="C35" s="86" t="s">
        <v>45</v>
      </c>
      <c r="D35" s="86">
        <v>8</v>
      </c>
      <c r="E35" s="84">
        <v>96</v>
      </c>
      <c r="F35" s="87">
        <v>31.9</v>
      </c>
      <c r="G35" s="87">
        <f t="shared" si="8"/>
        <v>255.2</v>
      </c>
      <c r="H35" s="88">
        <f t="shared" si="16"/>
        <v>26.9</v>
      </c>
      <c r="I35" s="89">
        <f t="shared" si="10"/>
        <v>215.2</v>
      </c>
      <c r="J35" s="90">
        <f t="shared" si="11"/>
        <v>5</v>
      </c>
      <c r="K35" s="91">
        <f t="shared" si="12"/>
        <v>40</v>
      </c>
      <c r="L35" s="552" t="s">
        <v>15</v>
      </c>
      <c r="M35" s="551"/>
      <c r="N35" s="21">
        <f t="shared" si="13"/>
        <v>66.900000000000006</v>
      </c>
      <c r="O35" s="155">
        <f t="shared" si="17"/>
        <v>2.4869888475836436E-2</v>
      </c>
      <c r="P35" s="156">
        <f t="shared" si="15"/>
        <v>-175.2</v>
      </c>
      <c r="Q35" s="157">
        <f t="shared" si="6"/>
        <v>40</v>
      </c>
    </row>
    <row r="36" spans="1:17" ht="19.5">
      <c r="A36" s="85">
        <v>6</v>
      </c>
      <c r="B36" s="85" t="s">
        <v>71</v>
      </c>
      <c r="C36" s="86" t="s">
        <v>45</v>
      </c>
      <c r="D36" s="86">
        <v>6</v>
      </c>
      <c r="E36" s="84">
        <v>15</v>
      </c>
      <c r="F36" s="87">
        <v>35.99</v>
      </c>
      <c r="G36" s="87">
        <f t="shared" si="8"/>
        <v>215.94</v>
      </c>
      <c r="H36" s="88">
        <f t="shared" si="16"/>
        <v>30.990000000000002</v>
      </c>
      <c r="I36" s="89">
        <f t="shared" si="10"/>
        <v>185.94</v>
      </c>
      <c r="J36" s="90">
        <f t="shared" si="11"/>
        <v>5</v>
      </c>
      <c r="K36" s="91">
        <f t="shared" si="12"/>
        <v>30</v>
      </c>
      <c r="L36" s="552" t="s">
        <v>15</v>
      </c>
      <c r="M36" s="551"/>
      <c r="N36" s="21">
        <f t="shared" si="13"/>
        <v>60.99</v>
      </c>
      <c r="O36" s="155">
        <f t="shared" si="17"/>
        <v>1.968054211035818E-2</v>
      </c>
      <c r="P36" s="156">
        <f t="shared" si="15"/>
        <v>-155.94</v>
      </c>
      <c r="Q36" s="157">
        <f t="shared" si="6"/>
        <v>30</v>
      </c>
    </row>
    <row r="37" spans="1:17" ht="19.5">
      <c r="A37" s="85">
        <v>8</v>
      </c>
      <c r="B37" s="85" t="s">
        <v>72</v>
      </c>
      <c r="C37" s="86" t="s">
        <v>45</v>
      </c>
      <c r="D37" s="86">
        <v>8</v>
      </c>
      <c r="E37" s="84">
        <v>64</v>
      </c>
      <c r="F37" s="87">
        <v>26.9</v>
      </c>
      <c r="G37" s="87">
        <f t="shared" si="8"/>
        <v>215.2</v>
      </c>
      <c r="H37" s="88">
        <f t="shared" si="16"/>
        <v>21.9</v>
      </c>
      <c r="I37" s="89">
        <f t="shared" si="10"/>
        <v>175.2</v>
      </c>
      <c r="J37" s="90">
        <f t="shared" si="11"/>
        <v>5</v>
      </c>
      <c r="K37" s="91">
        <f t="shared" si="12"/>
        <v>40</v>
      </c>
      <c r="L37" s="552" t="s">
        <v>15</v>
      </c>
      <c r="M37" s="551"/>
      <c r="N37" s="21">
        <f t="shared" si="13"/>
        <v>61.9</v>
      </c>
      <c r="O37" s="155">
        <f t="shared" si="17"/>
        <v>2.8264840182648399E-2</v>
      </c>
      <c r="P37" s="156">
        <f t="shared" si="15"/>
        <v>-135.19999999999999</v>
      </c>
      <c r="Q37" s="157">
        <f t="shared" si="6"/>
        <v>40</v>
      </c>
    </row>
    <row r="38" spans="1:17" ht="19.5">
      <c r="A38" s="85">
        <v>108</v>
      </c>
      <c r="B38" s="85" t="s">
        <v>73</v>
      </c>
      <c r="C38" s="86" t="s">
        <v>45</v>
      </c>
      <c r="D38" s="86">
        <v>9</v>
      </c>
      <c r="E38" s="84">
        <v>108</v>
      </c>
      <c r="F38" s="87">
        <v>4</v>
      </c>
      <c r="G38" s="87">
        <f t="shared" si="8"/>
        <v>432</v>
      </c>
      <c r="H38" s="97">
        <v>2</v>
      </c>
      <c r="I38" s="89">
        <f t="shared" si="10"/>
        <v>216</v>
      </c>
      <c r="J38" s="90">
        <f t="shared" si="11"/>
        <v>2</v>
      </c>
      <c r="K38" s="91">
        <f t="shared" si="12"/>
        <v>216</v>
      </c>
      <c r="L38" s="552" t="s">
        <v>15</v>
      </c>
      <c r="M38" s="551"/>
      <c r="N38" s="21">
        <f t="shared" si="13"/>
        <v>218</v>
      </c>
      <c r="O38" s="155">
        <f>SUM(N38/H38)/1000</f>
        <v>0.109</v>
      </c>
      <c r="P38" s="156">
        <f t="shared" si="15"/>
        <v>0</v>
      </c>
      <c r="Q38" s="157">
        <f t="shared" si="6"/>
        <v>216</v>
      </c>
    </row>
    <row r="39" spans="1:17" ht="19.5">
      <c r="A39" s="85">
        <v>60</v>
      </c>
      <c r="B39" s="85" t="s">
        <v>74</v>
      </c>
      <c r="C39" s="86" t="s">
        <v>45</v>
      </c>
      <c r="D39" s="86">
        <v>5</v>
      </c>
      <c r="E39" s="84">
        <v>60</v>
      </c>
      <c r="F39" s="87">
        <v>4</v>
      </c>
      <c r="G39" s="87">
        <f t="shared" si="8"/>
        <v>240</v>
      </c>
      <c r="H39" s="97">
        <v>2</v>
      </c>
      <c r="I39" s="89">
        <f t="shared" si="10"/>
        <v>120</v>
      </c>
      <c r="J39" s="90">
        <f t="shared" si="11"/>
        <v>2</v>
      </c>
      <c r="K39" s="91">
        <f t="shared" si="12"/>
        <v>120</v>
      </c>
      <c r="L39" s="552" t="s">
        <v>15</v>
      </c>
      <c r="M39" s="551"/>
      <c r="N39" s="21">
        <f t="shared" si="13"/>
        <v>122</v>
      </c>
      <c r="O39" s="155">
        <f>SUM(N39/H39)/100</f>
        <v>0.61</v>
      </c>
      <c r="P39" s="156">
        <f t="shared" si="15"/>
        <v>0</v>
      </c>
      <c r="Q39" s="157">
        <f t="shared" si="6"/>
        <v>120</v>
      </c>
    </row>
    <row r="40" spans="1:17" ht="19.5">
      <c r="A40" s="85">
        <v>168</v>
      </c>
      <c r="B40" s="85" t="s">
        <v>75</v>
      </c>
      <c r="C40" s="86" t="s">
        <v>45</v>
      </c>
      <c r="D40" s="86">
        <v>28</v>
      </c>
      <c r="E40" s="84">
        <v>168</v>
      </c>
      <c r="F40" s="87">
        <v>7</v>
      </c>
      <c r="G40" s="87">
        <f t="shared" si="8"/>
        <v>1176</v>
      </c>
      <c r="H40" s="88">
        <f t="shared" ref="H40:H48" si="18">SUM(F40-500%)</f>
        <v>2</v>
      </c>
      <c r="I40" s="89">
        <f t="shared" si="10"/>
        <v>336</v>
      </c>
      <c r="J40" s="90">
        <f t="shared" si="11"/>
        <v>5</v>
      </c>
      <c r="K40" s="91">
        <f t="shared" si="12"/>
        <v>840</v>
      </c>
      <c r="L40" s="552" t="s">
        <v>15</v>
      </c>
      <c r="M40" s="551"/>
      <c r="N40" s="21">
        <f t="shared" si="13"/>
        <v>842</v>
      </c>
      <c r="O40" s="155">
        <f>SUM(N40/H40)/1000</f>
        <v>0.42099999999999999</v>
      </c>
      <c r="P40" s="156">
        <f t="shared" si="15"/>
        <v>504</v>
      </c>
      <c r="Q40" s="157">
        <f t="shared" si="6"/>
        <v>840</v>
      </c>
    </row>
    <row r="41" spans="1:17" ht="19.5">
      <c r="A41" s="85">
        <v>10</v>
      </c>
      <c r="B41" s="85" t="s">
        <v>76</v>
      </c>
      <c r="C41" s="86" t="s">
        <v>45</v>
      </c>
      <c r="D41" s="86">
        <v>10</v>
      </c>
      <c r="E41" s="84">
        <v>120</v>
      </c>
      <c r="F41" s="87">
        <v>29.99</v>
      </c>
      <c r="G41" s="87">
        <f t="shared" si="8"/>
        <v>299.89999999999998</v>
      </c>
      <c r="H41" s="88">
        <f t="shared" si="18"/>
        <v>24.99</v>
      </c>
      <c r="I41" s="89">
        <f t="shared" si="10"/>
        <v>249.89999999999998</v>
      </c>
      <c r="J41" s="90">
        <f t="shared" si="11"/>
        <v>5</v>
      </c>
      <c r="K41" s="91">
        <f t="shared" si="12"/>
        <v>50</v>
      </c>
      <c r="L41" s="552" t="s">
        <v>15</v>
      </c>
      <c r="M41" s="551"/>
      <c r="N41" s="21">
        <f t="shared" si="13"/>
        <v>74.989999999999995</v>
      </c>
      <c r="O41" s="155">
        <f t="shared" ref="O41:O42" si="19">SUM(N41/H41)/100</f>
        <v>3.0008003201280511E-2</v>
      </c>
      <c r="P41" s="156">
        <f t="shared" si="15"/>
        <v>-199.89999999999998</v>
      </c>
      <c r="Q41" s="157">
        <f t="shared" si="6"/>
        <v>50</v>
      </c>
    </row>
    <row r="42" spans="1:17" ht="19.5">
      <c r="A42" s="85">
        <v>3</v>
      </c>
      <c r="B42" s="85" t="s">
        <v>77</v>
      </c>
      <c r="C42" s="86" t="s">
        <v>45</v>
      </c>
      <c r="D42" s="86">
        <v>3</v>
      </c>
      <c r="E42" s="84">
        <v>36</v>
      </c>
      <c r="F42" s="87">
        <v>35</v>
      </c>
      <c r="G42" s="87">
        <f t="shared" si="8"/>
        <v>105</v>
      </c>
      <c r="H42" s="88">
        <f t="shared" si="18"/>
        <v>30</v>
      </c>
      <c r="I42" s="89">
        <f t="shared" si="10"/>
        <v>90</v>
      </c>
      <c r="J42" s="90">
        <f t="shared" si="11"/>
        <v>5</v>
      </c>
      <c r="K42" s="91">
        <f t="shared" si="12"/>
        <v>15</v>
      </c>
      <c r="L42" s="552" t="s">
        <v>15</v>
      </c>
      <c r="M42" s="551"/>
      <c r="N42" s="21">
        <f t="shared" si="13"/>
        <v>45</v>
      </c>
      <c r="O42" s="155">
        <f t="shared" si="19"/>
        <v>1.4999999999999999E-2</v>
      </c>
      <c r="P42" s="156">
        <f t="shared" si="15"/>
        <v>-75</v>
      </c>
      <c r="Q42" s="157">
        <f t="shared" si="6"/>
        <v>15</v>
      </c>
    </row>
    <row r="43" spans="1:17" ht="19.5">
      <c r="A43" s="85">
        <v>66</v>
      </c>
      <c r="B43" s="85" t="s">
        <v>78</v>
      </c>
      <c r="C43" s="86" t="s">
        <v>45</v>
      </c>
      <c r="D43" s="86">
        <v>11</v>
      </c>
      <c r="E43" s="84">
        <v>66</v>
      </c>
      <c r="F43" s="87">
        <v>5.5</v>
      </c>
      <c r="G43" s="87">
        <f t="shared" si="8"/>
        <v>363</v>
      </c>
      <c r="H43" s="88">
        <f t="shared" si="18"/>
        <v>0.5</v>
      </c>
      <c r="I43" s="89">
        <f t="shared" si="10"/>
        <v>33</v>
      </c>
      <c r="J43" s="90">
        <f t="shared" si="11"/>
        <v>5</v>
      </c>
      <c r="K43" s="91">
        <f t="shared" si="12"/>
        <v>330</v>
      </c>
      <c r="L43" s="552" t="s">
        <v>15</v>
      </c>
      <c r="M43" s="551"/>
      <c r="N43" s="21">
        <f t="shared" si="13"/>
        <v>330.5</v>
      </c>
      <c r="O43" s="155">
        <f>SUM(N43/H43)/1000</f>
        <v>0.66100000000000003</v>
      </c>
      <c r="P43" s="156">
        <f t="shared" si="15"/>
        <v>297</v>
      </c>
      <c r="Q43" s="157">
        <f t="shared" si="6"/>
        <v>330</v>
      </c>
    </row>
    <row r="44" spans="1:17" ht="19.5">
      <c r="A44" s="85">
        <v>14</v>
      </c>
      <c r="B44" s="85" t="s">
        <v>79</v>
      </c>
      <c r="C44" s="86" t="s">
        <v>45</v>
      </c>
      <c r="D44" s="86">
        <v>14</v>
      </c>
      <c r="E44" s="84">
        <v>112</v>
      </c>
      <c r="F44" s="87">
        <v>39.99</v>
      </c>
      <c r="G44" s="87">
        <f t="shared" si="8"/>
        <v>559.86</v>
      </c>
      <c r="H44" s="88">
        <f t="shared" si="18"/>
        <v>34.99</v>
      </c>
      <c r="I44" s="89">
        <f t="shared" si="10"/>
        <v>489.86</v>
      </c>
      <c r="J44" s="90">
        <f t="shared" si="11"/>
        <v>5</v>
      </c>
      <c r="K44" s="91">
        <f t="shared" si="12"/>
        <v>70</v>
      </c>
      <c r="L44" s="552" t="s">
        <v>15</v>
      </c>
      <c r="M44" s="551"/>
      <c r="N44" s="21">
        <f t="shared" si="13"/>
        <v>104.99000000000001</v>
      </c>
      <c r="O44" s="155">
        <f t="shared" ref="O44:O45" si="20">SUM(N44/H44)/100</f>
        <v>3.0005715918833956E-2</v>
      </c>
      <c r="P44" s="156">
        <f t="shared" si="15"/>
        <v>-419.86</v>
      </c>
      <c r="Q44" s="157">
        <f t="shared" si="6"/>
        <v>70</v>
      </c>
    </row>
    <row r="45" spans="1:17" ht="19.5">
      <c r="A45" s="85">
        <v>10</v>
      </c>
      <c r="B45" s="85" t="s">
        <v>80</v>
      </c>
      <c r="C45" s="86" t="s">
        <v>45</v>
      </c>
      <c r="D45" s="86">
        <v>10</v>
      </c>
      <c r="E45" s="84">
        <v>80</v>
      </c>
      <c r="F45" s="87">
        <v>34.9</v>
      </c>
      <c r="G45" s="87">
        <f t="shared" si="8"/>
        <v>349</v>
      </c>
      <c r="H45" s="88">
        <f t="shared" si="18"/>
        <v>29.9</v>
      </c>
      <c r="I45" s="89">
        <f t="shared" si="10"/>
        <v>299</v>
      </c>
      <c r="J45" s="90">
        <f t="shared" si="11"/>
        <v>5</v>
      </c>
      <c r="K45" s="91">
        <f t="shared" si="12"/>
        <v>50</v>
      </c>
      <c r="L45" s="552" t="s">
        <v>15</v>
      </c>
      <c r="M45" s="551"/>
      <c r="N45" s="21">
        <f t="shared" si="13"/>
        <v>79.900000000000006</v>
      </c>
      <c r="O45" s="155">
        <f t="shared" si="20"/>
        <v>2.6722408026755854E-2</v>
      </c>
      <c r="P45" s="156">
        <f t="shared" si="15"/>
        <v>-249</v>
      </c>
      <c r="Q45" s="157">
        <f t="shared" si="6"/>
        <v>50</v>
      </c>
    </row>
    <row r="46" spans="1:17" ht="19.5">
      <c r="A46" s="85">
        <v>88</v>
      </c>
      <c r="B46" s="85" t="s">
        <v>81</v>
      </c>
      <c r="C46" s="86" t="s">
        <v>45</v>
      </c>
      <c r="D46" s="86">
        <v>11</v>
      </c>
      <c r="E46" s="84">
        <v>88</v>
      </c>
      <c r="F46" s="87">
        <v>7</v>
      </c>
      <c r="G46" s="87">
        <f t="shared" si="8"/>
        <v>616</v>
      </c>
      <c r="H46" s="88">
        <f t="shared" si="18"/>
        <v>2</v>
      </c>
      <c r="I46" s="89">
        <f t="shared" si="10"/>
        <v>176</v>
      </c>
      <c r="J46" s="90">
        <f t="shared" si="11"/>
        <v>5</v>
      </c>
      <c r="K46" s="91">
        <f t="shared" si="12"/>
        <v>440</v>
      </c>
      <c r="L46" s="552" t="s">
        <v>15</v>
      </c>
      <c r="M46" s="551"/>
      <c r="N46" s="21">
        <f t="shared" si="13"/>
        <v>442</v>
      </c>
      <c r="O46" s="155">
        <f t="shared" ref="O46:O47" si="21">SUM(N46/H46)/1000</f>
        <v>0.221</v>
      </c>
      <c r="P46" s="156">
        <f t="shared" si="15"/>
        <v>264</v>
      </c>
      <c r="Q46" s="157">
        <f t="shared" si="6"/>
        <v>440</v>
      </c>
    </row>
    <row r="47" spans="1:17" ht="19.5">
      <c r="A47" s="85">
        <v>56</v>
      </c>
      <c r="B47" s="85" t="s">
        <v>82</v>
      </c>
      <c r="C47" s="86" t="s">
        <v>45</v>
      </c>
      <c r="D47" s="86">
        <v>7</v>
      </c>
      <c r="E47" s="84">
        <v>56</v>
      </c>
      <c r="F47" s="87">
        <v>7</v>
      </c>
      <c r="G47" s="87">
        <f t="shared" si="8"/>
        <v>392</v>
      </c>
      <c r="H47" s="88">
        <f t="shared" si="18"/>
        <v>2</v>
      </c>
      <c r="I47" s="89">
        <f t="shared" si="10"/>
        <v>112</v>
      </c>
      <c r="J47" s="90">
        <f t="shared" si="11"/>
        <v>5</v>
      </c>
      <c r="K47" s="91">
        <f t="shared" si="12"/>
        <v>280</v>
      </c>
      <c r="L47" s="552" t="s">
        <v>15</v>
      </c>
      <c r="M47" s="551"/>
      <c r="N47" s="21">
        <f t="shared" si="13"/>
        <v>282</v>
      </c>
      <c r="O47" s="155">
        <f t="shared" si="21"/>
        <v>0.14099999999999999</v>
      </c>
      <c r="P47" s="156">
        <f t="shared" si="15"/>
        <v>168</v>
      </c>
      <c r="Q47" s="157">
        <f t="shared" si="6"/>
        <v>280</v>
      </c>
    </row>
    <row r="48" spans="1:17" ht="19.5">
      <c r="A48" s="85">
        <v>72</v>
      </c>
      <c r="B48" s="85" t="s">
        <v>83</v>
      </c>
      <c r="C48" s="86" t="s">
        <v>45</v>
      </c>
      <c r="D48" s="86">
        <v>12</v>
      </c>
      <c r="E48" s="84">
        <v>72</v>
      </c>
      <c r="F48" s="87">
        <v>9</v>
      </c>
      <c r="G48" s="87">
        <f t="shared" si="8"/>
        <v>648</v>
      </c>
      <c r="H48" s="88">
        <f t="shared" si="18"/>
        <v>4</v>
      </c>
      <c r="I48" s="89">
        <f t="shared" si="10"/>
        <v>288</v>
      </c>
      <c r="J48" s="90">
        <f t="shared" si="11"/>
        <v>5</v>
      </c>
      <c r="K48" s="91">
        <f t="shared" si="12"/>
        <v>360</v>
      </c>
      <c r="L48" s="552" t="s">
        <v>15</v>
      </c>
      <c r="M48" s="551"/>
      <c r="N48" s="21">
        <f t="shared" si="13"/>
        <v>364</v>
      </c>
      <c r="O48" s="155">
        <f>SUM(N48/H48)/100</f>
        <v>0.91</v>
      </c>
      <c r="P48" s="156">
        <f t="shared" si="15"/>
        <v>72</v>
      </c>
      <c r="Q48" s="157">
        <f t="shared" si="6"/>
        <v>360</v>
      </c>
    </row>
    <row r="49" spans="2:17" ht="17.25">
      <c r="B49" s="99" t="s">
        <v>20</v>
      </c>
      <c r="C49" s="99"/>
      <c r="D49" s="99"/>
      <c r="E49" s="99"/>
      <c r="F49" s="100"/>
      <c r="G49" s="100"/>
      <c r="H49" s="99"/>
      <c r="I49" s="99"/>
      <c r="J49" s="99"/>
      <c r="K49" s="96"/>
      <c r="L49" s="99"/>
      <c r="M49" s="99"/>
      <c r="N49" s="99"/>
      <c r="O49" s="99"/>
      <c r="P49" s="156">
        <f t="shared" si="15"/>
        <v>5350.35</v>
      </c>
      <c r="Q49" s="159">
        <f>SUM(Q9:Q48)</f>
        <v>5350.35</v>
      </c>
    </row>
    <row r="50" spans="2:17" ht="17.25">
      <c r="F50" s="100"/>
      <c r="G50" s="100"/>
      <c r="K50" s="96"/>
      <c r="P50" s="160"/>
    </row>
    <row r="51" spans="2:17" ht="19.5">
      <c r="F51" s="101" t="s">
        <v>84</v>
      </c>
      <c r="G51" s="102">
        <f>SUM(K9:K51)</f>
        <v>5350.35</v>
      </c>
      <c r="K51" s="96"/>
      <c r="P51" s="160"/>
    </row>
  </sheetData>
  <mergeCells count="51">
    <mergeCell ref="L47:M47"/>
    <mergeCell ref="L48:M48"/>
    <mergeCell ref="L41:M41"/>
    <mergeCell ref="L42:M42"/>
    <mergeCell ref="L43:M43"/>
    <mergeCell ref="L44:M44"/>
    <mergeCell ref="L45:M45"/>
    <mergeCell ref="L46:M46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12:M12"/>
    <mergeCell ref="L13:M13"/>
    <mergeCell ref="L14:M14"/>
    <mergeCell ref="L15:M15"/>
    <mergeCell ref="C16:D16"/>
    <mergeCell ref="L16:M16"/>
    <mergeCell ref="L11:M11"/>
    <mergeCell ref="C1:I1"/>
    <mergeCell ref="E2:I2"/>
    <mergeCell ref="M2:O2"/>
    <mergeCell ref="E3:I3"/>
    <mergeCell ref="M3:O3"/>
    <mergeCell ref="E4:I4"/>
    <mergeCell ref="M4:O4"/>
    <mergeCell ref="C5:D5"/>
    <mergeCell ref="C8:D8"/>
    <mergeCell ref="L8:M8"/>
    <mergeCell ref="L9:M9"/>
    <mergeCell ref="L10:M10"/>
  </mergeCells>
  <conditionalFormatting sqref="A9:B31">
    <cfRule type="notContainsBlanks" dxfId="6" priority="2">
      <formula>LEN(TRIM(A9))&gt;0</formula>
    </cfRule>
  </conditionalFormatting>
  <conditionalFormatting sqref="C7 E7:K7 F51:G51">
    <cfRule type="notContainsBlanks" dxfId="5" priority="1">
      <formula>LEN(TRIM(C7))&gt;0</formula>
    </cfRule>
  </conditionalFormatting>
  <conditionalFormatting sqref="L9:O48">
    <cfRule type="notContainsBlanks" dxfId="4" priority="3">
      <formula>LEN(TRIM(L9))&gt;0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868F-EF9C-48CB-8D92-8A56A2757199}">
  <dimension ref="A1:O40"/>
  <sheetViews>
    <sheetView workbookViewId="0">
      <selection sqref="A1:O40"/>
    </sheetView>
  </sheetViews>
  <sheetFormatPr defaultRowHeight="15"/>
  <cols>
    <col min="1" max="1" width="3.5703125" bestFit="1" customWidth="1"/>
    <col min="2" max="2" width="17.7109375" bestFit="1" customWidth="1"/>
    <col min="3" max="3" width="10.28515625" bestFit="1" customWidth="1"/>
    <col min="4" max="4" width="8.85546875" bestFit="1" customWidth="1"/>
    <col min="5" max="5" width="12.140625" bestFit="1" customWidth="1"/>
    <col min="6" max="6" width="11.7109375" bestFit="1" customWidth="1"/>
    <col min="7" max="7" width="12.5703125" bestFit="1" customWidth="1"/>
    <col min="8" max="8" width="12.7109375" bestFit="1" customWidth="1"/>
    <col min="9" max="9" width="38.42578125" bestFit="1" customWidth="1"/>
    <col min="10" max="10" width="17.7109375" bestFit="1" customWidth="1"/>
    <col min="11" max="11" width="11" bestFit="1" customWidth="1"/>
    <col min="12" max="12" width="9.28515625" bestFit="1" customWidth="1"/>
    <col min="13" max="13" width="10.28515625" bestFit="1" customWidth="1"/>
    <col min="14" max="14" width="7.85546875" bestFit="1" customWidth="1"/>
    <col min="15" max="15" width="6.28515625" bestFit="1" customWidth="1"/>
  </cols>
  <sheetData>
    <row r="1" spans="1:15" ht="22.5">
      <c r="A1" s="65"/>
      <c r="B1" s="137"/>
      <c r="C1" s="557" t="s">
        <v>35</v>
      </c>
      <c r="D1" s="551"/>
      <c r="E1" s="551"/>
      <c r="F1" s="551"/>
      <c r="G1" s="551"/>
      <c r="H1" s="65"/>
      <c r="I1" s="137" t="s">
        <v>301</v>
      </c>
      <c r="J1" s="138"/>
      <c r="K1" s="65"/>
      <c r="L1" s="65"/>
      <c r="M1" s="65"/>
      <c r="N1" s="65"/>
    </row>
    <row r="2" spans="1:15" ht="16.5">
      <c r="A2" s="65"/>
      <c r="B2" s="140"/>
      <c r="C2" s="140" t="s">
        <v>8</v>
      </c>
      <c r="D2" s="142">
        <f>E7</f>
        <v>0</v>
      </c>
      <c r="E2" s="558" t="str">
        <f ca="1">IFERROR(__xludf.DUMMYFUNCTION("SPARKLINE(D21,{""charttype"",""bar"";""max"",MAX(F21:F22);""color1"",""#AEB7C0""})"),"")</f>
        <v/>
      </c>
      <c r="F2" s="551"/>
      <c r="G2" s="551"/>
      <c r="H2" s="3"/>
      <c r="I2" s="140" t="s">
        <v>8</v>
      </c>
      <c r="J2" s="142">
        <f>K7</f>
        <v>0</v>
      </c>
      <c r="K2" s="558" t="str">
        <f ca="1">IFERROR(__xludf.DUMMYFUNCTION("SPARKLINE(J21,{""charttype"",""bar"";""max"",MAX(L21:L22);""color1"",""#AEB7C0""})"),"")</f>
        <v/>
      </c>
      <c r="L2" s="551"/>
      <c r="M2" s="551"/>
      <c r="N2" s="65"/>
    </row>
    <row r="3" spans="1:15" ht="16.5">
      <c r="A3" s="65"/>
      <c r="B3" s="140"/>
      <c r="C3" s="140" t="s">
        <v>312</v>
      </c>
      <c r="D3" s="161">
        <f>F7</f>
        <v>11589</v>
      </c>
      <c r="E3" s="559" t="str">
        <f ca="1">IFERROR(__xludf.DUMMYFUNCTION("SPARKLINE(D22,{""charttype"",""bar"";""max"",MAX(F21:F22);""color1"",""#193044""})"),"")</f>
        <v/>
      </c>
      <c r="F3" s="551"/>
      <c r="G3" s="551"/>
      <c r="H3" s="3"/>
      <c r="I3" s="140" t="s">
        <v>312</v>
      </c>
      <c r="J3" s="161">
        <f>L7</f>
        <v>46089.3</v>
      </c>
      <c r="K3" s="559" t="str">
        <f ca="1">IFERROR(__xludf.DUMMYFUNCTION("SPARKLINE(J22,{""charttype"",""bar"";""max"",MAX(L21:L22);""color1"",""#193044""})"),"")</f>
        <v/>
      </c>
      <c r="L3" s="551"/>
      <c r="M3" s="551"/>
      <c r="N3" s="65"/>
    </row>
    <row r="4" spans="1:15">
      <c r="A4" s="65"/>
      <c r="B4" s="3"/>
      <c r="C4" s="3"/>
      <c r="D4" s="3"/>
      <c r="E4" s="551"/>
      <c r="F4" s="551"/>
      <c r="G4" s="551"/>
      <c r="H4" s="3"/>
      <c r="I4" s="3"/>
      <c r="J4" s="3"/>
      <c r="K4" s="551"/>
      <c r="L4" s="551"/>
      <c r="M4" s="551"/>
      <c r="N4" s="65"/>
    </row>
    <row r="5" spans="1:15" ht="29.25">
      <c r="A5" s="77"/>
      <c r="B5" s="69"/>
      <c r="C5" s="553" t="s">
        <v>35</v>
      </c>
      <c r="D5" s="551"/>
      <c r="E5" s="9"/>
      <c r="F5" s="9"/>
      <c r="G5" s="9"/>
      <c r="H5" s="9"/>
      <c r="I5" s="70" t="s">
        <v>301</v>
      </c>
      <c r="J5" s="9"/>
      <c r="K5" s="9"/>
      <c r="L5" s="9"/>
      <c r="M5" s="9"/>
      <c r="N5" s="77"/>
    </row>
    <row r="6" spans="1:15" ht="19.5">
      <c r="A6" s="65"/>
      <c r="B6" s="3"/>
      <c r="C6" s="3"/>
      <c r="D6" s="3"/>
      <c r="E6" s="162" t="s">
        <v>8</v>
      </c>
      <c r="F6" s="162" t="s">
        <v>312</v>
      </c>
      <c r="G6" s="162" t="s">
        <v>313</v>
      </c>
      <c r="H6" s="163" t="s">
        <v>314</v>
      </c>
      <c r="I6" s="3"/>
      <c r="J6" s="3"/>
      <c r="K6" s="5" t="s">
        <v>8</v>
      </c>
      <c r="L6" s="5" t="s">
        <v>312</v>
      </c>
      <c r="M6" s="5" t="s">
        <v>10</v>
      </c>
      <c r="N6" s="65"/>
    </row>
    <row r="7" spans="1:15" ht="19.5">
      <c r="A7" s="8" t="s">
        <v>315</v>
      </c>
      <c r="B7" s="8" t="s">
        <v>316</v>
      </c>
      <c r="C7" s="8" t="s">
        <v>11</v>
      </c>
      <c r="D7" s="9"/>
      <c r="E7" s="164">
        <f t="shared" ref="E7:G7" si="0">SUM(E9:E32)</f>
        <v>0</v>
      </c>
      <c r="F7" s="164">
        <f t="shared" si="0"/>
        <v>11589</v>
      </c>
      <c r="G7" s="164">
        <f t="shared" si="0"/>
        <v>-11589</v>
      </c>
      <c r="H7" s="165" t="e">
        <f>SUM(#REF!-#REF!)/10</f>
        <v>#REF!</v>
      </c>
      <c r="I7" s="8" t="s">
        <v>11</v>
      </c>
      <c r="J7" s="9"/>
      <c r="K7" s="11">
        <f t="shared" ref="K7:M7" si="1">SUM(K8:K33)</f>
        <v>0</v>
      </c>
      <c r="L7" s="11">
        <f t="shared" si="1"/>
        <v>46089.3</v>
      </c>
      <c r="M7" s="166">
        <f t="shared" si="1"/>
        <v>23294.65</v>
      </c>
      <c r="N7" s="77"/>
    </row>
    <row r="8" spans="1:15">
      <c r="A8" s="65"/>
      <c r="C8" s="551"/>
      <c r="D8" s="551"/>
      <c r="E8" s="3"/>
      <c r="F8" s="3" t="str">
        <f>IF(ISBLANK($C8), "", SUMIF([1]Transações!$E:$E,$C8,[1]Transações!$C:$C))</f>
        <v/>
      </c>
      <c r="G8" s="3" t="str">
        <f>IF(ISBLANK($C8), "", E8-F8)</f>
        <v/>
      </c>
      <c r="H8" s="3"/>
      <c r="I8" s="551"/>
      <c r="J8" s="551"/>
      <c r="K8" s="3"/>
      <c r="L8" s="3" t="str">
        <f>IF(ISBLANK($I8), "", SUMIF([1]Transações!$J:$J,$I8,[1]Transações!$H:$H))</f>
        <v/>
      </c>
      <c r="M8" s="3" t="str">
        <f>IF(ISBLANK($I8), "", L8-K8)</f>
        <v/>
      </c>
      <c r="N8" s="65"/>
    </row>
    <row r="9" spans="1:15" ht="16.5">
      <c r="H9" s="3"/>
      <c r="I9" s="167">
        <v>44767</v>
      </c>
      <c r="J9" s="168" t="s">
        <v>317</v>
      </c>
      <c r="K9" s="552" t="s">
        <v>45</v>
      </c>
      <c r="L9" s="551"/>
      <c r="M9" s="21">
        <v>250</v>
      </c>
      <c r="N9" s="21">
        <v>125</v>
      </c>
      <c r="O9" s="169">
        <f>IF(ISBLANK($K9), "", M9-N9)</f>
        <v>125</v>
      </c>
    </row>
    <row r="10" spans="1:15" ht="16.5">
      <c r="A10" s="65">
        <v>1</v>
      </c>
      <c r="B10" s="17" t="s">
        <v>318</v>
      </c>
      <c r="C10" s="552" t="s">
        <v>319</v>
      </c>
      <c r="D10" s="551"/>
      <c r="E10" s="21">
        <v>0</v>
      </c>
      <c r="F10" s="21">
        <v>104</v>
      </c>
      <c r="G10" s="170">
        <f t="shared" ref="G10:G22" si="2">IF(ISBLANK($C10), "", E10-F10)</f>
        <v>-104</v>
      </c>
      <c r="H10" s="14" t="s">
        <v>320</v>
      </c>
      <c r="I10" s="17" t="s">
        <v>321</v>
      </c>
      <c r="J10" s="552" t="s">
        <v>45</v>
      </c>
      <c r="K10" s="551"/>
      <c r="L10" s="21">
        <f t="shared" ref="L10:L38" si="3">(SUM(M10*2))</f>
        <v>4779.3</v>
      </c>
      <c r="M10" s="21">
        <v>2389.65</v>
      </c>
      <c r="N10" s="169">
        <f t="shared" ref="N10:N38" si="4">IF(ISBLANK($J10), "", L10-M10)</f>
        <v>2389.65</v>
      </c>
    </row>
    <row r="11" spans="1:15" ht="16.5">
      <c r="A11" s="65">
        <v>2</v>
      </c>
      <c r="B11" s="17" t="s">
        <v>322</v>
      </c>
      <c r="C11" s="552" t="s">
        <v>319</v>
      </c>
      <c r="D11" s="551"/>
      <c r="E11" s="21">
        <v>0</v>
      </c>
      <c r="F11" s="21">
        <v>150</v>
      </c>
      <c r="G11" s="170">
        <f t="shared" si="2"/>
        <v>-150</v>
      </c>
      <c r="H11" s="14" t="s">
        <v>323</v>
      </c>
      <c r="I11" s="168" t="s">
        <v>324</v>
      </c>
      <c r="J11" s="552" t="s">
        <v>45</v>
      </c>
      <c r="K11" s="551"/>
      <c r="L11" s="21">
        <f t="shared" si="3"/>
        <v>4188</v>
      </c>
      <c r="M11" s="21">
        <v>2094</v>
      </c>
      <c r="N11" s="169">
        <f t="shared" si="4"/>
        <v>2094</v>
      </c>
    </row>
    <row r="12" spans="1:15" ht="16.5">
      <c r="A12" s="65">
        <v>3</v>
      </c>
      <c r="B12" s="17" t="s">
        <v>325</v>
      </c>
      <c r="C12" s="552" t="s">
        <v>326</v>
      </c>
      <c r="D12" s="551"/>
      <c r="E12" s="21">
        <v>0</v>
      </c>
      <c r="F12" s="21">
        <v>306</v>
      </c>
      <c r="G12" s="170">
        <f t="shared" si="2"/>
        <v>-306</v>
      </c>
      <c r="H12" s="14" t="s">
        <v>327</v>
      </c>
      <c r="I12" s="168" t="s">
        <v>328</v>
      </c>
      <c r="J12" s="552" t="s">
        <v>45</v>
      </c>
      <c r="K12" s="551"/>
      <c r="L12" s="21">
        <f t="shared" si="3"/>
        <v>600</v>
      </c>
      <c r="M12" s="21">
        <v>300</v>
      </c>
      <c r="N12" s="169">
        <f t="shared" si="4"/>
        <v>300</v>
      </c>
    </row>
    <row r="13" spans="1:15" ht="16.5">
      <c r="A13" s="65">
        <v>4</v>
      </c>
      <c r="B13" s="168" t="s">
        <v>329</v>
      </c>
      <c r="C13" s="552" t="s">
        <v>326</v>
      </c>
      <c r="D13" s="551"/>
      <c r="E13" s="21">
        <v>0</v>
      </c>
      <c r="F13" s="21">
        <v>222</v>
      </c>
      <c r="G13" s="170">
        <f t="shared" si="2"/>
        <v>-222</v>
      </c>
      <c r="H13" s="14" t="s">
        <v>330</v>
      </c>
      <c r="I13" s="17" t="s">
        <v>331</v>
      </c>
      <c r="J13" s="552" t="s">
        <v>45</v>
      </c>
      <c r="K13" s="551"/>
      <c r="L13" s="21">
        <f t="shared" si="3"/>
        <v>3480</v>
      </c>
      <c r="M13" s="21">
        <v>1740</v>
      </c>
      <c r="N13" s="169">
        <f t="shared" si="4"/>
        <v>1740</v>
      </c>
    </row>
    <row r="14" spans="1:15" ht="16.5">
      <c r="A14" s="65">
        <v>5</v>
      </c>
      <c r="B14" s="17" t="s">
        <v>322</v>
      </c>
      <c r="C14" s="552" t="s">
        <v>319</v>
      </c>
      <c r="D14" s="551"/>
      <c r="E14" s="21">
        <v>0</v>
      </c>
      <c r="F14" s="21">
        <v>200</v>
      </c>
      <c r="G14" s="170">
        <f t="shared" si="2"/>
        <v>-200</v>
      </c>
      <c r="H14" s="14" t="s">
        <v>332</v>
      </c>
      <c r="I14" s="168" t="s">
        <v>333</v>
      </c>
      <c r="J14" s="552" t="s">
        <v>45</v>
      </c>
      <c r="K14" s="551"/>
      <c r="L14" s="21">
        <f t="shared" si="3"/>
        <v>1000</v>
      </c>
      <c r="M14" s="21">
        <v>500</v>
      </c>
      <c r="N14" s="169">
        <f t="shared" si="4"/>
        <v>500</v>
      </c>
    </row>
    <row r="15" spans="1:15" ht="16.5">
      <c r="A15" s="65">
        <v>6</v>
      </c>
      <c r="B15" s="17" t="s">
        <v>334</v>
      </c>
      <c r="C15" s="552" t="s">
        <v>319</v>
      </c>
      <c r="D15" s="551"/>
      <c r="E15" s="21">
        <v>0</v>
      </c>
      <c r="F15" s="21">
        <v>30</v>
      </c>
      <c r="G15" s="170">
        <f t="shared" si="2"/>
        <v>-30</v>
      </c>
      <c r="H15" s="14" t="s">
        <v>335</v>
      </c>
      <c r="I15" s="17" t="s">
        <v>336</v>
      </c>
      <c r="J15" s="552" t="s">
        <v>45</v>
      </c>
      <c r="K15" s="551"/>
      <c r="L15" s="21">
        <f t="shared" si="3"/>
        <v>1434</v>
      </c>
      <c r="M15" s="21">
        <v>717</v>
      </c>
      <c r="N15" s="169">
        <f t="shared" si="4"/>
        <v>717</v>
      </c>
    </row>
    <row r="16" spans="1:15" ht="16.5">
      <c r="A16" s="65">
        <v>7</v>
      </c>
      <c r="B16" s="168" t="s">
        <v>337</v>
      </c>
      <c r="C16" s="552" t="s">
        <v>326</v>
      </c>
      <c r="D16" s="551"/>
      <c r="E16" s="21">
        <v>0</v>
      </c>
      <c r="F16" s="21">
        <v>110</v>
      </c>
      <c r="G16" s="170">
        <f t="shared" si="2"/>
        <v>-110</v>
      </c>
      <c r="H16" s="14" t="s">
        <v>338</v>
      </c>
      <c r="I16" s="17" t="s">
        <v>339</v>
      </c>
      <c r="J16" s="552" t="s">
        <v>45</v>
      </c>
      <c r="K16" s="551"/>
      <c r="L16" s="21">
        <f t="shared" si="3"/>
        <v>706</v>
      </c>
      <c r="M16" s="21">
        <v>353</v>
      </c>
      <c r="N16" s="169">
        <f t="shared" si="4"/>
        <v>353</v>
      </c>
    </row>
    <row r="17" spans="1:14" ht="16.5">
      <c r="A17" s="65">
        <v>8</v>
      </c>
      <c r="B17" s="17" t="s">
        <v>340</v>
      </c>
      <c r="C17" s="552" t="s">
        <v>326</v>
      </c>
      <c r="D17" s="551"/>
      <c r="E17" s="21">
        <v>0</v>
      </c>
      <c r="F17" s="21">
        <v>1200</v>
      </c>
      <c r="G17" s="170">
        <f t="shared" si="2"/>
        <v>-1200</v>
      </c>
      <c r="H17" s="14" t="s">
        <v>341</v>
      </c>
      <c r="I17" s="168" t="s">
        <v>342</v>
      </c>
      <c r="J17" s="552" t="s">
        <v>45</v>
      </c>
      <c r="K17" s="551"/>
      <c r="L17" s="21">
        <f t="shared" si="3"/>
        <v>524</v>
      </c>
      <c r="M17" s="21">
        <v>262</v>
      </c>
      <c r="N17" s="169">
        <f t="shared" si="4"/>
        <v>262</v>
      </c>
    </row>
    <row r="18" spans="1:14" ht="16.5">
      <c r="A18" s="65">
        <v>9</v>
      </c>
      <c r="B18" s="17" t="s">
        <v>343</v>
      </c>
      <c r="C18" s="552" t="s">
        <v>319</v>
      </c>
      <c r="D18" s="551"/>
      <c r="E18" s="21">
        <v>0</v>
      </c>
      <c r="F18" s="21">
        <v>50</v>
      </c>
      <c r="G18" s="170">
        <f t="shared" si="2"/>
        <v>-50</v>
      </c>
      <c r="H18" s="14" t="s">
        <v>344</v>
      </c>
      <c r="I18" s="17" t="s">
        <v>345</v>
      </c>
      <c r="J18" s="552" t="s">
        <v>45</v>
      </c>
      <c r="K18" s="551"/>
      <c r="L18" s="21">
        <f t="shared" si="3"/>
        <v>436</v>
      </c>
      <c r="M18" s="21">
        <v>218</v>
      </c>
      <c r="N18" s="169">
        <f t="shared" si="4"/>
        <v>218</v>
      </c>
    </row>
    <row r="19" spans="1:14" ht="16.5">
      <c r="A19" s="65">
        <v>10</v>
      </c>
      <c r="B19" s="17" t="s">
        <v>346</v>
      </c>
      <c r="C19" s="552" t="s">
        <v>347</v>
      </c>
      <c r="D19" s="551"/>
      <c r="E19" s="21">
        <v>0</v>
      </c>
      <c r="F19" s="21">
        <v>104</v>
      </c>
      <c r="G19" s="170">
        <f t="shared" si="2"/>
        <v>-104</v>
      </c>
      <c r="H19" s="14" t="s">
        <v>348</v>
      </c>
      <c r="I19" s="17" t="s">
        <v>349</v>
      </c>
      <c r="J19" s="552" t="s">
        <v>45</v>
      </c>
      <c r="K19" s="551"/>
      <c r="L19" s="21">
        <f t="shared" si="3"/>
        <v>910</v>
      </c>
      <c r="M19" s="21">
        <v>455</v>
      </c>
      <c r="N19" s="169">
        <f t="shared" si="4"/>
        <v>455</v>
      </c>
    </row>
    <row r="20" spans="1:14" ht="16.5">
      <c r="A20" s="65">
        <v>11</v>
      </c>
      <c r="B20" s="17" t="s">
        <v>350</v>
      </c>
      <c r="C20" s="552" t="s">
        <v>319</v>
      </c>
      <c r="D20" s="551"/>
      <c r="E20" s="21">
        <v>0</v>
      </c>
      <c r="F20" s="21">
        <v>500</v>
      </c>
      <c r="G20" s="170">
        <f t="shared" si="2"/>
        <v>-500</v>
      </c>
      <c r="H20" s="14" t="s">
        <v>351</v>
      </c>
      <c r="I20" s="168" t="s">
        <v>352</v>
      </c>
      <c r="J20" s="552" t="s">
        <v>45</v>
      </c>
      <c r="K20" s="551"/>
      <c r="L20" s="21">
        <f t="shared" si="3"/>
        <v>684</v>
      </c>
      <c r="M20" s="21">
        <v>342</v>
      </c>
      <c r="N20" s="169">
        <f t="shared" si="4"/>
        <v>342</v>
      </c>
    </row>
    <row r="21" spans="1:14" ht="16.5">
      <c r="A21" s="65">
        <v>12</v>
      </c>
      <c r="B21" s="168" t="s">
        <v>353</v>
      </c>
      <c r="C21" s="552" t="s">
        <v>347</v>
      </c>
      <c r="D21" s="551"/>
      <c r="E21" s="21">
        <v>0</v>
      </c>
      <c r="F21" s="21">
        <v>105</v>
      </c>
      <c r="G21" s="170">
        <f t="shared" si="2"/>
        <v>-105</v>
      </c>
      <c r="H21" s="14" t="s">
        <v>354</v>
      </c>
      <c r="I21" s="17" t="s">
        <v>355</v>
      </c>
      <c r="J21" s="552" t="s">
        <v>45</v>
      </c>
      <c r="K21" s="551"/>
      <c r="L21" s="21">
        <f t="shared" si="3"/>
        <v>7414</v>
      </c>
      <c r="M21" s="21">
        <v>3707</v>
      </c>
      <c r="N21" s="169">
        <f t="shared" si="4"/>
        <v>3707</v>
      </c>
    </row>
    <row r="22" spans="1:14" ht="16.5">
      <c r="A22" s="65">
        <v>13</v>
      </c>
      <c r="B22" s="17" t="s">
        <v>356</v>
      </c>
      <c r="C22" s="552" t="s">
        <v>326</v>
      </c>
      <c r="D22" s="551"/>
      <c r="E22" s="21">
        <v>0</v>
      </c>
      <c r="F22" s="21">
        <v>75</v>
      </c>
      <c r="G22" s="170">
        <f t="shared" si="2"/>
        <v>-75</v>
      </c>
      <c r="H22" s="14" t="s">
        <v>357</v>
      </c>
      <c r="I22" s="17" t="s">
        <v>358</v>
      </c>
      <c r="J22" s="552" t="s">
        <v>45</v>
      </c>
      <c r="K22" s="551"/>
      <c r="L22" s="21">
        <f t="shared" si="3"/>
        <v>1064</v>
      </c>
      <c r="M22" s="21">
        <v>532</v>
      </c>
      <c r="N22" s="169">
        <f t="shared" si="4"/>
        <v>532</v>
      </c>
    </row>
    <row r="23" spans="1:14" ht="16.5">
      <c r="H23" s="14" t="s">
        <v>359</v>
      </c>
      <c r="I23" s="168" t="s">
        <v>360</v>
      </c>
      <c r="J23" s="552" t="s">
        <v>45</v>
      </c>
      <c r="K23" s="551"/>
      <c r="L23" s="21">
        <f t="shared" si="3"/>
        <v>1500</v>
      </c>
      <c r="M23" s="21">
        <v>750</v>
      </c>
      <c r="N23" s="169">
        <f t="shared" si="4"/>
        <v>750</v>
      </c>
    </row>
    <row r="24" spans="1:14" ht="16.5">
      <c r="H24" s="14" t="s">
        <v>361</v>
      </c>
      <c r="I24" s="17" t="s">
        <v>362</v>
      </c>
      <c r="J24" s="552" t="s">
        <v>45</v>
      </c>
      <c r="K24" s="551"/>
      <c r="L24" s="21">
        <f t="shared" si="3"/>
        <v>1630</v>
      </c>
      <c r="M24" s="21">
        <v>815</v>
      </c>
      <c r="N24" s="169">
        <f t="shared" si="4"/>
        <v>815</v>
      </c>
    </row>
    <row r="25" spans="1:14" ht="16.5">
      <c r="H25" s="14" t="s">
        <v>363</v>
      </c>
      <c r="I25" s="17" t="s">
        <v>117</v>
      </c>
      <c r="J25" s="552" t="s">
        <v>45</v>
      </c>
      <c r="K25" s="551"/>
      <c r="L25" s="21">
        <f t="shared" si="3"/>
        <v>120</v>
      </c>
      <c r="M25" s="21">
        <v>60</v>
      </c>
      <c r="N25" s="169">
        <f t="shared" si="4"/>
        <v>60</v>
      </c>
    </row>
    <row r="26" spans="1:14" ht="16.5">
      <c r="H26" s="14" t="s">
        <v>364</v>
      </c>
      <c r="I26" s="168" t="s">
        <v>365</v>
      </c>
      <c r="J26" s="552" t="s">
        <v>45</v>
      </c>
      <c r="K26" s="551"/>
      <c r="L26" s="21">
        <f t="shared" si="3"/>
        <v>4408</v>
      </c>
      <c r="M26" s="21">
        <v>2204</v>
      </c>
      <c r="N26" s="169">
        <f t="shared" si="4"/>
        <v>2204</v>
      </c>
    </row>
    <row r="27" spans="1:14" ht="16.5">
      <c r="A27" s="65">
        <v>14</v>
      </c>
      <c r="B27" s="168" t="s">
        <v>366</v>
      </c>
      <c r="C27" s="552" t="s">
        <v>367</v>
      </c>
      <c r="D27" s="551"/>
      <c r="E27" s="21">
        <v>0</v>
      </c>
      <c r="F27" s="21">
        <v>200</v>
      </c>
      <c r="G27" s="171">
        <f t="shared" ref="G27:G40" si="5">IF(ISBLANK($C27), "", E27-F27)</f>
        <v>-200</v>
      </c>
      <c r="H27" s="14" t="s">
        <v>368</v>
      </c>
      <c r="I27" s="17" t="s">
        <v>369</v>
      </c>
      <c r="J27" s="552" t="s">
        <v>45</v>
      </c>
      <c r="K27" s="551"/>
      <c r="L27" s="21">
        <f t="shared" si="3"/>
        <v>1768</v>
      </c>
      <c r="M27" s="21">
        <v>884</v>
      </c>
      <c r="N27" s="169">
        <f t="shared" si="4"/>
        <v>884</v>
      </c>
    </row>
    <row r="28" spans="1:14" ht="16.5">
      <c r="A28" s="65">
        <v>15</v>
      </c>
      <c r="B28" s="17" t="s">
        <v>370</v>
      </c>
      <c r="C28" s="552" t="s">
        <v>367</v>
      </c>
      <c r="D28" s="551"/>
      <c r="E28" s="21">
        <v>0</v>
      </c>
      <c r="F28" s="21">
        <v>738</v>
      </c>
      <c r="G28" s="171">
        <f t="shared" si="5"/>
        <v>-738</v>
      </c>
      <c r="H28" s="14" t="s">
        <v>371</v>
      </c>
      <c r="I28" s="17" t="s">
        <v>372</v>
      </c>
      <c r="J28" s="552" t="s">
        <v>45</v>
      </c>
      <c r="K28" s="551"/>
      <c r="L28" s="21">
        <f t="shared" si="3"/>
        <v>5428</v>
      </c>
      <c r="M28" s="21">
        <v>2714</v>
      </c>
      <c r="N28" s="169">
        <f t="shared" si="4"/>
        <v>2714</v>
      </c>
    </row>
    <row r="29" spans="1:14" ht="16.5">
      <c r="A29" s="65">
        <v>16</v>
      </c>
      <c r="B29" s="17" t="s">
        <v>373</v>
      </c>
      <c r="C29" s="552" t="s">
        <v>374</v>
      </c>
      <c r="D29" s="551"/>
      <c r="E29" s="21">
        <v>0</v>
      </c>
      <c r="F29" s="21">
        <v>3420</v>
      </c>
      <c r="G29" s="172">
        <f t="shared" si="5"/>
        <v>-3420</v>
      </c>
      <c r="H29" s="14" t="s">
        <v>375</v>
      </c>
      <c r="I29" s="168" t="s">
        <v>372</v>
      </c>
      <c r="J29" s="552" t="s">
        <v>45</v>
      </c>
      <c r="K29" s="551"/>
      <c r="L29" s="21">
        <f t="shared" si="3"/>
        <v>500</v>
      </c>
      <c r="M29" s="21">
        <v>250</v>
      </c>
      <c r="N29" s="169">
        <f t="shared" si="4"/>
        <v>250</v>
      </c>
    </row>
    <row r="30" spans="1:14" ht="16.5">
      <c r="A30" s="65">
        <v>17</v>
      </c>
      <c r="B30" s="17" t="s">
        <v>373</v>
      </c>
      <c r="C30" s="552" t="s">
        <v>374</v>
      </c>
      <c r="D30" s="551"/>
      <c r="E30" s="21">
        <v>0</v>
      </c>
      <c r="F30" s="21">
        <v>1637</v>
      </c>
      <c r="G30" s="172">
        <f t="shared" si="5"/>
        <v>-1637</v>
      </c>
      <c r="H30" s="14" t="s">
        <v>376</v>
      </c>
      <c r="I30" s="17" t="s">
        <v>377</v>
      </c>
      <c r="J30" s="552" t="s">
        <v>45</v>
      </c>
      <c r="K30" s="551"/>
      <c r="L30" s="21">
        <f t="shared" si="3"/>
        <v>96</v>
      </c>
      <c r="M30" s="21">
        <v>48</v>
      </c>
      <c r="N30" s="169">
        <f t="shared" si="4"/>
        <v>48</v>
      </c>
    </row>
    <row r="31" spans="1:14" ht="16.5">
      <c r="A31" s="65">
        <v>18</v>
      </c>
      <c r="B31" s="17" t="s">
        <v>373</v>
      </c>
      <c r="C31" s="552" t="s">
        <v>374</v>
      </c>
      <c r="D31" s="551"/>
      <c r="E31" s="21">
        <v>0</v>
      </c>
      <c r="F31" s="21">
        <v>2378</v>
      </c>
      <c r="G31" s="172">
        <f t="shared" si="5"/>
        <v>-2378</v>
      </c>
      <c r="H31" s="14" t="s">
        <v>378</v>
      </c>
      <c r="I31" s="17" t="s">
        <v>377</v>
      </c>
      <c r="J31" s="552" t="s">
        <v>45</v>
      </c>
      <c r="K31" s="551"/>
      <c r="L31" s="21">
        <f t="shared" si="3"/>
        <v>2200</v>
      </c>
      <c r="M31" s="21">
        <v>1100</v>
      </c>
      <c r="N31" s="169">
        <f t="shared" si="4"/>
        <v>1100</v>
      </c>
    </row>
    <row r="32" spans="1:14" ht="16.5">
      <c r="A32" s="65">
        <v>23</v>
      </c>
      <c r="B32" s="17" t="s">
        <v>379</v>
      </c>
      <c r="C32" s="552" t="s">
        <v>326</v>
      </c>
      <c r="D32" s="551"/>
      <c r="E32" s="21">
        <v>0</v>
      </c>
      <c r="F32" s="21">
        <v>60</v>
      </c>
      <c r="G32" s="158">
        <f t="shared" si="5"/>
        <v>-60</v>
      </c>
      <c r="H32" s="14" t="s">
        <v>380</v>
      </c>
      <c r="I32" s="168" t="s">
        <v>381</v>
      </c>
      <c r="J32" s="552" t="s">
        <v>45</v>
      </c>
      <c r="K32" s="551"/>
      <c r="L32" s="21">
        <f t="shared" si="3"/>
        <v>320</v>
      </c>
      <c r="M32" s="21">
        <v>160</v>
      </c>
      <c r="N32" s="169">
        <f t="shared" si="4"/>
        <v>160</v>
      </c>
    </row>
    <row r="33" spans="1:14" ht="16.5">
      <c r="A33" s="65">
        <v>25</v>
      </c>
      <c r="B33" s="17" t="s">
        <v>382</v>
      </c>
      <c r="C33" s="552" t="s">
        <v>347</v>
      </c>
      <c r="D33" s="551"/>
      <c r="E33" s="21">
        <v>0</v>
      </c>
      <c r="F33" s="21">
        <v>2000</v>
      </c>
      <c r="G33" s="173">
        <f t="shared" si="5"/>
        <v>-2000</v>
      </c>
      <c r="H33" s="14" t="s">
        <v>383</v>
      </c>
      <c r="I33" s="168" t="s">
        <v>384</v>
      </c>
      <c r="J33" s="552" t="s">
        <v>45</v>
      </c>
      <c r="K33" s="551"/>
      <c r="L33" s="21">
        <f t="shared" si="3"/>
        <v>900</v>
      </c>
      <c r="M33" s="21">
        <v>450</v>
      </c>
      <c r="N33" s="169">
        <f t="shared" si="4"/>
        <v>450</v>
      </c>
    </row>
    <row r="34" spans="1:14" ht="16.5">
      <c r="A34" s="65">
        <v>26</v>
      </c>
      <c r="B34" s="17" t="s">
        <v>382</v>
      </c>
      <c r="C34" s="552" t="s">
        <v>347</v>
      </c>
      <c r="D34" s="551"/>
      <c r="E34" s="21">
        <v>0</v>
      </c>
      <c r="F34" s="21">
        <v>2000</v>
      </c>
      <c r="G34" s="173">
        <f t="shared" si="5"/>
        <v>-2000</v>
      </c>
      <c r="H34" s="14" t="s">
        <v>385</v>
      </c>
      <c r="I34" s="168" t="s">
        <v>317</v>
      </c>
      <c r="J34" s="552" t="s">
        <v>45</v>
      </c>
      <c r="K34" s="551"/>
      <c r="L34" s="21">
        <f t="shared" si="3"/>
        <v>225</v>
      </c>
      <c r="M34" s="21">
        <v>112.5</v>
      </c>
      <c r="N34" s="169">
        <f t="shared" si="4"/>
        <v>112.5</v>
      </c>
    </row>
    <row r="35" spans="1:14" ht="16.5">
      <c r="A35" s="65">
        <v>27</v>
      </c>
      <c r="B35" s="17" t="s">
        <v>382</v>
      </c>
      <c r="C35" s="552" t="s">
        <v>347</v>
      </c>
      <c r="D35" s="551"/>
      <c r="E35" s="21">
        <v>0</v>
      </c>
      <c r="F35" s="21">
        <v>1000</v>
      </c>
      <c r="G35" s="173">
        <f t="shared" si="5"/>
        <v>-1000</v>
      </c>
      <c r="H35" s="14" t="s">
        <v>386</v>
      </c>
      <c r="I35" s="17" t="s">
        <v>387</v>
      </c>
      <c r="J35" s="552" t="s">
        <v>45</v>
      </c>
      <c r="K35" s="551"/>
      <c r="L35" s="21">
        <f t="shared" si="3"/>
        <v>2000</v>
      </c>
      <c r="M35" s="21">
        <v>1000</v>
      </c>
      <c r="N35" s="169">
        <f t="shared" si="4"/>
        <v>1000</v>
      </c>
    </row>
    <row r="36" spans="1:14" ht="16.5">
      <c r="A36" s="65">
        <v>28</v>
      </c>
      <c r="B36" s="168" t="s">
        <v>382</v>
      </c>
      <c r="C36" s="552" t="s">
        <v>347</v>
      </c>
      <c r="D36" s="551"/>
      <c r="E36" s="21">
        <v>0</v>
      </c>
      <c r="F36" s="21">
        <v>2000</v>
      </c>
      <c r="G36" s="173">
        <f t="shared" si="5"/>
        <v>-2000</v>
      </c>
      <c r="H36" s="14" t="s">
        <v>388</v>
      </c>
      <c r="I36" s="168" t="s">
        <v>389</v>
      </c>
      <c r="J36" s="552" t="s">
        <v>45</v>
      </c>
      <c r="K36" s="551"/>
      <c r="L36" s="21">
        <f t="shared" si="3"/>
        <v>634</v>
      </c>
      <c r="M36" s="21">
        <v>317</v>
      </c>
      <c r="N36" s="169">
        <f t="shared" si="4"/>
        <v>317</v>
      </c>
    </row>
    <row r="37" spans="1:14" ht="16.5">
      <c r="A37" s="65">
        <v>29</v>
      </c>
      <c r="B37" s="17" t="s">
        <v>382</v>
      </c>
      <c r="C37" s="552" t="s">
        <v>347</v>
      </c>
      <c r="D37" s="551"/>
      <c r="E37" s="21">
        <v>0</v>
      </c>
      <c r="F37" s="21">
        <v>8000</v>
      </c>
      <c r="G37" s="173">
        <f t="shared" si="5"/>
        <v>-8000</v>
      </c>
      <c r="H37" s="14" t="s">
        <v>390</v>
      </c>
      <c r="I37" s="168" t="s">
        <v>360</v>
      </c>
      <c r="J37" s="552" t="s">
        <v>45</v>
      </c>
      <c r="K37" s="551"/>
      <c r="L37" s="21">
        <f t="shared" si="3"/>
        <v>2400</v>
      </c>
      <c r="M37" s="21">
        <v>1200</v>
      </c>
      <c r="N37" s="169">
        <f t="shared" si="4"/>
        <v>1200</v>
      </c>
    </row>
    <row r="38" spans="1:14" ht="16.5">
      <c r="A38" s="65">
        <v>30</v>
      </c>
      <c r="B38" s="17" t="s">
        <v>382</v>
      </c>
      <c r="C38" s="552" t="s">
        <v>347</v>
      </c>
      <c r="D38" s="551"/>
      <c r="E38" s="21">
        <v>0</v>
      </c>
      <c r="F38" s="21">
        <v>5000</v>
      </c>
      <c r="G38" s="173">
        <f t="shared" si="5"/>
        <v>-5000</v>
      </c>
      <c r="H38" s="174">
        <v>44776</v>
      </c>
      <c r="I38" s="17" t="s">
        <v>321</v>
      </c>
      <c r="J38" s="552" t="s">
        <v>45</v>
      </c>
      <c r="K38" s="551"/>
      <c r="L38" s="21">
        <f t="shared" si="3"/>
        <v>1616</v>
      </c>
      <c r="M38" s="21">
        <v>808</v>
      </c>
      <c r="N38" s="169">
        <f t="shared" si="4"/>
        <v>808</v>
      </c>
    </row>
    <row r="39" spans="1:14" ht="16.5">
      <c r="A39" s="65">
        <v>31</v>
      </c>
      <c r="B39" s="17" t="s">
        <v>382</v>
      </c>
      <c r="C39" s="552" t="s">
        <v>347</v>
      </c>
      <c r="D39" s="551"/>
      <c r="E39" s="21">
        <v>0</v>
      </c>
      <c r="F39" s="21">
        <v>9982</v>
      </c>
      <c r="G39" s="173">
        <f t="shared" si="5"/>
        <v>-9982</v>
      </c>
    </row>
    <row r="40" spans="1:14" ht="16.5">
      <c r="A40" s="65">
        <v>32</v>
      </c>
      <c r="B40" s="17" t="s">
        <v>382</v>
      </c>
      <c r="C40" s="552" t="s">
        <v>347</v>
      </c>
      <c r="D40" s="551"/>
      <c r="E40" s="21">
        <v>0</v>
      </c>
      <c r="F40" s="21">
        <v>3017.5</v>
      </c>
      <c r="G40" s="173">
        <f t="shared" si="5"/>
        <v>-3017.5</v>
      </c>
    </row>
  </sheetData>
  <mergeCells count="67">
    <mergeCell ref="C40:D40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C31:D31"/>
    <mergeCell ref="J31:K31"/>
    <mergeCell ref="C32:D32"/>
    <mergeCell ref="J32:K32"/>
    <mergeCell ref="C33:D33"/>
    <mergeCell ref="J33:K33"/>
    <mergeCell ref="C28:D28"/>
    <mergeCell ref="J28:K28"/>
    <mergeCell ref="C29:D29"/>
    <mergeCell ref="J29:K29"/>
    <mergeCell ref="C30:D30"/>
    <mergeCell ref="J30:K30"/>
    <mergeCell ref="J23:K23"/>
    <mergeCell ref="J24:K24"/>
    <mergeCell ref="J25:K25"/>
    <mergeCell ref="J26:K26"/>
    <mergeCell ref="C27:D27"/>
    <mergeCell ref="J27:K27"/>
    <mergeCell ref="C20:D20"/>
    <mergeCell ref="J20:K20"/>
    <mergeCell ref="C21:D21"/>
    <mergeCell ref="J21:K21"/>
    <mergeCell ref="C22:D22"/>
    <mergeCell ref="J22:K22"/>
    <mergeCell ref="C17:D17"/>
    <mergeCell ref="J17:K17"/>
    <mergeCell ref="C18:D18"/>
    <mergeCell ref="J18:K18"/>
    <mergeCell ref="C19:D19"/>
    <mergeCell ref="J19:K19"/>
    <mergeCell ref="C14:D14"/>
    <mergeCell ref="J14:K14"/>
    <mergeCell ref="C15:D15"/>
    <mergeCell ref="J15:K15"/>
    <mergeCell ref="C16:D16"/>
    <mergeCell ref="J16:K16"/>
    <mergeCell ref="C11:D11"/>
    <mergeCell ref="J11:K11"/>
    <mergeCell ref="C12:D12"/>
    <mergeCell ref="J12:K12"/>
    <mergeCell ref="C13:D13"/>
    <mergeCell ref="J13:K13"/>
    <mergeCell ref="C5:D5"/>
    <mergeCell ref="C8:D8"/>
    <mergeCell ref="I8:J8"/>
    <mergeCell ref="K9:L9"/>
    <mergeCell ref="C10:D10"/>
    <mergeCell ref="J10:K10"/>
    <mergeCell ref="E4:G4"/>
    <mergeCell ref="K4:M4"/>
    <mergeCell ref="C1:G1"/>
    <mergeCell ref="E2:G2"/>
    <mergeCell ref="K2:M2"/>
    <mergeCell ref="E3:G3"/>
    <mergeCell ref="K3:M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3ED1-37E3-45A0-A635-A1B9EBD69C1D}">
  <dimension ref="A1:I417"/>
  <sheetViews>
    <sheetView workbookViewId="0">
      <selection activeCell="C9" sqref="C9"/>
    </sheetView>
  </sheetViews>
  <sheetFormatPr defaultRowHeight="15"/>
  <cols>
    <col min="1" max="1" width="19.5703125" bestFit="1" customWidth="1"/>
    <col min="2" max="2" width="13.85546875" bestFit="1" customWidth="1"/>
    <col min="3" max="3" width="47.140625" bestFit="1" customWidth="1"/>
    <col min="4" max="4" width="7.5703125" bestFit="1" customWidth="1"/>
    <col min="5" max="5" width="18" bestFit="1" customWidth="1"/>
    <col min="6" max="6" width="25.5703125" bestFit="1" customWidth="1"/>
    <col min="7" max="7" width="11" bestFit="1" customWidth="1"/>
  </cols>
  <sheetData>
    <row r="1" spans="1:8" ht="15.75">
      <c r="B1" s="175"/>
      <c r="C1" s="176"/>
      <c r="E1" s="167">
        <v>44746</v>
      </c>
      <c r="F1" s="65" t="s">
        <v>360</v>
      </c>
      <c r="G1" s="176">
        <v>180</v>
      </c>
      <c r="H1" s="177"/>
    </row>
    <row r="2" spans="1:8" ht="15.75">
      <c r="A2" s="167">
        <v>44656</v>
      </c>
      <c r="B2" s="178">
        <v>2155</v>
      </c>
      <c r="C2" s="65" t="s">
        <v>391</v>
      </c>
      <c r="E2" s="167">
        <v>44749</v>
      </c>
      <c r="F2" s="65" t="s">
        <v>392</v>
      </c>
      <c r="G2" s="176">
        <v>1318</v>
      </c>
      <c r="H2" s="177"/>
    </row>
    <row r="3" spans="1:8" ht="15.75">
      <c r="A3" s="167">
        <v>44660</v>
      </c>
      <c r="B3" s="178">
        <v>1460</v>
      </c>
      <c r="C3" s="65" t="s">
        <v>365</v>
      </c>
      <c r="E3" s="167">
        <v>44759</v>
      </c>
      <c r="F3" s="65" t="s">
        <v>317</v>
      </c>
      <c r="G3" s="176">
        <v>153</v>
      </c>
      <c r="H3" s="177"/>
    </row>
    <row r="4" spans="1:8" ht="15.75">
      <c r="A4" s="167">
        <v>44673</v>
      </c>
      <c r="B4" s="178">
        <v>697</v>
      </c>
      <c r="C4" s="65" t="s">
        <v>393</v>
      </c>
      <c r="E4" s="174">
        <v>44760</v>
      </c>
      <c r="F4" s="31" t="s">
        <v>394</v>
      </c>
      <c r="G4" s="179"/>
    </row>
    <row r="5" spans="1:8" ht="15.75">
      <c r="A5" s="167">
        <v>44673</v>
      </c>
      <c r="B5" s="178">
        <v>144</v>
      </c>
      <c r="C5" s="65" t="s">
        <v>393</v>
      </c>
      <c r="E5" s="174">
        <v>44761</v>
      </c>
      <c r="F5" s="31" t="s">
        <v>391</v>
      </c>
      <c r="G5" s="179">
        <v>2890</v>
      </c>
    </row>
    <row r="6" spans="1:8" ht="15.75">
      <c r="A6" s="167">
        <v>44673</v>
      </c>
      <c r="B6" s="178">
        <v>1470</v>
      </c>
      <c r="C6" s="65" t="s">
        <v>372</v>
      </c>
      <c r="E6" s="167">
        <v>44763</v>
      </c>
      <c r="F6" s="65" t="s">
        <v>395</v>
      </c>
      <c r="G6" s="176">
        <v>300</v>
      </c>
      <c r="H6" s="177"/>
    </row>
    <row r="7" spans="1:8" ht="15.75">
      <c r="A7" s="167">
        <v>44673</v>
      </c>
      <c r="B7" s="178">
        <v>376</v>
      </c>
      <c r="C7" s="65" t="s">
        <v>372</v>
      </c>
      <c r="E7" s="167">
        <v>44763</v>
      </c>
      <c r="F7" s="65" t="s">
        <v>396</v>
      </c>
      <c r="G7" s="176">
        <v>188.3</v>
      </c>
      <c r="H7" s="177"/>
    </row>
    <row r="8" spans="1:8" ht="15.75">
      <c r="A8" s="167">
        <v>44676</v>
      </c>
      <c r="B8" s="178">
        <v>382.5</v>
      </c>
      <c r="C8" s="65" t="s">
        <v>397</v>
      </c>
      <c r="E8" s="167">
        <v>44764</v>
      </c>
      <c r="F8" s="65" t="s">
        <v>398</v>
      </c>
      <c r="G8" s="176">
        <v>120</v>
      </c>
      <c r="H8" s="177"/>
    </row>
    <row r="9" spans="1:8" ht="15.75">
      <c r="A9" s="167">
        <v>44679</v>
      </c>
      <c r="B9" s="178">
        <v>1422</v>
      </c>
      <c r="C9" s="65" t="s">
        <v>398</v>
      </c>
      <c r="E9" s="167">
        <v>44765</v>
      </c>
      <c r="F9" s="65" t="s">
        <v>317</v>
      </c>
      <c r="G9" s="176">
        <v>126</v>
      </c>
      <c r="H9" s="177"/>
    </row>
    <row r="10" spans="1:8" ht="15.75">
      <c r="A10" s="167">
        <v>44679</v>
      </c>
      <c r="B10" s="178">
        <v>419</v>
      </c>
      <c r="C10" s="65" t="s">
        <v>399</v>
      </c>
      <c r="E10" s="167">
        <v>44765</v>
      </c>
      <c r="F10" s="65" t="s">
        <v>400</v>
      </c>
      <c r="G10" s="176">
        <v>210</v>
      </c>
      <c r="H10" s="177"/>
    </row>
    <row r="11" spans="1:8" ht="15.75">
      <c r="A11" s="167">
        <v>44681</v>
      </c>
      <c r="B11" s="178">
        <v>632</v>
      </c>
      <c r="C11" s="65" t="s">
        <v>372</v>
      </c>
      <c r="E11" s="167">
        <v>44767</v>
      </c>
      <c r="F11" s="65" t="s">
        <v>392</v>
      </c>
      <c r="G11" s="176">
        <v>2363</v>
      </c>
      <c r="H11" s="177"/>
    </row>
    <row r="12" spans="1:8" ht="15.75">
      <c r="A12" s="50" t="s">
        <v>20</v>
      </c>
      <c r="B12" s="180">
        <f>SUM(B2:B11)</f>
        <v>9157.5</v>
      </c>
      <c r="C12" s="176"/>
      <c r="E12" s="167">
        <v>44762</v>
      </c>
      <c r="F12" s="65" t="s">
        <v>401</v>
      </c>
      <c r="G12" s="176">
        <v>543</v>
      </c>
      <c r="H12" s="177"/>
    </row>
    <row r="13" spans="1:8" ht="15.75">
      <c r="A13" s="167">
        <v>44683</v>
      </c>
      <c r="B13" s="181">
        <v>330</v>
      </c>
      <c r="C13" s="65" t="s">
        <v>402</v>
      </c>
      <c r="E13" s="174">
        <v>44743</v>
      </c>
      <c r="F13" s="31" t="s">
        <v>382</v>
      </c>
      <c r="G13" s="176" t="s">
        <v>403</v>
      </c>
      <c r="H13" s="177">
        <v>8226</v>
      </c>
    </row>
    <row r="14" spans="1:8" ht="15.75">
      <c r="A14" s="167">
        <v>44683</v>
      </c>
      <c r="B14" s="181">
        <v>250</v>
      </c>
      <c r="C14" s="65" t="s">
        <v>404</v>
      </c>
      <c r="E14" s="174">
        <v>44743</v>
      </c>
      <c r="F14" s="31" t="s">
        <v>382</v>
      </c>
      <c r="G14" s="176" t="s">
        <v>405</v>
      </c>
      <c r="H14" s="177">
        <v>7840</v>
      </c>
    </row>
    <row r="15" spans="1:8" ht="15.75">
      <c r="A15" s="167">
        <v>44683</v>
      </c>
      <c r="B15" s="181">
        <v>4294</v>
      </c>
      <c r="C15" s="65" t="s">
        <v>406</v>
      </c>
      <c r="E15" s="31" t="s">
        <v>20</v>
      </c>
      <c r="G15" s="176"/>
      <c r="H15" s="177">
        <f>SUM(H13,H14)</f>
        <v>16066</v>
      </c>
    </row>
    <row r="16" spans="1:8" ht="15.75">
      <c r="A16" s="167">
        <v>44684</v>
      </c>
      <c r="B16" s="181">
        <v>5000</v>
      </c>
      <c r="C16" s="65" t="s">
        <v>407</v>
      </c>
      <c r="G16" s="176"/>
      <c r="H16" s="182">
        <v>-3017.5</v>
      </c>
    </row>
    <row r="17" spans="1:9" ht="15.75">
      <c r="A17" s="167">
        <v>44685</v>
      </c>
      <c r="B17" s="181">
        <v>697</v>
      </c>
      <c r="C17" s="65" t="s">
        <v>317</v>
      </c>
      <c r="G17" s="176"/>
      <c r="H17" s="183">
        <f>SUM(H16,H15)</f>
        <v>13048.5</v>
      </c>
    </row>
    <row r="18" spans="1:9" ht="15.75">
      <c r="A18" s="167">
        <v>44685</v>
      </c>
      <c r="B18" s="181">
        <v>475</v>
      </c>
      <c r="C18" s="65" t="s">
        <v>408</v>
      </c>
      <c r="E18" s="31" t="s">
        <v>409</v>
      </c>
      <c r="F18" s="179">
        <v>3000</v>
      </c>
      <c r="G18" s="176">
        <f>1000</f>
        <v>1000</v>
      </c>
      <c r="H18" s="177">
        <f>SUM(6*4000)</f>
        <v>24000</v>
      </c>
      <c r="I18" s="31" t="s">
        <v>410</v>
      </c>
    </row>
    <row r="19" spans="1:9" ht="15.75">
      <c r="A19" s="167">
        <v>44686</v>
      </c>
      <c r="B19" s="181">
        <v>3947</v>
      </c>
      <c r="C19" s="65" t="s">
        <v>411</v>
      </c>
      <c r="E19" s="167">
        <v>44774</v>
      </c>
      <c r="F19" s="65" t="s">
        <v>393</v>
      </c>
      <c r="G19" s="176">
        <v>288</v>
      </c>
      <c r="H19" s="184">
        <f>SUM(H18+H17)</f>
        <v>37048.5</v>
      </c>
      <c r="I19" s="31" t="s">
        <v>412</v>
      </c>
    </row>
    <row r="20" spans="1:9" ht="15.75">
      <c r="A20" s="167">
        <v>44687</v>
      </c>
      <c r="B20" s="181">
        <v>1076</v>
      </c>
      <c r="C20" s="65" t="s">
        <v>365</v>
      </c>
      <c r="E20" s="167">
        <v>44775</v>
      </c>
      <c r="F20" s="65" t="s">
        <v>317</v>
      </c>
      <c r="G20" s="176">
        <v>210</v>
      </c>
    </row>
    <row r="21" spans="1:9" ht="15.75">
      <c r="A21" s="167">
        <v>44688</v>
      </c>
      <c r="B21" s="181">
        <v>1478</v>
      </c>
      <c r="C21" s="65" t="s">
        <v>372</v>
      </c>
      <c r="E21" s="174">
        <v>44774</v>
      </c>
      <c r="F21" s="31" t="s">
        <v>360</v>
      </c>
      <c r="G21" s="176">
        <v>222</v>
      </c>
      <c r="H21" s="177"/>
    </row>
    <row r="22" spans="1:9" ht="15.75">
      <c r="A22" s="167">
        <v>44690</v>
      </c>
      <c r="B22" s="181">
        <v>750</v>
      </c>
      <c r="C22" s="65" t="s">
        <v>392</v>
      </c>
      <c r="E22" s="174">
        <v>44774</v>
      </c>
      <c r="F22" s="31" t="s">
        <v>360</v>
      </c>
      <c r="G22" s="176">
        <v>55.2</v>
      </c>
      <c r="H22" s="177"/>
    </row>
    <row r="23" spans="1:9" ht="15.75">
      <c r="A23" s="167">
        <v>44694</v>
      </c>
      <c r="B23" s="181">
        <v>1979</v>
      </c>
      <c r="C23" s="65" t="s">
        <v>372</v>
      </c>
      <c r="E23" s="174">
        <v>44774</v>
      </c>
      <c r="F23" s="31" t="s">
        <v>360</v>
      </c>
      <c r="G23" s="176">
        <v>320</v>
      </c>
      <c r="H23" s="177"/>
    </row>
    <row r="24" spans="1:9" ht="15.75">
      <c r="A24" s="167">
        <v>44695</v>
      </c>
      <c r="B24" s="181">
        <v>660</v>
      </c>
      <c r="C24" s="65" t="s">
        <v>392</v>
      </c>
      <c r="E24" s="174">
        <v>44774</v>
      </c>
      <c r="F24" s="31" t="s">
        <v>360</v>
      </c>
      <c r="G24" s="176">
        <v>824</v>
      </c>
      <c r="H24" s="177"/>
    </row>
    <row r="25" spans="1:9" ht="15.75">
      <c r="A25" s="167">
        <v>44698</v>
      </c>
      <c r="B25" s="181">
        <v>622</v>
      </c>
      <c r="C25" s="65" t="s">
        <v>400</v>
      </c>
      <c r="E25" s="185">
        <v>44771</v>
      </c>
      <c r="F25" s="31" t="s">
        <v>400</v>
      </c>
      <c r="G25" s="176">
        <v>157</v>
      </c>
      <c r="H25" s="177"/>
    </row>
    <row r="26" spans="1:9" ht="15.75">
      <c r="A26" s="167">
        <v>44700</v>
      </c>
      <c r="B26" s="181">
        <v>595</v>
      </c>
      <c r="C26" s="65" t="s">
        <v>413</v>
      </c>
      <c r="G26" s="176"/>
      <c r="H26" s="177"/>
    </row>
    <row r="27" spans="1:9" ht="15.75">
      <c r="A27" s="167">
        <v>44700</v>
      </c>
      <c r="B27" s="181">
        <v>875</v>
      </c>
      <c r="C27" s="65" t="s">
        <v>413</v>
      </c>
      <c r="E27" s="31" t="s">
        <v>414</v>
      </c>
      <c r="F27" s="31" t="s">
        <v>394</v>
      </c>
      <c r="G27" s="176">
        <v>611.79999999999995</v>
      </c>
      <c r="H27" s="177"/>
    </row>
    <row r="28" spans="1:9" ht="15.75">
      <c r="A28" s="167">
        <v>44704</v>
      </c>
      <c r="B28" s="181">
        <v>1445</v>
      </c>
      <c r="C28" s="65" t="s">
        <v>360</v>
      </c>
      <c r="E28" s="31" t="s">
        <v>415</v>
      </c>
      <c r="F28" s="31" t="s">
        <v>416</v>
      </c>
      <c r="G28" s="176">
        <v>102.2</v>
      </c>
      <c r="H28" s="186">
        <v>0.875</v>
      </c>
    </row>
    <row r="29" spans="1:9" ht="15.75">
      <c r="A29" s="167">
        <v>44704</v>
      </c>
      <c r="B29" s="181">
        <v>88</v>
      </c>
      <c r="C29" s="65" t="s">
        <v>360</v>
      </c>
      <c r="E29" s="31" t="s">
        <v>417</v>
      </c>
      <c r="F29" s="31" t="s">
        <v>418</v>
      </c>
      <c r="G29" s="176">
        <v>300</v>
      </c>
      <c r="H29" s="186">
        <v>0.88888888888888884</v>
      </c>
    </row>
    <row r="30" spans="1:9" ht="15.75">
      <c r="A30" s="167">
        <v>44705</v>
      </c>
      <c r="B30" s="181">
        <v>387</v>
      </c>
      <c r="C30" s="65" t="s">
        <v>419</v>
      </c>
      <c r="E30" s="31" t="s">
        <v>417</v>
      </c>
      <c r="F30" s="31" t="s">
        <v>420</v>
      </c>
      <c r="G30" s="176">
        <v>50</v>
      </c>
      <c r="H30" s="186">
        <v>0.88888888888888884</v>
      </c>
    </row>
    <row r="31" spans="1:9" ht="15.75">
      <c r="A31" s="167">
        <v>44705</v>
      </c>
      <c r="B31" s="181">
        <v>618</v>
      </c>
      <c r="C31" s="65" t="s">
        <v>419</v>
      </c>
      <c r="E31" s="31" t="s">
        <v>417</v>
      </c>
      <c r="F31" s="31" t="s">
        <v>421</v>
      </c>
      <c r="G31" s="176">
        <v>37</v>
      </c>
      <c r="H31" s="186">
        <v>0.77083333333333337</v>
      </c>
    </row>
    <row r="32" spans="1:9" ht="15.75">
      <c r="A32" s="167">
        <v>44733</v>
      </c>
      <c r="B32" s="181">
        <v>428</v>
      </c>
      <c r="C32" s="65" t="s">
        <v>419</v>
      </c>
      <c r="E32" s="185">
        <v>44770</v>
      </c>
      <c r="F32" s="31" t="s">
        <v>422</v>
      </c>
      <c r="G32" s="176">
        <v>297</v>
      </c>
      <c r="H32" s="177"/>
    </row>
    <row r="33" spans="1:8" ht="15.75">
      <c r="A33" s="167">
        <v>44738</v>
      </c>
      <c r="B33" s="181">
        <v>162</v>
      </c>
      <c r="C33" s="65" t="s">
        <v>317</v>
      </c>
      <c r="E33" s="185">
        <v>44770</v>
      </c>
      <c r="F33" s="31" t="s">
        <v>423</v>
      </c>
      <c r="G33" s="176">
        <v>70</v>
      </c>
      <c r="H33" s="177"/>
    </row>
    <row r="34" spans="1:8" ht="15.75">
      <c r="A34" s="50" t="s">
        <v>20</v>
      </c>
      <c r="B34" s="180">
        <f>SUM(B13:B33)</f>
        <v>26156</v>
      </c>
      <c r="C34" s="50"/>
      <c r="G34" s="176"/>
      <c r="H34" s="177"/>
    </row>
    <row r="35" spans="1:8" ht="20.25" thickBot="1">
      <c r="A35" s="187" t="s">
        <v>7</v>
      </c>
      <c r="B35" s="188" t="s">
        <v>424</v>
      </c>
      <c r="C35" s="189" t="s">
        <v>425</v>
      </c>
      <c r="D35" s="187" t="s">
        <v>426</v>
      </c>
      <c r="E35" s="187" t="s">
        <v>427</v>
      </c>
      <c r="F35" s="187" t="s">
        <v>428</v>
      </c>
      <c r="G35" s="176"/>
      <c r="H35" s="177"/>
    </row>
    <row r="36" spans="1:8" ht="19.5">
      <c r="A36" s="190" t="s">
        <v>429</v>
      </c>
      <c r="B36" s="191">
        <v>36</v>
      </c>
      <c r="C36" s="192" t="s">
        <v>430</v>
      </c>
      <c r="D36" s="190" t="s">
        <v>431</v>
      </c>
      <c r="E36" s="190" t="s">
        <v>432</v>
      </c>
      <c r="F36" s="193"/>
      <c r="G36" s="176"/>
      <c r="H36" s="177"/>
    </row>
    <row r="37" spans="1:8" ht="19.5">
      <c r="A37" s="190" t="s">
        <v>433</v>
      </c>
      <c r="B37" s="191" t="s">
        <v>434</v>
      </c>
      <c r="C37" s="192" t="s">
        <v>435</v>
      </c>
      <c r="D37" s="190" t="s">
        <v>431</v>
      </c>
      <c r="E37" s="190" t="s">
        <v>432</v>
      </c>
      <c r="F37" s="193"/>
      <c r="G37" s="176"/>
      <c r="H37" s="177"/>
    </row>
    <row r="38" spans="1:8" ht="19.5">
      <c r="A38" s="190" t="s">
        <v>436</v>
      </c>
      <c r="B38" s="191" t="s">
        <v>437</v>
      </c>
      <c r="C38" s="192" t="s">
        <v>438</v>
      </c>
      <c r="D38" s="190" t="s">
        <v>431</v>
      </c>
      <c r="E38" s="190" t="s">
        <v>432</v>
      </c>
      <c r="F38" s="193"/>
      <c r="G38" s="176"/>
      <c r="H38" s="177"/>
    </row>
    <row r="39" spans="1:8" ht="19.5">
      <c r="A39" s="190" t="s">
        <v>439</v>
      </c>
      <c r="B39" s="191" t="s">
        <v>440</v>
      </c>
      <c r="C39" s="192" t="s">
        <v>438</v>
      </c>
      <c r="D39" s="190" t="s">
        <v>431</v>
      </c>
      <c r="E39" s="190" t="s">
        <v>432</v>
      </c>
      <c r="F39" s="193"/>
      <c r="G39" s="176"/>
      <c r="H39" s="177"/>
    </row>
    <row r="40" spans="1:8" ht="19.5">
      <c r="A40" s="190" t="s">
        <v>441</v>
      </c>
      <c r="B40" s="191" t="s">
        <v>442</v>
      </c>
      <c r="C40" s="192" t="s">
        <v>443</v>
      </c>
      <c r="D40" s="190" t="s">
        <v>431</v>
      </c>
      <c r="E40" s="190" t="s">
        <v>432</v>
      </c>
      <c r="F40" s="193"/>
      <c r="G40" s="176"/>
      <c r="H40" s="177"/>
    </row>
    <row r="41" spans="1:8" ht="19.5">
      <c r="A41" s="190" t="s">
        <v>444</v>
      </c>
      <c r="B41" s="191" t="s">
        <v>445</v>
      </c>
      <c r="C41" s="192" t="s">
        <v>446</v>
      </c>
      <c r="D41" s="190" t="s">
        <v>431</v>
      </c>
      <c r="E41" s="190" t="s">
        <v>432</v>
      </c>
      <c r="F41" s="193"/>
      <c r="G41" s="176"/>
      <c r="H41" s="177"/>
    </row>
    <row r="42" spans="1:8" ht="19.5">
      <c r="A42" s="190" t="s">
        <v>447</v>
      </c>
      <c r="B42" s="191" t="s">
        <v>448</v>
      </c>
      <c r="C42" s="192" t="s">
        <v>365</v>
      </c>
      <c r="D42" s="190" t="s">
        <v>431</v>
      </c>
      <c r="E42" s="190" t="s">
        <v>432</v>
      </c>
      <c r="F42" s="193"/>
      <c r="G42" s="176"/>
      <c r="H42" s="177"/>
    </row>
    <row r="43" spans="1:8" ht="19.5">
      <c r="A43" s="190" t="s">
        <v>449</v>
      </c>
      <c r="B43" s="191" t="s">
        <v>450</v>
      </c>
      <c r="C43" s="192" t="s">
        <v>377</v>
      </c>
      <c r="D43" s="190" t="s">
        <v>431</v>
      </c>
      <c r="E43" s="190" t="s">
        <v>432</v>
      </c>
      <c r="F43" s="193"/>
      <c r="G43" s="176"/>
      <c r="H43" s="177"/>
    </row>
    <row r="44" spans="1:8" ht="19.5">
      <c r="A44" s="190" t="s">
        <v>451</v>
      </c>
      <c r="B44" s="191">
        <v>1835.77</v>
      </c>
      <c r="C44" s="192" t="s">
        <v>438</v>
      </c>
      <c r="D44" s="190" t="s">
        <v>431</v>
      </c>
      <c r="E44" s="190" t="s">
        <v>432</v>
      </c>
      <c r="F44" s="193"/>
      <c r="G44" s="176"/>
      <c r="H44" s="177"/>
    </row>
    <row r="45" spans="1:8" ht="19.5">
      <c r="A45" s="190" t="s">
        <v>452</v>
      </c>
      <c r="B45" s="191" t="s">
        <v>453</v>
      </c>
      <c r="C45" s="192" t="s">
        <v>365</v>
      </c>
      <c r="D45" s="190" t="s">
        <v>431</v>
      </c>
      <c r="E45" s="190" t="s">
        <v>432</v>
      </c>
      <c r="F45" s="193"/>
      <c r="G45" s="176"/>
      <c r="H45" s="177"/>
    </row>
    <row r="46" spans="1:8" ht="19.5">
      <c r="A46" s="190" t="s">
        <v>454</v>
      </c>
      <c r="B46" s="191" t="s">
        <v>455</v>
      </c>
      <c r="C46" s="192" t="s">
        <v>365</v>
      </c>
      <c r="D46" s="190" t="s">
        <v>431</v>
      </c>
      <c r="E46" s="190" t="s">
        <v>432</v>
      </c>
      <c r="F46" s="193"/>
      <c r="G46" s="176"/>
      <c r="H46" s="177"/>
    </row>
    <row r="47" spans="1:8" ht="19.5">
      <c r="A47" s="190" t="s">
        <v>456</v>
      </c>
      <c r="B47" s="191" t="s">
        <v>457</v>
      </c>
      <c r="C47" s="192" t="s">
        <v>372</v>
      </c>
      <c r="D47" s="190" t="s">
        <v>431</v>
      </c>
      <c r="E47" s="190" t="s">
        <v>432</v>
      </c>
      <c r="F47" s="193"/>
      <c r="G47" s="176"/>
      <c r="H47" s="177"/>
    </row>
    <row r="48" spans="1:8" ht="19.5">
      <c r="A48" s="190" t="s">
        <v>458</v>
      </c>
      <c r="B48" s="191" t="s">
        <v>459</v>
      </c>
      <c r="C48" s="192" t="s">
        <v>365</v>
      </c>
      <c r="D48" s="190" t="s">
        <v>431</v>
      </c>
      <c r="E48" s="190" t="s">
        <v>432</v>
      </c>
      <c r="F48" s="193"/>
      <c r="G48" s="176"/>
      <c r="H48" s="177"/>
    </row>
    <row r="49" spans="1:8" ht="19.5">
      <c r="A49" s="190" t="s">
        <v>460</v>
      </c>
      <c r="B49" s="191" t="s">
        <v>461</v>
      </c>
      <c r="C49" s="192" t="s">
        <v>462</v>
      </c>
      <c r="D49" s="190" t="s">
        <v>431</v>
      </c>
      <c r="E49" s="190" t="s">
        <v>432</v>
      </c>
      <c r="F49" s="193"/>
      <c r="G49" s="176"/>
      <c r="H49" s="177"/>
    </row>
    <row r="50" spans="1:8" ht="19.5">
      <c r="A50" s="194" t="s">
        <v>463</v>
      </c>
      <c r="B50" s="195">
        <v>692.52</v>
      </c>
      <c r="C50" s="196" t="s">
        <v>462</v>
      </c>
      <c r="D50" s="194" t="s">
        <v>431</v>
      </c>
      <c r="E50" s="194" t="s">
        <v>432</v>
      </c>
      <c r="G50" s="176"/>
      <c r="H50" s="177"/>
    </row>
    <row r="51" spans="1:8" ht="15.75">
      <c r="B51" s="180"/>
      <c r="C51" s="176"/>
      <c r="G51" s="176"/>
      <c r="H51" s="177"/>
    </row>
    <row r="52" spans="1:8" ht="27.75">
      <c r="A52" s="197"/>
      <c r="B52" s="198"/>
      <c r="C52" s="176"/>
      <c r="G52" s="176"/>
      <c r="H52" s="177"/>
    </row>
    <row r="53" spans="1:8" ht="20.25" thickBot="1">
      <c r="A53" s="199" t="s">
        <v>7</v>
      </c>
      <c r="B53" s="200" t="s">
        <v>424</v>
      </c>
      <c r="C53" s="201" t="s">
        <v>425</v>
      </c>
      <c r="D53" s="199" t="s">
        <v>426</v>
      </c>
      <c r="E53" s="199" t="s">
        <v>427</v>
      </c>
      <c r="F53" s="199" t="s">
        <v>428</v>
      </c>
      <c r="G53" s="176"/>
      <c r="H53" s="177"/>
    </row>
    <row r="54" spans="1:8" ht="19.5">
      <c r="A54" s="202" t="s">
        <v>464</v>
      </c>
      <c r="B54" s="203" t="s">
        <v>142</v>
      </c>
      <c r="C54" s="204" t="s">
        <v>362</v>
      </c>
      <c r="D54" s="202" t="s">
        <v>431</v>
      </c>
      <c r="E54" s="202" t="s">
        <v>432</v>
      </c>
      <c r="F54" s="193"/>
      <c r="G54" s="176"/>
      <c r="H54" s="177"/>
    </row>
    <row r="55" spans="1:8" ht="19.5">
      <c r="A55" s="202" t="s">
        <v>465</v>
      </c>
      <c r="B55" s="203" t="s">
        <v>466</v>
      </c>
      <c r="C55" s="204" t="s">
        <v>467</v>
      </c>
      <c r="D55" s="202" t="s">
        <v>431</v>
      </c>
      <c r="E55" s="202" t="s">
        <v>432</v>
      </c>
      <c r="F55" s="193"/>
      <c r="G55" s="176"/>
      <c r="H55" s="177"/>
    </row>
    <row r="56" spans="1:8" ht="19.5">
      <c r="A56" s="202" t="s">
        <v>468</v>
      </c>
      <c r="B56" s="203" t="s">
        <v>469</v>
      </c>
      <c r="C56" s="204" t="s">
        <v>470</v>
      </c>
      <c r="D56" s="202" t="s">
        <v>431</v>
      </c>
      <c r="E56" s="202" t="s">
        <v>432</v>
      </c>
      <c r="F56" s="193"/>
      <c r="G56" s="176"/>
      <c r="H56" s="177"/>
    </row>
    <row r="57" spans="1:8" ht="19.5">
      <c r="A57" s="202" t="s">
        <v>471</v>
      </c>
      <c r="B57" s="203" t="s">
        <v>472</v>
      </c>
      <c r="C57" s="204" t="s">
        <v>360</v>
      </c>
      <c r="D57" s="202" t="s">
        <v>431</v>
      </c>
      <c r="E57" s="202" t="s">
        <v>432</v>
      </c>
      <c r="F57" s="193"/>
      <c r="G57" s="176"/>
      <c r="H57" s="177"/>
    </row>
    <row r="58" spans="1:8" ht="19.5">
      <c r="A58" s="202" t="s">
        <v>473</v>
      </c>
      <c r="B58" s="203" t="s">
        <v>474</v>
      </c>
      <c r="C58" s="204" t="s">
        <v>475</v>
      </c>
      <c r="D58" s="202" t="s">
        <v>431</v>
      </c>
      <c r="E58" s="202" t="s">
        <v>432</v>
      </c>
      <c r="F58" s="193"/>
      <c r="G58" s="176"/>
      <c r="H58" s="177"/>
    </row>
    <row r="59" spans="1:8" ht="19.5">
      <c r="A59" s="202" t="s">
        <v>476</v>
      </c>
      <c r="B59" s="203" t="s">
        <v>477</v>
      </c>
      <c r="C59" s="204" t="s">
        <v>360</v>
      </c>
      <c r="D59" s="202" t="s">
        <v>431</v>
      </c>
      <c r="E59" s="202" t="s">
        <v>432</v>
      </c>
      <c r="F59" s="193"/>
      <c r="G59" s="176"/>
      <c r="H59" s="177"/>
    </row>
    <row r="60" spans="1:8" ht="19.5">
      <c r="A60" s="202" t="s">
        <v>478</v>
      </c>
      <c r="B60" s="203" t="s">
        <v>479</v>
      </c>
      <c r="C60" s="204" t="s">
        <v>360</v>
      </c>
      <c r="D60" s="202" t="s">
        <v>431</v>
      </c>
      <c r="E60" s="202" t="s">
        <v>432</v>
      </c>
      <c r="F60" s="193"/>
      <c r="G60" s="176"/>
      <c r="H60" s="177"/>
    </row>
    <row r="61" spans="1:8" ht="19.5">
      <c r="A61" s="202" t="s">
        <v>480</v>
      </c>
      <c r="B61" s="203" t="s">
        <v>481</v>
      </c>
      <c r="C61" s="204" t="s">
        <v>482</v>
      </c>
      <c r="D61" s="202" t="s">
        <v>431</v>
      </c>
      <c r="E61" s="202" t="s">
        <v>432</v>
      </c>
      <c r="F61" s="193"/>
      <c r="G61" s="176"/>
      <c r="H61" s="177"/>
    </row>
    <row r="62" spans="1:8" ht="19.5">
      <c r="A62" s="202" t="s">
        <v>483</v>
      </c>
      <c r="B62" s="203" t="s">
        <v>484</v>
      </c>
      <c r="C62" s="204" t="s">
        <v>485</v>
      </c>
      <c r="D62" s="202" t="s">
        <v>431</v>
      </c>
      <c r="E62" s="202" t="s">
        <v>432</v>
      </c>
      <c r="F62" s="193"/>
      <c r="G62" s="176"/>
      <c r="H62" s="177"/>
    </row>
    <row r="63" spans="1:8" ht="19.5">
      <c r="A63" s="202" t="s">
        <v>486</v>
      </c>
      <c r="B63" s="203" t="s">
        <v>487</v>
      </c>
      <c r="C63" s="204" t="s">
        <v>365</v>
      </c>
      <c r="D63" s="202" t="s">
        <v>431</v>
      </c>
      <c r="E63" s="202" t="s">
        <v>432</v>
      </c>
      <c r="F63" s="193"/>
      <c r="G63" s="176"/>
      <c r="H63" s="177"/>
    </row>
    <row r="64" spans="1:8" ht="19.5">
      <c r="A64" s="202" t="s">
        <v>488</v>
      </c>
      <c r="B64" s="203" t="s">
        <v>489</v>
      </c>
      <c r="C64" s="204" t="s">
        <v>482</v>
      </c>
      <c r="D64" s="202" t="s">
        <v>431</v>
      </c>
      <c r="E64" s="202" t="s">
        <v>432</v>
      </c>
      <c r="F64" s="193"/>
      <c r="G64" s="176"/>
      <c r="H64" s="177"/>
    </row>
    <row r="65" spans="1:8" ht="19.5">
      <c r="A65" s="202" t="s">
        <v>490</v>
      </c>
      <c r="B65" s="203" t="s">
        <v>491</v>
      </c>
      <c r="C65" s="204" t="s">
        <v>360</v>
      </c>
      <c r="D65" s="202" t="s">
        <v>431</v>
      </c>
      <c r="E65" s="202" t="s">
        <v>432</v>
      </c>
      <c r="F65" s="193"/>
      <c r="G65" s="176"/>
      <c r="H65" s="177"/>
    </row>
    <row r="66" spans="1:8" ht="19.5">
      <c r="A66" s="202" t="s">
        <v>492</v>
      </c>
      <c r="B66" s="203" t="s">
        <v>493</v>
      </c>
      <c r="C66" s="204" t="s">
        <v>443</v>
      </c>
      <c r="D66" s="202" t="s">
        <v>431</v>
      </c>
      <c r="E66" s="202" t="s">
        <v>432</v>
      </c>
      <c r="F66" s="193"/>
      <c r="G66" s="176"/>
      <c r="H66" s="177"/>
    </row>
    <row r="67" spans="1:8" ht="19.5">
      <c r="A67" s="202" t="s">
        <v>494</v>
      </c>
      <c r="B67" s="203" t="s">
        <v>495</v>
      </c>
      <c r="C67" s="204" t="s">
        <v>393</v>
      </c>
      <c r="D67" s="202" t="s">
        <v>431</v>
      </c>
      <c r="E67" s="202" t="s">
        <v>432</v>
      </c>
      <c r="F67" s="193"/>
      <c r="G67" s="176"/>
      <c r="H67" s="177"/>
    </row>
    <row r="68" spans="1:8" ht="19.5">
      <c r="A68" s="202" t="s">
        <v>496</v>
      </c>
      <c r="B68" s="203" t="s">
        <v>497</v>
      </c>
      <c r="C68" s="204" t="s">
        <v>485</v>
      </c>
      <c r="D68" s="202" t="s">
        <v>431</v>
      </c>
      <c r="E68" s="202" t="s">
        <v>432</v>
      </c>
      <c r="F68" s="193"/>
      <c r="G68" s="176"/>
      <c r="H68" s="177"/>
    </row>
    <row r="69" spans="1:8" ht="19.5">
      <c r="A69" s="202" t="s">
        <v>498</v>
      </c>
      <c r="B69" s="203" t="s">
        <v>104</v>
      </c>
      <c r="C69" s="204" t="s">
        <v>499</v>
      </c>
      <c r="D69" s="202" t="s">
        <v>431</v>
      </c>
      <c r="E69" s="202" t="s">
        <v>432</v>
      </c>
      <c r="F69" s="193"/>
      <c r="G69" s="176"/>
      <c r="H69" s="177"/>
    </row>
    <row r="70" spans="1:8" ht="19.5">
      <c r="A70" s="202" t="s">
        <v>500</v>
      </c>
      <c r="B70" s="203" t="s">
        <v>501</v>
      </c>
      <c r="C70" s="204" t="s">
        <v>360</v>
      </c>
      <c r="D70" s="202" t="s">
        <v>431</v>
      </c>
      <c r="E70" s="202" t="s">
        <v>432</v>
      </c>
      <c r="F70" s="193"/>
      <c r="G70" s="176"/>
      <c r="H70" s="177"/>
    </row>
    <row r="71" spans="1:8" ht="19.5">
      <c r="A71" s="202" t="s">
        <v>502</v>
      </c>
      <c r="B71" s="203" t="s">
        <v>503</v>
      </c>
      <c r="C71" s="204" t="s">
        <v>372</v>
      </c>
      <c r="D71" s="202" t="s">
        <v>431</v>
      </c>
      <c r="E71" s="202" t="s">
        <v>432</v>
      </c>
      <c r="F71" s="193"/>
      <c r="G71" s="176"/>
      <c r="H71" s="177"/>
    </row>
    <row r="72" spans="1:8" ht="19.5">
      <c r="A72" s="202" t="s">
        <v>504</v>
      </c>
      <c r="B72" s="203" t="s">
        <v>505</v>
      </c>
      <c r="C72" s="204" t="s">
        <v>443</v>
      </c>
      <c r="D72" s="202" t="s">
        <v>431</v>
      </c>
      <c r="E72" s="202" t="s">
        <v>432</v>
      </c>
      <c r="F72" s="193"/>
      <c r="G72" s="176"/>
      <c r="H72" s="177"/>
    </row>
    <row r="73" spans="1:8" ht="19.5">
      <c r="A73" s="202" t="s">
        <v>506</v>
      </c>
      <c r="B73" s="203" t="s">
        <v>507</v>
      </c>
      <c r="C73" s="204" t="s">
        <v>398</v>
      </c>
      <c r="D73" s="202" t="s">
        <v>431</v>
      </c>
      <c r="E73" s="202" t="s">
        <v>432</v>
      </c>
      <c r="F73" s="193"/>
      <c r="G73" s="176"/>
      <c r="H73" s="177"/>
    </row>
    <row r="74" spans="1:8" ht="19.5">
      <c r="A74" s="202" t="s">
        <v>508</v>
      </c>
      <c r="B74" s="203" t="s">
        <v>509</v>
      </c>
      <c r="C74" s="204" t="s">
        <v>475</v>
      </c>
      <c r="D74" s="202" t="s">
        <v>431</v>
      </c>
      <c r="E74" s="202" t="s">
        <v>432</v>
      </c>
      <c r="F74" s="193"/>
      <c r="G74" s="176"/>
      <c r="H74" s="177"/>
    </row>
    <row r="75" spans="1:8" ht="19.5">
      <c r="A75" s="202" t="s">
        <v>510</v>
      </c>
      <c r="B75" s="203" t="s">
        <v>511</v>
      </c>
      <c r="C75" s="204" t="s">
        <v>377</v>
      </c>
      <c r="D75" s="202" t="s">
        <v>431</v>
      </c>
      <c r="E75" s="202" t="s">
        <v>432</v>
      </c>
      <c r="F75" s="193"/>
      <c r="G75" s="176"/>
      <c r="H75" s="177"/>
    </row>
    <row r="76" spans="1:8" ht="19.5">
      <c r="A76" s="202" t="s">
        <v>512</v>
      </c>
      <c r="B76" s="203" t="s">
        <v>513</v>
      </c>
      <c r="C76" s="204" t="s">
        <v>372</v>
      </c>
      <c r="D76" s="202" t="s">
        <v>431</v>
      </c>
      <c r="E76" s="202" t="s">
        <v>432</v>
      </c>
      <c r="F76" s="193"/>
      <c r="G76" s="176"/>
      <c r="H76" s="177"/>
    </row>
    <row r="77" spans="1:8" ht="19.5">
      <c r="A77" s="202" t="s">
        <v>514</v>
      </c>
      <c r="B77" s="203" t="s">
        <v>515</v>
      </c>
      <c r="C77" s="204" t="s">
        <v>516</v>
      </c>
      <c r="D77" s="202" t="s">
        <v>431</v>
      </c>
      <c r="E77" s="202" t="s">
        <v>432</v>
      </c>
      <c r="F77" s="193"/>
      <c r="G77" s="176"/>
      <c r="H77" s="177"/>
    </row>
    <row r="78" spans="1:8" ht="19.5">
      <c r="A78" s="202" t="s">
        <v>517</v>
      </c>
      <c r="B78" s="203" t="s">
        <v>518</v>
      </c>
      <c r="C78" s="204" t="s">
        <v>392</v>
      </c>
      <c r="D78" s="202" t="s">
        <v>431</v>
      </c>
      <c r="E78" s="202" t="s">
        <v>432</v>
      </c>
      <c r="F78" s="193"/>
      <c r="G78" s="176"/>
      <c r="H78" s="177"/>
    </row>
    <row r="79" spans="1:8" ht="19.5">
      <c r="A79" s="202" t="s">
        <v>519</v>
      </c>
      <c r="B79" s="203" t="s">
        <v>520</v>
      </c>
      <c r="C79" s="204" t="s">
        <v>365</v>
      </c>
      <c r="D79" s="202" t="s">
        <v>431</v>
      </c>
      <c r="E79" s="202" t="s">
        <v>432</v>
      </c>
      <c r="F79" s="193"/>
      <c r="G79" s="176"/>
      <c r="H79" s="177"/>
    </row>
    <row r="80" spans="1:8" ht="19.5">
      <c r="A80" s="202" t="s">
        <v>521</v>
      </c>
      <c r="B80" s="203" t="s">
        <v>522</v>
      </c>
      <c r="C80" s="204" t="s">
        <v>523</v>
      </c>
      <c r="D80" s="202" t="s">
        <v>431</v>
      </c>
      <c r="E80" s="202" t="s">
        <v>432</v>
      </c>
      <c r="F80" s="193"/>
      <c r="G80" s="176"/>
      <c r="H80" s="177"/>
    </row>
    <row r="81" spans="1:8" ht="19.5">
      <c r="A81" s="202" t="s">
        <v>524</v>
      </c>
      <c r="B81" s="203" t="s">
        <v>525</v>
      </c>
      <c r="C81" s="204" t="s">
        <v>362</v>
      </c>
      <c r="D81" s="202" t="s">
        <v>431</v>
      </c>
      <c r="E81" s="202" t="s">
        <v>432</v>
      </c>
      <c r="F81" s="193"/>
      <c r="G81" s="176"/>
      <c r="H81" s="177"/>
    </row>
    <row r="82" spans="1:8" ht="19.5">
      <c r="A82" s="202" t="s">
        <v>526</v>
      </c>
      <c r="B82" s="203" t="s">
        <v>527</v>
      </c>
      <c r="C82" s="204" t="s">
        <v>398</v>
      </c>
      <c r="D82" s="202" t="s">
        <v>431</v>
      </c>
      <c r="E82" s="202" t="s">
        <v>432</v>
      </c>
      <c r="F82" s="193"/>
      <c r="G82" s="176"/>
      <c r="H82" s="177"/>
    </row>
    <row r="83" spans="1:8" ht="19.5">
      <c r="A83" s="202" t="s">
        <v>528</v>
      </c>
      <c r="B83" s="203" t="s">
        <v>529</v>
      </c>
      <c r="C83" s="204" t="s">
        <v>360</v>
      </c>
      <c r="D83" s="202" t="s">
        <v>431</v>
      </c>
      <c r="E83" s="202" t="s">
        <v>432</v>
      </c>
      <c r="F83" s="193"/>
      <c r="G83" s="176"/>
      <c r="H83" s="177"/>
    </row>
    <row r="84" spans="1:8" ht="19.5">
      <c r="A84" s="202" t="s">
        <v>530</v>
      </c>
      <c r="B84" s="203" t="s">
        <v>531</v>
      </c>
      <c r="C84" s="204" t="s">
        <v>462</v>
      </c>
      <c r="D84" s="202" t="s">
        <v>431</v>
      </c>
      <c r="E84" s="202" t="s">
        <v>432</v>
      </c>
      <c r="F84" s="193"/>
      <c r="G84" s="176"/>
      <c r="H84" s="177"/>
    </row>
    <row r="85" spans="1:8" ht="19.5">
      <c r="A85" s="202" t="s">
        <v>532</v>
      </c>
      <c r="B85" s="203" t="s">
        <v>533</v>
      </c>
      <c r="C85" s="204" t="s">
        <v>443</v>
      </c>
      <c r="D85" s="202" t="s">
        <v>431</v>
      </c>
      <c r="E85" s="202" t="s">
        <v>432</v>
      </c>
      <c r="F85" s="193"/>
      <c r="G85" s="176"/>
      <c r="H85" s="177"/>
    </row>
    <row r="86" spans="1:8" ht="19.5">
      <c r="A86" s="202" t="s">
        <v>534</v>
      </c>
      <c r="B86" s="203" t="s">
        <v>535</v>
      </c>
      <c r="C86" s="204" t="s">
        <v>360</v>
      </c>
      <c r="D86" s="202" t="s">
        <v>431</v>
      </c>
      <c r="E86" s="202" t="s">
        <v>432</v>
      </c>
      <c r="F86" s="193"/>
      <c r="G86" s="176"/>
      <c r="H86" s="177"/>
    </row>
    <row r="87" spans="1:8" ht="19.5">
      <c r="A87" s="202" t="s">
        <v>536</v>
      </c>
      <c r="B87" s="203" t="s">
        <v>537</v>
      </c>
      <c r="C87" s="204" t="s">
        <v>360</v>
      </c>
      <c r="D87" s="202" t="s">
        <v>431</v>
      </c>
      <c r="E87" s="202" t="s">
        <v>432</v>
      </c>
      <c r="F87" s="193"/>
      <c r="G87" s="176"/>
      <c r="H87" s="177"/>
    </row>
    <row r="88" spans="1:8" ht="19.5">
      <c r="A88" s="202" t="s">
        <v>538</v>
      </c>
      <c r="B88" s="203" t="s">
        <v>539</v>
      </c>
      <c r="C88" s="204" t="s">
        <v>475</v>
      </c>
      <c r="D88" s="202" t="s">
        <v>431</v>
      </c>
      <c r="E88" s="202" t="s">
        <v>432</v>
      </c>
      <c r="F88" s="193"/>
      <c r="G88" s="176"/>
      <c r="H88" s="177"/>
    </row>
    <row r="89" spans="1:8" ht="19.5">
      <c r="A89" s="202" t="s">
        <v>540</v>
      </c>
      <c r="B89" s="203" t="s">
        <v>541</v>
      </c>
      <c r="C89" s="204" t="s">
        <v>485</v>
      </c>
      <c r="D89" s="202" t="s">
        <v>431</v>
      </c>
      <c r="E89" s="202" t="s">
        <v>432</v>
      </c>
      <c r="F89" s="193"/>
      <c r="G89" s="176"/>
      <c r="H89" s="177"/>
    </row>
    <row r="90" spans="1:8" ht="19.5">
      <c r="A90" s="202" t="s">
        <v>542</v>
      </c>
      <c r="B90" s="203" t="s">
        <v>543</v>
      </c>
      <c r="C90" s="204" t="s">
        <v>475</v>
      </c>
      <c r="D90" s="202" t="s">
        <v>431</v>
      </c>
      <c r="E90" s="202" t="s">
        <v>432</v>
      </c>
      <c r="F90" s="193"/>
      <c r="G90" s="176"/>
      <c r="H90" s="177"/>
    </row>
    <row r="91" spans="1:8" ht="19.5">
      <c r="A91" s="202" t="s">
        <v>544</v>
      </c>
      <c r="B91" s="203" t="s">
        <v>545</v>
      </c>
      <c r="C91" s="204" t="s">
        <v>443</v>
      </c>
      <c r="D91" s="202" t="s">
        <v>431</v>
      </c>
      <c r="E91" s="202" t="s">
        <v>432</v>
      </c>
      <c r="F91" s="193"/>
      <c r="G91" s="176"/>
      <c r="H91" s="177"/>
    </row>
    <row r="92" spans="1:8" ht="19.5">
      <c r="A92" s="202" t="s">
        <v>546</v>
      </c>
      <c r="B92" s="203" t="s">
        <v>547</v>
      </c>
      <c r="C92" s="204" t="s">
        <v>548</v>
      </c>
      <c r="D92" s="202" t="s">
        <v>431</v>
      </c>
      <c r="E92" s="202" t="s">
        <v>432</v>
      </c>
      <c r="F92" s="193"/>
      <c r="G92" s="176"/>
      <c r="H92" s="177"/>
    </row>
    <row r="93" spans="1:8" ht="19.5">
      <c r="A93" s="202" t="s">
        <v>549</v>
      </c>
      <c r="B93" s="203" t="s">
        <v>550</v>
      </c>
      <c r="C93" s="204" t="s">
        <v>406</v>
      </c>
      <c r="D93" s="202" t="s">
        <v>431</v>
      </c>
      <c r="E93" s="202" t="s">
        <v>432</v>
      </c>
      <c r="F93" s="193"/>
      <c r="G93" s="176"/>
      <c r="H93" s="177"/>
    </row>
    <row r="94" spans="1:8" ht="19.5">
      <c r="A94" s="202" t="s">
        <v>551</v>
      </c>
      <c r="B94" s="203" t="s">
        <v>552</v>
      </c>
      <c r="C94" s="204" t="s">
        <v>360</v>
      </c>
      <c r="D94" s="202" t="s">
        <v>431</v>
      </c>
      <c r="E94" s="202" t="s">
        <v>432</v>
      </c>
      <c r="F94" s="193"/>
      <c r="G94" s="176"/>
      <c r="H94" s="177"/>
    </row>
    <row r="95" spans="1:8" ht="19.5">
      <c r="A95" s="202" t="s">
        <v>553</v>
      </c>
      <c r="B95" s="203" t="s">
        <v>554</v>
      </c>
      <c r="C95" s="204" t="s">
        <v>475</v>
      </c>
      <c r="D95" s="202" t="s">
        <v>431</v>
      </c>
      <c r="E95" s="202" t="s">
        <v>432</v>
      </c>
      <c r="F95" s="193"/>
      <c r="G95" s="176"/>
      <c r="H95" s="177"/>
    </row>
    <row r="96" spans="1:8" ht="19.5">
      <c r="A96" s="202" t="s">
        <v>555</v>
      </c>
      <c r="B96" s="203" t="s">
        <v>136</v>
      </c>
      <c r="C96" s="204" t="s">
        <v>392</v>
      </c>
      <c r="D96" s="202" t="s">
        <v>431</v>
      </c>
      <c r="E96" s="202" t="s">
        <v>432</v>
      </c>
      <c r="F96" s="193"/>
      <c r="G96" s="176"/>
      <c r="H96" s="177"/>
    </row>
    <row r="97" spans="1:8" ht="19.5">
      <c r="A97" s="202" t="s">
        <v>556</v>
      </c>
      <c r="B97" s="203" t="s">
        <v>557</v>
      </c>
      <c r="C97" s="204" t="s">
        <v>392</v>
      </c>
      <c r="D97" s="202" t="s">
        <v>431</v>
      </c>
      <c r="E97" s="202" t="s">
        <v>432</v>
      </c>
      <c r="F97" s="193"/>
      <c r="G97" s="176"/>
      <c r="H97" s="177"/>
    </row>
    <row r="98" spans="1:8" ht="19.5">
      <c r="A98" s="202" t="s">
        <v>558</v>
      </c>
      <c r="B98" s="203" t="s">
        <v>559</v>
      </c>
      <c r="C98" s="204" t="s">
        <v>365</v>
      </c>
      <c r="D98" s="202" t="s">
        <v>431</v>
      </c>
      <c r="E98" s="202" t="s">
        <v>432</v>
      </c>
      <c r="F98" s="193"/>
      <c r="G98" s="176"/>
      <c r="H98" s="177"/>
    </row>
    <row r="99" spans="1:8" ht="19.5">
      <c r="A99" s="202" t="s">
        <v>560</v>
      </c>
      <c r="B99" s="203" t="s">
        <v>561</v>
      </c>
      <c r="C99" s="204" t="s">
        <v>365</v>
      </c>
      <c r="D99" s="202" t="s">
        <v>431</v>
      </c>
      <c r="E99" s="202" t="s">
        <v>432</v>
      </c>
      <c r="F99" s="193"/>
      <c r="G99" s="176"/>
      <c r="H99" s="177"/>
    </row>
    <row r="100" spans="1:8" ht="19.5">
      <c r="A100" s="202" t="s">
        <v>562</v>
      </c>
      <c r="B100" s="203" t="s">
        <v>563</v>
      </c>
      <c r="C100" s="204" t="s">
        <v>393</v>
      </c>
      <c r="D100" s="202" t="s">
        <v>431</v>
      </c>
      <c r="E100" s="202" t="s">
        <v>432</v>
      </c>
      <c r="F100" s="193"/>
      <c r="G100" s="176"/>
      <c r="H100" s="177"/>
    </row>
    <row r="101" spans="1:8" ht="19.5">
      <c r="A101" s="202" t="s">
        <v>564</v>
      </c>
      <c r="B101" s="203" t="s">
        <v>565</v>
      </c>
      <c r="C101" s="204" t="s">
        <v>372</v>
      </c>
      <c r="D101" s="202" t="s">
        <v>431</v>
      </c>
      <c r="E101" s="202" t="s">
        <v>432</v>
      </c>
      <c r="F101" s="193"/>
      <c r="G101" s="176"/>
      <c r="H101" s="177"/>
    </row>
    <row r="102" spans="1:8" ht="19.5">
      <c r="A102" s="202" t="s">
        <v>566</v>
      </c>
      <c r="B102" s="203" t="s">
        <v>567</v>
      </c>
      <c r="C102" s="204" t="s">
        <v>365</v>
      </c>
      <c r="D102" s="202" t="s">
        <v>431</v>
      </c>
      <c r="E102" s="202" t="s">
        <v>432</v>
      </c>
      <c r="F102" s="193"/>
      <c r="G102" s="176"/>
      <c r="H102" s="177"/>
    </row>
    <row r="103" spans="1:8" ht="19.5">
      <c r="A103" s="202" t="s">
        <v>568</v>
      </c>
      <c r="B103" s="203" t="s">
        <v>569</v>
      </c>
      <c r="C103" s="204" t="s">
        <v>443</v>
      </c>
      <c r="D103" s="202" t="s">
        <v>431</v>
      </c>
      <c r="E103" s="202" t="s">
        <v>432</v>
      </c>
      <c r="F103" s="193"/>
      <c r="G103" s="176"/>
      <c r="H103" s="177"/>
    </row>
    <row r="104" spans="1:8" ht="19.5">
      <c r="A104" s="202" t="s">
        <v>570</v>
      </c>
      <c r="B104" s="203" t="s">
        <v>289</v>
      </c>
      <c r="C104" s="204" t="s">
        <v>443</v>
      </c>
      <c r="D104" s="202" t="s">
        <v>431</v>
      </c>
      <c r="E104" s="202" t="s">
        <v>432</v>
      </c>
      <c r="F104" s="193"/>
      <c r="G104" s="176"/>
      <c r="H104" s="177"/>
    </row>
    <row r="105" spans="1:8" ht="19.5">
      <c r="A105" s="202" t="s">
        <v>571</v>
      </c>
      <c r="B105" s="203" t="s">
        <v>572</v>
      </c>
      <c r="C105" s="204" t="s">
        <v>462</v>
      </c>
      <c r="D105" s="202" t="s">
        <v>431</v>
      </c>
      <c r="E105" s="202" t="s">
        <v>432</v>
      </c>
      <c r="F105" s="193"/>
      <c r="G105" s="176"/>
      <c r="H105" s="177"/>
    </row>
    <row r="106" spans="1:8" ht="19.5">
      <c r="A106" s="202" t="s">
        <v>573</v>
      </c>
      <c r="B106" s="203" t="s">
        <v>574</v>
      </c>
      <c r="C106" s="204" t="s">
        <v>575</v>
      </c>
      <c r="D106" s="202" t="s">
        <v>431</v>
      </c>
      <c r="E106" s="202" t="s">
        <v>432</v>
      </c>
      <c r="F106" s="193"/>
      <c r="G106" s="176"/>
      <c r="H106" s="177"/>
    </row>
    <row r="107" spans="1:8" ht="19.5">
      <c r="A107" s="202" t="s">
        <v>576</v>
      </c>
      <c r="B107" s="203" t="s">
        <v>577</v>
      </c>
      <c r="C107" s="204" t="s">
        <v>462</v>
      </c>
      <c r="D107" s="202" t="s">
        <v>431</v>
      </c>
      <c r="E107" s="202" t="s">
        <v>432</v>
      </c>
      <c r="F107" s="193"/>
      <c r="G107" s="176"/>
      <c r="H107" s="177"/>
    </row>
    <row r="108" spans="1:8" ht="19.5">
      <c r="A108" s="190" t="s">
        <v>578</v>
      </c>
      <c r="B108" s="191" t="s">
        <v>579</v>
      </c>
      <c r="C108" s="192" t="s">
        <v>360</v>
      </c>
      <c r="D108" s="190" t="s">
        <v>431</v>
      </c>
      <c r="E108" s="190" t="s">
        <v>432</v>
      </c>
      <c r="F108" s="193"/>
      <c r="G108" s="176"/>
      <c r="H108" s="177"/>
    </row>
    <row r="109" spans="1:8" ht="15.75">
      <c r="A109" s="50"/>
      <c r="B109" s="180">
        <f>SUM(B54:B108)</f>
        <v>0</v>
      </c>
      <c r="C109" s="176"/>
      <c r="G109" s="176"/>
      <c r="H109" s="177"/>
    </row>
    <row r="110" spans="1:8" ht="20.25" thickBot="1">
      <c r="A110" s="187" t="s">
        <v>7</v>
      </c>
      <c r="B110" s="188" t="s">
        <v>424</v>
      </c>
      <c r="C110" s="189" t="s">
        <v>425</v>
      </c>
      <c r="D110" s="187" t="s">
        <v>426</v>
      </c>
      <c r="E110" s="187" t="s">
        <v>427</v>
      </c>
      <c r="F110" s="187" t="s">
        <v>428</v>
      </c>
      <c r="G110" s="176"/>
      <c r="H110" s="177"/>
    </row>
    <row r="111" spans="1:8" ht="19.5">
      <c r="A111" s="190" t="s">
        <v>580</v>
      </c>
      <c r="B111" s="191" t="s">
        <v>581</v>
      </c>
      <c r="C111" s="192" t="s">
        <v>443</v>
      </c>
      <c r="D111" s="190" t="s">
        <v>431</v>
      </c>
      <c r="E111" s="190" t="s">
        <v>432</v>
      </c>
      <c r="F111" s="193"/>
      <c r="G111" s="176"/>
      <c r="H111" s="177"/>
    </row>
    <row r="112" spans="1:8" ht="19.5">
      <c r="A112" s="190" t="s">
        <v>582</v>
      </c>
      <c r="B112" s="191" t="s">
        <v>583</v>
      </c>
      <c r="C112" s="192" t="s">
        <v>392</v>
      </c>
      <c r="D112" s="190" t="s">
        <v>431</v>
      </c>
      <c r="E112" s="190" t="s">
        <v>432</v>
      </c>
      <c r="F112" s="193"/>
      <c r="G112" s="176"/>
      <c r="H112" s="177"/>
    </row>
    <row r="113" spans="1:8" ht="19.5">
      <c r="A113" s="190" t="s">
        <v>584</v>
      </c>
      <c r="B113" s="191" t="s">
        <v>585</v>
      </c>
      <c r="C113" s="192" t="s">
        <v>586</v>
      </c>
      <c r="D113" s="190" t="s">
        <v>431</v>
      </c>
      <c r="E113" s="190" t="s">
        <v>432</v>
      </c>
      <c r="F113" s="193"/>
      <c r="G113" s="176"/>
      <c r="H113" s="177"/>
    </row>
    <row r="114" spans="1:8" ht="19.5">
      <c r="A114" s="190" t="s">
        <v>587</v>
      </c>
      <c r="B114" s="191" t="s">
        <v>588</v>
      </c>
      <c r="C114" s="192" t="s">
        <v>365</v>
      </c>
      <c r="D114" s="190" t="s">
        <v>431</v>
      </c>
      <c r="E114" s="190" t="s">
        <v>432</v>
      </c>
      <c r="F114" s="193"/>
      <c r="G114" s="176"/>
      <c r="H114" s="177"/>
    </row>
    <row r="115" spans="1:8" ht="19.5">
      <c r="A115" s="190" t="s">
        <v>589</v>
      </c>
      <c r="B115" s="191" t="s">
        <v>590</v>
      </c>
      <c r="C115" s="192" t="s">
        <v>591</v>
      </c>
      <c r="D115" s="190" t="s">
        <v>431</v>
      </c>
      <c r="E115" s="190" t="s">
        <v>432</v>
      </c>
      <c r="F115" s="193"/>
      <c r="G115" s="176"/>
      <c r="H115" s="177"/>
    </row>
    <row r="116" spans="1:8" ht="19.5">
      <c r="A116" s="190" t="s">
        <v>592</v>
      </c>
      <c r="B116" s="191" t="s">
        <v>593</v>
      </c>
      <c r="C116" s="192" t="s">
        <v>575</v>
      </c>
      <c r="D116" s="190" t="s">
        <v>431</v>
      </c>
      <c r="E116" s="190" t="s">
        <v>432</v>
      </c>
      <c r="F116" s="193"/>
      <c r="G116" s="176"/>
      <c r="H116" s="177"/>
    </row>
    <row r="117" spans="1:8" ht="19.5">
      <c r="A117" s="190" t="s">
        <v>594</v>
      </c>
      <c r="B117" s="191" t="s">
        <v>595</v>
      </c>
      <c r="C117" s="192" t="s">
        <v>596</v>
      </c>
      <c r="D117" s="190" t="s">
        <v>431</v>
      </c>
      <c r="E117" s="190" t="s">
        <v>432</v>
      </c>
      <c r="F117" s="193"/>
      <c r="G117" s="176"/>
      <c r="H117" s="177"/>
    </row>
    <row r="118" spans="1:8" ht="19.5">
      <c r="A118" s="190" t="s">
        <v>597</v>
      </c>
      <c r="B118" s="191" t="s">
        <v>598</v>
      </c>
      <c r="C118" s="192" t="s">
        <v>406</v>
      </c>
      <c r="D118" s="190" t="s">
        <v>431</v>
      </c>
      <c r="E118" s="190" t="s">
        <v>432</v>
      </c>
      <c r="F118" s="193"/>
      <c r="G118" s="176"/>
      <c r="H118" s="177"/>
    </row>
    <row r="119" spans="1:8" ht="19.5">
      <c r="A119" s="190" t="s">
        <v>599</v>
      </c>
      <c r="B119" s="191" t="s">
        <v>600</v>
      </c>
      <c r="C119" s="192" t="s">
        <v>393</v>
      </c>
      <c r="D119" s="190" t="s">
        <v>431</v>
      </c>
      <c r="E119" s="190" t="s">
        <v>432</v>
      </c>
      <c r="F119" s="193"/>
      <c r="G119" s="176"/>
      <c r="H119" s="177"/>
    </row>
    <row r="120" spans="1:8" ht="19.5">
      <c r="A120" s="190" t="s">
        <v>601</v>
      </c>
      <c r="B120" s="191" t="s">
        <v>434</v>
      </c>
      <c r="C120" s="192" t="s">
        <v>435</v>
      </c>
      <c r="D120" s="190" t="s">
        <v>431</v>
      </c>
      <c r="E120" s="190" t="s">
        <v>432</v>
      </c>
      <c r="F120" s="193"/>
      <c r="G120" s="176"/>
      <c r="H120" s="177"/>
    </row>
    <row r="121" spans="1:8" ht="19.5">
      <c r="A121" s="190" t="s">
        <v>602</v>
      </c>
      <c r="B121" s="191" t="s">
        <v>603</v>
      </c>
      <c r="C121" s="192" t="s">
        <v>604</v>
      </c>
      <c r="D121" s="190" t="s">
        <v>431</v>
      </c>
      <c r="E121" s="190" t="s">
        <v>432</v>
      </c>
      <c r="F121" s="193"/>
      <c r="G121" s="176"/>
      <c r="H121" s="177"/>
    </row>
    <row r="122" spans="1:8" ht="19.5">
      <c r="A122" s="190" t="s">
        <v>605</v>
      </c>
      <c r="B122" s="191" t="s">
        <v>606</v>
      </c>
      <c r="C122" s="192" t="s">
        <v>377</v>
      </c>
      <c r="D122" s="190" t="s">
        <v>431</v>
      </c>
      <c r="E122" s="190" t="s">
        <v>432</v>
      </c>
      <c r="F122" s="193"/>
      <c r="G122" s="176"/>
      <c r="H122" s="177"/>
    </row>
    <row r="123" spans="1:8" ht="19.5">
      <c r="A123" s="190" t="s">
        <v>607</v>
      </c>
      <c r="B123" s="191" t="s">
        <v>608</v>
      </c>
      <c r="C123" s="192" t="s">
        <v>443</v>
      </c>
      <c r="D123" s="190" t="s">
        <v>431</v>
      </c>
      <c r="E123" s="190" t="s">
        <v>432</v>
      </c>
      <c r="F123" s="193"/>
      <c r="G123" s="176"/>
      <c r="H123" s="177"/>
    </row>
    <row r="124" spans="1:8" ht="19.5">
      <c r="A124" s="190" t="s">
        <v>609</v>
      </c>
      <c r="B124" s="191" t="s">
        <v>610</v>
      </c>
      <c r="C124" s="192" t="s">
        <v>398</v>
      </c>
      <c r="D124" s="190" t="s">
        <v>431</v>
      </c>
      <c r="E124" s="190" t="s">
        <v>432</v>
      </c>
      <c r="F124" s="193"/>
      <c r="G124" s="176"/>
      <c r="H124" s="177"/>
    </row>
    <row r="125" spans="1:8" ht="19.5">
      <c r="A125" s="190" t="s">
        <v>611</v>
      </c>
      <c r="B125" s="191" t="s">
        <v>612</v>
      </c>
      <c r="C125" s="192" t="s">
        <v>372</v>
      </c>
      <c r="D125" s="190" t="s">
        <v>431</v>
      </c>
      <c r="E125" s="190" t="s">
        <v>432</v>
      </c>
      <c r="F125" s="193"/>
      <c r="G125" s="176"/>
      <c r="H125" s="177"/>
    </row>
    <row r="126" spans="1:8" ht="19.5">
      <c r="A126" s="190" t="s">
        <v>613</v>
      </c>
      <c r="B126" s="191" t="s">
        <v>614</v>
      </c>
      <c r="C126" s="192" t="s">
        <v>406</v>
      </c>
      <c r="D126" s="190" t="s">
        <v>431</v>
      </c>
      <c r="E126" s="190" t="s">
        <v>432</v>
      </c>
      <c r="F126" s="193"/>
      <c r="G126" s="176"/>
      <c r="H126" s="177"/>
    </row>
    <row r="127" spans="1:8" ht="19.5">
      <c r="A127" s="190" t="s">
        <v>615</v>
      </c>
      <c r="B127" s="191" t="s">
        <v>616</v>
      </c>
      <c r="C127" s="192" t="s">
        <v>365</v>
      </c>
      <c r="D127" s="190" t="s">
        <v>431</v>
      </c>
      <c r="E127" s="190" t="s">
        <v>432</v>
      </c>
      <c r="F127" s="193"/>
      <c r="G127" s="176"/>
      <c r="H127" s="177"/>
    </row>
    <row r="128" spans="1:8" ht="19.5">
      <c r="A128" s="190" t="s">
        <v>617</v>
      </c>
      <c r="B128" s="191" t="s">
        <v>618</v>
      </c>
      <c r="C128" s="192" t="s">
        <v>516</v>
      </c>
      <c r="D128" s="190" t="s">
        <v>431</v>
      </c>
      <c r="E128" s="190" t="s">
        <v>432</v>
      </c>
      <c r="F128" s="193"/>
      <c r="G128" s="176"/>
      <c r="H128" s="177"/>
    </row>
    <row r="129" spans="1:8" ht="19.5">
      <c r="A129" s="190" t="s">
        <v>619</v>
      </c>
      <c r="B129" s="191" t="s">
        <v>620</v>
      </c>
      <c r="C129" s="192" t="s">
        <v>406</v>
      </c>
      <c r="D129" s="190" t="s">
        <v>431</v>
      </c>
      <c r="E129" s="190" t="s">
        <v>432</v>
      </c>
      <c r="F129" s="193"/>
      <c r="G129" s="176"/>
      <c r="H129" s="177"/>
    </row>
    <row r="130" spans="1:8" ht="19.5">
      <c r="A130" s="190" t="s">
        <v>621</v>
      </c>
      <c r="B130" s="191" t="s">
        <v>622</v>
      </c>
      <c r="C130" s="192" t="s">
        <v>623</v>
      </c>
      <c r="D130" s="190" t="s">
        <v>431</v>
      </c>
      <c r="E130" s="190" t="s">
        <v>432</v>
      </c>
      <c r="F130" s="193"/>
      <c r="G130" s="176"/>
      <c r="H130" s="177"/>
    </row>
    <row r="131" spans="1:8" ht="19.5">
      <c r="A131" s="190" t="s">
        <v>624</v>
      </c>
      <c r="B131" s="191" t="s">
        <v>625</v>
      </c>
      <c r="C131" s="192" t="s">
        <v>443</v>
      </c>
      <c r="D131" s="190" t="s">
        <v>431</v>
      </c>
      <c r="E131" s="190" t="s">
        <v>432</v>
      </c>
      <c r="F131" s="193"/>
      <c r="G131" s="176"/>
      <c r="H131" s="177"/>
    </row>
    <row r="132" spans="1:8" ht="19.5">
      <c r="A132" s="190" t="s">
        <v>626</v>
      </c>
      <c r="B132" s="191" t="s">
        <v>627</v>
      </c>
      <c r="C132" s="192" t="s">
        <v>523</v>
      </c>
      <c r="D132" s="190" t="s">
        <v>431</v>
      </c>
      <c r="E132" s="190" t="s">
        <v>432</v>
      </c>
      <c r="F132" s="193"/>
      <c r="G132" s="176"/>
      <c r="H132" s="177"/>
    </row>
    <row r="133" spans="1:8" ht="19.5">
      <c r="A133" s="190" t="s">
        <v>628</v>
      </c>
      <c r="B133" s="191" t="s">
        <v>629</v>
      </c>
      <c r="C133" s="192" t="s">
        <v>362</v>
      </c>
      <c r="D133" s="190" t="s">
        <v>431</v>
      </c>
      <c r="E133" s="190" t="s">
        <v>432</v>
      </c>
      <c r="F133" s="193"/>
      <c r="G133" s="176"/>
      <c r="H133" s="177"/>
    </row>
    <row r="134" spans="1:8" ht="19.5">
      <c r="A134" s="190" t="s">
        <v>630</v>
      </c>
      <c r="B134" s="191" t="s">
        <v>631</v>
      </c>
      <c r="C134" s="192" t="s">
        <v>443</v>
      </c>
      <c r="D134" s="190" t="s">
        <v>431</v>
      </c>
      <c r="E134" s="190" t="s">
        <v>432</v>
      </c>
      <c r="F134" s="193"/>
      <c r="G134" s="176"/>
      <c r="H134" s="177"/>
    </row>
    <row r="135" spans="1:8" ht="19.5">
      <c r="A135" s="190" t="s">
        <v>632</v>
      </c>
      <c r="B135" s="191" t="s">
        <v>633</v>
      </c>
      <c r="C135" s="192" t="s">
        <v>372</v>
      </c>
      <c r="D135" s="190" t="s">
        <v>431</v>
      </c>
      <c r="E135" s="190" t="s">
        <v>432</v>
      </c>
      <c r="F135" s="193"/>
      <c r="G135" s="176"/>
      <c r="H135" s="177"/>
    </row>
    <row r="136" spans="1:8" ht="19.5">
      <c r="A136" s="190" t="s">
        <v>634</v>
      </c>
      <c r="B136" s="191" t="s">
        <v>635</v>
      </c>
      <c r="C136" s="192" t="s">
        <v>372</v>
      </c>
      <c r="D136" s="190" t="s">
        <v>431</v>
      </c>
      <c r="E136" s="190" t="s">
        <v>432</v>
      </c>
      <c r="F136" s="193"/>
      <c r="G136" s="176"/>
      <c r="H136" s="177"/>
    </row>
    <row r="137" spans="1:8" ht="19.5">
      <c r="A137" s="190" t="s">
        <v>636</v>
      </c>
      <c r="B137" s="191" t="s">
        <v>637</v>
      </c>
      <c r="C137" s="192" t="s">
        <v>443</v>
      </c>
      <c r="D137" s="190" t="s">
        <v>431</v>
      </c>
      <c r="E137" s="190" t="s">
        <v>432</v>
      </c>
      <c r="F137" s="193"/>
      <c r="G137" s="176"/>
      <c r="H137" s="177"/>
    </row>
    <row r="138" spans="1:8" ht="19.5">
      <c r="A138" s="190" t="s">
        <v>638</v>
      </c>
      <c r="B138" s="191" t="s">
        <v>639</v>
      </c>
      <c r="C138" s="192" t="s">
        <v>443</v>
      </c>
      <c r="D138" s="190" t="s">
        <v>431</v>
      </c>
      <c r="E138" s="190" t="s">
        <v>432</v>
      </c>
      <c r="F138" s="193"/>
      <c r="G138" s="176"/>
      <c r="H138" s="177"/>
    </row>
    <row r="139" spans="1:8" ht="19.5">
      <c r="A139" s="190" t="s">
        <v>640</v>
      </c>
      <c r="B139" s="191" t="s">
        <v>641</v>
      </c>
      <c r="C139" s="192" t="s">
        <v>443</v>
      </c>
      <c r="D139" s="190" t="s">
        <v>431</v>
      </c>
      <c r="E139" s="190" t="s">
        <v>432</v>
      </c>
      <c r="F139" s="193"/>
      <c r="G139" s="176"/>
      <c r="H139" s="177"/>
    </row>
    <row r="140" spans="1:8" ht="19.5">
      <c r="A140" s="190" t="s">
        <v>642</v>
      </c>
      <c r="B140" s="191" t="s">
        <v>643</v>
      </c>
      <c r="C140" s="192" t="s">
        <v>443</v>
      </c>
      <c r="D140" s="190" t="s">
        <v>431</v>
      </c>
      <c r="E140" s="190" t="s">
        <v>432</v>
      </c>
      <c r="F140" s="193"/>
      <c r="G140" s="176"/>
      <c r="H140" s="177"/>
    </row>
    <row r="141" spans="1:8" ht="19.5">
      <c r="A141" s="190" t="s">
        <v>644</v>
      </c>
      <c r="B141" s="191" t="s">
        <v>645</v>
      </c>
      <c r="C141" s="192" t="s">
        <v>398</v>
      </c>
      <c r="D141" s="190" t="s">
        <v>431</v>
      </c>
      <c r="E141" s="190" t="s">
        <v>432</v>
      </c>
      <c r="F141" s="193"/>
      <c r="G141" s="176"/>
      <c r="H141" s="177"/>
    </row>
    <row r="142" spans="1:8" ht="19.5">
      <c r="A142" s="190" t="s">
        <v>646</v>
      </c>
      <c r="B142" s="191" t="s">
        <v>647</v>
      </c>
      <c r="C142" s="192" t="s">
        <v>392</v>
      </c>
      <c r="D142" s="190" t="s">
        <v>431</v>
      </c>
      <c r="E142" s="190" t="s">
        <v>432</v>
      </c>
      <c r="F142" s="193"/>
      <c r="G142" s="176"/>
      <c r="H142" s="177"/>
    </row>
    <row r="143" spans="1:8" ht="19.5">
      <c r="A143" s="190" t="s">
        <v>648</v>
      </c>
      <c r="B143" s="191" t="s">
        <v>649</v>
      </c>
      <c r="C143" s="192" t="s">
        <v>392</v>
      </c>
      <c r="D143" s="190" t="s">
        <v>431</v>
      </c>
      <c r="E143" s="190" t="s">
        <v>432</v>
      </c>
      <c r="F143" s="193"/>
      <c r="G143" s="176"/>
      <c r="H143" s="177"/>
    </row>
    <row r="144" spans="1:8" ht="19.5">
      <c r="A144" s="190" t="s">
        <v>650</v>
      </c>
      <c r="B144" s="191" t="s">
        <v>651</v>
      </c>
      <c r="C144" s="192" t="s">
        <v>365</v>
      </c>
      <c r="D144" s="190" t="s">
        <v>431</v>
      </c>
      <c r="E144" s="190" t="s">
        <v>432</v>
      </c>
      <c r="F144" s="193"/>
      <c r="G144" s="176"/>
      <c r="H144" s="177"/>
    </row>
    <row r="145" spans="1:8" ht="19.5">
      <c r="A145" s="190" t="s">
        <v>652</v>
      </c>
      <c r="B145" s="191" t="s">
        <v>653</v>
      </c>
      <c r="C145" s="192" t="s">
        <v>377</v>
      </c>
      <c r="D145" s="190" t="s">
        <v>431</v>
      </c>
      <c r="E145" s="190" t="s">
        <v>432</v>
      </c>
      <c r="F145" s="193"/>
      <c r="G145" s="176"/>
      <c r="H145" s="177"/>
    </row>
    <row r="146" spans="1:8" ht="19.5">
      <c r="A146" s="190" t="s">
        <v>654</v>
      </c>
      <c r="B146" s="191" t="s">
        <v>655</v>
      </c>
      <c r="C146" s="192" t="s">
        <v>392</v>
      </c>
      <c r="D146" s="190" t="s">
        <v>431</v>
      </c>
      <c r="E146" s="190" t="s">
        <v>432</v>
      </c>
      <c r="F146" s="193"/>
      <c r="G146" s="176"/>
      <c r="H146" s="177"/>
    </row>
    <row r="147" spans="1:8" ht="19.5">
      <c r="A147" s="190" t="s">
        <v>656</v>
      </c>
      <c r="B147" s="191" t="s">
        <v>136</v>
      </c>
      <c r="C147" s="192" t="s">
        <v>392</v>
      </c>
      <c r="D147" s="190" t="s">
        <v>431</v>
      </c>
      <c r="E147" s="190" t="s">
        <v>432</v>
      </c>
      <c r="F147" s="193"/>
      <c r="G147" s="176"/>
      <c r="H147" s="177"/>
    </row>
    <row r="148" spans="1:8" ht="19.5">
      <c r="A148" s="190" t="s">
        <v>657</v>
      </c>
      <c r="B148" s="191" t="s">
        <v>658</v>
      </c>
      <c r="C148" s="192" t="s">
        <v>406</v>
      </c>
      <c r="D148" s="190" t="s">
        <v>431</v>
      </c>
      <c r="E148" s="190" t="s">
        <v>432</v>
      </c>
      <c r="F148" s="193"/>
      <c r="G148" s="176"/>
      <c r="H148" s="177"/>
    </row>
    <row r="149" spans="1:8" ht="19.5">
      <c r="A149" s="190" t="s">
        <v>659</v>
      </c>
      <c r="B149" s="191" t="s">
        <v>660</v>
      </c>
      <c r="C149" s="192" t="s">
        <v>462</v>
      </c>
      <c r="D149" s="190" t="s">
        <v>431</v>
      </c>
      <c r="E149" s="190" t="s">
        <v>432</v>
      </c>
      <c r="F149" s="193"/>
      <c r="G149" s="176"/>
      <c r="H149" s="177"/>
    </row>
    <row r="150" spans="1:8" ht="19.5">
      <c r="A150" s="190" t="s">
        <v>661</v>
      </c>
      <c r="B150" s="191" t="s">
        <v>662</v>
      </c>
      <c r="C150" s="192" t="s">
        <v>398</v>
      </c>
      <c r="D150" s="190" t="s">
        <v>431</v>
      </c>
      <c r="E150" s="190" t="s">
        <v>432</v>
      </c>
      <c r="F150" s="193"/>
      <c r="G150" s="176"/>
      <c r="H150" s="177"/>
    </row>
    <row r="151" spans="1:8" ht="19.5">
      <c r="A151" s="190" t="s">
        <v>663</v>
      </c>
      <c r="B151" s="191" t="s">
        <v>664</v>
      </c>
      <c r="C151" s="192" t="s">
        <v>365</v>
      </c>
      <c r="D151" s="190" t="s">
        <v>431</v>
      </c>
      <c r="E151" s="190" t="s">
        <v>432</v>
      </c>
      <c r="F151" s="193"/>
      <c r="G151" s="176"/>
      <c r="H151" s="177"/>
    </row>
    <row r="152" spans="1:8" ht="19.5">
      <c r="A152" s="190" t="s">
        <v>665</v>
      </c>
      <c r="B152" s="191" t="s">
        <v>666</v>
      </c>
      <c r="C152" s="192" t="s">
        <v>475</v>
      </c>
      <c r="D152" s="190" t="s">
        <v>431</v>
      </c>
      <c r="E152" s="190" t="s">
        <v>432</v>
      </c>
      <c r="F152" s="193"/>
      <c r="G152" s="176"/>
      <c r="H152" s="177"/>
    </row>
    <row r="153" spans="1:8" ht="19.5">
      <c r="A153" s="190" t="s">
        <v>667</v>
      </c>
      <c r="B153" s="191" t="s">
        <v>668</v>
      </c>
      <c r="C153" s="192" t="s">
        <v>475</v>
      </c>
      <c r="D153" s="190" t="s">
        <v>431</v>
      </c>
      <c r="E153" s="190" t="s">
        <v>432</v>
      </c>
      <c r="F153" s="193"/>
      <c r="G153" s="176"/>
      <c r="H153" s="177"/>
    </row>
    <row r="154" spans="1:8" ht="19.5">
      <c r="A154" s="190" t="s">
        <v>669</v>
      </c>
      <c r="B154" s="191" t="s">
        <v>670</v>
      </c>
      <c r="C154" s="192" t="s">
        <v>671</v>
      </c>
      <c r="D154" s="190" t="s">
        <v>431</v>
      </c>
      <c r="E154" s="190" t="s">
        <v>432</v>
      </c>
      <c r="F154" s="193"/>
      <c r="G154" s="176"/>
      <c r="H154" s="177"/>
    </row>
    <row r="155" spans="1:8" ht="19.5">
      <c r="A155" s="190" t="s">
        <v>672</v>
      </c>
      <c r="B155" s="191" t="s">
        <v>673</v>
      </c>
      <c r="C155" s="192" t="s">
        <v>365</v>
      </c>
      <c r="D155" s="190" t="s">
        <v>431</v>
      </c>
      <c r="E155" s="190" t="s">
        <v>432</v>
      </c>
      <c r="F155" s="193"/>
      <c r="G155" s="176"/>
      <c r="H155" s="177"/>
    </row>
    <row r="156" spans="1:8" ht="19.5">
      <c r="A156" s="190" t="s">
        <v>674</v>
      </c>
      <c r="B156" s="191" t="s">
        <v>675</v>
      </c>
      <c r="C156" s="192" t="s">
        <v>365</v>
      </c>
      <c r="D156" s="190" t="s">
        <v>431</v>
      </c>
      <c r="E156" s="190" t="s">
        <v>432</v>
      </c>
      <c r="F156" s="193"/>
      <c r="G156" s="176"/>
      <c r="H156" s="177"/>
    </row>
    <row r="157" spans="1:8" ht="19.5">
      <c r="A157" s="190" t="s">
        <v>676</v>
      </c>
      <c r="B157" s="191" t="s">
        <v>677</v>
      </c>
      <c r="C157" s="192" t="s">
        <v>365</v>
      </c>
      <c r="D157" s="190" t="s">
        <v>431</v>
      </c>
      <c r="E157" s="190" t="s">
        <v>432</v>
      </c>
      <c r="F157" s="193"/>
      <c r="G157" s="176"/>
      <c r="H157" s="177"/>
    </row>
    <row r="158" spans="1:8" ht="19.5">
      <c r="A158" s="190" t="s">
        <v>678</v>
      </c>
      <c r="B158" s="191" t="s">
        <v>679</v>
      </c>
      <c r="C158" s="192" t="s">
        <v>365</v>
      </c>
      <c r="D158" s="190" t="s">
        <v>431</v>
      </c>
      <c r="E158" s="190" t="s">
        <v>432</v>
      </c>
      <c r="F158" s="193"/>
      <c r="G158" s="176"/>
      <c r="H158" s="177"/>
    </row>
    <row r="159" spans="1:8" ht="19.5">
      <c r="A159" s="190" t="s">
        <v>680</v>
      </c>
      <c r="B159" s="191" t="s">
        <v>681</v>
      </c>
      <c r="C159" s="192" t="s">
        <v>682</v>
      </c>
      <c r="D159" s="190" t="s">
        <v>431</v>
      </c>
      <c r="E159" s="190" t="s">
        <v>432</v>
      </c>
      <c r="F159" s="193"/>
      <c r="G159" s="176"/>
      <c r="H159" s="177"/>
    </row>
    <row r="160" spans="1:8" ht="19.5">
      <c r="A160" s="190" t="s">
        <v>683</v>
      </c>
      <c r="B160" s="191" t="s">
        <v>684</v>
      </c>
      <c r="C160" s="192" t="s">
        <v>360</v>
      </c>
      <c r="D160" s="190" t="s">
        <v>431</v>
      </c>
      <c r="E160" s="190" t="s">
        <v>432</v>
      </c>
      <c r="F160" s="193"/>
      <c r="G160" s="176"/>
      <c r="H160" s="177"/>
    </row>
    <row r="161" spans="1:8" ht="19.5">
      <c r="A161" s="190" t="s">
        <v>685</v>
      </c>
      <c r="B161" s="191" t="s">
        <v>686</v>
      </c>
      <c r="C161" s="192" t="s">
        <v>398</v>
      </c>
      <c r="D161" s="190" t="s">
        <v>431</v>
      </c>
      <c r="E161" s="190" t="s">
        <v>432</v>
      </c>
      <c r="F161" s="193"/>
      <c r="G161" s="176"/>
      <c r="H161" s="177"/>
    </row>
    <row r="162" spans="1:8" ht="19.5">
      <c r="A162" s="190" t="s">
        <v>687</v>
      </c>
      <c r="B162" s="191" t="s">
        <v>688</v>
      </c>
      <c r="C162" s="192" t="s">
        <v>689</v>
      </c>
      <c r="D162" s="190" t="s">
        <v>431</v>
      </c>
      <c r="E162" s="190" t="s">
        <v>432</v>
      </c>
      <c r="F162" s="193"/>
      <c r="G162" s="176"/>
      <c r="H162" s="177"/>
    </row>
    <row r="163" spans="1:8" ht="19.5">
      <c r="A163" s="190" t="s">
        <v>690</v>
      </c>
      <c r="B163" s="191" t="s">
        <v>691</v>
      </c>
      <c r="C163" s="192" t="s">
        <v>365</v>
      </c>
      <c r="D163" s="190" t="s">
        <v>431</v>
      </c>
      <c r="E163" s="190" t="s">
        <v>432</v>
      </c>
      <c r="F163" s="193"/>
      <c r="G163" s="176"/>
      <c r="H163" s="177"/>
    </row>
    <row r="164" spans="1:8" ht="19.5">
      <c r="A164" s="190" t="s">
        <v>692</v>
      </c>
      <c r="B164" s="191" t="s">
        <v>693</v>
      </c>
      <c r="C164" s="192" t="s">
        <v>377</v>
      </c>
      <c r="D164" s="190" t="s">
        <v>431</v>
      </c>
      <c r="E164" s="190" t="s">
        <v>432</v>
      </c>
      <c r="F164" s="193"/>
      <c r="G164" s="176"/>
      <c r="H164" s="177"/>
    </row>
    <row r="165" spans="1:8" ht="19.5">
      <c r="A165" s="190" t="s">
        <v>694</v>
      </c>
      <c r="B165" s="191" t="s">
        <v>695</v>
      </c>
      <c r="C165" s="192" t="s">
        <v>523</v>
      </c>
      <c r="D165" s="190" t="s">
        <v>431</v>
      </c>
      <c r="E165" s="190" t="s">
        <v>432</v>
      </c>
      <c r="F165" s="193"/>
      <c r="G165" s="176"/>
      <c r="H165" s="177"/>
    </row>
    <row r="166" spans="1:8" ht="19.5">
      <c r="A166" s="190" t="s">
        <v>696</v>
      </c>
      <c r="B166" s="191" t="s">
        <v>697</v>
      </c>
      <c r="C166" s="192" t="s">
        <v>372</v>
      </c>
      <c r="D166" s="190" t="s">
        <v>431</v>
      </c>
      <c r="E166" s="190" t="s">
        <v>432</v>
      </c>
      <c r="F166" s="193"/>
      <c r="G166" s="176"/>
      <c r="H166" s="177"/>
    </row>
    <row r="167" spans="1:8" ht="19.5">
      <c r="A167" s="190" t="s">
        <v>698</v>
      </c>
      <c r="B167" s="191" t="s">
        <v>699</v>
      </c>
      <c r="C167" s="192" t="s">
        <v>372</v>
      </c>
      <c r="D167" s="190" t="s">
        <v>431</v>
      </c>
      <c r="E167" s="190" t="s">
        <v>432</v>
      </c>
      <c r="F167" s="193"/>
      <c r="G167" s="176"/>
      <c r="H167" s="177"/>
    </row>
    <row r="168" spans="1:8" ht="19.5">
      <c r="A168" s="190" t="s">
        <v>700</v>
      </c>
      <c r="B168" s="191" t="s">
        <v>701</v>
      </c>
      <c r="C168" s="192" t="s">
        <v>365</v>
      </c>
      <c r="D168" s="190" t="s">
        <v>431</v>
      </c>
      <c r="E168" s="190" t="s">
        <v>432</v>
      </c>
      <c r="F168" s="193"/>
      <c r="G168" s="176"/>
      <c r="H168" s="177"/>
    </row>
    <row r="169" spans="1:8" ht="15.75">
      <c r="B169" s="175"/>
      <c r="C169" s="176"/>
      <c r="G169" s="176"/>
      <c r="H169" s="177"/>
    </row>
    <row r="170" spans="1:8" ht="15.75">
      <c r="B170" s="175"/>
      <c r="C170" s="176"/>
      <c r="G170" s="176"/>
      <c r="H170" s="177"/>
    </row>
    <row r="171" spans="1:8" ht="20.25" thickBot="1">
      <c r="A171" s="187" t="s">
        <v>7</v>
      </c>
      <c r="B171" s="188" t="s">
        <v>424</v>
      </c>
      <c r="C171" s="189" t="s">
        <v>425</v>
      </c>
      <c r="D171" s="187" t="s">
        <v>426</v>
      </c>
      <c r="E171" s="187" t="s">
        <v>427</v>
      </c>
      <c r="F171" s="187" t="s">
        <v>428</v>
      </c>
      <c r="G171" s="176"/>
      <c r="H171" s="177"/>
    </row>
    <row r="172" spans="1:8" ht="19.5">
      <c r="A172" s="190" t="s">
        <v>702</v>
      </c>
      <c r="B172" s="191" t="s">
        <v>703</v>
      </c>
      <c r="C172" s="192" t="s">
        <v>443</v>
      </c>
      <c r="D172" s="190" t="s">
        <v>431</v>
      </c>
      <c r="E172" s="190" t="s">
        <v>432</v>
      </c>
      <c r="F172" s="193"/>
      <c r="G172" s="176"/>
      <c r="H172" s="177"/>
    </row>
    <row r="173" spans="1:8" ht="19.5">
      <c r="A173" s="190" t="s">
        <v>704</v>
      </c>
      <c r="B173" s="191" t="s">
        <v>705</v>
      </c>
      <c r="C173" s="192" t="s">
        <v>365</v>
      </c>
      <c r="D173" s="190" t="s">
        <v>431</v>
      </c>
      <c r="E173" s="190" t="s">
        <v>432</v>
      </c>
      <c r="F173" s="193"/>
      <c r="G173" s="176"/>
      <c r="H173" s="177"/>
    </row>
    <row r="174" spans="1:8" ht="19.5">
      <c r="A174" s="190" t="s">
        <v>706</v>
      </c>
      <c r="B174" s="191" t="s">
        <v>707</v>
      </c>
      <c r="C174" s="192" t="s">
        <v>362</v>
      </c>
      <c r="D174" s="190" t="s">
        <v>431</v>
      </c>
      <c r="E174" s="190" t="s">
        <v>432</v>
      </c>
      <c r="F174" s="193"/>
      <c r="G174" s="176"/>
      <c r="H174" s="177"/>
    </row>
    <row r="175" spans="1:8" ht="19.5">
      <c r="A175" s="190" t="s">
        <v>708</v>
      </c>
      <c r="B175" s="191" t="s">
        <v>709</v>
      </c>
      <c r="C175" s="192" t="s">
        <v>710</v>
      </c>
      <c r="D175" s="190" t="s">
        <v>431</v>
      </c>
      <c r="E175" s="190" t="s">
        <v>432</v>
      </c>
      <c r="F175" s="193"/>
      <c r="G175" s="176"/>
      <c r="H175" s="177"/>
    </row>
    <row r="176" spans="1:8" ht="19.5">
      <c r="A176" s="190" t="s">
        <v>711</v>
      </c>
      <c r="B176" s="191" t="s">
        <v>712</v>
      </c>
      <c r="C176" s="192" t="s">
        <v>713</v>
      </c>
      <c r="D176" s="190" t="s">
        <v>431</v>
      </c>
      <c r="E176" s="190" t="s">
        <v>432</v>
      </c>
      <c r="F176" s="193"/>
      <c r="G176" s="176"/>
      <c r="H176" s="177"/>
    </row>
    <row r="177" spans="1:8" ht="19.5">
      <c r="A177" s="190" t="s">
        <v>714</v>
      </c>
      <c r="B177" s="191" t="s">
        <v>715</v>
      </c>
      <c r="C177" s="192" t="s">
        <v>398</v>
      </c>
      <c r="D177" s="190" t="s">
        <v>431</v>
      </c>
      <c r="E177" s="190" t="s">
        <v>432</v>
      </c>
      <c r="F177" s="193"/>
      <c r="G177" s="176"/>
      <c r="H177" s="177"/>
    </row>
    <row r="178" spans="1:8" ht="19.5">
      <c r="A178" s="190" t="s">
        <v>716</v>
      </c>
      <c r="B178" s="191" t="s">
        <v>434</v>
      </c>
      <c r="C178" s="192" t="s">
        <v>435</v>
      </c>
      <c r="D178" s="190" t="s">
        <v>431</v>
      </c>
      <c r="E178" s="190" t="s">
        <v>432</v>
      </c>
      <c r="F178" s="193"/>
      <c r="G178" s="176"/>
      <c r="H178" s="177"/>
    </row>
    <row r="179" spans="1:8" ht="19.5">
      <c r="A179" s="190" t="s">
        <v>717</v>
      </c>
      <c r="B179" s="191" t="s">
        <v>718</v>
      </c>
      <c r="C179" s="192" t="s">
        <v>443</v>
      </c>
      <c r="D179" s="190" t="s">
        <v>431</v>
      </c>
      <c r="E179" s="190" t="s">
        <v>432</v>
      </c>
      <c r="F179" s="193"/>
      <c r="G179" s="176"/>
      <c r="H179" s="177"/>
    </row>
    <row r="180" spans="1:8" ht="19.5">
      <c r="A180" s="190" t="s">
        <v>719</v>
      </c>
      <c r="B180" s="191" t="s">
        <v>720</v>
      </c>
      <c r="C180" s="192" t="s">
        <v>392</v>
      </c>
      <c r="D180" s="190" t="s">
        <v>431</v>
      </c>
      <c r="E180" s="190" t="s">
        <v>432</v>
      </c>
      <c r="F180" s="193"/>
      <c r="G180" s="176"/>
      <c r="H180" s="177"/>
    </row>
    <row r="181" spans="1:8" ht="19.5">
      <c r="A181" s="190" t="s">
        <v>721</v>
      </c>
      <c r="B181" s="191" t="s">
        <v>722</v>
      </c>
      <c r="C181" s="192" t="s">
        <v>671</v>
      </c>
      <c r="D181" s="190" t="s">
        <v>431</v>
      </c>
      <c r="E181" s="190" t="s">
        <v>432</v>
      </c>
      <c r="F181" s="193"/>
      <c r="G181" s="176"/>
      <c r="H181" s="177"/>
    </row>
    <row r="182" spans="1:8" ht="19.5">
      <c r="A182" s="190" t="s">
        <v>723</v>
      </c>
      <c r="B182" s="191" t="s">
        <v>724</v>
      </c>
      <c r="C182" s="192" t="s">
        <v>365</v>
      </c>
      <c r="D182" s="190" t="s">
        <v>431</v>
      </c>
      <c r="E182" s="190" t="s">
        <v>432</v>
      </c>
      <c r="F182" s="193"/>
      <c r="G182" s="176"/>
      <c r="H182" s="177"/>
    </row>
    <row r="183" spans="1:8" ht="19.5">
      <c r="A183" s="190" t="s">
        <v>725</v>
      </c>
      <c r="B183" s="191" t="s">
        <v>726</v>
      </c>
      <c r="C183" s="192" t="s">
        <v>360</v>
      </c>
      <c r="D183" s="190" t="s">
        <v>431</v>
      </c>
      <c r="E183" s="190" t="s">
        <v>432</v>
      </c>
      <c r="F183" s="193"/>
      <c r="G183" s="176"/>
      <c r="H183" s="177"/>
    </row>
    <row r="184" spans="1:8" ht="19.5">
      <c r="A184" s="190" t="s">
        <v>727</v>
      </c>
      <c r="B184" s="191" t="s">
        <v>728</v>
      </c>
      <c r="C184" s="192" t="s">
        <v>689</v>
      </c>
      <c r="D184" s="190" t="s">
        <v>431</v>
      </c>
      <c r="E184" s="190" t="s">
        <v>432</v>
      </c>
      <c r="F184" s="193"/>
      <c r="G184" s="176"/>
      <c r="H184" s="177"/>
    </row>
    <row r="185" spans="1:8" ht="19.5">
      <c r="A185" s="190" t="s">
        <v>729</v>
      </c>
      <c r="B185" s="191" t="s">
        <v>730</v>
      </c>
      <c r="C185" s="192" t="s">
        <v>360</v>
      </c>
      <c r="D185" s="190" t="s">
        <v>431</v>
      </c>
      <c r="E185" s="190" t="s">
        <v>432</v>
      </c>
      <c r="F185" s="193"/>
      <c r="G185" s="176"/>
      <c r="H185" s="177"/>
    </row>
    <row r="186" spans="1:8" ht="19.5">
      <c r="A186" s="190" t="s">
        <v>731</v>
      </c>
      <c r="B186" s="191" t="s">
        <v>732</v>
      </c>
      <c r="C186" s="192" t="s">
        <v>406</v>
      </c>
      <c r="D186" s="190" t="s">
        <v>431</v>
      </c>
      <c r="E186" s="190" t="s">
        <v>432</v>
      </c>
      <c r="F186" s="193"/>
      <c r="G186" s="176"/>
      <c r="H186" s="177"/>
    </row>
    <row r="187" spans="1:8" ht="19.5">
      <c r="A187" s="190" t="s">
        <v>733</v>
      </c>
      <c r="B187" s="191" t="s">
        <v>734</v>
      </c>
      <c r="C187" s="192" t="s">
        <v>406</v>
      </c>
      <c r="D187" s="190" t="s">
        <v>431</v>
      </c>
      <c r="E187" s="190" t="s">
        <v>432</v>
      </c>
      <c r="F187" s="193"/>
      <c r="G187" s="176"/>
      <c r="H187" s="177"/>
    </row>
    <row r="188" spans="1:8" ht="19.5">
      <c r="A188" s="190" t="s">
        <v>735</v>
      </c>
      <c r="B188" s="191" t="s">
        <v>736</v>
      </c>
      <c r="C188" s="192" t="s">
        <v>365</v>
      </c>
      <c r="D188" s="190" t="s">
        <v>431</v>
      </c>
      <c r="E188" s="190" t="s">
        <v>432</v>
      </c>
      <c r="F188" s="193"/>
      <c r="G188" s="176"/>
      <c r="H188" s="177"/>
    </row>
    <row r="189" spans="1:8" ht="19.5">
      <c r="A189" s="190" t="s">
        <v>737</v>
      </c>
      <c r="B189" s="191" t="s">
        <v>738</v>
      </c>
      <c r="C189" s="192" t="s">
        <v>372</v>
      </c>
      <c r="D189" s="190" t="s">
        <v>431</v>
      </c>
      <c r="E189" s="190" t="s">
        <v>432</v>
      </c>
      <c r="F189" s="193"/>
      <c r="G189" s="176"/>
      <c r="H189" s="177"/>
    </row>
    <row r="190" spans="1:8" ht="19.5">
      <c r="A190" s="190" t="s">
        <v>739</v>
      </c>
      <c r="B190" s="191" t="s">
        <v>740</v>
      </c>
      <c r="C190" s="192" t="s">
        <v>372</v>
      </c>
      <c r="D190" s="190" t="s">
        <v>431</v>
      </c>
      <c r="E190" s="190" t="s">
        <v>432</v>
      </c>
      <c r="F190" s="193"/>
      <c r="G190" s="176"/>
      <c r="H190" s="177"/>
    </row>
    <row r="191" spans="1:8" ht="19.5">
      <c r="A191" s="190" t="s">
        <v>741</v>
      </c>
      <c r="B191" s="191" t="s">
        <v>742</v>
      </c>
      <c r="C191" s="192" t="s">
        <v>360</v>
      </c>
      <c r="D191" s="190" t="s">
        <v>431</v>
      </c>
      <c r="E191" s="190" t="s">
        <v>432</v>
      </c>
      <c r="F191" s="193"/>
      <c r="G191" s="176"/>
      <c r="H191" s="177"/>
    </row>
    <row r="192" spans="1:8" ht="19.5">
      <c r="A192" s="190" t="s">
        <v>743</v>
      </c>
      <c r="B192" s="191" t="s">
        <v>744</v>
      </c>
      <c r="C192" s="192" t="s">
        <v>365</v>
      </c>
      <c r="D192" s="190" t="s">
        <v>431</v>
      </c>
      <c r="E192" s="190" t="s">
        <v>432</v>
      </c>
      <c r="F192" s="193"/>
      <c r="G192" s="176"/>
      <c r="H192" s="177"/>
    </row>
    <row r="193" spans="1:8" ht="19.5">
      <c r="A193" s="190" t="s">
        <v>745</v>
      </c>
      <c r="B193" s="191" t="s">
        <v>563</v>
      </c>
      <c r="C193" s="192" t="s">
        <v>746</v>
      </c>
      <c r="D193" s="190" t="s">
        <v>431</v>
      </c>
      <c r="E193" s="190" t="s">
        <v>432</v>
      </c>
      <c r="F193" s="193"/>
      <c r="G193" s="176"/>
      <c r="H193" s="177"/>
    </row>
    <row r="194" spans="1:8" ht="19.5">
      <c r="A194" s="190" t="s">
        <v>747</v>
      </c>
      <c r="B194" s="191" t="s">
        <v>748</v>
      </c>
      <c r="C194" s="192" t="s">
        <v>393</v>
      </c>
      <c r="D194" s="190" t="s">
        <v>431</v>
      </c>
      <c r="E194" s="190" t="s">
        <v>432</v>
      </c>
      <c r="F194" s="193"/>
      <c r="G194" s="176"/>
      <c r="H194" s="177"/>
    </row>
    <row r="195" spans="1:8" ht="19.5">
      <c r="A195" s="190" t="s">
        <v>749</v>
      </c>
      <c r="B195" s="191" t="s">
        <v>750</v>
      </c>
      <c r="C195" s="192" t="s">
        <v>360</v>
      </c>
      <c r="D195" s="190" t="s">
        <v>431</v>
      </c>
      <c r="E195" s="190" t="s">
        <v>432</v>
      </c>
      <c r="F195" s="193"/>
      <c r="G195" s="176"/>
      <c r="H195" s="177"/>
    </row>
    <row r="196" spans="1:8" ht="19.5">
      <c r="A196" s="190" t="s">
        <v>751</v>
      </c>
      <c r="B196" s="191" t="s">
        <v>752</v>
      </c>
      <c r="C196" s="192" t="s">
        <v>365</v>
      </c>
      <c r="D196" s="190" t="s">
        <v>431</v>
      </c>
      <c r="E196" s="190" t="s">
        <v>432</v>
      </c>
      <c r="F196" s="193"/>
      <c r="G196" s="176"/>
      <c r="H196" s="177"/>
    </row>
    <row r="197" spans="1:8" ht="19.5">
      <c r="A197" s="190" t="s">
        <v>753</v>
      </c>
      <c r="B197" s="191" t="s">
        <v>754</v>
      </c>
      <c r="C197" s="192" t="s">
        <v>365</v>
      </c>
      <c r="D197" s="190" t="s">
        <v>431</v>
      </c>
      <c r="E197" s="190" t="s">
        <v>432</v>
      </c>
      <c r="F197" s="193"/>
      <c r="G197" s="176"/>
      <c r="H197" s="177"/>
    </row>
    <row r="198" spans="1:8" ht="19.5">
      <c r="A198" s="190" t="s">
        <v>755</v>
      </c>
      <c r="B198" s="191" t="s">
        <v>756</v>
      </c>
      <c r="C198" s="192" t="s">
        <v>365</v>
      </c>
      <c r="D198" s="190" t="s">
        <v>431</v>
      </c>
      <c r="E198" s="190" t="s">
        <v>432</v>
      </c>
      <c r="F198" s="193"/>
      <c r="G198" s="176"/>
      <c r="H198" s="177"/>
    </row>
    <row r="199" spans="1:8" ht="19.5">
      <c r="A199" s="190" t="s">
        <v>757</v>
      </c>
      <c r="B199" s="191" t="s">
        <v>758</v>
      </c>
      <c r="C199" s="192" t="s">
        <v>377</v>
      </c>
      <c r="D199" s="190" t="s">
        <v>431</v>
      </c>
      <c r="E199" s="190" t="s">
        <v>432</v>
      </c>
      <c r="F199" s="193"/>
      <c r="G199" s="176"/>
      <c r="H199" s="177"/>
    </row>
    <row r="200" spans="1:8" ht="19.5">
      <c r="A200" s="190" t="s">
        <v>759</v>
      </c>
      <c r="B200" s="191" t="s">
        <v>101</v>
      </c>
      <c r="C200" s="192" t="s">
        <v>392</v>
      </c>
      <c r="D200" s="190" t="s">
        <v>431</v>
      </c>
      <c r="E200" s="190" t="s">
        <v>432</v>
      </c>
      <c r="F200" s="193"/>
      <c r="G200" s="176"/>
      <c r="H200" s="177"/>
    </row>
    <row r="201" spans="1:8" ht="19.5">
      <c r="A201" s="190" t="s">
        <v>760</v>
      </c>
      <c r="B201" s="191" t="s">
        <v>761</v>
      </c>
      <c r="C201" s="192" t="s">
        <v>392</v>
      </c>
      <c r="D201" s="190" t="s">
        <v>431</v>
      </c>
      <c r="E201" s="190" t="s">
        <v>432</v>
      </c>
      <c r="F201" s="193"/>
      <c r="G201" s="176"/>
      <c r="H201" s="177"/>
    </row>
    <row r="202" spans="1:8" ht="19.5">
      <c r="A202" s="190" t="s">
        <v>762</v>
      </c>
      <c r="B202" s="191" t="s">
        <v>763</v>
      </c>
      <c r="C202" s="192" t="s">
        <v>360</v>
      </c>
      <c r="D202" s="190" t="s">
        <v>431</v>
      </c>
      <c r="E202" s="190" t="s">
        <v>432</v>
      </c>
      <c r="F202" s="193"/>
      <c r="G202" s="176"/>
      <c r="H202" s="177"/>
    </row>
    <row r="203" spans="1:8" ht="19.5">
      <c r="A203" s="190" t="s">
        <v>764</v>
      </c>
      <c r="B203" s="191" t="s">
        <v>765</v>
      </c>
      <c r="C203" s="192" t="s">
        <v>475</v>
      </c>
      <c r="D203" s="190" t="s">
        <v>431</v>
      </c>
      <c r="E203" s="190" t="s">
        <v>432</v>
      </c>
      <c r="F203" s="193"/>
      <c r="G203" s="176"/>
      <c r="H203" s="177"/>
    </row>
    <row r="204" spans="1:8" ht="19.5">
      <c r="A204" s="190" t="s">
        <v>766</v>
      </c>
      <c r="B204" s="191" t="s">
        <v>767</v>
      </c>
      <c r="C204" s="192" t="s">
        <v>360</v>
      </c>
      <c r="D204" s="190" t="s">
        <v>431</v>
      </c>
      <c r="E204" s="190" t="s">
        <v>432</v>
      </c>
      <c r="F204" s="193"/>
      <c r="G204" s="176"/>
      <c r="H204" s="177"/>
    </row>
    <row r="205" spans="1:8" ht="19.5">
      <c r="A205" s="190" t="s">
        <v>768</v>
      </c>
      <c r="B205" s="191" t="s">
        <v>243</v>
      </c>
      <c r="C205" s="192" t="s">
        <v>475</v>
      </c>
      <c r="D205" s="190" t="s">
        <v>431</v>
      </c>
      <c r="E205" s="190" t="s">
        <v>432</v>
      </c>
      <c r="F205" s="193"/>
      <c r="G205" s="176"/>
      <c r="H205" s="177"/>
    </row>
    <row r="206" spans="1:8" ht="19.5">
      <c r="A206" s="190" t="s">
        <v>769</v>
      </c>
      <c r="B206" s="191" t="s">
        <v>770</v>
      </c>
      <c r="C206" s="192" t="s">
        <v>377</v>
      </c>
      <c r="D206" s="190" t="s">
        <v>431</v>
      </c>
      <c r="E206" s="190" t="s">
        <v>432</v>
      </c>
      <c r="F206" s="193"/>
      <c r="G206" s="176"/>
      <c r="H206" s="177"/>
    </row>
    <row r="207" spans="1:8" ht="19.5">
      <c r="A207" s="190" t="s">
        <v>771</v>
      </c>
      <c r="B207" s="191" t="s">
        <v>772</v>
      </c>
      <c r="C207" s="192" t="s">
        <v>773</v>
      </c>
      <c r="D207" s="190" t="s">
        <v>431</v>
      </c>
      <c r="E207" s="190" t="s">
        <v>432</v>
      </c>
      <c r="F207" s="193"/>
      <c r="G207" s="176"/>
      <c r="H207" s="177"/>
    </row>
    <row r="208" spans="1:8" ht="19.5">
      <c r="A208" s="190" t="s">
        <v>774</v>
      </c>
      <c r="B208" s="191" t="s">
        <v>775</v>
      </c>
      <c r="C208" s="192" t="s">
        <v>523</v>
      </c>
      <c r="D208" s="190" t="s">
        <v>431</v>
      </c>
      <c r="E208" s="190" t="s">
        <v>432</v>
      </c>
      <c r="F208" s="193"/>
      <c r="G208" s="176"/>
      <c r="H208" s="177"/>
    </row>
    <row r="209" spans="1:8" ht="19.5">
      <c r="A209" s="190" t="s">
        <v>776</v>
      </c>
      <c r="B209" s="191" t="s">
        <v>777</v>
      </c>
      <c r="C209" s="192" t="s">
        <v>392</v>
      </c>
      <c r="D209" s="190" t="s">
        <v>431</v>
      </c>
      <c r="E209" s="190" t="s">
        <v>432</v>
      </c>
      <c r="F209" s="193"/>
      <c r="G209" s="176"/>
      <c r="H209" s="177"/>
    </row>
    <row r="210" spans="1:8" ht="19.5">
      <c r="A210" s="190" t="s">
        <v>778</v>
      </c>
      <c r="B210" s="191" t="s">
        <v>779</v>
      </c>
      <c r="C210" s="192" t="s">
        <v>392</v>
      </c>
      <c r="D210" s="190" t="s">
        <v>431</v>
      </c>
      <c r="E210" s="190" t="s">
        <v>432</v>
      </c>
      <c r="F210" s="193"/>
      <c r="G210" s="176"/>
      <c r="H210" s="177"/>
    </row>
    <row r="211" spans="1:8" ht="19.5">
      <c r="A211" s="190" t="s">
        <v>780</v>
      </c>
      <c r="B211" s="191" t="s">
        <v>781</v>
      </c>
      <c r="C211" s="192" t="s">
        <v>782</v>
      </c>
      <c r="D211" s="190" t="s">
        <v>431</v>
      </c>
      <c r="E211" s="190" t="s">
        <v>432</v>
      </c>
      <c r="F211" s="193"/>
      <c r="G211" s="176"/>
      <c r="H211" s="177"/>
    </row>
    <row r="212" spans="1:8" ht="19.5">
      <c r="A212" s="190" t="s">
        <v>783</v>
      </c>
      <c r="B212" s="191" t="s">
        <v>784</v>
      </c>
      <c r="C212" s="192" t="s">
        <v>377</v>
      </c>
      <c r="D212" s="190" t="s">
        <v>431</v>
      </c>
      <c r="E212" s="190" t="s">
        <v>432</v>
      </c>
      <c r="F212" s="193"/>
      <c r="G212" s="176"/>
      <c r="H212" s="177"/>
    </row>
    <row r="213" spans="1:8" ht="19.5">
      <c r="A213" s="190" t="s">
        <v>785</v>
      </c>
      <c r="B213" s="191" t="s">
        <v>786</v>
      </c>
      <c r="C213" s="192" t="s">
        <v>392</v>
      </c>
      <c r="D213" s="190" t="s">
        <v>431</v>
      </c>
      <c r="E213" s="190" t="s">
        <v>432</v>
      </c>
      <c r="F213" s="193"/>
      <c r="G213" s="176"/>
      <c r="H213" s="177"/>
    </row>
    <row r="214" spans="1:8" ht="19.5">
      <c r="A214" s="190" t="s">
        <v>787</v>
      </c>
      <c r="B214" s="191" t="s">
        <v>788</v>
      </c>
      <c r="C214" s="192" t="s">
        <v>392</v>
      </c>
      <c r="D214" s="190" t="s">
        <v>431</v>
      </c>
      <c r="E214" s="190" t="s">
        <v>432</v>
      </c>
      <c r="F214" s="193"/>
      <c r="G214" s="176"/>
      <c r="H214" s="177"/>
    </row>
    <row r="215" spans="1:8" ht="19.5">
      <c r="A215" s="190" t="s">
        <v>789</v>
      </c>
      <c r="B215" s="191" t="s">
        <v>790</v>
      </c>
      <c r="C215" s="192" t="s">
        <v>360</v>
      </c>
      <c r="D215" s="190" t="s">
        <v>431</v>
      </c>
      <c r="E215" s="190" t="s">
        <v>432</v>
      </c>
      <c r="F215" s="193"/>
      <c r="G215" s="176"/>
      <c r="H215" s="177"/>
    </row>
    <row r="216" spans="1:8" ht="19.5">
      <c r="A216" s="190" t="s">
        <v>791</v>
      </c>
      <c r="B216" s="191" t="s">
        <v>792</v>
      </c>
      <c r="C216" s="192" t="s">
        <v>360</v>
      </c>
      <c r="D216" s="190" t="s">
        <v>431</v>
      </c>
      <c r="E216" s="190" t="s">
        <v>432</v>
      </c>
      <c r="F216" s="193"/>
      <c r="G216" s="176"/>
      <c r="H216" s="177"/>
    </row>
    <row r="217" spans="1:8" ht="19.5">
      <c r="A217" s="190" t="s">
        <v>793</v>
      </c>
      <c r="B217" s="191" t="s">
        <v>794</v>
      </c>
      <c r="C217" s="192" t="s">
        <v>523</v>
      </c>
      <c r="D217" s="190" t="s">
        <v>431</v>
      </c>
      <c r="E217" s="190" t="s">
        <v>432</v>
      </c>
      <c r="F217" s="193"/>
      <c r="G217" s="176"/>
      <c r="H217" s="177"/>
    </row>
    <row r="218" spans="1:8" ht="19.5">
      <c r="A218" s="190" t="s">
        <v>795</v>
      </c>
      <c r="B218" s="191" t="s">
        <v>796</v>
      </c>
      <c r="C218" s="192" t="s">
        <v>372</v>
      </c>
      <c r="D218" s="190" t="s">
        <v>431</v>
      </c>
      <c r="E218" s="190" t="s">
        <v>432</v>
      </c>
      <c r="F218" s="193"/>
      <c r="G218" s="176"/>
      <c r="H218" s="177"/>
    </row>
    <row r="219" spans="1:8" ht="19.5">
      <c r="A219" s="190" t="s">
        <v>797</v>
      </c>
      <c r="B219" s="191" t="s">
        <v>798</v>
      </c>
      <c r="C219" s="192" t="s">
        <v>475</v>
      </c>
      <c r="D219" s="190" t="s">
        <v>431</v>
      </c>
      <c r="E219" s="190" t="s">
        <v>432</v>
      </c>
      <c r="F219" s="193"/>
      <c r="G219" s="176"/>
      <c r="H219" s="177"/>
    </row>
    <row r="220" spans="1:8" ht="19.5">
      <c r="A220" s="190" t="s">
        <v>799</v>
      </c>
      <c r="B220" s="191" t="s">
        <v>800</v>
      </c>
      <c r="C220" s="192" t="s">
        <v>801</v>
      </c>
      <c r="D220" s="190" t="s">
        <v>431</v>
      </c>
      <c r="E220" s="190" t="s">
        <v>432</v>
      </c>
      <c r="F220" s="193"/>
      <c r="G220" s="176"/>
      <c r="H220" s="177"/>
    </row>
    <row r="221" spans="1:8" ht="19.5">
      <c r="A221" s="190" t="s">
        <v>802</v>
      </c>
      <c r="B221" s="191" t="s">
        <v>803</v>
      </c>
      <c r="C221" s="192" t="s">
        <v>475</v>
      </c>
      <c r="D221" s="190" t="s">
        <v>431</v>
      </c>
      <c r="E221" s="190" t="s">
        <v>432</v>
      </c>
      <c r="F221" s="193"/>
      <c r="G221" s="176"/>
      <c r="H221" s="177"/>
    </row>
    <row r="222" spans="1:8" ht="19.5">
      <c r="A222" s="190" t="s">
        <v>804</v>
      </c>
      <c r="B222" s="191" t="s">
        <v>805</v>
      </c>
      <c r="C222" s="192" t="s">
        <v>801</v>
      </c>
      <c r="D222" s="190" t="s">
        <v>431</v>
      </c>
      <c r="E222" s="190" t="s">
        <v>432</v>
      </c>
      <c r="F222" s="193"/>
      <c r="G222" s="176"/>
      <c r="H222" s="177"/>
    </row>
    <row r="223" spans="1:8" ht="19.5">
      <c r="A223" s="190" t="s">
        <v>806</v>
      </c>
      <c r="B223" s="191" t="s">
        <v>807</v>
      </c>
      <c r="C223" s="192" t="s">
        <v>392</v>
      </c>
      <c r="D223" s="190" t="s">
        <v>431</v>
      </c>
      <c r="E223" s="190" t="s">
        <v>432</v>
      </c>
      <c r="F223" s="193"/>
      <c r="G223" s="176"/>
      <c r="H223" s="177"/>
    </row>
    <row r="224" spans="1:8" ht="19.5">
      <c r="A224" s="190" t="s">
        <v>808</v>
      </c>
      <c r="B224" s="191" t="s">
        <v>809</v>
      </c>
      <c r="C224" s="192" t="s">
        <v>810</v>
      </c>
      <c r="D224" s="190" t="s">
        <v>431</v>
      </c>
      <c r="E224" s="190" t="s">
        <v>432</v>
      </c>
      <c r="F224" s="193"/>
      <c r="G224" s="176"/>
      <c r="H224" s="177"/>
    </row>
    <row r="225" spans="1:8" ht="19.5">
      <c r="A225" s="190" t="s">
        <v>811</v>
      </c>
      <c r="B225" s="191" t="s">
        <v>812</v>
      </c>
      <c r="C225" s="192" t="s">
        <v>813</v>
      </c>
      <c r="D225" s="190" t="s">
        <v>431</v>
      </c>
      <c r="E225" s="190" t="s">
        <v>432</v>
      </c>
      <c r="F225" s="193"/>
      <c r="G225" s="176"/>
      <c r="H225" s="177"/>
    </row>
    <row r="226" spans="1:8" ht="19.5">
      <c r="A226" s="190" t="s">
        <v>814</v>
      </c>
      <c r="B226" s="191" t="s">
        <v>815</v>
      </c>
      <c r="C226" s="192" t="s">
        <v>813</v>
      </c>
      <c r="D226" s="190" t="s">
        <v>431</v>
      </c>
      <c r="E226" s="190" t="s">
        <v>432</v>
      </c>
      <c r="F226" s="193"/>
      <c r="G226" s="176"/>
      <c r="H226" s="177"/>
    </row>
    <row r="227" spans="1:8" ht="19.5">
      <c r="A227" s="190" t="s">
        <v>816</v>
      </c>
      <c r="B227" s="191" t="s">
        <v>817</v>
      </c>
      <c r="C227" s="192" t="s">
        <v>406</v>
      </c>
      <c r="D227" s="190" t="s">
        <v>431</v>
      </c>
      <c r="E227" s="190" t="s">
        <v>432</v>
      </c>
      <c r="F227" s="193"/>
      <c r="G227" s="176"/>
      <c r="H227" s="177"/>
    </row>
    <row r="228" spans="1:8" ht="19.5">
      <c r="A228" s="190" t="s">
        <v>818</v>
      </c>
      <c r="B228" s="191" t="s">
        <v>817</v>
      </c>
      <c r="C228" s="192" t="s">
        <v>406</v>
      </c>
      <c r="D228" s="190" t="s">
        <v>431</v>
      </c>
      <c r="E228" s="190" t="s">
        <v>432</v>
      </c>
      <c r="F228" s="193"/>
      <c r="G228" s="176"/>
      <c r="H228" s="177"/>
    </row>
    <row r="229" spans="1:8" ht="19.5">
      <c r="A229" s="190" t="s">
        <v>819</v>
      </c>
      <c r="B229" s="191" t="s">
        <v>662</v>
      </c>
      <c r="C229" s="192" t="s">
        <v>523</v>
      </c>
      <c r="D229" s="190" t="s">
        <v>431</v>
      </c>
      <c r="E229" s="190" t="s">
        <v>432</v>
      </c>
      <c r="G229" s="176"/>
      <c r="H229" s="177"/>
    </row>
    <row r="230" spans="1:8" ht="15.75">
      <c r="B230" s="175"/>
      <c r="C230" s="176"/>
      <c r="G230" s="176"/>
      <c r="H230" s="177"/>
    </row>
    <row r="231" spans="1:8" ht="20.25" thickBot="1">
      <c r="A231" s="187" t="s">
        <v>7</v>
      </c>
      <c r="B231" s="188" t="s">
        <v>424</v>
      </c>
      <c r="C231" s="189" t="s">
        <v>425</v>
      </c>
      <c r="D231" s="187" t="s">
        <v>426</v>
      </c>
      <c r="E231" s="187" t="s">
        <v>427</v>
      </c>
      <c r="F231" s="187" t="s">
        <v>428</v>
      </c>
      <c r="G231" s="176"/>
      <c r="H231" s="177"/>
    </row>
    <row r="232" spans="1:8" ht="19.5">
      <c r="A232" s="190" t="s">
        <v>820</v>
      </c>
      <c r="B232" s="191" t="s">
        <v>821</v>
      </c>
      <c r="C232" s="192" t="s">
        <v>365</v>
      </c>
      <c r="D232" s="190" t="s">
        <v>431</v>
      </c>
      <c r="E232" s="190" t="s">
        <v>432</v>
      </c>
      <c r="F232" s="193"/>
      <c r="G232" s="176"/>
      <c r="H232" s="177"/>
    </row>
    <row r="233" spans="1:8" ht="19.5">
      <c r="A233" s="190" t="s">
        <v>822</v>
      </c>
      <c r="B233" s="191" t="s">
        <v>823</v>
      </c>
      <c r="C233" s="192" t="s">
        <v>824</v>
      </c>
      <c r="D233" s="190" t="s">
        <v>431</v>
      </c>
      <c r="E233" s="190" t="s">
        <v>432</v>
      </c>
      <c r="F233" s="193"/>
      <c r="G233" s="176"/>
      <c r="H233" s="177"/>
    </row>
    <row r="234" spans="1:8" ht="19.5">
      <c r="A234" s="190" t="s">
        <v>825</v>
      </c>
      <c r="B234" s="191" t="s">
        <v>826</v>
      </c>
      <c r="C234" s="192" t="s">
        <v>827</v>
      </c>
      <c r="D234" s="190" t="s">
        <v>431</v>
      </c>
      <c r="E234" s="190" t="s">
        <v>432</v>
      </c>
      <c r="F234" s="193"/>
      <c r="G234" s="176"/>
      <c r="H234" s="177"/>
    </row>
    <row r="235" spans="1:8" ht="19.5">
      <c r="A235" s="190" t="s">
        <v>828</v>
      </c>
      <c r="B235" s="191" t="s">
        <v>829</v>
      </c>
      <c r="C235" s="192" t="s">
        <v>830</v>
      </c>
      <c r="D235" s="190" t="s">
        <v>431</v>
      </c>
      <c r="E235" s="190" t="s">
        <v>432</v>
      </c>
      <c r="F235" s="193"/>
      <c r="G235" s="176"/>
      <c r="H235" s="177"/>
    </row>
    <row r="236" spans="1:8" ht="19.5">
      <c r="A236" s="190" t="s">
        <v>831</v>
      </c>
      <c r="B236" s="191" t="s">
        <v>832</v>
      </c>
      <c r="C236" s="192" t="s">
        <v>833</v>
      </c>
      <c r="D236" s="190" t="s">
        <v>431</v>
      </c>
      <c r="E236" s="190" t="s">
        <v>432</v>
      </c>
      <c r="F236" s="193"/>
      <c r="G236" s="176"/>
      <c r="H236" s="177"/>
    </row>
    <row r="237" spans="1:8" ht="19.5">
      <c r="A237" s="190" t="s">
        <v>834</v>
      </c>
      <c r="B237" s="191" t="s">
        <v>835</v>
      </c>
      <c r="C237" s="192" t="s">
        <v>392</v>
      </c>
      <c r="D237" s="190" t="s">
        <v>431</v>
      </c>
      <c r="E237" s="190" t="s">
        <v>432</v>
      </c>
      <c r="F237" s="193"/>
      <c r="G237" s="176"/>
      <c r="H237" s="177"/>
    </row>
    <row r="238" spans="1:8" ht="19.5">
      <c r="A238" s="190" t="s">
        <v>836</v>
      </c>
      <c r="B238" s="191" t="s">
        <v>837</v>
      </c>
      <c r="C238" s="192" t="s">
        <v>392</v>
      </c>
      <c r="D238" s="190" t="s">
        <v>431</v>
      </c>
      <c r="E238" s="190" t="s">
        <v>432</v>
      </c>
      <c r="F238" s="193"/>
      <c r="G238" s="176"/>
      <c r="H238" s="177"/>
    </row>
    <row r="239" spans="1:8" ht="19.5">
      <c r="A239" s="190" t="s">
        <v>838</v>
      </c>
      <c r="B239" s="191" t="s">
        <v>839</v>
      </c>
      <c r="C239" s="192" t="s">
        <v>430</v>
      </c>
      <c r="D239" s="190" t="s">
        <v>431</v>
      </c>
      <c r="E239" s="190" t="s">
        <v>432</v>
      </c>
      <c r="F239" s="193"/>
      <c r="G239" s="176"/>
      <c r="H239" s="177"/>
    </row>
    <row r="240" spans="1:8" ht="19.5">
      <c r="A240" s="190" t="s">
        <v>840</v>
      </c>
      <c r="B240" s="191" t="s">
        <v>841</v>
      </c>
      <c r="C240" s="192" t="s">
        <v>842</v>
      </c>
      <c r="D240" s="190" t="s">
        <v>431</v>
      </c>
      <c r="E240" s="190" t="s">
        <v>432</v>
      </c>
      <c r="F240" s="193"/>
      <c r="G240" s="176"/>
      <c r="H240" s="177"/>
    </row>
    <row r="241" spans="1:8" ht="19.5">
      <c r="A241" s="190" t="s">
        <v>843</v>
      </c>
      <c r="B241" s="191" t="s">
        <v>844</v>
      </c>
      <c r="C241" s="192" t="s">
        <v>845</v>
      </c>
      <c r="D241" s="190" t="s">
        <v>431</v>
      </c>
      <c r="E241" s="190" t="s">
        <v>432</v>
      </c>
      <c r="F241" s="193"/>
      <c r="G241" s="176"/>
      <c r="H241" s="177"/>
    </row>
    <row r="242" spans="1:8" ht="19.5">
      <c r="A242" s="190" t="s">
        <v>846</v>
      </c>
      <c r="B242" s="191" t="s">
        <v>847</v>
      </c>
      <c r="C242" s="192" t="s">
        <v>377</v>
      </c>
      <c r="D242" s="190" t="s">
        <v>431</v>
      </c>
      <c r="E242" s="190" t="s">
        <v>432</v>
      </c>
      <c r="F242" s="193"/>
      <c r="G242" s="176"/>
      <c r="H242" s="177"/>
    </row>
    <row r="243" spans="1:8" ht="19.5">
      <c r="A243" s="190" t="s">
        <v>848</v>
      </c>
      <c r="B243" s="191" t="s">
        <v>849</v>
      </c>
      <c r="C243" s="192" t="s">
        <v>392</v>
      </c>
      <c r="D243" s="190" t="s">
        <v>431</v>
      </c>
      <c r="E243" s="190" t="s">
        <v>432</v>
      </c>
      <c r="F243" s="193"/>
      <c r="G243" s="176"/>
      <c r="H243" s="177"/>
    </row>
    <row r="244" spans="1:8" ht="19.5">
      <c r="A244" s="190" t="s">
        <v>850</v>
      </c>
      <c r="B244" s="191" t="s">
        <v>851</v>
      </c>
      <c r="C244" s="192" t="s">
        <v>475</v>
      </c>
      <c r="D244" s="190" t="s">
        <v>431</v>
      </c>
      <c r="E244" s="190" t="s">
        <v>432</v>
      </c>
      <c r="F244" s="193"/>
      <c r="G244" s="176"/>
      <c r="H244" s="177"/>
    </row>
    <row r="245" spans="1:8" ht="19.5">
      <c r="A245" s="190" t="s">
        <v>852</v>
      </c>
      <c r="B245" s="191" t="s">
        <v>853</v>
      </c>
      <c r="C245" s="192" t="s">
        <v>392</v>
      </c>
      <c r="D245" s="190" t="s">
        <v>431</v>
      </c>
      <c r="E245" s="190" t="s">
        <v>432</v>
      </c>
      <c r="F245" s="193"/>
      <c r="G245" s="176"/>
      <c r="H245" s="177"/>
    </row>
    <row r="246" spans="1:8" ht="19.5">
      <c r="A246" s="190" t="s">
        <v>854</v>
      </c>
      <c r="B246" s="191" t="s">
        <v>855</v>
      </c>
      <c r="C246" s="192" t="s">
        <v>365</v>
      </c>
      <c r="D246" s="190" t="s">
        <v>431</v>
      </c>
      <c r="E246" s="190" t="s">
        <v>432</v>
      </c>
      <c r="F246" s="193"/>
      <c r="G246" s="176"/>
      <c r="H246" s="177"/>
    </row>
    <row r="247" spans="1:8" ht="19.5">
      <c r="A247" s="190" t="s">
        <v>856</v>
      </c>
      <c r="B247" s="191" t="s">
        <v>857</v>
      </c>
      <c r="C247" s="192" t="s">
        <v>377</v>
      </c>
      <c r="D247" s="190" t="s">
        <v>431</v>
      </c>
      <c r="E247" s="190" t="s">
        <v>432</v>
      </c>
      <c r="F247" s="193"/>
      <c r="G247" s="176"/>
      <c r="H247" s="177"/>
    </row>
    <row r="248" spans="1:8" ht="19.5">
      <c r="A248" s="190" t="s">
        <v>858</v>
      </c>
      <c r="B248" s="191" t="s">
        <v>859</v>
      </c>
      <c r="C248" s="192" t="s">
        <v>365</v>
      </c>
      <c r="D248" s="190" t="s">
        <v>431</v>
      </c>
      <c r="E248" s="190" t="s">
        <v>432</v>
      </c>
      <c r="F248" s="193"/>
      <c r="G248" s="176"/>
      <c r="H248" s="177"/>
    </row>
    <row r="249" spans="1:8" ht="19.5">
      <c r="A249" s="190" t="s">
        <v>860</v>
      </c>
      <c r="B249" s="191" t="s">
        <v>861</v>
      </c>
      <c r="C249" s="192" t="s">
        <v>813</v>
      </c>
      <c r="D249" s="190" t="s">
        <v>431</v>
      </c>
      <c r="E249" s="190" t="s">
        <v>432</v>
      </c>
      <c r="F249" s="193"/>
      <c r="G249" s="176"/>
      <c r="H249" s="177"/>
    </row>
    <row r="250" spans="1:8" ht="19.5">
      <c r="A250" s="190" t="s">
        <v>862</v>
      </c>
      <c r="B250" s="191" t="s">
        <v>863</v>
      </c>
      <c r="C250" s="192" t="s">
        <v>864</v>
      </c>
      <c r="D250" s="190" t="s">
        <v>431</v>
      </c>
      <c r="E250" s="190" t="s">
        <v>432</v>
      </c>
      <c r="F250" s="193"/>
      <c r="G250" s="176"/>
      <c r="H250" s="177"/>
    </row>
    <row r="251" spans="1:8" ht="19.5">
      <c r="A251" s="190" t="s">
        <v>865</v>
      </c>
      <c r="B251" s="191" t="s">
        <v>777</v>
      </c>
      <c r="C251" s="192" t="s">
        <v>866</v>
      </c>
      <c r="D251" s="190" t="s">
        <v>431</v>
      </c>
      <c r="E251" s="190" t="s">
        <v>432</v>
      </c>
      <c r="F251" s="193"/>
      <c r="G251" s="176"/>
      <c r="H251" s="177"/>
    </row>
    <row r="252" spans="1:8" ht="19.5">
      <c r="A252" s="190" t="s">
        <v>867</v>
      </c>
      <c r="B252" s="191" t="s">
        <v>868</v>
      </c>
      <c r="C252" s="192" t="s">
        <v>869</v>
      </c>
      <c r="D252" s="190" t="s">
        <v>431</v>
      </c>
      <c r="E252" s="190" t="s">
        <v>432</v>
      </c>
      <c r="F252" s="193"/>
      <c r="G252" s="176"/>
      <c r="H252" s="177"/>
    </row>
    <row r="253" spans="1:8" ht="19.5">
      <c r="A253" s="190" t="s">
        <v>870</v>
      </c>
      <c r="B253" s="191" t="s">
        <v>871</v>
      </c>
      <c r="C253" s="192" t="s">
        <v>365</v>
      </c>
      <c r="D253" s="190" t="s">
        <v>431</v>
      </c>
      <c r="E253" s="190" t="s">
        <v>432</v>
      </c>
      <c r="F253" s="193"/>
      <c r="G253" s="176"/>
      <c r="H253" s="177"/>
    </row>
    <row r="254" spans="1:8" ht="19.5">
      <c r="A254" s="190" t="s">
        <v>872</v>
      </c>
      <c r="B254" s="191" t="s">
        <v>873</v>
      </c>
      <c r="C254" s="192" t="s">
        <v>392</v>
      </c>
      <c r="D254" s="190" t="s">
        <v>431</v>
      </c>
      <c r="E254" s="190" t="s">
        <v>432</v>
      </c>
      <c r="F254" s="193"/>
      <c r="G254" s="176"/>
      <c r="H254" s="177"/>
    </row>
    <row r="255" spans="1:8" ht="19.5">
      <c r="A255" s="190" t="s">
        <v>874</v>
      </c>
      <c r="B255" s="191" t="s">
        <v>875</v>
      </c>
      <c r="C255" s="192" t="s">
        <v>392</v>
      </c>
      <c r="D255" s="190" t="s">
        <v>431</v>
      </c>
      <c r="E255" s="190" t="s">
        <v>432</v>
      </c>
      <c r="F255" s="193"/>
      <c r="G255" s="176"/>
      <c r="H255" s="177"/>
    </row>
    <row r="256" spans="1:8" ht="19.5">
      <c r="A256" s="190" t="s">
        <v>876</v>
      </c>
      <c r="B256" s="191" t="s">
        <v>877</v>
      </c>
      <c r="C256" s="192" t="s">
        <v>392</v>
      </c>
      <c r="D256" s="190" t="s">
        <v>431</v>
      </c>
      <c r="E256" s="190" t="s">
        <v>432</v>
      </c>
      <c r="F256" s="193"/>
      <c r="G256" s="176"/>
      <c r="H256" s="177"/>
    </row>
    <row r="257" spans="1:8" ht="19.5">
      <c r="A257" s="190" t="s">
        <v>878</v>
      </c>
      <c r="B257" s="191" t="s">
        <v>879</v>
      </c>
      <c r="C257" s="192" t="s">
        <v>392</v>
      </c>
      <c r="D257" s="190" t="s">
        <v>431</v>
      </c>
      <c r="E257" s="190" t="s">
        <v>432</v>
      </c>
      <c r="F257" s="193"/>
      <c r="G257" s="176"/>
      <c r="H257" s="177"/>
    </row>
    <row r="258" spans="1:8" ht="19.5">
      <c r="A258" s="190" t="s">
        <v>880</v>
      </c>
      <c r="B258" s="191" t="s">
        <v>136</v>
      </c>
      <c r="C258" s="192" t="s">
        <v>392</v>
      </c>
      <c r="D258" s="190" t="s">
        <v>431</v>
      </c>
      <c r="E258" s="190" t="s">
        <v>432</v>
      </c>
      <c r="F258" s="193"/>
      <c r="G258" s="176"/>
      <c r="H258" s="177"/>
    </row>
    <row r="259" spans="1:8" ht="19.5">
      <c r="A259" s="190" t="s">
        <v>881</v>
      </c>
      <c r="B259" s="191" t="s">
        <v>882</v>
      </c>
      <c r="C259" s="192" t="s">
        <v>377</v>
      </c>
      <c r="D259" s="190" t="s">
        <v>431</v>
      </c>
      <c r="E259" s="190" t="s">
        <v>432</v>
      </c>
      <c r="F259" s="193"/>
      <c r="G259" s="176"/>
      <c r="H259" s="177"/>
    </row>
    <row r="260" spans="1:8" ht="19.5">
      <c r="A260" s="190" t="s">
        <v>883</v>
      </c>
      <c r="B260" s="191" t="s">
        <v>884</v>
      </c>
      <c r="C260" s="192" t="s">
        <v>406</v>
      </c>
      <c r="D260" s="190" t="s">
        <v>431</v>
      </c>
      <c r="E260" s="190" t="s">
        <v>432</v>
      </c>
      <c r="F260" s="193"/>
      <c r="G260" s="176"/>
      <c r="H260" s="177"/>
    </row>
    <row r="261" spans="1:8" ht="19.5">
      <c r="A261" s="190" t="s">
        <v>885</v>
      </c>
      <c r="B261" s="191" t="s">
        <v>886</v>
      </c>
      <c r="C261" s="192" t="s">
        <v>360</v>
      </c>
      <c r="D261" s="190" t="s">
        <v>431</v>
      </c>
      <c r="E261" s="190" t="s">
        <v>432</v>
      </c>
      <c r="F261" s="193"/>
      <c r="G261" s="176"/>
      <c r="H261" s="177"/>
    </row>
    <row r="262" spans="1:8" ht="19.5">
      <c r="A262" s="190" t="s">
        <v>887</v>
      </c>
      <c r="B262" s="191" t="s">
        <v>888</v>
      </c>
      <c r="C262" s="192" t="s">
        <v>372</v>
      </c>
      <c r="D262" s="190" t="s">
        <v>431</v>
      </c>
      <c r="E262" s="190" t="s">
        <v>432</v>
      </c>
      <c r="F262" s="193"/>
      <c r="G262" s="176"/>
      <c r="H262" s="177"/>
    </row>
    <row r="263" spans="1:8" ht="19.5">
      <c r="A263" s="190" t="s">
        <v>889</v>
      </c>
      <c r="B263" s="191" t="s">
        <v>890</v>
      </c>
      <c r="C263" s="192" t="s">
        <v>362</v>
      </c>
      <c r="D263" s="190" t="s">
        <v>431</v>
      </c>
      <c r="E263" s="190" t="s">
        <v>432</v>
      </c>
      <c r="F263" s="193"/>
      <c r="G263" s="176"/>
      <c r="H263" s="177"/>
    </row>
    <row r="264" spans="1:8" ht="19.5">
      <c r="A264" s="190" t="s">
        <v>891</v>
      </c>
      <c r="B264" s="191" t="s">
        <v>892</v>
      </c>
      <c r="C264" s="192" t="s">
        <v>372</v>
      </c>
      <c r="D264" s="190" t="s">
        <v>431</v>
      </c>
      <c r="E264" s="190" t="s">
        <v>432</v>
      </c>
      <c r="F264" s="193"/>
      <c r="G264" s="176"/>
      <c r="H264" s="177"/>
    </row>
    <row r="265" spans="1:8" ht="19.5">
      <c r="A265" s="190" t="s">
        <v>893</v>
      </c>
      <c r="B265" s="191" t="s">
        <v>894</v>
      </c>
      <c r="C265" s="192" t="s">
        <v>671</v>
      </c>
      <c r="D265" s="190" t="s">
        <v>431</v>
      </c>
      <c r="E265" s="190" t="s">
        <v>432</v>
      </c>
      <c r="F265" s="193"/>
      <c r="G265" s="176"/>
      <c r="H265" s="177"/>
    </row>
    <row r="266" spans="1:8" ht="19.5">
      <c r="A266" s="190" t="s">
        <v>895</v>
      </c>
      <c r="B266" s="191" t="s">
        <v>896</v>
      </c>
      <c r="C266" s="192" t="s">
        <v>365</v>
      </c>
      <c r="D266" s="190" t="s">
        <v>431</v>
      </c>
      <c r="E266" s="190" t="s">
        <v>432</v>
      </c>
      <c r="F266" s="193"/>
      <c r="G266" s="176"/>
      <c r="H266" s="177"/>
    </row>
    <row r="267" spans="1:8" ht="19.5">
      <c r="A267" s="190" t="s">
        <v>897</v>
      </c>
      <c r="B267" s="191" t="s">
        <v>898</v>
      </c>
      <c r="C267" s="192" t="s">
        <v>360</v>
      </c>
      <c r="D267" s="190" t="s">
        <v>431</v>
      </c>
      <c r="E267" s="190" t="s">
        <v>432</v>
      </c>
      <c r="F267" s="193"/>
      <c r="G267" s="176"/>
      <c r="H267" s="177"/>
    </row>
    <row r="268" spans="1:8" ht="19.5">
      <c r="A268" s="190" t="s">
        <v>899</v>
      </c>
      <c r="B268" s="191" t="s">
        <v>900</v>
      </c>
      <c r="C268" s="192" t="s">
        <v>523</v>
      </c>
      <c r="D268" s="190" t="s">
        <v>431</v>
      </c>
      <c r="E268" s="190" t="s">
        <v>432</v>
      </c>
      <c r="F268" s="193"/>
      <c r="G268" s="176"/>
      <c r="H268" s="177"/>
    </row>
    <row r="269" spans="1:8" ht="19.5">
      <c r="A269" s="190" t="s">
        <v>901</v>
      </c>
      <c r="B269" s="191" t="s">
        <v>902</v>
      </c>
      <c r="C269" s="192" t="s">
        <v>392</v>
      </c>
      <c r="D269" s="190" t="s">
        <v>431</v>
      </c>
      <c r="E269" s="190" t="s">
        <v>432</v>
      </c>
      <c r="F269" s="193"/>
      <c r="G269" s="176"/>
      <c r="H269" s="177"/>
    </row>
    <row r="270" spans="1:8" ht="19.5">
      <c r="A270" s="190" t="s">
        <v>903</v>
      </c>
      <c r="B270" s="191" t="s">
        <v>904</v>
      </c>
      <c r="C270" s="192" t="s">
        <v>475</v>
      </c>
      <c r="D270" s="190" t="s">
        <v>431</v>
      </c>
      <c r="E270" s="190" t="s">
        <v>432</v>
      </c>
      <c r="F270" s="193"/>
      <c r="G270" s="176"/>
      <c r="H270" s="177"/>
    </row>
    <row r="271" spans="1:8" ht="19.5">
      <c r="A271" s="190" t="s">
        <v>905</v>
      </c>
      <c r="B271" s="191" t="s">
        <v>904</v>
      </c>
      <c r="C271" s="192" t="s">
        <v>475</v>
      </c>
      <c r="D271" s="190" t="s">
        <v>431</v>
      </c>
      <c r="E271" s="190" t="s">
        <v>432</v>
      </c>
      <c r="F271" s="193"/>
      <c r="G271" s="176"/>
      <c r="H271" s="177"/>
    </row>
    <row r="272" spans="1:8" ht="19.5">
      <c r="A272" s="190" t="s">
        <v>906</v>
      </c>
      <c r="B272" s="191" t="s">
        <v>907</v>
      </c>
      <c r="C272" s="192" t="s">
        <v>475</v>
      </c>
      <c r="D272" s="190" t="s">
        <v>431</v>
      </c>
      <c r="E272" s="190" t="s">
        <v>432</v>
      </c>
      <c r="F272" s="193"/>
      <c r="G272" s="176"/>
      <c r="H272" s="177"/>
    </row>
    <row r="273" spans="1:8" ht="19.5">
      <c r="A273" s="190" t="s">
        <v>908</v>
      </c>
      <c r="B273" s="191" t="s">
        <v>909</v>
      </c>
      <c r="C273" s="192" t="s">
        <v>475</v>
      </c>
      <c r="D273" s="190" t="s">
        <v>431</v>
      </c>
      <c r="E273" s="190" t="s">
        <v>432</v>
      </c>
      <c r="F273" s="193"/>
      <c r="G273" s="176"/>
      <c r="H273" s="177"/>
    </row>
    <row r="274" spans="1:8" ht="19.5">
      <c r="A274" s="190" t="s">
        <v>910</v>
      </c>
      <c r="B274" s="191" t="s">
        <v>911</v>
      </c>
      <c r="C274" s="192" t="s">
        <v>321</v>
      </c>
      <c r="D274" s="190" t="s">
        <v>431</v>
      </c>
      <c r="E274" s="190" t="s">
        <v>432</v>
      </c>
      <c r="F274" s="193"/>
      <c r="G274" s="176"/>
      <c r="H274" s="177"/>
    </row>
    <row r="275" spans="1:8" ht="19.5">
      <c r="A275" s="190" t="s">
        <v>912</v>
      </c>
      <c r="B275" s="191" t="s">
        <v>913</v>
      </c>
      <c r="C275" s="192" t="s">
        <v>365</v>
      </c>
      <c r="D275" s="190" t="s">
        <v>431</v>
      </c>
      <c r="E275" s="190" t="s">
        <v>432</v>
      </c>
      <c r="F275" s="193"/>
      <c r="G275" s="176"/>
      <c r="H275" s="177"/>
    </row>
    <row r="276" spans="1:8" ht="19.5">
      <c r="A276" s="190" t="s">
        <v>914</v>
      </c>
      <c r="B276" s="191" t="s">
        <v>662</v>
      </c>
      <c r="C276" s="192" t="s">
        <v>406</v>
      </c>
      <c r="D276" s="190" t="s">
        <v>431</v>
      </c>
      <c r="E276" s="190" t="s">
        <v>432</v>
      </c>
      <c r="F276" s="193"/>
      <c r="G276" s="176"/>
      <c r="H276" s="177"/>
    </row>
    <row r="277" spans="1:8" ht="19.5">
      <c r="A277" s="190" t="s">
        <v>915</v>
      </c>
      <c r="B277" s="191" t="s">
        <v>916</v>
      </c>
      <c r="C277" s="192" t="s">
        <v>392</v>
      </c>
      <c r="D277" s="190" t="s">
        <v>431</v>
      </c>
      <c r="E277" s="190" t="s">
        <v>432</v>
      </c>
      <c r="F277" s="193"/>
      <c r="G277" s="176"/>
      <c r="H277" s="177"/>
    </row>
    <row r="278" spans="1:8" ht="19.5">
      <c r="A278" s="190" t="s">
        <v>917</v>
      </c>
      <c r="B278" s="191" t="s">
        <v>918</v>
      </c>
      <c r="C278" s="192" t="s">
        <v>392</v>
      </c>
      <c r="D278" s="190" t="s">
        <v>431</v>
      </c>
      <c r="E278" s="190" t="s">
        <v>432</v>
      </c>
      <c r="F278" s="193"/>
      <c r="G278" s="176"/>
      <c r="H278" s="177"/>
    </row>
    <row r="279" spans="1:8" ht="19.5">
      <c r="A279" s="190" t="s">
        <v>919</v>
      </c>
      <c r="B279" s="191" t="s">
        <v>920</v>
      </c>
      <c r="C279" s="192" t="s">
        <v>921</v>
      </c>
      <c r="D279" s="190" t="s">
        <v>431</v>
      </c>
      <c r="E279" s="190" t="s">
        <v>432</v>
      </c>
      <c r="F279" s="193"/>
      <c r="G279" s="176"/>
      <c r="H279" s="177"/>
    </row>
    <row r="280" spans="1:8" ht="19.5">
      <c r="A280" s="190" t="s">
        <v>922</v>
      </c>
      <c r="B280" s="191" t="s">
        <v>923</v>
      </c>
      <c r="C280" s="192" t="s">
        <v>392</v>
      </c>
      <c r="D280" s="190" t="s">
        <v>431</v>
      </c>
      <c r="E280" s="190" t="s">
        <v>432</v>
      </c>
      <c r="F280" s="193"/>
      <c r="G280" s="176"/>
      <c r="H280" s="177"/>
    </row>
    <row r="281" spans="1:8" ht="19.5">
      <c r="A281" s="190" t="s">
        <v>924</v>
      </c>
      <c r="B281" s="191" t="s">
        <v>925</v>
      </c>
      <c r="C281" s="192" t="s">
        <v>392</v>
      </c>
      <c r="D281" s="190" t="s">
        <v>431</v>
      </c>
      <c r="E281" s="190" t="s">
        <v>432</v>
      </c>
      <c r="F281" s="193"/>
      <c r="G281" s="176"/>
      <c r="H281" s="177"/>
    </row>
    <row r="282" spans="1:8" ht="19.5">
      <c r="A282" s="190" t="s">
        <v>926</v>
      </c>
      <c r="B282" s="191" t="s">
        <v>927</v>
      </c>
      <c r="C282" s="192" t="s">
        <v>773</v>
      </c>
      <c r="D282" s="190" t="s">
        <v>431</v>
      </c>
      <c r="E282" s="190" t="s">
        <v>432</v>
      </c>
      <c r="F282" s="193"/>
      <c r="G282" s="176"/>
      <c r="H282" s="177"/>
    </row>
    <row r="283" spans="1:8" ht="19.5">
      <c r="A283" s="190" t="s">
        <v>928</v>
      </c>
      <c r="B283" s="191" t="s">
        <v>929</v>
      </c>
      <c r="C283" s="192" t="s">
        <v>365</v>
      </c>
      <c r="D283" s="190" t="s">
        <v>431</v>
      </c>
      <c r="E283" s="190" t="s">
        <v>432</v>
      </c>
      <c r="F283" s="193"/>
      <c r="G283" s="176"/>
      <c r="H283" s="177"/>
    </row>
    <row r="284" spans="1:8" ht="19.5">
      <c r="A284" s="190" t="s">
        <v>930</v>
      </c>
      <c r="B284" s="191" t="s">
        <v>931</v>
      </c>
      <c r="C284" s="192" t="s">
        <v>365</v>
      </c>
      <c r="D284" s="190" t="s">
        <v>431</v>
      </c>
      <c r="E284" s="190" t="s">
        <v>432</v>
      </c>
      <c r="F284" s="193"/>
      <c r="G284" s="176"/>
      <c r="H284" s="177"/>
    </row>
    <row r="285" spans="1:8" ht="19.5">
      <c r="A285" s="190" t="s">
        <v>932</v>
      </c>
      <c r="B285" s="191" t="s">
        <v>933</v>
      </c>
      <c r="C285" s="192" t="s">
        <v>365</v>
      </c>
      <c r="D285" s="190" t="s">
        <v>431</v>
      </c>
      <c r="E285" s="190" t="s">
        <v>432</v>
      </c>
      <c r="F285" s="193"/>
      <c r="G285" s="176"/>
      <c r="H285" s="177"/>
    </row>
    <row r="286" spans="1:8" ht="19.5">
      <c r="A286" s="190" t="s">
        <v>934</v>
      </c>
      <c r="B286" s="191" t="s">
        <v>935</v>
      </c>
      <c r="C286" s="192" t="s">
        <v>393</v>
      </c>
      <c r="D286" s="190" t="s">
        <v>431</v>
      </c>
      <c r="E286" s="190" t="s">
        <v>432</v>
      </c>
      <c r="F286" s="193"/>
      <c r="G286" s="176"/>
      <c r="H286" s="177"/>
    </row>
    <row r="287" spans="1:8" ht="19.5">
      <c r="A287" s="190" t="s">
        <v>936</v>
      </c>
      <c r="B287" s="191" t="s">
        <v>788</v>
      </c>
      <c r="C287" s="192" t="s">
        <v>575</v>
      </c>
      <c r="D287" s="190" t="s">
        <v>431</v>
      </c>
      <c r="E287" s="190" t="s">
        <v>432</v>
      </c>
      <c r="F287" s="193"/>
      <c r="G287" s="176"/>
      <c r="H287" s="177"/>
    </row>
    <row r="288" spans="1:8" ht="19.5">
      <c r="A288" s="190" t="s">
        <v>937</v>
      </c>
      <c r="B288" s="191" t="s">
        <v>572</v>
      </c>
      <c r="C288" s="192" t="s">
        <v>921</v>
      </c>
      <c r="D288" s="190" t="s">
        <v>431</v>
      </c>
      <c r="E288" s="190" t="s">
        <v>432</v>
      </c>
      <c r="F288" s="193"/>
      <c r="G288" s="176"/>
      <c r="H288" s="177"/>
    </row>
    <row r="289" spans="1:8" ht="19.5">
      <c r="A289" s="190" t="s">
        <v>938</v>
      </c>
      <c r="B289" s="191" t="s">
        <v>89</v>
      </c>
      <c r="C289" s="192" t="s">
        <v>921</v>
      </c>
      <c r="D289" s="190" t="s">
        <v>431</v>
      </c>
      <c r="E289" s="190" t="s">
        <v>432</v>
      </c>
      <c r="F289" s="193"/>
      <c r="G289" s="176"/>
      <c r="H289" s="177"/>
    </row>
    <row r="290" spans="1:8" ht="19.5">
      <c r="A290" s="190" t="s">
        <v>939</v>
      </c>
      <c r="B290" s="191" t="s">
        <v>940</v>
      </c>
      <c r="C290" s="192" t="s">
        <v>392</v>
      </c>
      <c r="D290" s="190" t="s">
        <v>431</v>
      </c>
      <c r="E290" s="190" t="s">
        <v>432</v>
      </c>
      <c r="F290" s="193"/>
      <c r="G290" s="176"/>
      <c r="H290" s="177"/>
    </row>
    <row r="291" spans="1:8" ht="19.5">
      <c r="A291" s="190" t="s">
        <v>941</v>
      </c>
      <c r="B291" s="191" t="s">
        <v>942</v>
      </c>
      <c r="C291" s="192" t="s">
        <v>365</v>
      </c>
      <c r="D291" s="190" t="s">
        <v>431</v>
      </c>
      <c r="E291" s="190" t="s">
        <v>432</v>
      </c>
      <c r="F291" s="193"/>
      <c r="G291" s="176"/>
      <c r="H291" s="177"/>
    </row>
    <row r="292" spans="1:8" ht="19.5">
      <c r="A292" s="190" t="s">
        <v>943</v>
      </c>
      <c r="B292" s="191" t="s">
        <v>900</v>
      </c>
      <c r="C292" s="192" t="s">
        <v>523</v>
      </c>
      <c r="D292" s="190" t="s">
        <v>431</v>
      </c>
      <c r="E292" s="190" t="s">
        <v>432</v>
      </c>
      <c r="F292" s="193"/>
      <c r="G292" s="176"/>
      <c r="H292" s="177"/>
    </row>
    <row r="293" spans="1:8" ht="15.75">
      <c r="B293" s="175"/>
      <c r="C293" s="176"/>
      <c r="G293" s="176"/>
      <c r="H293" s="177"/>
    </row>
    <row r="294" spans="1:8" ht="15.75">
      <c r="B294" s="175"/>
      <c r="C294" s="176"/>
      <c r="G294" s="176"/>
      <c r="H294" s="177"/>
    </row>
    <row r="295" spans="1:8" ht="15.75">
      <c r="B295" s="175"/>
      <c r="C295" s="176"/>
      <c r="G295" s="176"/>
      <c r="H295" s="177"/>
    </row>
    <row r="296" spans="1:8" ht="27.75">
      <c r="A296" s="197"/>
      <c r="B296" s="191"/>
      <c r="C296" s="192"/>
      <c r="D296" s="190"/>
      <c r="E296" s="190"/>
      <c r="F296" s="193"/>
      <c r="G296" s="176"/>
      <c r="H296" s="177"/>
    </row>
    <row r="297" spans="1:8" ht="20.25" thickBot="1">
      <c r="A297" s="199" t="s">
        <v>7</v>
      </c>
      <c r="B297" s="200" t="s">
        <v>424</v>
      </c>
      <c r="C297" s="201" t="s">
        <v>425</v>
      </c>
      <c r="D297" s="199" t="s">
        <v>426</v>
      </c>
      <c r="E297" s="199" t="s">
        <v>427</v>
      </c>
      <c r="F297" s="199" t="s">
        <v>428</v>
      </c>
      <c r="G297" s="176"/>
      <c r="H297" s="177"/>
    </row>
    <row r="298" spans="1:8" ht="19.5">
      <c r="A298" s="202" t="s">
        <v>944</v>
      </c>
      <c r="B298" s="203" t="s">
        <v>945</v>
      </c>
      <c r="C298" s="204" t="s">
        <v>392</v>
      </c>
      <c r="D298" s="202" t="s">
        <v>431</v>
      </c>
      <c r="E298" s="202" t="s">
        <v>432</v>
      </c>
      <c r="F298" s="193"/>
      <c r="G298" s="176"/>
      <c r="H298" s="177"/>
    </row>
    <row r="299" spans="1:8" ht="19.5">
      <c r="A299" s="202" t="s">
        <v>946</v>
      </c>
      <c r="B299" s="203" t="s">
        <v>947</v>
      </c>
      <c r="C299" s="204" t="s">
        <v>365</v>
      </c>
      <c r="D299" s="202" t="s">
        <v>431</v>
      </c>
      <c r="E299" s="202" t="s">
        <v>432</v>
      </c>
      <c r="F299" s="193"/>
      <c r="G299" s="176"/>
      <c r="H299" s="177"/>
    </row>
    <row r="300" spans="1:8" ht="19.5">
      <c r="A300" s="202" t="s">
        <v>948</v>
      </c>
      <c r="B300" s="203" t="s">
        <v>949</v>
      </c>
      <c r="C300" s="204" t="s">
        <v>392</v>
      </c>
      <c r="D300" s="202" t="s">
        <v>431</v>
      </c>
      <c r="E300" s="202" t="s">
        <v>432</v>
      </c>
      <c r="F300" s="193"/>
      <c r="G300" s="176"/>
      <c r="H300" s="177"/>
    </row>
    <row r="301" spans="1:8" ht="19.5">
      <c r="A301" s="202" t="s">
        <v>950</v>
      </c>
      <c r="B301" s="203" t="s">
        <v>788</v>
      </c>
      <c r="C301" s="204" t="s">
        <v>392</v>
      </c>
      <c r="D301" s="202" t="s">
        <v>431</v>
      </c>
      <c r="E301" s="202" t="s">
        <v>432</v>
      </c>
      <c r="F301" s="193"/>
      <c r="G301" s="176"/>
      <c r="H301" s="177"/>
    </row>
    <row r="302" spans="1:8" ht="19.5">
      <c r="A302" s="202" t="s">
        <v>951</v>
      </c>
      <c r="B302" s="203" t="s">
        <v>952</v>
      </c>
      <c r="C302" s="204" t="s">
        <v>953</v>
      </c>
      <c r="D302" s="202" t="s">
        <v>431</v>
      </c>
      <c r="E302" s="202" t="s">
        <v>432</v>
      </c>
      <c r="F302" s="193"/>
      <c r="G302" s="176"/>
      <c r="H302" s="177"/>
    </row>
    <row r="303" spans="1:8" ht="19.5">
      <c r="A303" s="202" t="s">
        <v>954</v>
      </c>
      <c r="B303" s="203" t="s">
        <v>955</v>
      </c>
      <c r="C303" s="204" t="s">
        <v>365</v>
      </c>
      <c r="D303" s="202" t="s">
        <v>431</v>
      </c>
      <c r="E303" s="202" t="s">
        <v>432</v>
      </c>
      <c r="F303" s="193"/>
      <c r="G303" s="176"/>
      <c r="H303" s="177"/>
    </row>
    <row r="304" spans="1:8" ht="19.5">
      <c r="A304" s="202" t="s">
        <v>956</v>
      </c>
      <c r="B304" s="203" t="s">
        <v>957</v>
      </c>
      <c r="C304" s="204" t="s">
        <v>443</v>
      </c>
      <c r="D304" s="202" t="s">
        <v>431</v>
      </c>
      <c r="E304" s="202" t="s">
        <v>432</v>
      </c>
      <c r="F304" s="193"/>
      <c r="G304" s="176"/>
      <c r="H304" s="177"/>
    </row>
    <row r="305" spans="1:8" ht="19.5">
      <c r="A305" s="202" t="s">
        <v>958</v>
      </c>
      <c r="B305" s="203" t="s">
        <v>959</v>
      </c>
      <c r="C305" s="204" t="s">
        <v>960</v>
      </c>
      <c r="D305" s="202" t="s">
        <v>431</v>
      </c>
      <c r="E305" s="202" t="s">
        <v>432</v>
      </c>
      <c r="F305" s="193"/>
      <c r="G305" s="176"/>
      <c r="H305" s="177"/>
    </row>
    <row r="306" spans="1:8" ht="19.5">
      <c r="A306" s="202" t="s">
        <v>961</v>
      </c>
      <c r="B306" s="203" t="s">
        <v>794</v>
      </c>
      <c r="C306" s="204" t="s">
        <v>523</v>
      </c>
      <c r="D306" s="202" t="s">
        <v>431</v>
      </c>
      <c r="E306" s="202" t="s">
        <v>432</v>
      </c>
      <c r="F306" s="193"/>
      <c r="G306" s="176"/>
      <c r="H306" s="177"/>
    </row>
    <row r="307" spans="1:8" ht="19.5">
      <c r="A307" s="202" t="s">
        <v>962</v>
      </c>
      <c r="B307" s="203" t="s">
        <v>963</v>
      </c>
      <c r="C307" s="204" t="s">
        <v>365</v>
      </c>
      <c r="D307" s="202" t="s">
        <v>431</v>
      </c>
      <c r="E307" s="202" t="s">
        <v>432</v>
      </c>
      <c r="F307" s="193"/>
      <c r="G307" s="176"/>
      <c r="H307" s="177"/>
    </row>
    <row r="308" spans="1:8" ht="19.5">
      <c r="A308" s="202" t="s">
        <v>964</v>
      </c>
      <c r="B308" s="203" t="s">
        <v>965</v>
      </c>
      <c r="C308" s="204" t="s">
        <v>462</v>
      </c>
      <c r="D308" s="202" t="s">
        <v>431</v>
      </c>
      <c r="E308" s="202" t="s">
        <v>432</v>
      </c>
      <c r="F308" s="193"/>
      <c r="G308" s="176"/>
      <c r="H308" s="177"/>
    </row>
    <row r="309" spans="1:8" ht="19.5">
      <c r="A309" s="202" t="s">
        <v>966</v>
      </c>
      <c r="B309" s="203" t="s">
        <v>967</v>
      </c>
      <c r="C309" s="204" t="s">
        <v>462</v>
      </c>
      <c r="D309" s="202" t="s">
        <v>431</v>
      </c>
      <c r="E309" s="202" t="s">
        <v>432</v>
      </c>
      <c r="F309" s="193"/>
      <c r="G309" s="176"/>
      <c r="H309" s="177"/>
    </row>
    <row r="310" spans="1:8" ht="19.5">
      <c r="A310" s="202" t="s">
        <v>968</v>
      </c>
      <c r="B310" s="203" t="s">
        <v>969</v>
      </c>
      <c r="C310" s="204" t="s">
        <v>970</v>
      </c>
      <c r="D310" s="202" t="s">
        <v>431</v>
      </c>
      <c r="E310" s="202" t="s">
        <v>432</v>
      </c>
      <c r="F310" s="193"/>
      <c r="G310" s="176"/>
      <c r="H310" s="177"/>
    </row>
    <row r="311" spans="1:8" ht="19.5">
      <c r="A311" s="202" t="s">
        <v>971</v>
      </c>
      <c r="B311" s="203" t="s">
        <v>972</v>
      </c>
      <c r="C311" s="204" t="s">
        <v>921</v>
      </c>
      <c r="D311" s="202" t="s">
        <v>431</v>
      </c>
      <c r="E311" s="202" t="s">
        <v>432</v>
      </c>
      <c r="F311" s="193"/>
      <c r="G311" s="176"/>
      <c r="H311" s="177"/>
    </row>
    <row r="312" spans="1:8" ht="19.5">
      <c r="A312" s="202" t="s">
        <v>973</v>
      </c>
      <c r="B312" s="203" t="s">
        <v>116</v>
      </c>
      <c r="C312" s="204" t="s">
        <v>392</v>
      </c>
      <c r="D312" s="202" t="s">
        <v>431</v>
      </c>
      <c r="E312" s="202" t="s">
        <v>432</v>
      </c>
      <c r="F312" s="193"/>
      <c r="G312" s="176"/>
      <c r="H312" s="177"/>
    </row>
    <row r="313" spans="1:8" ht="19.5">
      <c r="A313" s="202" t="s">
        <v>974</v>
      </c>
      <c r="B313" s="203" t="s">
        <v>975</v>
      </c>
      <c r="C313" s="204" t="s">
        <v>398</v>
      </c>
      <c r="D313" s="202" t="s">
        <v>431</v>
      </c>
      <c r="E313" s="202" t="s">
        <v>432</v>
      </c>
      <c r="F313" s="193"/>
      <c r="G313" s="176"/>
      <c r="H313" s="177"/>
    </row>
    <row r="314" spans="1:8" ht="19.5">
      <c r="A314" s="202" t="s">
        <v>976</v>
      </c>
      <c r="B314" s="203" t="s">
        <v>977</v>
      </c>
      <c r="C314" s="204" t="s">
        <v>392</v>
      </c>
      <c r="D314" s="202" t="s">
        <v>431</v>
      </c>
      <c r="E314" s="202" t="s">
        <v>432</v>
      </c>
      <c r="F314" s="193"/>
      <c r="G314" s="176"/>
      <c r="H314" s="177"/>
    </row>
    <row r="315" spans="1:8" ht="19.5">
      <c r="A315" s="202" t="s">
        <v>978</v>
      </c>
      <c r="B315" s="203" t="s">
        <v>979</v>
      </c>
      <c r="C315" s="204" t="s">
        <v>372</v>
      </c>
      <c r="D315" s="202" t="s">
        <v>431</v>
      </c>
      <c r="E315" s="202" t="s">
        <v>432</v>
      </c>
      <c r="F315" s="193"/>
      <c r="G315" s="176"/>
      <c r="H315" s="177"/>
    </row>
    <row r="316" spans="1:8" ht="19.5">
      <c r="A316" s="202" t="s">
        <v>980</v>
      </c>
      <c r="B316" s="203" t="s">
        <v>981</v>
      </c>
      <c r="C316" s="204" t="s">
        <v>392</v>
      </c>
      <c r="D316" s="202" t="s">
        <v>431</v>
      </c>
      <c r="E316" s="202" t="s">
        <v>432</v>
      </c>
      <c r="F316" s="193"/>
      <c r="G316" s="176"/>
      <c r="H316" s="177"/>
    </row>
    <row r="317" spans="1:8" ht="19.5">
      <c r="A317" s="202" t="s">
        <v>982</v>
      </c>
      <c r="B317" s="203" t="s">
        <v>983</v>
      </c>
      <c r="C317" s="204" t="s">
        <v>984</v>
      </c>
      <c r="D317" s="202" t="s">
        <v>431</v>
      </c>
      <c r="E317" s="202" t="s">
        <v>432</v>
      </c>
      <c r="F317" s="193"/>
      <c r="G317" s="176"/>
      <c r="H317" s="177"/>
    </row>
    <row r="318" spans="1:8" ht="19.5">
      <c r="A318" s="202" t="s">
        <v>985</v>
      </c>
      <c r="B318" s="203" t="s">
        <v>986</v>
      </c>
      <c r="C318" s="204" t="s">
        <v>392</v>
      </c>
      <c r="D318" s="202" t="s">
        <v>431</v>
      </c>
      <c r="E318" s="202" t="s">
        <v>432</v>
      </c>
      <c r="F318" s="193"/>
      <c r="G318" s="176"/>
      <c r="H318" s="177"/>
    </row>
    <row r="319" spans="1:8" ht="19.5">
      <c r="A319" s="202" t="s">
        <v>987</v>
      </c>
      <c r="B319" s="203" t="s">
        <v>988</v>
      </c>
      <c r="C319" s="204" t="s">
        <v>392</v>
      </c>
      <c r="D319" s="202" t="s">
        <v>431</v>
      </c>
      <c r="E319" s="202" t="s">
        <v>432</v>
      </c>
      <c r="F319" s="193"/>
      <c r="G319" s="176"/>
      <c r="H319" s="177"/>
    </row>
    <row r="320" spans="1:8" ht="19.5">
      <c r="A320" s="202" t="s">
        <v>989</v>
      </c>
      <c r="B320" s="203" t="s">
        <v>990</v>
      </c>
      <c r="C320" s="204" t="s">
        <v>392</v>
      </c>
      <c r="D320" s="202" t="s">
        <v>431</v>
      </c>
      <c r="E320" s="202" t="s">
        <v>432</v>
      </c>
      <c r="F320" s="193"/>
      <c r="G320" s="176"/>
      <c r="H320" s="177"/>
    </row>
    <row r="321" spans="1:8" ht="19.5">
      <c r="A321" s="202" t="s">
        <v>991</v>
      </c>
      <c r="B321" s="203" t="s">
        <v>992</v>
      </c>
      <c r="C321" s="204" t="s">
        <v>372</v>
      </c>
      <c r="D321" s="202" t="s">
        <v>431</v>
      </c>
      <c r="E321" s="202" t="s">
        <v>432</v>
      </c>
      <c r="F321" s="193"/>
      <c r="G321" s="176"/>
      <c r="H321" s="177"/>
    </row>
    <row r="322" spans="1:8" ht="19.5">
      <c r="A322" s="202" t="s">
        <v>993</v>
      </c>
      <c r="B322" s="203" t="s">
        <v>994</v>
      </c>
      <c r="C322" s="204" t="s">
        <v>372</v>
      </c>
      <c r="D322" s="202" t="s">
        <v>431</v>
      </c>
      <c r="E322" s="202" t="s">
        <v>432</v>
      </c>
      <c r="F322" s="193"/>
      <c r="G322" s="176"/>
      <c r="H322" s="177"/>
    </row>
    <row r="323" spans="1:8" ht="19.5">
      <c r="A323" s="202" t="s">
        <v>995</v>
      </c>
      <c r="B323" s="203" t="s">
        <v>996</v>
      </c>
      <c r="C323" s="204" t="s">
        <v>392</v>
      </c>
      <c r="D323" s="202" t="s">
        <v>431</v>
      </c>
      <c r="E323" s="202" t="s">
        <v>432</v>
      </c>
      <c r="F323" s="193"/>
      <c r="G323" s="176"/>
      <c r="H323" s="177"/>
    </row>
    <row r="324" spans="1:8" ht="19.5">
      <c r="A324" s="202" t="s">
        <v>997</v>
      </c>
      <c r="B324" s="203" t="s">
        <v>998</v>
      </c>
      <c r="C324" s="204" t="s">
        <v>377</v>
      </c>
      <c r="D324" s="202" t="s">
        <v>431</v>
      </c>
      <c r="E324" s="202" t="s">
        <v>432</v>
      </c>
      <c r="F324" s="193"/>
      <c r="G324" s="176"/>
      <c r="H324" s="177"/>
    </row>
    <row r="325" spans="1:8" ht="19.5">
      <c r="A325" s="202" t="s">
        <v>999</v>
      </c>
      <c r="B325" s="203" t="s">
        <v>1000</v>
      </c>
      <c r="C325" s="204" t="s">
        <v>393</v>
      </c>
      <c r="D325" s="202" t="s">
        <v>431</v>
      </c>
      <c r="E325" s="202" t="s">
        <v>432</v>
      </c>
      <c r="F325" s="193"/>
      <c r="G325" s="176"/>
      <c r="H325" s="177"/>
    </row>
    <row r="326" spans="1:8" ht="19.5">
      <c r="A326" s="202" t="s">
        <v>1001</v>
      </c>
      <c r="B326" s="203" t="s">
        <v>1002</v>
      </c>
      <c r="C326" s="204" t="s">
        <v>365</v>
      </c>
      <c r="D326" s="202" t="s">
        <v>431</v>
      </c>
      <c r="E326" s="202" t="s">
        <v>432</v>
      </c>
      <c r="F326" s="193"/>
      <c r="G326" s="176"/>
      <c r="H326" s="177"/>
    </row>
    <row r="327" spans="1:8" ht="19.5">
      <c r="A327" s="202" t="s">
        <v>1003</v>
      </c>
      <c r="B327" s="203" t="s">
        <v>1004</v>
      </c>
      <c r="C327" s="204" t="s">
        <v>392</v>
      </c>
      <c r="D327" s="202" t="s">
        <v>431</v>
      </c>
      <c r="E327" s="202" t="s">
        <v>432</v>
      </c>
      <c r="F327" s="193"/>
      <c r="G327" s="176"/>
      <c r="H327" s="177"/>
    </row>
    <row r="328" spans="1:8" ht="19.5">
      <c r="A328" s="202" t="s">
        <v>1005</v>
      </c>
      <c r="B328" s="203" t="s">
        <v>253</v>
      </c>
      <c r="C328" s="204" t="s">
        <v>392</v>
      </c>
      <c r="D328" s="202" t="s">
        <v>431</v>
      </c>
      <c r="E328" s="202" t="s">
        <v>432</v>
      </c>
      <c r="F328" s="193"/>
      <c r="G328" s="176"/>
      <c r="H328" s="177"/>
    </row>
    <row r="329" spans="1:8" ht="19.5">
      <c r="A329" s="202" t="s">
        <v>1006</v>
      </c>
      <c r="B329" s="203" t="s">
        <v>1007</v>
      </c>
      <c r="C329" s="204" t="s">
        <v>365</v>
      </c>
      <c r="D329" s="202" t="s">
        <v>431</v>
      </c>
      <c r="E329" s="202" t="s">
        <v>432</v>
      </c>
      <c r="F329" s="193"/>
      <c r="G329" s="176"/>
      <c r="H329" s="177"/>
    </row>
    <row r="330" spans="1:8" ht="19.5">
      <c r="A330" s="202" t="s">
        <v>1008</v>
      </c>
      <c r="B330" s="203" t="s">
        <v>1009</v>
      </c>
      <c r="C330" s="204" t="s">
        <v>392</v>
      </c>
      <c r="D330" s="202" t="s">
        <v>431</v>
      </c>
      <c r="E330" s="202" t="s">
        <v>432</v>
      </c>
      <c r="F330" s="193"/>
      <c r="G330" s="176"/>
      <c r="H330" s="177"/>
    </row>
    <row r="331" spans="1:8" ht="19.5">
      <c r="A331" s="202" t="s">
        <v>1010</v>
      </c>
      <c r="B331" s="203" t="s">
        <v>675</v>
      </c>
      <c r="C331" s="204" t="s">
        <v>462</v>
      </c>
      <c r="D331" s="202" t="s">
        <v>431</v>
      </c>
      <c r="E331" s="202" t="s">
        <v>432</v>
      </c>
      <c r="F331" s="193"/>
      <c r="G331" s="176"/>
      <c r="H331" s="177"/>
    </row>
    <row r="332" spans="1:8" ht="19.5">
      <c r="A332" s="202" t="s">
        <v>1011</v>
      </c>
      <c r="B332" s="203" t="s">
        <v>1012</v>
      </c>
      <c r="C332" s="204" t="s">
        <v>1013</v>
      </c>
      <c r="D332" s="202" t="s">
        <v>431</v>
      </c>
      <c r="E332" s="202" t="s">
        <v>432</v>
      </c>
      <c r="F332" s="193"/>
      <c r="G332" s="176"/>
      <c r="H332" s="177"/>
    </row>
    <row r="333" spans="1:8" ht="19.5">
      <c r="A333" s="202" t="s">
        <v>1014</v>
      </c>
      <c r="B333" s="203" t="s">
        <v>1015</v>
      </c>
      <c r="C333" s="204" t="s">
        <v>1016</v>
      </c>
      <c r="D333" s="202" t="s">
        <v>431</v>
      </c>
      <c r="E333" s="202" t="s">
        <v>432</v>
      </c>
      <c r="F333" s="193"/>
      <c r="G333" s="176"/>
      <c r="H333" s="177"/>
    </row>
    <row r="334" spans="1:8" ht="19.5">
      <c r="A334" s="202" t="s">
        <v>1017</v>
      </c>
      <c r="B334" s="203" t="s">
        <v>1018</v>
      </c>
      <c r="C334" s="204" t="s">
        <v>1019</v>
      </c>
      <c r="D334" s="202" t="s">
        <v>431</v>
      </c>
      <c r="E334" s="202" t="s">
        <v>432</v>
      </c>
      <c r="F334" s="193"/>
      <c r="G334" s="176"/>
      <c r="H334" s="177"/>
    </row>
    <row r="335" spans="1:8" ht="19.5">
      <c r="A335" s="202" t="s">
        <v>1020</v>
      </c>
      <c r="B335" s="203" t="s">
        <v>1021</v>
      </c>
      <c r="C335" s="204" t="s">
        <v>1022</v>
      </c>
      <c r="D335" s="202" t="s">
        <v>431</v>
      </c>
      <c r="E335" s="202" t="s">
        <v>432</v>
      </c>
      <c r="F335" s="193"/>
      <c r="G335" s="176"/>
      <c r="H335" s="177"/>
    </row>
    <row r="336" spans="1:8" ht="19.5">
      <c r="A336" s="202" t="s">
        <v>1023</v>
      </c>
      <c r="B336" s="203" t="s">
        <v>1024</v>
      </c>
      <c r="C336" s="204" t="s">
        <v>462</v>
      </c>
      <c r="D336" s="202" t="s">
        <v>431</v>
      </c>
      <c r="E336" s="202" t="s">
        <v>432</v>
      </c>
      <c r="F336" s="193"/>
      <c r="G336" s="176"/>
      <c r="H336" s="177"/>
    </row>
    <row r="337" spans="1:8" ht="19.5">
      <c r="A337" s="202" t="s">
        <v>1025</v>
      </c>
      <c r="B337" s="203" t="s">
        <v>1026</v>
      </c>
      <c r="C337" s="204" t="s">
        <v>523</v>
      </c>
      <c r="D337" s="202" t="s">
        <v>431</v>
      </c>
      <c r="E337" s="202" t="s">
        <v>432</v>
      </c>
      <c r="F337" s="193"/>
      <c r="G337" s="176"/>
      <c r="H337" s="177"/>
    </row>
    <row r="338" spans="1:8" ht="19.5">
      <c r="A338" s="202" t="s">
        <v>1027</v>
      </c>
      <c r="B338" s="203" t="s">
        <v>1028</v>
      </c>
      <c r="C338" s="204" t="s">
        <v>392</v>
      </c>
      <c r="D338" s="202" t="s">
        <v>431</v>
      </c>
      <c r="E338" s="202" t="s">
        <v>432</v>
      </c>
      <c r="F338" s="193"/>
      <c r="G338" s="176"/>
      <c r="H338" s="177"/>
    </row>
    <row r="339" spans="1:8" ht="19.5">
      <c r="A339" s="202" t="s">
        <v>1029</v>
      </c>
      <c r="B339" s="203" t="s">
        <v>1030</v>
      </c>
      <c r="C339" s="204" t="s">
        <v>392</v>
      </c>
      <c r="D339" s="202" t="s">
        <v>431</v>
      </c>
      <c r="E339" s="202" t="s">
        <v>432</v>
      </c>
      <c r="F339" s="193"/>
      <c r="G339" s="176"/>
      <c r="H339" s="177"/>
    </row>
    <row r="340" spans="1:8" ht="19.5">
      <c r="A340" s="202" t="s">
        <v>1031</v>
      </c>
      <c r="B340" s="203" t="s">
        <v>1026</v>
      </c>
      <c r="C340" s="204" t="s">
        <v>523</v>
      </c>
      <c r="D340" s="202" t="s">
        <v>431</v>
      </c>
      <c r="E340" s="202" t="s">
        <v>432</v>
      </c>
      <c r="F340" s="193"/>
      <c r="G340" s="176"/>
      <c r="H340" s="177"/>
    </row>
    <row r="341" spans="1:8" ht="19.5">
      <c r="A341" s="202" t="s">
        <v>1032</v>
      </c>
      <c r="B341" s="203" t="s">
        <v>1021</v>
      </c>
      <c r="C341" s="204" t="s">
        <v>392</v>
      </c>
      <c r="D341" s="202" t="s">
        <v>431</v>
      </c>
      <c r="E341" s="202" t="s">
        <v>432</v>
      </c>
      <c r="F341" s="193"/>
      <c r="G341" s="176"/>
      <c r="H341" s="177"/>
    </row>
    <row r="342" spans="1:8" ht="19.5">
      <c r="A342" s="202" t="s">
        <v>1033</v>
      </c>
      <c r="B342" s="203" t="s">
        <v>595</v>
      </c>
      <c r="C342" s="204" t="s">
        <v>443</v>
      </c>
      <c r="D342" s="202" t="s">
        <v>431</v>
      </c>
      <c r="E342" s="202" t="s">
        <v>432</v>
      </c>
      <c r="F342" s="193"/>
      <c r="G342" s="176"/>
      <c r="H342" s="177"/>
    </row>
    <row r="343" spans="1:8" ht="19.5">
      <c r="A343" s="202" t="s">
        <v>1034</v>
      </c>
      <c r="B343" s="203" t="s">
        <v>1035</v>
      </c>
      <c r="C343" s="204" t="s">
        <v>392</v>
      </c>
      <c r="D343" s="202" t="s">
        <v>431</v>
      </c>
      <c r="E343" s="202" t="s">
        <v>432</v>
      </c>
      <c r="F343" s="193"/>
      <c r="G343" s="176"/>
      <c r="H343" s="177"/>
    </row>
    <row r="344" spans="1:8" ht="19.5">
      <c r="A344" s="202" t="s">
        <v>1036</v>
      </c>
      <c r="B344" s="203" t="s">
        <v>1037</v>
      </c>
      <c r="C344" s="204" t="s">
        <v>392</v>
      </c>
      <c r="D344" s="202" t="s">
        <v>431</v>
      </c>
      <c r="E344" s="202" t="s">
        <v>432</v>
      </c>
      <c r="F344" s="193"/>
      <c r="G344" s="176"/>
      <c r="H344" s="177"/>
    </row>
    <row r="345" spans="1:8" ht="19.5">
      <c r="A345" s="202" t="s">
        <v>1038</v>
      </c>
      <c r="B345" s="203" t="s">
        <v>1039</v>
      </c>
      <c r="C345" s="204" t="s">
        <v>671</v>
      </c>
      <c r="D345" s="202" t="s">
        <v>431</v>
      </c>
      <c r="E345" s="202" t="s">
        <v>432</v>
      </c>
      <c r="F345" s="193"/>
      <c r="G345" s="176"/>
      <c r="H345" s="177"/>
    </row>
    <row r="346" spans="1:8" ht="19.5">
      <c r="A346" s="202" t="s">
        <v>1040</v>
      </c>
      <c r="B346" s="203" t="s">
        <v>1041</v>
      </c>
      <c r="C346" s="204" t="s">
        <v>1042</v>
      </c>
      <c r="D346" s="202" t="s">
        <v>431</v>
      </c>
      <c r="E346" s="202" t="s">
        <v>432</v>
      </c>
      <c r="F346" s="193"/>
      <c r="G346" s="176"/>
      <c r="H346" s="177"/>
    </row>
    <row r="347" spans="1:8" ht="19.5">
      <c r="A347" s="202" t="s">
        <v>1043</v>
      </c>
      <c r="B347" s="203" t="s">
        <v>1044</v>
      </c>
      <c r="C347" s="204" t="s">
        <v>360</v>
      </c>
      <c r="D347" s="202" t="s">
        <v>431</v>
      </c>
      <c r="E347" s="202" t="s">
        <v>432</v>
      </c>
      <c r="F347" s="193"/>
      <c r="G347" s="176"/>
      <c r="H347" s="177"/>
    </row>
    <row r="348" spans="1:8" ht="19.5">
      <c r="A348" s="190" t="s">
        <v>1045</v>
      </c>
      <c r="B348" s="191" t="s">
        <v>1046</v>
      </c>
      <c r="C348" s="192" t="s">
        <v>360</v>
      </c>
      <c r="D348" s="190" t="s">
        <v>431</v>
      </c>
      <c r="E348" s="190" t="s">
        <v>432</v>
      </c>
      <c r="G348" s="176"/>
      <c r="H348" s="177"/>
    </row>
    <row r="349" spans="1:8" ht="15.75">
      <c r="B349" s="175"/>
      <c r="C349" s="176"/>
      <c r="G349" s="176"/>
      <c r="H349" s="177"/>
    </row>
    <row r="350" spans="1:8" ht="15.75">
      <c r="B350" s="175"/>
      <c r="C350" s="176"/>
      <c r="G350" s="176"/>
      <c r="H350" s="177"/>
    </row>
    <row r="351" spans="1:8" ht="15.75">
      <c r="B351" s="175"/>
      <c r="C351" s="176"/>
      <c r="G351" s="176"/>
      <c r="H351" s="177"/>
    </row>
    <row r="352" spans="1:8" ht="20.25" thickBot="1">
      <c r="A352" s="187" t="s">
        <v>7</v>
      </c>
      <c r="B352" s="188" t="s">
        <v>424</v>
      </c>
      <c r="C352" s="189" t="s">
        <v>425</v>
      </c>
      <c r="D352" s="187" t="s">
        <v>426</v>
      </c>
      <c r="E352" s="187" t="s">
        <v>427</v>
      </c>
      <c r="F352" s="187" t="s">
        <v>428</v>
      </c>
      <c r="G352" s="176"/>
      <c r="H352" s="177"/>
    </row>
    <row r="353" spans="1:8" ht="19.5">
      <c r="A353" s="190" t="s">
        <v>1047</v>
      </c>
      <c r="B353" s="191" t="s">
        <v>1048</v>
      </c>
      <c r="C353" s="192" t="s">
        <v>342</v>
      </c>
      <c r="D353" s="190" t="s">
        <v>431</v>
      </c>
      <c r="E353" s="190" t="s">
        <v>432</v>
      </c>
      <c r="F353" s="193"/>
      <c r="G353" s="176"/>
      <c r="H353" s="177"/>
    </row>
    <row r="354" spans="1:8" ht="19.5">
      <c r="A354" s="190" t="s">
        <v>1049</v>
      </c>
      <c r="B354" s="191" t="s">
        <v>1050</v>
      </c>
      <c r="C354" s="192" t="s">
        <v>392</v>
      </c>
      <c r="D354" s="190" t="s">
        <v>431</v>
      </c>
      <c r="E354" s="190" t="s">
        <v>432</v>
      </c>
      <c r="F354" s="193"/>
      <c r="G354" s="176"/>
      <c r="H354" s="177"/>
    </row>
    <row r="355" spans="1:8" ht="19.5">
      <c r="A355" s="190" t="s">
        <v>1051</v>
      </c>
      <c r="B355" s="191" t="s">
        <v>1052</v>
      </c>
      <c r="C355" s="192" t="s">
        <v>1053</v>
      </c>
      <c r="D355" s="190" t="s">
        <v>431</v>
      </c>
      <c r="E355" s="190" t="s">
        <v>432</v>
      </c>
      <c r="F355" s="193"/>
      <c r="G355" s="176"/>
      <c r="H355" s="177"/>
    </row>
    <row r="356" spans="1:8" ht="19.5">
      <c r="A356" s="190" t="s">
        <v>1054</v>
      </c>
      <c r="B356" s="191" t="s">
        <v>1055</v>
      </c>
      <c r="C356" s="192" t="s">
        <v>365</v>
      </c>
      <c r="D356" s="190" t="s">
        <v>431</v>
      </c>
      <c r="E356" s="190" t="s">
        <v>432</v>
      </c>
      <c r="F356" s="193"/>
      <c r="G356" s="176"/>
      <c r="H356" s="177"/>
    </row>
    <row r="357" spans="1:8" ht="19.5">
      <c r="A357" s="190" t="s">
        <v>1056</v>
      </c>
      <c r="B357" s="191" t="s">
        <v>1057</v>
      </c>
      <c r="C357" s="192" t="s">
        <v>392</v>
      </c>
      <c r="D357" s="190" t="s">
        <v>431</v>
      </c>
      <c r="E357" s="190" t="s">
        <v>432</v>
      </c>
      <c r="F357" s="193"/>
      <c r="G357" s="176"/>
      <c r="H357" s="177"/>
    </row>
    <row r="358" spans="1:8" ht="19.5">
      <c r="A358" s="190" t="s">
        <v>1058</v>
      </c>
      <c r="B358" s="191" t="s">
        <v>1059</v>
      </c>
      <c r="C358" s="192" t="s">
        <v>372</v>
      </c>
      <c r="D358" s="190" t="s">
        <v>431</v>
      </c>
      <c r="E358" s="190" t="s">
        <v>432</v>
      </c>
      <c r="F358" s="193"/>
      <c r="G358" s="176"/>
      <c r="H358" s="177"/>
    </row>
    <row r="359" spans="1:8" ht="19.5">
      <c r="A359" s="190" t="s">
        <v>1060</v>
      </c>
      <c r="B359" s="191" t="s">
        <v>1061</v>
      </c>
      <c r="C359" s="192" t="s">
        <v>475</v>
      </c>
      <c r="D359" s="190" t="s">
        <v>431</v>
      </c>
      <c r="E359" s="190" t="s">
        <v>432</v>
      </c>
      <c r="F359" s="193"/>
      <c r="G359" s="176"/>
      <c r="H359" s="177"/>
    </row>
    <row r="360" spans="1:8" ht="19.5">
      <c r="A360" s="190" t="s">
        <v>1062</v>
      </c>
      <c r="B360" s="191" t="s">
        <v>1063</v>
      </c>
      <c r="C360" s="192" t="s">
        <v>321</v>
      </c>
      <c r="D360" s="190" t="s">
        <v>431</v>
      </c>
      <c r="E360" s="190" t="s">
        <v>432</v>
      </c>
      <c r="F360" s="193"/>
      <c r="G360" s="176"/>
      <c r="H360" s="177"/>
    </row>
    <row r="361" spans="1:8" ht="19.5">
      <c r="A361" s="190" t="s">
        <v>1064</v>
      </c>
      <c r="B361" s="191" t="s">
        <v>1055</v>
      </c>
      <c r="C361" s="192" t="s">
        <v>365</v>
      </c>
      <c r="D361" s="190" t="s">
        <v>431</v>
      </c>
      <c r="E361" s="190" t="s">
        <v>432</v>
      </c>
      <c r="F361" s="193"/>
      <c r="G361" s="176"/>
      <c r="H361" s="177"/>
    </row>
    <row r="362" spans="1:8" ht="19.5">
      <c r="A362" s="190" t="s">
        <v>1065</v>
      </c>
      <c r="B362" s="191" t="s">
        <v>1066</v>
      </c>
      <c r="C362" s="192" t="s">
        <v>1067</v>
      </c>
      <c r="D362" s="190" t="s">
        <v>431</v>
      </c>
      <c r="E362" s="190" t="s">
        <v>432</v>
      </c>
      <c r="F362" s="193"/>
      <c r="G362" s="176"/>
      <c r="H362" s="177"/>
    </row>
    <row r="363" spans="1:8" ht="19.5">
      <c r="A363" s="190" t="s">
        <v>1068</v>
      </c>
      <c r="B363" s="191" t="s">
        <v>1069</v>
      </c>
      <c r="C363" s="192" t="s">
        <v>365</v>
      </c>
      <c r="D363" s="190" t="s">
        <v>431</v>
      </c>
      <c r="E363" s="190" t="s">
        <v>432</v>
      </c>
      <c r="F363" s="193"/>
      <c r="G363" s="176"/>
      <c r="H363" s="177"/>
    </row>
    <row r="364" spans="1:8" ht="19.5">
      <c r="A364" s="190" t="s">
        <v>1070</v>
      </c>
      <c r="B364" s="191" t="s">
        <v>1069</v>
      </c>
      <c r="C364" s="192" t="s">
        <v>365</v>
      </c>
      <c r="D364" s="190" t="s">
        <v>431</v>
      </c>
      <c r="E364" s="190" t="s">
        <v>432</v>
      </c>
      <c r="F364" s="193"/>
      <c r="G364" s="176"/>
      <c r="H364" s="177"/>
    </row>
    <row r="365" spans="1:8" ht="19.5">
      <c r="A365" s="190" t="s">
        <v>1071</v>
      </c>
      <c r="B365" s="191" t="s">
        <v>1072</v>
      </c>
      <c r="C365" s="192" t="s">
        <v>365</v>
      </c>
      <c r="D365" s="190" t="s">
        <v>431</v>
      </c>
      <c r="E365" s="190" t="s">
        <v>432</v>
      </c>
      <c r="F365" s="193"/>
      <c r="G365" s="176"/>
      <c r="H365" s="177"/>
    </row>
    <row r="366" spans="1:8" ht="19.5">
      <c r="A366" s="190" t="s">
        <v>1073</v>
      </c>
      <c r="B366" s="191" t="s">
        <v>1074</v>
      </c>
      <c r="C366" s="192" t="s">
        <v>377</v>
      </c>
      <c r="D366" s="190" t="s">
        <v>431</v>
      </c>
      <c r="E366" s="190" t="s">
        <v>432</v>
      </c>
      <c r="F366" s="193"/>
      <c r="G366" s="176"/>
      <c r="H366" s="177"/>
    </row>
    <row r="367" spans="1:8" ht="19.5">
      <c r="A367" s="190" t="s">
        <v>1075</v>
      </c>
      <c r="B367" s="191" t="s">
        <v>1076</v>
      </c>
      <c r="C367" s="192" t="s">
        <v>365</v>
      </c>
      <c r="D367" s="190" t="s">
        <v>431</v>
      </c>
      <c r="E367" s="190" t="s">
        <v>432</v>
      </c>
      <c r="F367" s="193"/>
      <c r="G367" s="176"/>
      <c r="H367" s="177"/>
    </row>
    <row r="368" spans="1:8" ht="19.5">
      <c r="A368" s="190" t="s">
        <v>1077</v>
      </c>
      <c r="B368" s="191" t="s">
        <v>1076</v>
      </c>
      <c r="C368" s="192" t="s">
        <v>365</v>
      </c>
      <c r="D368" s="190" t="s">
        <v>431</v>
      </c>
      <c r="E368" s="190" t="s">
        <v>432</v>
      </c>
      <c r="F368" s="193"/>
      <c r="G368" s="176"/>
      <c r="H368" s="177"/>
    </row>
    <row r="369" spans="1:8" ht="19.5">
      <c r="A369" s="190" t="s">
        <v>1078</v>
      </c>
      <c r="B369" s="191" t="s">
        <v>1079</v>
      </c>
      <c r="C369" s="192" t="s">
        <v>392</v>
      </c>
      <c r="D369" s="190" t="s">
        <v>431</v>
      </c>
      <c r="E369" s="190" t="s">
        <v>432</v>
      </c>
      <c r="F369" s="193"/>
      <c r="G369" s="176"/>
      <c r="H369" s="177"/>
    </row>
    <row r="370" spans="1:8" ht="19.5">
      <c r="A370" s="190" t="s">
        <v>1080</v>
      </c>
      <c r="B370" s="191" t="s">
        <v>1081</v>
      </c>
      <c r="C370" s="192" t="s">
        <v>321</v>
      </c>
      <c r="D370" s="190" t="s">
        <v>431</v>
      </c>
      <c r="E370" s="190" t="s">
        <v>432</v>
      </c>
      <c r="F370" s="193"/>
      <c r="G370" s="176"/>
      <c r="H370" s="177"/>
    </row>
    <row r="371" spans="1:8" ht="19.5">
      <c r="A371" s="190" t="s">
        <v>1082</v>
      </c>
      <c r="B371" s="191" t="s">
        <v>1083</v>
      </c>
      <c r="C371" s="192" t="s">
        <v>392</v>
      </c>
      <c r="D371" s="190" t="s">
        <v>431</v>
      </c>
      <c r="E371" s="190" t="s">
        <v>432</v>
      </c>
      <c r="F371" s="193"/>
      <c r="G371" s="176"/>
      <c r="H371" s="177"/>
    </row>
    <row r="372" spans="1:8" ht="19.5">
      <c r="A372" s="190" t="s">
        <v>1084</v>
      </c>
      <c r="B372" s="191" t="s">
        <v>1085</v>
      </c>
      <c r="C372" s="192" t="s">
        <v>321</v>
      </c>
      <c r="D372" s="190" t="s">
        <v>431</v>
      </c>
      <c r="E372" s="190" t="s">
        <v>432</v>
      </c>
      <c r="F372" s="193"/>
      <c r="G372" s="176"/>
      <c r="H372" s="177"/>
    </row>
    <row r="373" spans="1:8" ht="19.5">
      <c r="A373" s="190" t="s">
        <v>1086</v>
      </c>
      <c r="B373" s="191" t="s">
        <v>1087</v>
      </c>
      <c r="C373" s="192" t="s">
        <v>392</v>
      </c>
      <c r="D373" s="190" t="s">
        <v>431</v>
      </c>
      <c r="E373" s="190" t="s">
        <v>432</v>
      </c>
      <c r="F373" s="193"/>
      <c r="G373" s="176"/>
      <c r="H373" s="177"/>
    </row>
    <row r="374" spans="1:8" ht="19.5">
      <c r="A374" s="190" t="s">
        <v>1088</v>
      </c>
      <c r="B374" s="191" t="s">
        <v>290</v>
      </c>
      <c r="C374" s="192" t="s">
        <v>392</v>
      </c>
      <c r="D374" s="190" t="s">
        <v>431</v>
      </c>
      <c r="E374" s="190" t="s">
        <v>432</v>
      </c>
      <c r="F374" s="193"/>
      <c r="G374" s="176"/>
      <c r="H374" s="177"/>
    </row>
    <row r="375" spans="1:8" ht="19.5">
      <c r="A375" s="190" t="s">
        <v>1089</v>
      </c>
      <c r="B375" s="191" t="s">
        <v>1090</v>
      </c>
      <c r="C375" s="192" t="s">
        <v>523</v>
      </c>
      <c r="D375" s="190" t="s">
        <v>431</v>
      </c>
      <c r="E375" s="190" t="s">
        <v>432</v>
      </c>
      <c r="F375" s="193"/>
      <c r="G375" s="176"/>
      <c r="H375" s="177"/>
    </row>
    <row r="376" spans="1:8" ht="19.5">
      <c r="A376" s="190" t="s">
        <v>1091</v>
      </c>
      <c r="B376" s="191" t="s">
        <v>1072</v>
      </c>
      <c r="C376" s="192" t="s">
        <v>365</v>
      </c>
      <c r="D376" s="190" t="s">
        <v>431</v>
      </c>
      <c r="E376" s="190" t="s">
        <v>432</v>
      </c>
      <c r="F376" s="193"/>
      <c r="G376" s="176"/>
      <c r="H376" s="177"/>
    </row>
    <row r="377" spans="1:8" ht="19.5">
      <c r="A377" s="190" t="s">
        <v>1092</v>
      </c>
      <c r="B377" s="191" t="s">
        <v>1072</v>
      </c>
      <c r="C377" s="192" t="s">
        <v>365</v>
      </c>
      <c r="D377" s="190" t="s">
        <v>431</v>
      </c>
      <c r="E377" s="190" t="s">
        <v>432</v>
      </c>
      <c r="F377" s="193"/>
      <c r="G377" s="176"/>
      <c r="H377" s="177"/>
    </row>
    <row r="378" spans="1:8" ht="19.5">
      <c r="A378" s="190" t="s">
        <v>1093</v>
      </c>
      <c r="B378" s="191" t="s">
        <v>1094</v>
      </c>
      <c r="C378" s="192" t="s">
        <v>360</v>
      </c>
      <c r="D378" s="190" t="s">
        <v>431</v>
      </c>
      <c r="E378" s="190" t="s">
        <v>432</v>
      </c>
      <c r="F378" s="193"/>
      <c r="G378" s="176"/>
      <c r="H378" s="177"/>
    </row>
    <row r="379" spans="1:8" ht="19.5">
      <c r="A379" s="190" t="s">
        <v>1095</v>
      </c>
      <c r="B379" s="191" t="s">
        <v>1096</v>
      </c>
      <c r="C379" s="192" t="s">
        <v>360</v>
      </c>
      <c r="D379" s="190" t="s">
        <v>431</v>
      </c>
      <c r="E379" s="190" t="s">
        <v>432</v>
      </c>
      <c r="F379" s="193"/>
      <c r="G379" s="176"/>
      <c r="H379" s="177"/>
    </row>
    <row r="380" spans="1:8" ht="19.5">
      <c r="A380" s="190" t="s">
        <v>1097</v>
      </c>
      <c r="B380" s="191" t="s">
        <v>1098</v>
      </c>
      <c r="C380" s="192" t="s">
        <v>1099</v>
      </c>
      <c r="D380" s="190" t="s">
        <v>431</v>
      </c>
      <c r="E380" s="190" t="s">
        <v>432</v>
      </c>
      <c r="F380" s="193"/>
      <c r="G380" s="176"/>
      <c r="H380" s="177"/>
    </row>
    <row r="381" spans="1:8" ht="19.5">
      <c r="A381" s="190" t="s">
        <v>1100</v>
      </c>
      <c r="B381" s="191" t="s">
        <v>1101</v>
      </c>
      <c r="C381" s="192" t="s">
        <v>321</v>
      </c>
      <c r="D381" s="190" t="s">
        <v>431</v>
      </c>
      <c r="E381" s="190" t="s">
        <v>432</v>
      </c>
      <c r="F381" s="193"/>
      <c r="G381" s="176"/>
      <c r="H381" s="177"/>
    </row>
    <row r="382" spans="1:8" ht="19.5">
      <c r="A382" s="190" t="s">
        <v>1102</v>
      </c>
      <c r="B382" s="191" t="s">
        <v>1103</v>
      </c>
      <c r="C382" s="192" t="s">
        <v>365</v>
      </c>
      <c r="D382" s="190" t="s">
        <v>431</v>
      </c>
      <c r="E382" s="190" t="s">
        <v>432</v>
      </c>
      <c r="F382" s="193"/>
      <c r="G382" s="176"/>
      <c r="H382" s="177"/>
    </row>
    <row r="383" spans="1:8" ht="19.5">
      <c r="A383" s="190" t="s">
        <v>1104</v>
      </c>
      <c r="B383" s="191" t="s">
        <v>1105</v>
      </c>
      <c r="C383" s="192" t="s">
        <v>1053</v>
      </c>
      <c r="D383" s="190" t="s">
        <v>431</v>
      </c>
      <c r="E383" s="190" t="s">
        <v>432</v>
      </c>
      <c r="F383" s="193"/>
      <c r="G383" s="176"/>
      <c r="H383" s="177"/>
    </row>
    <row r="384" spans="1:8" ht="19.5">
      <c r="A384" s="190" t="s">
        <v>1106</v>
      </c>
      <c r="B384" s="191" t="s">
        <v>798</v>
      </c>
      <c r="C384" s="192" t="s">
        <v>475</v>
      </c>
      <c r="D384" s="190" t="s">
        <v>431</v>
      </c>
      <c r="E384" s="190" t="s">
        <v>432</v>
      </c>
      <c r="F384" s="193"/>
      <c r="G384" s="176"/>
      <c r="H384" s="177"/>
    </row>
    <row r="385" spans="1:8" ht="19.5">
      <c r="A385" s="190" t="s">
        <v>1107</v>
      </c>
      <c r="B385" s="191" t="s">
        <v>1108</v>
      </c>
      <c r="C385" s="192" t="s">
        <v>360</v>
      </c>
      <c r="D385" s="190" t="s">
        <v>431</v>
      </c>
      <c r="E385" s="190" t="s">
        <v>432</v>
      </c>
      <c r="F385" s="193"/>
      <c r="G385" s="176"/>
      <c r="H385" s="177"/>
    </row>
    <row r="386" spans="1:8" ht="19.5">
      <c r="A386" s="190" t="s">
        <v>1109</v>
      </c>
      <c r="B386" s="191" t="s">
        <v>1110</v>
      </c>
      <c r="C386" s="192" t="s">
        <v>360</v>
      </c>
      <c r="D386" s="190" t="s">
        <v>431</v>
      </c>
      <c r="E386" s="190" t="s">
        <v>432</v>
      </c>
      <c r="F386" s="193"/>
      <c r="G386" s="176"/>
      <c r="H386" s="177"/>
    </row>
    <row r="387" spans="1:8" ht="19.5">
      <c r="A387" s="190" t="s">
        <v>1111</v>
      </c>
      <c r="B387" s="191" t="s">
        <v>1112</v>
      </c>
      <c r="C387" s="192" t="s">
        <v>372</v>
      </c>
      <c r="D387" s="190" t="s">
        <v>431</v>
      </c>
      <c r="E387" s="190" t="s">
        <v>432</v>
      </c>
      <c r="F387" s="193"/>
      <c r="G387" s="176"/>
      <c r="H387" s="177"/>
    </row>
    <row r="388" spans="1:8" ht="19.5">
      <c r="A388" s="190" t="s">
        <v>1113</v>
      </c>
      <c r="B388" s="191" t="s">
        <v>1114</v>
      </c>
      <c r="C388" s="192" t="s">
        <v>362</v>
      </c>
      <c r="D388" s="190" t="s">
        <v>431</v>
      </c>
      <c r="E388" s="190" t="s">
        <v>432</v>
      </c>
      <c r="F388" s="193"/>
      <c r="G388" s="176"/>
      <c r="H388" s="177"/>
    </row>
    <row r="389" spans="1:8" ht="19.5">
      <c r="A389" s="190" t="s">
        <v>1115</v>
      </c>
      <c r="B389" s="191" t="s">
        <v>1116</v>
      </c>
      <c r="C389" s="192" t="s">
        <v>372</v>
      </c>
      <c r="D389" s="190" t="s">
        <v>431</v>
      </c>
      <c r="E389" s="190" t="s">
        <v>432</v>
      </c>
      <c r="F389" s="193"/>
      <c r="G389" s="176"/>
      <c r="H389" s="177"/>
    </row>
    <row r="390" spans="1:8" ht="19.5">
      <c r="A390" s="190" t="s">
        <v>1117</v>
      </c>
      <c r="B390" s="191" t="s">
        <v>1118</v>
      </c>
      <c r="C390" s="192" t="s">
        <v>372</v>
      </c>
      <c r="D390" s="190" t="s">
        <v>431</v>
      </c>
      <c r="E390" s="190" t="s">
        <v>432</v>
      </c>
      <c r="F390" s="193"/>
      <c r="G390" s="176"/>
      <c r="H390" s="177"/>
    </row>
    <row r="391" spans="1:8" ht="19.5">
      <c r="A391" s="190" t="s">
        <v>1119</v>
      </c>
      <c r="B391" s="191" t="s">
        <v>1112</v>
      </c>
      <c r="C391" s="192" t="s">
        <v>372</v>
      </c>
      <c r="D391" s="190" t="s">
        <v>431</v>
      </c>
      <c r="E391" s="190" t="s">
        <v>432</v>
      </c>
      <c r="F391" s="193"/>
      <c r="G391" s="176"/>
      <c r="H391" s="177"/>
    </row>
    <row r="392" spans="1:8" ht="19.5">
      <c r="A392" s="190" t="s">
        <v>1120</v>
      </c>
      <c r="B392" s="191" t="s">
        <v>1121</v>
      </c>
      <c r="C392" s="192" t="s">
        <v>1122</v>
      </c>
      <c r="D392" s="190" t="s">
        <v>431</v>
      </c>
      <c r="E392" s="190" t="s">
        <v>432</v>
      </c>
      <c r="F392" s="193"/>
      <c r="G392" s="176"/>
      <c r="H392" s="177"/>
    </row>
    <row r="393" spans="1:8" ht="19.5">
      <c r="A393" s="190" t="s">
        <v>1123</v>
      </c>
      <c r="B393" s="191" t="s">
        <v>1124</v>
      </c>
      <c r="C393" s="192" t="s">
        <v>360</v>
      </c>
      <c r="D393" s="190" t="s">
        <v>431</v>
      </c>
      <c r="E393" s="190" t="s">
        <v>432</v>
      </c>
      <c r="G393" s="176"/>
      <c r="H393" s="177"/>
    </row>
    <row r="394" spans="1:8" ht="15.75">
      <c r="B394" s="175"/>
      <c r="C394" s="176"/>
      <c r="G394" s="176"/>
      <c r="H394" s="177"/>
    </row>
    <row r="395" spans="1:8" ht="15.75">
      <c r="B395" s="175"/>
      <c r="C395" s="176"/>
      <c r="G395" s="176"/>
      <c r="H395" s="177"/>
    </row>
    <row r="396" spans="1:8" ht="36.75" thickBot="1">
      <c r="A396" s="205" t="s">
        <v>7</v>
      </c>
      <c r="B396" s="206" t="s">
        <v>424</v>
      </c>
      <c r="C396" s="206" t="s">
        <v>425</v>
      </c>
      <c r="D396" s="205" t="s">
        <v>426</v>
      </c>
      <c r="E396" s="205" t="s">
        <v>427</v>
      </c>
      <c r="F396" s="205" t="s">
        <v>428</v>
      </c>
      <c r="G396" s="176"/>
      <c r="H396" s="177"/>
    </row>
    <row r="397" spans="1:8" ht="54">
      <c r="A397" s="207" t="s">
        <v>1125</v>
      </c>
      <c r="B397" s="208" t="s">
        <v>1126</v>
      </c>
      <c r="C397" s="208" t="s">
        <v>365</v>
      </c>
      <c r="D397" s="207" t="s">
        <v>431</v>
      </c>
      <c r="E397" s="207" t="s">
        <v>432</v>
      </c>
      <c r="F397" s="193"/>
      <c r="G397" s="176"/>
      <c r="H397" s="177"/>
    </row>
    <row r="398" spans="1:8" ht="54">
      <c r="A398" s="207" t="s">
        <v>1127</v>
      </c>
      <c r="B398" s="208" t="s">
        <v>1128</v>
      </c>
      <c r="C398" s="208" t="s">
        <v>365</v>
      </c>
      <c r="D398" s="207" t="s">
        <v>431</v>
      </c>
      <c r="E398" s="207" t="s">
        <v>432</v>
      </c>
      <c r="F398" s="193"/>
      <c r="G398" s="176"/>
      <c r="H398" s="177"/>
    </row>
    <row r="399" spans="1:8" ht="54">
      <c r="A399" s="207" t="s">
        <v>1129</v>
      </c>
      <c r="B399" s="208" t="s">
        <v>1090</v>
      </c>
      <c r="C399" s="208" t="s">
        <v>523</v>
      </c>
      <c r="D399" s="207" t="s">
        <v>431</v>
      </c>
      <c r="E399" s="207" t="s">
        <v>432</v>
      </c>
      <c r="F399" s="193"/>
      <c r="G399" s="176"/>
      <c r="H399" s="177"/>
    </row>
    <row r="400" spans="1:8" ht="72">
      <c r="A400" s="207" t="s">
        <v>1130</v>
      </c>
      <c r="B400" s="208" t="s">
        <v>1131</v>
      </c>
      <c r="C400" s="208" t="s">
        <v>392</v>
      </c>
      <c r="D400" s="207" t="s">
        <v>431</v>
      </c>
      <c r="E400" s="207" t="s">
        <v>432</v>
      </c>
      <c r="F400" s="193"/>
      <c r="G400" s="176"/>
      <c r="H400" s="177"/>
    </row>
    <row r="401" spans="1:8" ht="54">
      <c r="A401" s="207" t="s">
        <v>1132</v>
      </c>
      <c r="B401" s="208" t="s">
        <v>1133</v>
      </c>
      <c r="C401" s="208" t="s">
        <v>365</v>
      </c>
      <c r="D401" s="207" t="s">
        <v>431</v>
      </c>
      <c r="E401" s="207" t="s">
        <v>432</v>
      </c>
      <c r="F401" s="193"/>
      <c r="G401" s="176"/>
      <c r="H401" s="177"/>
    </row>
    <row r="402" spans="1:8" ht="54">
      <c r="A402" s="207" t="s">
        <v>1134</v>
      </c>
      <c r="B402" s="208" t="s">
        <v>1135</v>
      </c>
      <c r="C402" s="208" t="s">
        <v>365</v>
      </c>
      <c r="D402" s="207" t="s">
        <v>431</v>
      </c>
      <c r="E402" s="207" t="s">
        <v>432</v>
      </c>
      <c r="F402" s="193"/>
      <c r="G402" s="176"/>
      <c r="H402" s="177"/>
    </row>
    <row r="403" spans="1:8" ht="54">
      <c r="A403" s="207" t="s">
        <v>1136</v>
      </c>
      <c r="B403" s="208" t="s">
        <v>1090</v>
      </c>
      <c r="C403" s="208" t="s">
        <v>523</v>
      </c>
      <c r="D403" s="207" t="s">
        <v>431</v>
      </c>
      <c r="E403" s="207" t="s">
        <v>432</v>
      </c>
      <c r="F403" s="193"/>
      <c r="G403" s="176"/>
      <c r="H403" s="177"/>
    </row>
    <row r="404" spans="1:8" ht="54">
      <c r="A404" s="207" t="s">
        <v>1137</v>
      </c>
      <c r="B404" s="208" t="s">
        <v>1138</v>
      </c>
      <c r="C404" s="208" t="s">
        <v>462</v>
      </c>
      <c r="D404" s="207" t="s">
        <v>431</v>
      </c>
      <c r="E404" s="207" t="s">
        <v>432</v>
      </c>
      <c r="F404" s="193"/>
      <c r="G404" s="176"/>
      <c r="H404" s="177"/>
    </row>
    <row r="405" spans="1:8" ht="54">
      <c r="A405" s="207" t="s">
        <v>1139</v>
      </c>
      <c r="B405" s="208" t="s">
        <v>1140</v>
      </c>
      <c r="C405" s="208" t="s">
        <v>360</v>
      </c>
      <c r="D405" s="207" t="s">
        <v>431</v>
      </c>
      <c r="E405" s="207" t="s">
        <v>432</v>
      </c>
      <c r="F405" s="193"/>
      <c r="G405" s="176"/>
      <c r="H405" s="177"/>
    </row>
    <row r="406" spans="1:8" ht="54">
      <c r="A406" s="207" t="s">
        <v>1141</v>
      </c>
      <c r="B406" s="208" t="s">
        <v>1142</v>
      </c>
      <c r="C406" s="208" t="s">
        <v>1143</v>
      </c>
      <c r="D406" s="207" t="s">
        <v>431</v>
      </c>
      <c r="E406" s="207" t="s">
        <v>432</v>
      </c>
      <c r="F406" s="193"/>
      <c r="G406" s="176"/>
      <c r="H406" s="177"/>
    </row>
    <row r="407" spans="1:8" ht="54">
      <c r="A407" s="207" t="s">
        <v>1144</v>
      </c>
      <c r="B407" s="208" t="s">
        <v>844</v>
      </c>
      <c r="C407" s="208" t="s">
        <v>1145</v>
      </c>
      <c r="D407" s="207" t="s">
        <v>431</v>
      </c>
      <c r="E407" s="207" t="s">
        <v>432</v>
      </c>
      <c r="F407" s="193"/>
      <c r="G407" s="176"/>
      <c r="H407" s="177"/>
    </row>
    <row r="408" spans="1:8" ht="54">
      <c r="A408" s="207" t="s">
        <v>1146</v>
      </c>
      <c r="B408" s="208" t="s">
        <v>826</v>
      </c>
      <c r="C408" s="208" t="s">
        <v>1147</v>
      </c>
      <c r="D408" s="207" t="s">
        <v>431</v>
      </c>
      <c r="E408" s="207" t="s">
        <v>432</v>
      </c>
      <c r="F408" s="193"/>
      <c r="G408" s="176"/>
      <c r="H408" s="177"/>
    </row>
    <row r="409" spans="1:8" ht="54">
      <c r="A409" s="207" t="s">
        <v>1148</v>
      </c>
      <c r="B409" s="208" t="s">
        <v>809</v>
      </c>
      <c r="C409" s="208" t="s">
        <v>1149</v>
      </c>
      <c r="D409" s="207" t="s">
        <v>431</v>
      </c>
      <c r="E409" s="207" t="s">
        <v>432</v>
      </c>
      <c r="F409" s="193"/>
      <c r="G409" s="176"/>
      <c r="H409" s="177"/>
    </row>
    <row r="410" spans="1:8" ht="54">
      <c r="A410" s="207" t="s">
        <v>1150</v>
      </c>
      <c r="B410" s="208" t="s">
        <v>1151</v>
      </c>
      <c r="C410" s="208" t="s">
        <v>1152</v>
      </c>
      <c r="D410" s="207" t="s">
        <v>431</v>
      </c>
      <c r="E410" s="207" t="s">
        <v>432</v>
      </c>
      <c r="F410" s="193"/>
      <c r="G410" s="176"/>
      <c r="H410" s="177"/>
    </row>
    <row r="411" spans="1:8" ht="54">
      <c r="A411" s="207" t="s">
        <v>1153</v>
      </c>
      <c r="B411" s="208" t="s">
        <v>1154</v>
      </c>
      <c r="C411" s="208" t="s">
        <v>1155</v>
      </c>
      <c r="D411" s="207" t="s">
        <v>431</v>
      </c>
      <c r="E411" s="207" t="s">
        <v>432</v>
      </c>
      <c r="F411" s="193"/>
      <c r="G411" s="176"/>
      <c r="H411" s="177"/>
    </row>
    <row r="412" spans="1:8" ht="54">
      <c r="A412" s="207" t="s">
        <v>1156</v>
      </c>
      <c r="B412" s="208" t="s">
        <v>1157</v>
      </c>
      <c r="C412" s="208" t="s">
        <v>365</v>
      </c>
      <c r="D412" s="207" t="s">
        <v>431</v>
      </c>
      <c r="E412" s="207" t="s">
        <v>432</v>
      </c>
      <c r="F412" s="193"/>
      <c r="G412" s="176"/>
      <c r="H412" s="177"/>
    </row>
    <row r="413" spans="1:8" ht="54">
      <c r="A413" s="207" t="s">
        <v>1158</v>
      </c>
      <c r="B413" s="208" t="s">
        <v>1159</v>
      </c>
      <c r="C413" s="208" t="s">
        <v>365</v>
      </c>
      <c r="D413" s="207" t="s">
        <v>431</v>
      </c>
      <c r="E413" s="207" t="s">
        <v>432</v>
      </c>
      <c r="F413" s="193"/>
      <c r="G413" s="176"/>
      <c r="H413" s="177"/>
    </row>
    <row r="414" spans="1:8" ht="54">
      <c r="A414" s="207" t="s">
        <v>1160</v>
      </c>
      <c r="B414" s="208" t="s">
        <v>1161</v>
      </c>
      <c r="C414" s="208" t="s">
        <v>443</v>
      </c>
      <c r="D414" s="207" t="s">
        <v>431</v>
      </c>
      <c r="E414" s="207" t="s">
        <v>432</v>
      </c>
      <c r="F414" s="193"/>
      <c r="G414" s="176"/>
      <c r="H414" s="177"/>
    </row>
    <row r="415" spans="1:8" ht="54">
      <c r="A415" s="207" t="s">
        <v>1162</v>
      </c>
      <c r="B415" s="208" t="s">
        <v>1163</v>
      </c>
      <c r="C415" s="208" t="s">
        <v>365</v>
      </c>
      <c r="D415" s="207" t="s">
        <v>431</v>
      </c>
      <c r="E415" s="207" t="s">
        <v>432</v>
      </c>
      <c r="F415" s="193"/>
      <c r="G415" s="176"/>
      <c r="H415" s="177"/>
    </row>
    <row r="416" spans="1:8" ht="87">
      <c r="A416" s="209" t="s">
        <v>1164</v>
      </c>
      <c r="B416" s="175"/>
      <c r="C416" s="176"/>
      <c r="G416" s="176"/>
      <c r="H416" s="177"/>
    </row>
    <row r="417" spans="1:8" ht="66" thickBot="1">
      <c r="A417" s="210" t="s">
        <v>7</v>
      </c>
      <c r="B417" s="211" t="s">
        <v>424</v>
      </c>
      <c r="C417" s="211" t="s">
        <v>425</v>
      </c>
      <c r="D417" s="210" t="s">
        <v>426</v>
      </c>
      <c r="E417" s="210" t="s">
        <v>427</v>
      </c>
      <c r="F417" s="210" t="s">
        <v>428</v>
      </c>
      <c r="G417" s="176"/>
      <c r="H417" s="17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A586-AA17-40C1-B915-3586AEFBD5B4}">
  <dimension ref="A1:M21"/>
  <sheetViews>
    <sheetView workbookViewId="0">
      <selection activeCell="P6" sqref="P6"/>
    </sheetView>
  </sheetViews>
  <sheetFormatPr defaultRowHeight="15"/>
  <cols>
    <col min="1" max="1" width="16.42578125" bestFit="1" customWidth="1"/>
    <col min="2" max="2" width="6" bestFit="1" customWidth="1"/>
    <col min="4" max="4" width="10.85546875" bestFit="1" customWidth="1"/>
    <col min="5" max="5" width="5.5703125" bestFit="1" customWidth="1"/>
    <col min="6" max="6" width="11.85546875" bestFit="1" customWidth="1"/>
    <col min="7" max="7" width="16.85546875" bestFit="1" customWidth="1"/>
    <col min="8" max="8" width="23.5703125" bestFit="1" customWidth="1"/>
    <col min="10" max="10" width="10.85546875" bestFit="1" customWidth="1"/>
    <col min="11" max="11" width="5.5703125" bestFit="1" customWidth="1"/>
    <col min="12" max="12" width="10.5703125" bestFit="1" customWidth="1"/>
  </cols>
  <sheetData>
    <row r="1" spans="1:13" ht="29.25">
      <c r="A1" s="77"/>
      <c r="B1" s="553" t="s">
        <v>35</v>
      </c>
      <c r="C1" s="551"/>
      <c r="D1" s="9"/>
      <c r="E1" s="9"/>
      <c r="F1" s="9"/>
      <c r="G1" s="9"/>
      <c r="H1" s="70" t="s">
        <v>301</v>
      </c>
      <c r="I1" s="9"/>
      <c r="J1" s="9"/>
      <c r="K1" s="9"/>
      <c r="L1" s="9"/>
      <c r="M1" s="77"/>
    </row>
    <row r="2" spans="1:13" ht="18">
      <c r="A2" s="65"/>
      <c r="B2" s="3"/>
      <c r="C2" s="3"/>
      <c r="D2" s="5" t="s">
        <v>8</v>
      </c>
      <c r="E2" s="5" t="s">
        <v>312</v>
      </c>
      <c r="F2" s="5"/>
      <c r="G2" s="3"/>
      <c r="H2" s="3"/>
      <c r="I2" s="3"/>
      <c r="J2" s="5" t="s">
        <v>8</v>
      </c>
      <c r="K2" s="5" t="s">
        <v>312</v>
      </c>
      <c r="L2" s="5" t="s">
        <v>10</v>
      </c>
      <c r="M2" s="65"/>
    </row>
    <row r="3" spans="1:13">
      <c r="A3" s="77"/>
      <c r="B3" s="8" t="s">
        <v>11</v>
      </c>
      <c r="C3" s="9"/>
      <c r="D3" s="11">
        <f>SUM(D4:D986)</f>
        <v>11100</v>
      </c>
      <c r="E3" s="11"/>
      <c r="F3" s="11"/>
      <c r="G3" s="9"/>
      <c r="H3" s="8" t="s">
        <v>11</v>
      </c>
      <c r="I3" s="9"/>
      <c r="J3" s="11">
        <f t="shared" ref="J3:L3" si="0">SUM(J4:J30)</f>
        <v>79568.040000000008</v>
      </c>
      <c r="K3" s="11">
        <f t="shared" si="0"/>
        <v>0</v>
      </c>
      <c r="L3" s="166">
        <f t="shared" si="0"/>
        <v>-5570</v>
      </c>
      <c r="M3" s="77"/>
    </row>
    <row r="4" spans="1:13">
      <c r="A4" s="65"/>
      <c r="B4" s="551"/>
      <c r="C4" s="551"/>
      <c r="D4" s="3"/>
      <c r="E4" s="3" t="str">
        <f>IF(ISBLANK($B4), "", SUMIF([1]Transações!$E:$E,$B4,[1]Transações!$C:$C))</f>
        <v/>
      </c>
      <c r="F4" s="3" t="str">
        <f>IF(ISBLANK($B4), "", D4-E4)</f>
        <v/>
      </c>
      <c r="G4" s="3"/>
      <c r="H4" s="551"/>
      <c r="I4" s="551"/>
      <c r="J4" s="3"/>
      <c r="K4" s="3" t="str">
        <f>IF(ISBLANK($H4), "", SUMIF([1]Transações!$J:$J,$H4,[1]Transações!$H:$H))</f>
        <v/>
      </c>
      <c r="L4" s="3" t="str">
        <f>IF(ISBLANK($H4), "", K4-J4)</f>
        <v/>
      </c>
      <c r="M4" s="65"/>
    </row>
    <row r="5" spans="1:13" ht="16.5">
      <c r="A5" s="65" t="s">
        <v>1165</v>
      </c>
      <c r="B5" s="552" t="s">
        <v>12</v>
      </c>
      <c r="C5" s="551"/>
      <c r="D5" s="21">
        <v>5400</v>
      </c>
      <c r="E5" s="21" t="s">
        <v>1166</v>
      </c>
      <c r="F5" s="20">
        <v>44669</v>
      </c>
      <c r="G5" s="3" t="s">
        <v>1167</v>
      </c>
      <c r="H5" s="552" t="s">
        <v>15</v>
      </c>
      <c r="I5" s="551"/>
      <c r="J5" s="21">
        <v>5113.88</v>
      </c>
      <c r="K5" s="21"/>
      <c r="L5" s="212"/>
      <c r="M5" s="65"/>
    </row>
    <row r="6" spans="1:13" ht="16.5">
      <c r="A6" s="65" t="s">
        <v>382</v>
      </c>
      <c r="B6" s="552" t="s">
        <v>12</v>
      </c>
      <c r="C6" s="551"/>
      <c r="D6" s="21">
        <v>3000</v>
      </c>
      <c r="E6" s="21" t="s">
        <v>1166</v>
      </c>
      <c r="F6" s="20">
        <v>44669</v>
      </c>
      <c r="G6" s="3" t="s">
        <v>1168</v>
      </c>
      <c r="H6" s="552" t="s">
        <v>15</v>
      </c>
      <c r="I6" s="551"/>
      <c r="J6" s="21">
        <v>7.14</v>
      </c>
      <c r="K6" s="21"/>
      <c r="L6" s="213"/>
      <c r="M6" s="65"/>
    </row>
    <row r="7" spans="1:13" ht="16.5">
      <c r="A7" s="65" t="s">
        <v>1169</v>
      </c>
      <c r="B7" s="552" t="s">
        <v>12</v>
      </c>
      <c r="C7" s="551"/>
      <c r="D7" s="21">
        <v>1700</v>
      </c>
      <c r="E7" s="21" t="s">
        <v>1166</v>
      </c>
      <c r="F7" s="20">
        <v>44669</v>
      </c>
      <c r="G7" s="3" t="s">
        <v>407</v>
      </c>
      <c r="H7" s="552" t="s">
        <v>15</v>
      </c>
      <c r="I7" s="551"/>
      <c r="J7" s="21">
        <v>2650</v>
      </c>
      <c r="K7" s="21"/>
      <c r="L7" s="212"/>
      <c r="M7" s="65"/>
    </row>
    <row r="8" spans="1:13" ht="16.5">
      <c r="A8" s="65" t="s">
        <v>1170</v>
      </c>
      <c r="B8" s="552" t="s">
        <v>45</v>
      </c>
      <c r="C8" s="551"/>
      <c r="D8" s="21">
        <v>1000</v>
      </c>
      <c r="E8" s="21" t="s">
        <v>1166</v>
      </c>
      <c r="F8" s="20">
        <v>44669</v>
      </c>
      <c r="G8" s="3" t="s">
        <v>1171</v>
      </c>
      <c r="H8" s="552" t="s">
        <v>15</v>
      </c>
      <c r="I8" s="551"/>
      <c r="J8" s="21">
        <v>7982</v>
      </c>
      <c r="K8" s="21"/>
      <c r="L8" s="212"/>
      <c r="M8" s="65"/>
    </row>
    <row r="9" spans="1:13" ht="16.5">
      <c r="A9" s="65"/>
      <c r="B9" s="552"/>
      <c r="C9" s="551"/>
      <c r="D9" s="21"/>
      <c r="E9" s="21"/>
      <c r="F9" s="20">
        <v>44669</v>
      </c>
      <c r="G9" s="3" t="s">
        <v>1172</v>
      </c>
      <c r="H9" s="552" t="s">
        <v>1173</v>
      </c>
      <c r="I9" s="551"/>
      <c r="J9" s="21">
        <v>1500</v>
      </c>
      <c r="K9" s="21"/>
      <c r="L9" s="212"/>
      <c r="M9" s="65"/>
    </row>
    <row r="10" spans="1:13" ht="16.5">
      <c r="A10" s="65"/>
      <c r="B10" s="552"/>
      <c r="C10" s="551"/>
      <c r="D10" s="21"/>
      <c r="E10" s="21"/>
      <c r="F10" s="212" t="str">
        <f>IF(ISBLANK($B10), "", D10-E10)</f>
        <v/>
      </c>
      <c r="G10" s="3"/>
      <c r="H10" s="552"/>
      <c r="I10" s="551"/>
      <c r="J10" s="21">
        <f>SUM(J5:J9)</f>
        <v>17253.02</v>
      </c>
      <c r="K10" s="21"/>
      <c r="L10" s="212"/>
      <c r="M10" s="65"/>
    </row>
    <row r="11" spans="1:13" ht="16.5">
      <c r="A11" s="65"/>
      <c r="B11" s="552"/>
      <c r="C11" s="551"/>
      <c r="D11" s="21"/>
      <c r="E11" s="21"/>
      <c r="F11" s="20">
        <v>44676</v>
      </c>
      <c r="G11" s="3" t="s">
        <v>1167</v>
      </c>
      <c r="H11" s="552" t="s">
        <v>15</v>
      </c>
      <c r="I11" s="551"/>
      <c r="J11" s="21">
        <v>5672</v>
      </c>
      <c r="K11" s="21"/>
      <c r="L11" s="212"/>
      <c r="M11" s="65"/>
    </row>
    <row r="12" spans="1:13" ht="16.5">
      <c r="A12" s="65"/>
      <c r="B12" s="552"/>
      <c r="C12" s="551"/>
      <c r="D12" s="21"/>
      <c r="E12" s="21"/>
      <c r="F12" s="20">
        <v>44676</v>
      </c>
      <c r="G12" s="3" t="s">
        <v>1168</v>
      </c>
      <c r="H12" s="552" t="s">
        <v>15</v>
      </c>
      <c r="I12" s="551"/>
      <c r="J12" s="21">
        <v>499</v>
      </c>
      <c r="K12" s="21"/>
      <c r="L12" s="213"/>
      <c r="M12" s="65"/>
    </row>
    <row r="13" spans="1:13" ht="16.5">
      <c r="A13" s="65"/>
      <c r="B13" s="552"/>
      <c r="C13" s="551"/>
      <c r="D13" s="21"/>
      <c r="E13" s="21"/>
      <c r="F13" s="20">
        <v>44676</v>
      </c>
      <c r="G13" s="3" t="s">
        <v>407</v>
      </c>
      <c r="H13" s="552" t="s">
        <v>15</v>
      </c>
      <c r="I13" s="551"/>
      <c r="J13" s="21">
        <v>4350</v>
      </c>
      <c r="K13" s="21"/>
      <c r="L13" s="212"/>
      <c r="M13" s="65"/>
    </row>
    <row r="14" spans="1:13" ht="16.5">
      <c r="A14" s="65"/>
      <c r="B14" s="552"/>
      <c r="C14" s="551"/>
      <c r="D14" s="21"/>
      <c r="E14" s="21"/>
      <c r="F14" s="20">
        <v>44676</v>
      </c>
      <c r="G14" s="3" t="s">
        <v>1172</v>
      </c>
      <c r="H14" s="552" t="s">
        <v>15</v>
      </c>
      <c r="I14" s="551"/>
      <c r="J14" s="21">
        <v>1170</v>
      </c>
      <c r="K14" s="21"/>
      <c r="L14" s="212"/>
      <c r="M14" s="65"/>
    </row>
    <row r="15" spans="1:13" ht="16.5">
      <c r="A15" s="65"/>
      <c r="B15" s="552"/>
      <c r="C15" s="551"/>
      <c r="D15" s="21"/>
      <c r="E15" s="21"/>
      <c r="F15" s="212"/>
      <c r="G15" s="3"/>
      <c r="J15" s="21">
        <f>SUM(J11:J14)</f>
        <v>11691</v>
      </c>
      <c r="K15" s="214"/>
      <c r="L15" s="212"/>
      <c r="M15" s="65"/>
    </row>
    <row r="16" spans="1:13" ht="16.5">
      <c r="A16" s="65"/>
      <c r="B16" s="552"/>
      <c r="C16" s="551"/>
      <c r="D16" s="21"/>
      <c r="E16" s="21"/>
      <c r="F16" s="20">
        <v>44703</v>
      </c>
      <c r="G16" s="3" t="s">
        <v>1167</v>
      </c>
      <c r="H16" s="552" t="s">
        <v>15</v>
      </c>
      <c r="I16" s="551"/>
      <c r="J16" s="21">
        <v>3570</v>
      </c>
      <c r="K16" s="21"/>
      <c r="L16" s="212"/>
      <c r="M16" s="65"/>
    </row>
    <row r="17" spans="1:13" ht="16.5">
      <c r="A17" s="65"/>
      <c r="B17" s="552"/>
      <c r="C17" s="551"/>
      <c r="D17" s="21"/>
      <c r="E17" s="21"/>
      <c r="F17" s="20">
        <v>44703</v>
      </c>
      <c r="G17" s="3" t="s">
        <v>1174</v>
      </c>
      <c r="H17" s="552" t="s">
        <v>15</v>
      </c>
      <c r="I17" s="551"/>
      <c r="J17" s="21">
        <v>3496</v>
      </c>
      <c r="K17" s="21"/>
      <c r="L17" s="212">
        <f t="shared" ref="L17:L18" si="1">IF(ISBLANK($H17), "", K17-J17)</f>
        <v>-3496</v>
      </c>
      <c r="M17" s="65"/>
    </row>
    <row r="18" spans="1:13" ht="16.5">
      <c r="A18" s="65"/>
      <c r="B18" s="552"/>
      <c r="C18" s="551"/>
      <c r="D18" s="21"/>
      <c r="E18" s="21"/>
      <c r="F18" s="20">
        <v>44703</v>
      </c>
      <c r="G18" s="3" t="s">
        <v>1175</v>
      </c>
      <c r="H18" s="552" t="s">
        <v>15</v>
      </c>
      <c r="I18" s="551"/>
      <c r="J18" s="21">
        <v>2074</v>
      </c>
      <c r="K18" s="21"/>
      <c r="L18" s="212">
        <f t="shared" si="1"/>
        <v>-2074</v>
      </c>
      <c r="M18" s="65"/>
    </row>
    <row r="19" spans="1:13" ht="16.5">
      <c r="A19" s="65"/>
      <c r="B19" s="552"/>
      <c r="C19" s="551"/>
      <c r="D19" s="21"/>
      <c r="E19" s="21"/>
      <c r="F19" s="20">
        <v>44703</v>
      </c>
      <c r="G19" s="3" t="s">
        <v>1176</v>
      </c>
      <c r="H19" s="552" t="s">
        <v>15</v>
      </c>
      <c r="I19" s="551"/>
      <c r="J19" s="21">
        <v>400</v>
      </c>
      <c r="K19" s="21"/>
      <c r="L19" s="212"/>
      <c r="M19" s="65"/>
    </row>
    <row r="20" spans="1:13" ht="16.5">
      <c r="A20" s="65"/>
      <c r="B20" s="552"/>
      <c r="C20" s="551"/>
      <c r="D20" s="21"/>
      <c r="E20" s="21"/>
      <c r="F20" s="20">
        <v>44703</v>
      </c>
      <c r="G20" s="3" t="s">
        <v>1172</v>
      </c>
      <c r="H20" s="552" t="s">
        <v>15</v>
      </c>
      <c r="I20" s="551"/>
      <c r="J20" s="21">
        <v>1300</v>
      </c>
      <c r="K20" s="21"/>
      <c r="L20" s="212"/>
      <c r="M20" s="65"/>
    </row>
    <row r="21" spans="1:13" ht="16.5">
      <c r="A21" s="65"/>
      <c r="B21" s="552"/>
      <c r="C21" s="551"/>
      <c r="D21" s="21"/>
      <c r="E21" s="21"/>
      <c r="F21" s="212"/>
      <c r="G21" s="3"/>
      <c r="J21" s="3">
        <f>SUM(J16:J20)</f>
        <v>10840</v>
      </c>
      <c r="K21" s="214"/>
      <c r="L21" s="212"/>
      <c r="M21" s="65"/>
    </row>
  </sheetData>
  <mergeCells count="35">
    <mergeCell ref="B20:C20"/>
    <mergeCell ref="H20:I20"/>
    <mergeCell ref="B21:C21"/>
    <mergeCell ref="B17:C17"/>
    <mergeCell ref="H17:I17"/>
    <mergeCell ref="B18:C18"/>
    <mergeCell ref="H18:I18"/>
    <mergeCell ref="B19:C19"/>
    <mergeCell ref="H19:I19"/>
    <mergeCell ref="B16:C16"/>
    <mergeCell ref="H16:I16"/>
    <mergeCell ref="B10:C10"/>
    <mergeCell ref="H10:I10"/>
    <mergeCell ref="B11:C11"/>
    <mergeCell ref="H11:I11"/>
    <mergeCell ref="B12:C12"/>
    <mergeCell ref="H12:I12"/>
    <mergeCell ref="B13:C13"/>
    <mergeCell ref="H13:I13"/>
    <mergeCell ref="B14:C14"/>
    <mergeCell ref="H14:I14"/>
    <mergeCell ref="B15:C15"/>
    <mergeCell ref="B7:C7"/>
    <mergeCell ref="H7:I7"/>
    <mergeCell ref="B8:C8"/>
    <mergeCell ref="H8:I8"/>
    <mergeCell ref="B9:C9"/>
    <mergeCell ref="H9:I9"/>
    <mergeCell ref="B6:C6"/>
    <mergeCell ref="H6:I6"/>
    <mergeCell ref="B1:C1"/>
    <mergeCell ref="B4:C4"/>
    <mergeCell ref="H4:I4"/>
    <mergeCell ref="B5:C5"/>
    <mergeCell ref="H5:I5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F93A-B605-4733-9031-BCBF79AD7139}">
  <dimension ref="A1:F117"/>
  <sheetViews>
    <sheetView workbookViewId="0">
      <selection activeCell="C9" sqref="C9"/>
    </sheetView>
  </sheetViews>
  <sheetFormatPr defaultRowHeight="15"/>
  <cols>
    <col min="1" max="1" width="12.7109375" bestFit="1" customWidth="1"/>
    <col min="2" max="2" width="25.7109375" bestFit="1" customWidth="1"/>
    <col min="3" max="3" width="8.28515625" bestFit="1" customWidth="1"/>
    <col min="4" max="4" width="13" bestFit="1" customWidth="1"/>
    <col min="5" max="5" width="14.7109375" bestFit="1" customWidth="1"/>
    <col min="6" max="6" width="17.7109375" bestFit="1" customWidth="1"/>
  </cols>
  <sheetData>
    <row r="1" spans="1:6" ht="15.75">
      <c r="A1" s="85" t="s">
        <v>316</v>
      </c>
      <c r="B1" s="85" t="s">
        <v>1177</v>
      </c>
      <c r="C1" s="215" t="s">
        <v>1178</v>
      </c>
      <c r="D1" s="80" t="s">
        <v>40</v>
      </c>
      <c r="E1" s="80" t="s">
        <v>1179</v>
      </c>
      <c r="F1" s="80" t="s">
        <v>1180</v>
      </c>
    </row>
    <row r="2" spans="1:6" ht="15.75">
      <c r="A2" s="216">
        <v>44378</v>
      </c>
      <c r="B2" s="217" t="s">
        <v>358</v>
      </c>
      <c r="C2" s="215">
        <v>450</v>
      </c>
      <c r="D2" s="218">
        <f t="shared" ref="D2:D6" si="0">SUM(C2/12)</f>
        <v>37.5</v>
      </c>
      <c r="E2" s="219">
        <v>35.99</v>
      </c>
      <c r="F2" s="220">
        <f t="shared" ref="F2:F57" si="1">SUM(E2*D2)</f>
        <v>1349.625</v>
      </c>
    </row>
    <row r="3" spans="1:6" ht="15.75">
      <c r="A3" s="216">
        <v>44378</v>
      </c>
      <c r="B3" s="217" t="s">
        <v>1181</v>
      </c>
      <c r="C3" s="215">
        <v>2628</v>
      </c>
      <c r="D3" s="218">
        <f t="shared" si="0"/>
        <v>219</v>
      </c>
      <c r="E3" s="219">
        <v>31.9</v>
      </c>
      <c r="F3" s="220">
        <f t="shared" si="1"/>
        <v>6986.0999999999995</v>
      </c>
    </row>
    <row r="4" spans="1:6" ht="15.75">
      <c r="A4" s="216">
        <v>44378</v>
      </c>
      <c r="B4" s="217" t="s">
        <v>1182</v>
      </c>
      <c r="C4" s="215">
        <v>2628</v>
      </c>
      <c r="D4" s="218">
        <f t="shared" si="0"/>
        <v>219</v>
      </c>
      <c r="E4" s="219">
        <v>29.99</v>
      </c>
      <c r="F4" s="220">
        <f t="shared" si="1"/>
        <v>6567.8099999999995</v>
      </c>
    </row>
    <row r="5" spans="1:6" ht="15.75">
      <c r="A5" s="216">
        <v>44378</v>
      </c>
      <c r="B5" s="217" t="s">
        <v>1183</v>
      </c>
      <c r="C5" s="215">
        <v>412</v>
      </c>
      <c r="D5" s="218">
        <f t="shared" si="0"/>
        <v>34.333333333333336</v>
      </c>
      <c r="E5" s="219">
        <v>36.9</v>
      </c>
      <c r="F5" s="220">
        <f t="shared" si="1"/>
        <v>1266.9000000000001</v>
      </c>
    </row>
    <row r="6" spans="1:6" ht="15.75">
      <c r="A6" s="216">
        <v>44378</v>
      </c>
      <c r="B6" s="217" t="s">
        <v>1184</v>
      </c>
      <c r="C6" s="215">
        <v>156</v>
      </c>
      <c r="D6" s="218">
        <f t="shared" si="0"/>
        <v>13</v>
      </c>
      <c r="E6" s="219">
        <v>29.99</v>
      </c>
      <c r="F6" s="220">
        <f t="shared" si="1"/>
        <v>389.87</v>
      </c>
    </row>
    <row r="7" spans="1:6" ht="15.75">
      <c r="A7" s="216">
        <v>44378</v>
      </c>
      <c r="B7" s="217" t="s">
        <v>1185</v>
      </c>
      <c r="C7" s="215">
        <v>2280</v>
      </c>
      <c r="D7" s="218">
        <f>SUM(C7/15)</f>
        <v>152</v>
      </c>
      <c r="E7" s="219">
        <v>37.9</v>
      </c>
      <c r="F7" s="220">
        <f t="shared" si="1"/>
        <v>5760.8</v>
      </c>
    </row>
    <row r="8" spans="1:6" ht="15.75">
      <c r="A8" s="216">
        <v>44378</v>
      </c>
      <c r="B8" s="217" t="s">
        <v>1186</v>
      </c>
      <c r="C8" s="215">
        <v>715</v>
      </c>
      <c r="D8" s="218">
        <f>SUM(C8/12)</f>
        <v>59.583333333333336</v>
      </c>
      <c r="E8" s="219">
        <v>36.9</v>
      </c>
      <c r="F8" s="220">
        <f t="shared" si="1"/>
        <v>2198.625</v>
      </c>
    </row>
    <row r="9" spans="1:6" ht="15.75">
      <c r="A9" s="216">
        <v>44378</v>
      </c>
      <c r="B9" s="217" t="s">
        <v>1187</v>
      </c>
      <c r="C9" s="215">
        <v>48</v>
      </c>
      <c r="D9" s="218">
        <f>SUM(C9/8)</f>
        <v>6</v>
      </c>
      <c r="E9" s="219">
        <v>6.5</v>
      </c>
      <c r="F9" s="220">
        <f t="shared" si="1"/>
        <v>39</v>
      </c>
    </row>
    <row r="10" spans="1:6" ht="15.75">
      <c r="A10" s="216">
        <v>44378</v>
      </c>
      <c r="B10" s="217" t="s">
        <v>1188</v>
      </c>
      <c r="C10" s="215">
        <v>48</v>
      </c>
      <c r="D10" s="218">
        <f>SUM(C10/6)</f>
        <v>8</v>
      </c>
      <c r="E10" s="219">
        <v>7</v>
      </c>
      <c r="F10" s="220">
        <f t="shared" si="1"/>
        <v>56</v>
      </c>
    </row>
    <row r="11" spans="1:6" ht="15.75">
      <c r="A11" s="216">
        <v>44378</v>
      </c>
      <c r="B11" s="217" t="s">
        <v>1189</v>
      </c>
      <c r="C11" s="215">
        <v>48</v>
      </c>
      <c r="D11" s="218">
        <f>SUM(C11/8)</f>
        <v>6</v>
      </c>
      <c r="E11" s="219">
        <v>7</v>
      </c>
      <c r="F11" s="220">
        <f t="shared" si="1"/>
        <v>42</v>
      </c>
    </row>
    <row r="12" spans="1:6" ht="15.75">
      <c r="A12" s="216">
        <v>44378</v>
      </c>
      <c r="B12" s="217" t="s">
        <v>1190</v>
      </c>
      <c r="C12" s="215">
        <v>204</v>
      </c>
      <c r="D12" s="218">
        <f t="shared" ref="D12:D15" si="2">SUM(C12/12)</f>
        <v>17</v>
      </c>
      <c r="E12" s="219">
        <v>33.9</v>
      </c>
      <c r="F12" s="220">
        <f t="shared" si="1"/>
        <v>576.29999999999995</v>
      </c>
    </row>
    <row r="13" spans="1:6" ht="15.75">
      <c r="A13" s="216">
        <v>44378</v>
      </c>
      <c r="B13" s="217" t="s">
        <v>1191</v>
      </c>
      <c r="C13" s="215">
        <v>287</v>
      </c>
      <c r="D13" s="218">
        <f t="shared" si="2"/>
        <v>23.916666666666668</v>
      </c>
      <c r="E13" s="219">
        <v>37.9</v>
      </c>
      <c r="F13" s="220">
        <f t="shared" si="1"/>
        <v>906.44166666666672</v>
      </c>
    </row>
    <row r="14" spans="1:6" ht="15.75">
      <c r="A14" s="216">
        <v>44378</v>
      </c>
      <c r="B14" s="217" t="s">
        <v>1192</v>
      </c>
      <c r="C14" s="215">
        <v>204</v>
      </c>
      <c r="D14" s="218">
        <f t="shared" si="2"/>
        <v>17</v>
      </c>
      <c r="E14" s="219">
        <v>29.99</v>
      </c>
      <c r="F14" s="220">
        <f t="shared" si="1"/>
        <v>509.83</v>
      </c>
    </row>
    <row r="15" spans="1:6" ht="15.75">
      <c r="A15" s="216">
        <v>44378</v>
      </c>
      <c r="B15" s="217" t="s">
        <v>1193</v>
      </c>
      <c r="C15" s="215">
        <v>156</v>
      </c>
      <c r="D15" s="218">
        <f t="shared" si="2"/>
        <v>13</v>
      </c>
      <c r="E15" s="219">
        <v>37.9</v>
      </c>
      <c r="F15" s="220">
        <f t="shared" si="1"/>
        <v>492.7</v>
      </c>
    </row>
    <row r="16" spans="1:6" ht="15.75">
      <c r="A16" s="216">
        <v>44378</v>
      </c>
      <c r="B16" s="217" t="s">
        <v>1194</v>
      </c>
      <c r="C16" s="215">
        <v>407</v>
      </c>
      <c r="D16" s="218">
        <f>SUM(C16/8)</f>
        <v>50.875</v>
      </c>
      <c r="E16" s="219">
        <v>26.9</v>
      </c>
      <c r="F16" s="220">
        <f t="shared" si="1"/>
        <v>1368.5374999999999</v>
      </c>
    </row>
    <row r="17" spans="1:6" ht="15.75">
      <c r="A17" s="216">
        <v>44378</v>
      </c>
      <c r="B17" s="217" t="s">
        <v>1195</v>
      </c>
      <c r="C17" s="215">
        <v>48</v>
      </c>
      <c r="D17" s="218">
        <f t="shared" ref="D17:D18" si="3">SUM(C17/6)</f>
        <v>8</v>
      </c>
      <c r="E17" s="219">
        <v>39</v>
      </c>
      <c r="F17" s="220">
        <f t="shared" si="1"/>
        <v>312</v>
      </c>
    </row>
    <row r="18" spans="1:6" ht="15.75">
      <c r="A18" s="216">
        <v>44378</v>
      </c>
      <c r="B18" s="217" t="s">
        <v>1196</v>
      </c>
      <c r="C18" s="215">
        <v>320</v>
      </c>
      <c r="D18" s="218">
        <f t="shared" si="3"/>
        <v>53.333333333333336</v>
      </c>
      <c r="E18" s="219">
        <v>34.9</v>
      </c>
      <c r="F18" s="220">
        <f t="shared" si="1"/>
        <v>1861.3333333333333</v>
      </c>
    </row>
    <row r="19" spans="1:6" ht="15.75">
      <c r="A19" s="216">
        <v>44378</v>
      </c>
      <c r="B19" s="217" t="s">
        <v>1197</v>
      </c>
      <c r="C19" s="215">
        <v>206</v>
      </c>
      <c r="D19" s="218">
        <f>SUM(C19/12)</f>
        <v>17.166666666666668</v>
      </c>
      <c r="E19" s="219">
        <v>53.9</v>
      </c>
      <c r="F19" s="220">
        <f t="shared" si="1"/>
        <v>925.28333333333342</v>
      </c>
    </row>
    <row r="20" spans="1:6" ht="15.75">
      <c r="A20" s="216">
        <v>44378</v>
      </c>
      <c r="B20" s="217" t="s">
        <v>1198</v>
      </c>
      <c r="C20" s="215">
        <v>300</v>
      </c>
      <c r="D20" s="218">
        <f t="shared" ref="D20:D21" si="4">SUM(C20/6)</f>
        <v>50</v>
      </c>
      <c r="E20" s="219">
        <v>34.9</v>
      </c>
      <c r="F20" s="220">
        <f t="shared" si="1"/>
        <v>1745</v>
      </c>
    </row>
    <row r="21" spans="1:6" ht="15.75">
      <c r="A21" s="216">
        <v>44378</v>
      </c>
      <c r="B21" s="217" t="s">
        <v>1199</v>
      </c>
      <c r="C21" s="215">
        <v>48</v>
      </c>
      <c r="D21" s="218">
        <f t="shared" si="4"/>
        <v>8</v>
      </c>
      <c r="E21" s="219">
        <v>39</v>
      </c>
      <c r="F21" s="220">
        <f t="shared" si="1"/>
        <v>312</v>
      </c>
    </row>
    <row r="22" spans="1:6" ht="15.75">
      <c r="A22" s="216">
        <v>44378</v>
      </c>
      <c r="B22" s="217" t="s">
        <v>1200</v>
      </c>
      <c r="C22" s="215">
        <v>169</v>
      </c>
      <c r="D22" s="218">
        <f t="shared" ref="D22:D33" si="5">SUM(C22/12)</f>
        <v>14.083333333333334</v>
      </c>
      <c r="E22" s="219">
        <v>40.99</v>
      </c>
      <c r="F22" s="220">
        <f t="shared" si="1"/>
        <v>577.27583333333337</v>
      </c>
    </row>
    <row r="23" spans="1:6" ht="15.75">
      <c r="A23" s="216">
        <v>44378</v>
      </c>
      <c r="B23" s="217" t="s">
        <v>1201</v>
      </c>
      <c r="C23" s="215">
        <v>169</v>
      </c>
      <c r="D23" s="218">
        <f t="shared" si="5"/>
        <v>14.083333333333334</v>
      </c>
      <c r="E23" s="219">
        <v>41.99</v>
      </c>
      <c r="F23" s="220">
        <f t="shared" si="1"/>
        <v>591.35916666666674</v>
      </c>
    </row>
    <row r="24" spans="1:6" ht="15.75">
      <c r="A24" s="216">
        <v>44378</v>
      </c>
      <c r="B24" s="217" t="s">
        <v>1202</v>
      </c>
      <c r="C24" s="215">
        <v>108</v>
      </c>
      <c r="D24" s="218">
        <f t="shared" si="5"/>
        <v>9</v>
      </c>
      <c r="E24" s="219">
        <v>27.9</v>
      </c>
      <c r="F24" s="220">
        <f t="shared" si="1"/>
        <v>251.1</v>
      </c>
    </row>
    <row r="25" spans="1:6" ht="15.75">
      <c r="A25" s="216">
        <v>44378</v>
      </c>
      <c r="B25" s="217" t="s">
        <v>1203</v>
      </c>
      <c r="C25" s="215">
        <v>350</v>
      </c>
      <c r="D25" s="218">
        <f t="shared" si="5"/>
        <v>29.166666666666668</v>
      </c>
      <c r="E25" s="219">
        <v>35.9</v>
      </c>
      <c r="F25" s="220">
        <f t="shared" si="1"/>
        <v>1047.0833333333333</v>
      </c>
    </row>
    <row r="26" spans="1:6" ht="15.75">
      <c r="A26" s="216">
        <v>44378</v>
      </c>
      <c r="B26" s="217" t="s">
        <v>1204</v>
      </c>
      <c r="C26" s="215">
        <v>168</v>
      </c>
      <c r="D26" s="218">
        <f t="shared" si="5"/>
        <v>14</v>
      </c>
      <c r="E26" s="219">
        <v>27.9</v>
      </c>
      <c r="F26" s="220">
        <f t="shared" si="1"/>
        <v>390.59999999999997</v>
      </c>
    </row>
    <row r="27" spans="1:6" ht="15.75">
      <c r="A27" s="216">
        <v>44378</v>
      </c>
      <c r="B27" s="217" t="s">
        <v>1205</v>
      </c>
      <c r="C27" s="215">
        <v>120</v>
      </c>
      <c r="D27" s="218">
        <f t="shared" si="5"/>
        <v>10</v>
      </c>
      <c r="E27" s="219">
        <v>27.9</v>
      </c>
      <c r="F27" s="220">
        <f t="shared" si="1"/>
        <v>279</v>
      </c>
    </row>
    <row r="28" spans="1:6" ht="15.75">
      <c r="A28" s="216">
        <v>44378</v>
      </c>
      <c r="B28" s="217" t="s">
        <v>1206</v>
      </c>
      <c r="C28" s="215">
        <v>24</v>
      </c>
      <c r="D28" s="218">
        <f t="shared" si="5"/>
        <v>2</v>
      </c>
      <c r="E28" s="219">
        <v>35.9</v>
      </c>
      <c r="F28" s="220">
        <f t="shared" si="1"/>
        <v>71.8</v>
      </c>
    </row>
    <row r="29" spans="1:6" ht="15.75">
      <c r="A29" s="216">
        <v>44378</v>
      </c>
      <c r="B29" s="217" t="s">
        <v>1207</v>
      </c>
      <c r="C29" s="215">
        <v>16</v>
      </c>
      <c r="D29" s="218">
        <f t="shared" si="5"/>
        <v>1.3333333333333333</v>
      </c>
      <c r="E29" s="219">
        <v>39.99</v>
      </c>
      <c r="F29" s="220">
        <f t="shared" si="1"/>
        <v>53.32</v>
      </c>
    </row>
    <row r="30" spans="1:6" ht="15.75">
      <c r="A30" s="216">
        <v>44378</v>
      </c>
      <c r="B30" s="134" t="s">
        <v>1208</v>
      </c>
      <c r="C30" s="215">
        <v>48</v>
      </c>
      <c r="D30" s="218">
        <f t="shared" si="5"/>
        <v>4</v>
      </c>
      <c r="E30" s="219">
        <v>39.99</v>
      </c>
      <c r="F30" s="220">
        <f t="shared" si="1"/>
        <v>159.96</v>
      </c>
    </row>
    <row r="31" spans="1:6" ht="15.75">
      <c r="A31" s="216">
        <v>44378</v>
      </c>
      <c r="B31" s="134" t="s">
        <v>1209</v>
      </c>
      <c r="C31" s="215">
        <v>48</v>
      </c>
      <c r="D31" s="218">
        <f t="shared" si="5"/>
        <v>4</v>
      </c>
      <c r="E31" s="219">
        <v>29.99</v>
      </c>
      <c r="F31" s="220">
        <f t="shared" si="1"/>
        <v>119.96</v>
      </c>
    </row>
    <row r="32" spans="1:6" ht="15.75">
      <c r="A32" s="216">
        <v>44378</v>
      </c>
      <c r="B32" s="217" t="s">
        <v>1210</v>
      </c>
      <c r="C32" s="215">
        <v>640</v>
      </c>
      <c r="D32" s="218">
        <f t="shared" si="5"/>
        <v>53.333333333333336</v>
      </c>
      <c r="E32" s="219">
        <v>24</v>
      </c>
      <c r="F32" s="220">
        <f t="shared" si="1"/>
        <v>1280</v>
      </c>
    </row>
    <row r="33" spans="1:6" ht="15.75">
      <c r="A33" s="216">
        <v>44378</v>
      </c>
      <c r="B33" s="217" t="s">
        <v>1211</v>
      </c>
      <c r="C33" s="215">
        <v>720</v>
      </c>
      <c r="D33" s="218">
        <f t="shared" si="5"/>
        <v>60</v>
      </c>
      <c r="E33" s="219">
        <v>24</v>
      </c>
      <c r="F33" s="220">
        <f t="shared" si="1"/>
        <v>1440</v>
      </c>
    </row>
    <row r="34" spans="1:6" ht="15.75">
      <c r="A34" s="216">
        <v>44378</v>
      </c>
      <c r="B34" s="217" t="s">
        <v>1212</v>
      </c>
      <c r="C34" s="215">
        <v>48</v>
      </c>
      <c r="D34" s="218">
        <f t="shared" ref="D34:D37" si="6">SUM(C34/6)</f>
        <v>8</v>
      </c>
      <c r="E34" s="219">
        <v>36</v>
      </c>
      <c r="F34" s="220">
        <f t="shared" si="1"/>
        <v>288</v>
      </c>
    </row>
    <row r="35" spans="1:6" ht="15.75">
      <c r="A35" s="216">
        <v>44378</v>
      </c>
      <c r="B35" s="217" t="s">
        <v>1213</v>
      </c>
      <c r="C35" s="215">
        <v>30</v>
      </c>
      <c r="D35" s="218">
        <f t="shared" si="6"/>
        <v>5</v>
      </c>
      <c r="E35" s="219">
        <v>72</v>
      </c>
      <c r="F35" s="220">
        <f t="shared" si="1"/>
        <v>360</v>
      </c>
    </row>
    <row r="36" spans="1:6" ht="15.75">
      <c r="A36" s="216">
        <v>44378</v>
      </c>
      <c r="B36" s="217" t="s">
        <v>1214</v>
      </c>
      <c r="C36" s="215">
        <v>150</v>
      </c>
      <c r="D36" s="218">
        <f t="shared" si="6"/>
        <v>25</v>
      </c>
      <c r="E36" s="219">
        <v>60</v>
      </c>
      <c r="F36" s="220">
        <f t="shared" si="1"/>
        <v>1500</v>
      </c>
    </row>
    <row r="37" spans="1:6" ht="15.75">
      <c r="A37" s="216">
        <v>44378</v>
      </c>
      <c r="B37" s="217" t="s">
        <v>1215</v>
      </c>
      <c r="C37" s="215">
        <v>12</v>
      </c>
      <c r="D37" s="218">
        <f t="shared" si="6"/>
        <v>2</v>
      </c>
      <c r="E37" s="219">
        <v>48</v>
      </c>
      <c r="F37" s="220">
        <f t="shared" si="1"/>
        <v>96</v>
      </c>
    </row>
    <row r="38" spans="1:6" ht="15.75">
      <c r="A38" s="216">
        <v>44378</v>
      </c>
      <c r="B38" s="217" t="s">
        <v>1216</v>
      </c>
      <c r="C38" s="215">
        <v>196</v>
      </c>
      <c r="D38" s="218">
        <f>SUM(C38/4)</f>
        <v>49</v>
      </c>
      <c r="E38" s="219">
        <v>36</v>
      </c>
      <c r="F38" s="220">
        <f t="shared" si="1"/>
        <v>1764</v>
      </c>
    </row>
    <row r="39" spans="1:6" ht="15.75">
      <c r="A39" s="216">
        <v>44378</v>
      </c>
      <c r="B39" s="217" t="s">
        <v>1217</v>
      </c>
      <c r="C39" s="215">
        <v>30</v>
      </c>
      <c r="D39" s="218">
        <f t="shared" ref="D39:D41" si="7">SUM(C39/6)</f>
        <v>5</v>
      </c>
      <c r="E39" s="219">
        <v>54</v>
      </c>
      <c r="F39" s="220">
        <f t="shared" si="1"/>
        <v>270</v>
      </c>
    </row>
    <row r="40" spans="1:6" ht="15.75">
      <c r="A40" s="216">
        <v>44378</v>
      </c>
      <c r="B40" s="217" t="s">
        <v>1218</v>
      </c>
      <c r="C40" s="215">
        <v>30</v>
      </c>
      <c r="D40" s="218">
        <f t="shared" si="7"/>
        <v>5</v>
      </c>
      <c r="E40" s="219">
        <v>48</v>
      </c>
      <c r="F40" s="220">
        <f t="shared" si="1"/>
        <v>240</v>
      </c>
    </row>
    <row r="41" spans="1:6" ht="15.75">
      <c r="A41" s="216">
        <v>44378</v>
      </c>
      <c r="B41" s="217" t="s">
        <v>1219</v>
      </c>
      <c r="C41" s="215">
        <v>36</v>
      </c>
      <c r="D41" s="218">
        <f t="shared" si="7"/>
        <v>6</v>
      </c>
      <c r="E41" s="219">
        <v>54</v>
      </c>
      <c r="F41" s="220">
        <f t="shared" si="1"/>
        <v>324</v>
      </c>
    </row>
    <row r="42" spans="1:6" ht="15.75">
      <c r="A42" s="216">
        <v>44378</v>
      </c>
      <c r="B42" s="217" t="s">
        <v>99</v>
      </c>
      <c r="C42" s="215">
        <v>64</v>
      </c>
      <c r="D42" s="218">
        <f>SUM(C42/12)</f>
        <v>5.333333333333333</v>
      </c>
      <c r="E42" s="219">
        <v>60</v>
      </c>
      <c r="F42" s="220">
        <f t="shared" si="1"/>
        <v>320</v>
      </c>
    </row>
    <row r="43" spans="1:6" ht="15.75">
      <c r="A43" s="216">
        <v>44378</v>
      </c>
      <c r="B43" s="217" t="s">
        <v>1220</v>
      </c>
      <c r="C43" s="215">
        <v>20</v>
      </c>
      <c r="D43" s="218">
        <f t="shared" ref="D43:D45" si="8">SUM(C43/6)</f>
        <v>3.3333333333333335</v>
      </c>
      <c r="E43" s="219">
        <v>48</v>
      </c>
      <c r="F43" s="220">
        <f t="shared" si="1"/>
        <v>160</v>
      </c>
    </row>
    <row r="44" spans="1:6" ht="15.75">
      <c r="A44" s="216">
        <v>44378</v>
      </c>
      <c r="B44" s="217" t="s">
        <v>1221</v>
      </c>
      <c r="C44" s="215">
        <v>12</v>
      </c>
      <c r="D44" s="218">
        <f t="shared" si="8"/>
        <v>2</v>
      </c>
      <c r="E44" s="219">
        <v>48</v>
      </c>
      <c r="F44" s="220">
        <f t="shared" si="1"/>
        <v>96</v>
      </c>
    </row>
    <row r="45" spans="1:6" ht="15.75">
      <c r="A45" s="216">
        <v>44378</v>
      </c>
      <c r="B45" s="217" t="s">
        <v>1222</v>
      </c>
      <c r="C45" s="215">
        <v>60</v>
      </c>
      <c r="D45" s="218">
        <f t="shared" si="8"/>
        <v>10</v>
      </c>
      <c r="E45" s="219">
        <v>48</v>
      </c>
      <c r="F45" s="220">
        <f t="shared" si="1"/>
        <v>480</v>
      </c>
    </row>
    <row r="46" spans="1:6" ht="15.75">
      <c r="A46" s="216">
        <v>44378</v>
      </c>
      <c r="B46" s="217" t="s">
        <v>1223</v>
      </c>
      <c r="C46" s="215">
        <v>60</v>
      </c>
      <c r="D46" s="218">
        <f t="shared" ref="D46:D47" si="9">SUM(C46/12)</f>
        <v>5</v>
      </c>
      <c r="E46" s="219">
        <v>54</v>
      </c>
      <c r="F46" s="220">
        <f t="shared" si="1"/>
        <v>270</v>
      </c>
    </row>
    <row r="47" spans="1:6" ht="15.75">
      <c r="A47" s="216">
        <v>44378</v>
      </c>
      <c r="B47" s="217" t="s">
        <v>102</v>
      </c>
      <c r="C47" s="215">
        <v>12</v>
      </c>
      <c r="D47" s="218">
        <f t="shared" si="9"/>
        <v>1</v>
      </c>
      <c r="E47" s="219">
        <v>60</v>
      </c>
      <c r="F47" s="220">
        <f t="shared" si="1"/>
        <v>60</v>
      </c>
    </row>
    <row r="48" spans="1:6" ht="15.75">
      <c r="A48" s="216">
        <v>44378</v>
      </c>
      <c r="B48" s="217" t="s">
        <v>1224</v>
      </c>
      <c r="C48" s="215">
        <v>24</v>
      </c>
      <c r="D48" s="218">
        <f t="shared" ref="D48:D49" si="10">SUM(C48/24)</f>
        <v>1</v>
      </c>
      <c r="E48" s="219">
        <v>240</v>
      </c>
      <c r="F48" s="220">
        <f t="shared" si="1"/>
        <v>240</v>
      </c>
    </row>
    <row r="49" spans="1:6" ht="15.75">
      <c r="A49" s="216">
        <v>44378</v>
      </c>
      <c r="B49" s="217" t="s">
        <v>1225</v>
      </c>
      <c r="C49" s="215">
        <v>24</v>
      </c>
      <c r="D49" s="218">
        <f t="shared" si="10"/>
        <v>1</v>
      </c>
      <c r="E49" s="219">
        <v>168</v>
      </c>
      <c r="F49" s="220">
        <f t="shared" si="1"/>
        <v>168</v>
      </c>
    </row>
    <row r="50" spans="1:6" ht="15.75">
      <c r="A50" s="216">
        <v>44378</v>
      </c>
      <c r="B50" s="217" t="s">
        <v>1226</v>
      </c>
      <c r="C50" s="215">
        <v>40</v>
      </c>
      <c r="D50" s="218">
        <f>SUM(C50/6)</f>
        <v>6.666666666666667</v>
      </c>
      <c r="E50" s="219">
        <v>36</v>
      </c>
      <c r="F50" s="220">
        <f t="shared" si="1"/>
        <v>240</v>
      </c>
    </row>
    <row r="51" spans="1:6" ht="15.75">
      <c r="A51" s="216">
        <v>44378</v>
      </c>
      <c r="B51" s="217" t="s">
        <v>1227</v>
      </c>
      <c r="C51" s="215">
        <v>12</v>
      </c>
      <c r="D51" s="218">
        <f t="shared" ref="D51:D52" si="11">SUM(C51/12)</f>
        <v>1</v>
      </c>
      <c r="E51" s="219">
        <v>72</v>
      </c>
      <c r="F51" s="220">
        <f t="shared" si="1"/>
        <v>72</v>
      </c>
    </row>
    <row r="52" spans="1:6" ht="15.75">
      <c r="A52" s="216">
        <v>44378</v>
      </c>
      <c r="B52" s="217" t="s">
        <v>1228</v>
      </c>
      <c r="C52" s="215">
        <v>20</v>
      </c>
      <c r="D52" s="218">
        <f t="shared" si="11"/>
        <v>1.6666666666666667</v>
      </c>
      <c r="E52" s="219">
        <v>42.9</v>
      </c>
      <c r="F52" s="220">
        <f t="shared" si="1"/>
        <v>71.5</v>
      </c>
    </row>
    <row r="53" spans="1:6" ht="15.75">
      <c r="A53" s="216">
        <v>44378</v>
      </c>
      <c r="B53" s="217" t="s">
        <v>1229</v>
      </c>
      <c r="C53" s="215">
        <v>20</v>
      </c>
      <c r="D53" s="218">
        <f>SUM(C53/8)</f>
        <v>2.5</v>
      </c>
      <c r="E53" s="219">
        <v>27.9</v>
      </c>
      <c r="F53" s="220">
        <f t="shared" si="1"/>
        <v>69.75</v>
      </c>
    </row>
    <row r="54" spans="1:6" ht="15.75">
      <c r="A54" s="216">
        <v>44378</v>
      </c>
      <c r="B54" s="217" t="s">
        <v>1230</v>
      </c>
      <c r="C54" s="215">
        <v>240</v>
      </c>
      <c r="D54" s="218">
        <f t="shared" ref="D54:D57" si="12">SUM(C54/12)</f>
        <v>20</v>
      </c>
      <c r="E54" s="219">
        <v>45</v>
      </c>
      <c r="F54" s="220">
        <f t="shared" si="1"/>
        <v>900</v>
      </c>
    </row>
    <row r="55" spans="1:6" ht="15.75">
      <c r="A55" s="216">
        <v>44378</v>
      </c>
      <c r="B55" s="217" t="s">
        <v>1231</v>
      </c>
      <c r="C55" s="215">
        <v>240</v>
      </c>
      <c r="D55" s="218">
        <f t="shared" si="12"/>
        <v>20</v>
      </c>
      <c r="E55" s="219">
        <v>45</v>
      </c>
      <c r="F55" s="220">
        <f t="shared" si="1"/>
        <v>900</v>
      </c>
    </row>
    <row r="56" spans="1:6" ht="15.75">
      <c r="A56" s="216">
        <v>44378</v>
      </c>
      <c r="B56" s="217" t="s">
        <v>1232</v>
      </c>
      <c r="C56" s="215">
        <v>240</v>
      </c>
      <c r="D56" s="218">
        <f t="shared" si="12"/>
        <v>20</v>
      </c>
      <c r="E56" s="219">
        <v>45</v>
      </c>
      <c r="F56" s="220">
        <f t="shared" si="1"/>
        <v>900</v>
      </c>
    </row>
    <row r="57" spans="1:6" ht="15.75">
      <c r="A57" s="216">
        <v>44378</v>
      </c>
      <c r="B57" s="217" t="s">
        <v>1233</v>
      </c>
      <c r="C57" s="221">
        <v>48</v>
      </c>
      <c r="D57" s="218">
        <f t="shared" si="12"/>
        <v>4</v>
      </c>
      <c r="E57" s="219">
        <v>45</v>
      </c>
      <c r="F57" s="220">
        <f t="shared" si="1"/>
        <v>180</v>
      </c>
    </row>
    <row r="58" spans="1:6" ht="15.75">
      <c r="B58" s="222" t="s">
        <v>20</v>
      </c>
      <c r="C58" s="223">
        <f t="shared" ref="C58:F58" si="13">SUM(C2:C57)</f>
        <v>15841</v>
      </c>
      <c r="D58" s="223">
        <f t="shared" si="13"/>
        <v>1437.208333333333</v>
      </c>
      <c r="E58" s="224">
        <f t="shared" si="13"/>
        <v>2517.61</v>
      </c>
      <c r="F58" s="225">
        <f t="shared" si="13"/>
        <v>49896.864166666659</v>
      </c>
    </row>
    <row r="59" spans="1:6" ht="15.75">
      <c r="B59" s="226"/>
      <c r="C59" s="227"/>
      <c r="D59" s="228"/>
    </row>
    <row r="60" spans="1:6" ht="15.75">
      <c r="A60" s="85" t="s">
        <v>316</v>
      </c>
      <c r="B60" s="85" t="s">
        <v>1177</v>
      </c>
      <c r="C60" s="215" t="s">
        <v>1178</v>
      </c>
      <c r="D60" s="80" t="s">
        <v>40</v>
      </c>
      <c r="E60" s="80" t="s">
        <v>1179</v>
      </c>
      <c r="F60" s="80" t="s">
        <v>1180</v>
      </c>
    </row>
    <row r="61" spans="1:6" ht="15.75">
      <c r="A61" s="229">
        <v>44772</v>
      </c>
      <c r="B61" s="230" t="s">
        <v>358</v>
      </c>
      <c r="C61" s="215"/>
      <c r="D61" s="218">
        <f t="shared" ref="D61:D65" si="14">SUM(C61/12)</f>
        <v>0</v>
      </c>
      <c r="E61" s="219">
        <v>35.99</v>
      </c>
      <c r="F61" s="220">
        <f t="shared" ref="F61:F116" si="15">SUM(E61*D61)</f>
        <v>0</v>
      </c>
    </row>
    <row r="62" spans="1:6" ht="15.75">
      <c r="A62" s="229">
        <v>44772</v>
      </c>
      <c r="B62" s="230" t="s">
        <v>1181</v>
      </c>
      <c r="C62" s="215"/>
      <c r="D62" s="218">
        <f t="shared" si="14"/>
        <v>0</v>
      </c>
      <c r="E62" s="219">
        <v>31.9</v>
      </c>
      <c r="F62" s="220">
        <f t="shared" si="15"/>
        <v>0</v>
      </c>
    </row>
    <row r="63" spans="1:6" ht="15.75">
      <c r="A63" s="229">
        <v>44772</v>
      </c>
      <c r="B63" s="230" t="s">
        <v>1182</v>
      </c>
      <c r="C63" s="215"/>
      <c r="D63" s="218">
        <f t="shared" si="14"/>
        <v>0</v>
      </c>
      <c r="E63" s="219">
        <v>29.99</v>
      </c>
      <c r="F63" s="220">
        <f t="shared" si="15"/>
        <v>0</v>
      </c>
    </row>
    <row r="64" spans="1:6" ht="15.75">
      <c r="A64" s="229">
        <v>44772</v>
      </c>
      <c r="B64" s="230" t="s">
        <v>1183</v>
      </c>
      <c r="C64" s="215"/>
      <c r="D64" s="218">
        <f t="shared" si="14"/>
        <v>0</v>
      </c>
      <c r="E64" s="219">
        <v>36.9</v>
      </c>
      <c r="F64" s="220">
        <f t="shared" si="15"/>
        <v>0</v>
      </c>
    </row>
    <row r="65" spans="1:6" ht="15.75">
      <c r="A65" s="229">
        <v>44772</v>
      </c>
      <c r="B65" s="230" t="s">
        <v>1184</v>
      </c>
      <c r="C65" s="215"/>
      <c r="D65" s="218">
        <f t="shared" si="14"/>
        <v>0</v>
      </c>
      <c r="E65" s="219">
        <v>29.99</v>
      </c>
      <c r="F65" s="220">
        <f t="shared" si="15"/>
        <v>0</v>
      </c>
    </row>
    <row r="66" spans="1:6" ht="15.75">
      <c r="A66" s="229">
        <v>44772</v>
      </c>
      <c r="B66" s="230" t="s">
        <v>1185</v>
      </c>
      <c r="C66" s="215"/>
      <c r="D66" s="218">
        <f>SUM(C66/15)</f>
        <v>0</v>
      </c>
      <c r="E66" s="219">
        <v>37.9</v>
      </c>
      <c r="F66" s="220">
        <f t="shared" si="15"/>
        <v>0</v>
      </c>
    </row>
    <row r="67" spans="1:6" ht="15.75">
      <c r="A67" s="229">
        <v>44772</v>
      </c>
      <c r="B67" s="230" t="s">
        <v>1186</v>
      </c>
      <c r="C67" s="215"/>
      <c r="D67" s="218">
        <f>SUM(C67/12)</f>
        <v>0</v>
      </c>
      <c r="E67" s="219">
        <v>36.9</v>
      </c>
      <c r="F67" s="220">
        <f t="shared" si="15"/>
        <v>0</v>
      </c>
    </row>
    <row r="68" spans="1:6" ht="15.75">
      <c r="A68" s="229">
        <v>44772</v>
      </c>
      <c r="B68" s="230" t="s">
        <v>1187</v>
      </c>
      <c r="C68" s="215"/>
      <c r="D68" s="218">
        <f>SUM(C68/8)</f>
        <v>0</v>
      </c>
      <c r="E68" s="219">
        <v>6.5</v>
      </c>
      <c r="F68" s="220">
        <f t="shared" si="15"/>
        <v>0</v>
      </c>
    </row>
    <row r="69" spans="1:6" ht="15.75">
      <c r="A69" s="229">
        <v>44772</v>
      </c>
      <c r="B69" s="230" t="s">
        <v>1188</v>
      </c>
      <c r="C69" s="215"/>
      <c r="D69" s="218">
        <f>SUM(C69/6)</f>
        <v>0</v>
      </c>
      <c r="E69" s="219">
        <v>7</v>
      </c>
      <c r="F69" s="220">
        <f t="shared" si="15"/>
        <v>0</v>
      </c>
    </row>
    <row r="70" spans="1:6" ht="15.75">
      <c r="A70" s="229">
        <v>44772</v>
      </c>
      <c r="B70" s="230" t="s">
        <v>1189</v>
      </c>
      <c r="C70" s="215"/>
      <c r="D70" s="218">
        <f>SUM(C70/8)</f>
        <v>0</v>
      </c>
      <c r="E70" s="219">
        <v>7</v>
      </c>
      <c r="F70" s="220">
        <f t="shared" si="15"/>
        <v>0</v>
      </c>
    </row>
    <row r="71" spans="1:6" ht="15.75">
      <c r="A71" s="229">
        <v>44772</v>
      </c>
      <c r="B71" s="230" t="s">
        <v>1190</v>
      </c>
      <c r="C71" s="215"/>
      <c r="D71" s="218">
        <f t="shared" ref="D71:D74" si="16">SUM(C71/12)</f>
        <v>0</v>
      </c>
      <c r="E71" s="219">
        <v>33.9</v>
      </c>
      <c r="F71" s="220">
        <f t="shared" si="15"/>
        <v>0</v>
      </c>
    </row>
    <row r="72" spans="1:6" ht="15.75">
      <c r="A72" s="229">
        <v>44772</v>
      </c>
      <c r="B72" s="230" t="s">
        <v>1191</v>
      </c>
      <c r="C72" s="215"/>
      <c r="D72" s="218">
        <f t="shared" si="16"/>
        <v>0</v>
      </c>
      <c r="E72" s="219">
        <v>37.9</v>
      </c>
      <c r="F72" s="220">
        <f t="shared" si="15"/>
        <v>0</v>
      </c>
    </row>
    <row r="73" spans="1:6" ht="15.75">
      <c r="A73" s="229">
        <v>44772</v>
      </c>
      <c r="B73" s="230" t="s">
        <v>1192</v>
      </c>
      <c r="C73" s="215"/>
      <c r="D73" s="218">
        <f t="shared" si="16"/>
        <v>0</v>
      </c>
      <c r="E73" s="219">
        <v>29.99</v>
      </c>
      <c r="F73" s="220">
        <f t="shared" si="15"/>
        <v>0</v>
      </c>
    </row>
    <row r="74" spans="1:6" ht="15.75">
      <c r="A74" s="229">
        <v>44772</v>
      </c>
      <c r="B74" s="230" t="s">
        <v>1193</v>
      </c>
      <c r="C74" s="215"/>
      <c r="D74" s="218">
        <f t="shared" si="16"/>
        <v>0</v>
      </c>
      <c r="E74" s="219">
        <v>37.9</v>
      </c>
      <c r="F74" s="220">
        <f t="shared" si="15"/>
        <v>0</v>
      </c>
    </row>
    <row r="75" spans="1:6" ht="15.75">
      <c r="A75" s="229">
        <v>44772</v>
      </c>
      <c r="B75" s="230" t="s">
        <v>1194</v>
      </c>
      <c r="C75" s="215"/>
      <c r="D75" s="218">
        <f>SUM(C75/8)</f>
        <v>0</v>
      </c>
      <c r="E75" s="219">
        <v>26.9</v>
      </c>
      <c r="F75" s="220">
        <f t="shared" si="15"/>
        <v>0</v>
      </c>
    </row>
    <row r="76" spans="1:6" ht="15.75">
      <c r="A76" s="229">
        <v>44772</v>
      </c>
      <c r="B76" s="230" t="s">
        <v>1195</v>
      </c>
      <c r="C76" s="215"/>
      <c r="D76" s="218">
        <f t="shared" ref="D76:D77" si="17">SUM(C76/6)</f>
        <v>0</v>
      </c>
      <c r="E76" s="219">
        <v>39</v>
      </c>
      <c r="F76" s="220">
        <f t="shared" si="15"/>
        <v>0</v>
      </c>
    </row>
    <row r="77" spans="1:6" ht="15.75">
      <c r="A77" s="229">
        <v>44772</v>
      </c>
      <c r="B77" s="230" t="s">
        <v>1196</v>
      </c>
      <c r="C77" s="215"/>
      <c r="D77" s="218">
        <f t="shared" si="17"/>
        <v>0</v>
      </c>
      <c r="E77" s="219">
        <v>34.9</v>
      </c>
      <c r="F77" s="220">
        <f t="shared" si="15"/>
        <v>0</v>
      </c>
    </row>
    <row r="78" spans="1:6" ht="15.75">
      <c r="A78" s="229">
        <v>44772</v>
      </c>
      <c r="B78" s="230" t="s">
        <v>1197</v>
      </c>
      <c r="C78" s="215"/>
      <c r="D78" s="218">
        <f>SUM(C78/12)</f>
        <v>0</v>
      </c>
      <c r="E78" s="219">
        <v>53.9</v>
      </c>
      <c r="F78" s="220">
        <f t="shared" si="15"/>
        <v>0</v>
      </c>
    </row>
    <row r="79" spans="1:6" ht="15.75">
      <c r="A79" s="229">
        <v>44772</v>
      </c>
      <c r="B79" s="230" t="s">
        <v>1198</v>
      </c>
      <c r="C79" s="215"/>
      <c r="D79" s="218">
        <f t="shared" ref="D79:D80" si="18">SUM(C79/6)</f>
        <v>0</v>
      </c>
      <c r="E79" s="219">
        <v>34.9</v>
      </c>
      <c r="F79" s="220">
        <f t="shared" si="15"/>
        <v>0</v>
      </c>
    </row>
    <row r="80" spans="1:6" ht="15.75">
      <c r="A80" s="229">
        <v>44772</v>
      </c>
      <c r="B80" s="230" t="s">
        <v>1199</v>
      </c>
      <c r="C80" s="215"/>
      <c r="D80" s="218">
        <f t="shared" si="18"/>
        <v>0</v>
      </c>
      <c r="E80" s="219">
        <v>39</v>
      </c>
      <c r="F80" s="220">
        <f t="shared" si="15"/>
        <v>0</v>
      </c>
    </row>
    <row r="81" spans="1:6" ht="15.75">
      <c r="A81" s="229">
        <v>44772</v>
      </c>
      <c r="B81" s="230" t="s">
        <v>1200</v>
      </c>
      <c r="C81" s="215"/>
      <c r="D81" s="218">
        <f t="shared" ref="D81:D92" si="19">SUM(C81/12)</f>
        <v>0</v>
      </c>
      <c r="E81" s="219">
        <v>40.99</v>
      </c>
      <c r="F81" s="220">
        <f t="shared" si="15"/>
        <v>0</v>
      </c>
    </row>
    <row r="82" spans="1:6" ht="15.75">
      <c r="A82" s="229">
        <v>44772</v>
      </c>
      <c r="B82" s="230" t="s">
        <v>1201</v>
      </c>
      <c r="C82" s="215"/>
      <c r="D82" s="218">
        <f t="shared" si="19"/>
        <v>0</v>
      </c>
      <c r="E82" s="219">
        <v>41.99</v>
      </c>
      <c r="F82" s="220">
        <f t="shared" si="15"/>
        <v>0</v>
      </c>
    </row>
    <row r="83" spans="1:6" ht="15.75">
      <c r="A83" s="229">
        <v>44772</v>
      </c>
      <c r="B83" s="230" t="s">
        <v>1202</v>
      </c>
      <c r="C83" s="215"/>
      <c r="D83" s="218">
        <f t="shared" si="19"/>
        <v>0</v>
      </c>
      <c r="E83" s="219">
        <v>27.9</v>
      </c>
      <c r="F83" s="220">
        <f t="shared" si="15"/>
        <v>0</v>
      </c>
    </row>
    <row r="84" spans="1:6" ht="15.75">
      <c r="A84" s="229">
        <v>44772</v>
      </c>
      <c r="B84" s="230" t="s">
        <v>1203</v>
      </c>
      <c r="C84" s="215"/>
      <c r="D84" s="218">
        <f t="shared" si="19"/>
        <v>0</v>
      </c>
      <c r="E84" s="219">
        <v>35.9</v>
      </c>
      <c r="F84" s="220">
        <f t="shared" si="15"/>
        <v>0</v>
      </c>
    </row>
    <row r="85" spans="1:6" ht="15.75">
      <c r="A85" s="229">
        <v>44772</v>
      </c>
      <c r="B85" s="230" t="s">
        <v>1204</v>
      </c>
      <c r="C85" s="215"/>
      <c r="D85" s="218">
        <f t="shared" si="19"/>
        <v>0</v>
      </c>
      <c r="E85" s="219">
        <v>27.9</v>
      </c>
      <c r="F85" s="220">
        <f t="shared" si="15"/>
        <v>0</v>
      </c>
    </row>
    <row r="86" spans="1:6" ht="15.75">
      <c r="A86" s="229">
        <v>44772</v>
      </c>
      <c r="B86" s="230" t="s">
        <v>1205</v>
      </c>
      <c r="C86" s="215"/>
      <c r="D86" s="218">
        <f t="shared" si="19"/>
        <v>0</v>
      </c>
      <c r="E86" s="219">
        <v>27.9</v>
      </c>
      <c r="F86" s="220">
        <f t="shared" si="15"/>
        <v>0</v>
      </c>
    </row>
    <row r="87" spans="1:6" ht="15.75">
      <c r="A87" s="229">
        <v>44772</v>
      </c>
      <c r="B87" s="230" t="s">
        <v>1206</v>
      </c>
      <c r="C87" s="215"/>
      <c r="D87" s="218">
        <f t="shared" si="19"/>
        <v>0</v>
      </c>
      <c r="E87" s="219">
        <v>35.9</v>
      </c>
      <c r="F87" s="220">
        <f t="shared" si="15"/>
        <v>0</v>
      </c>
    </row>
    <row r="88" spans="1:6" ht="15.75">
      <c r="A88" s="229">
        <v>44772</v>
      </c>
      <c r="B88" s="230" t="s">
        <v>1207</v>
      </c>
      <c r="C88" s="215"/>
      <c r="D88" s="218">
        <f t="shared" si="19"/>
        <v>0</v>
      </c>
      <c r="E88" s="219">
        <v>39.99</v>
      </c>
      <c r="F88" s="220">
        <f t="shared" si="15"/>
        <v>0</v>
      </c>
    </row>
    <row r="89" spans="1:6" ht="15.75">
      <c r="A89" s="229">
        <v>44772</v>
      </c>
      <c r="B89" s="134" t="s">
        <v>1208</v>
      </c>
      <c r="C89" s="215"/>
      <c r="D89" s="218">
        <f t="shared" si="19"/>
        <v>0</v>
      </c>
      <c r="E89" s="219">
        <v>39.99</v>
      </c>
      <c r="F89" s="220">
        <f t="shared" si="15"/>
        <v>0</v>
      </c>
    </row>
    <row r="90" spans="1:6" ht="15.75">
      <c r="A90" s="229">
        <v>44772</v>
      </c>
      <c r="B90" s="134" t="s">
        <v>1209</v>
      </c>
      <c r="C90" s="215"/>
      <c r="D90" s="218">
        <f t="shared" si="19"/>
        <v>0</v>
      </c>
      <c r="E90" s="219">
        <v>29.99</v>
      </c>
      <c r="F90" s="220">
        <f t="shared" si="15"/>
        <v>0</v>
      </c>
    </row>
    <row r="91" spans="1:6" ht="15.75">
      <c r="A91" s="229">
        <v>44772</v>
      </c>
      <c r="B91" s="230" t="s">
        <v>1210</v>
      </c>
      <c r="C91" s="215"/>
      <c r="D91" s="218">
        <f t="shared" si="19"/>
        <v>0</v>
      </c>
      <c r="E91" s="219">
        <v>24</v>
      </c>
      <c r="F91" s="220">
        <f t="shared" si="15"/>
        <v>0</v>
      </c>
    </row>
    <row r="92" spans="1:6" ht="15.75">
      <c r="A92" s="229">
        <v>44772</v>
      </c>
      <c r="B92" s="230" t="s">
        <v>1211</v>
      </c>
      <c r="C92" s="215"/>
      <c r="D92" s="218">
        <f t="shared" si="19"/>
        <v>0</v>
      </c>
      <c r="E92" s="219">
        <v>24</v>
      </c>
      <c r="F92" s="220">
        <f t="shared" si="15"/>
        <v>0</v>
      </c>
    </row>
    <row r="93" spans="1:6" ht="15.75">
      <c r="A93" s="229">
        <v>44772</v>
      </c>
      <c r="B93" s="230" t="s">
        <v>1212</v>
      </c>
      <c r="C93" s="215"/>
      <c r="D93" s="218">
        <f t="shared" ref="D93:D96" si="20">SUM(C93/6)</f>
        <v>0</v>
      </c>
      <c r="E93" s="219">
        <v>36</v>
      </c>
      <c r="F93" s="220">
        <f t="shared" si="15"/>
        <v>0</v>
      </c>
    </row>
    <row r="94" spans="1:6" ht="15.75">
      <c r="A94" s="229">
        <v>44772</v>
      </c>
      <c r="B94" s="230" t="s">
        <v>1213</v>
      </c>
      <c r="C94" s="215"/>
      <c r="D94" s="218">
        <f t="shared" si="20"/>
        <v>0</v>
      </c>
      <c r="E94" s="219">
        <v>72</v>
      </c>
      <c r="F94" s="220">
        <f t="shared" si="15"/>
        <v>0</v>
      </c>
    </row>
    <row r="95" spans="1:6" ht="15.75">
      <c r="A95" s="229">
        <v>44772</v>
      </c>
      <c r="B95" s="230" t="s">
        <v>1214</v>
      </c>
      <c r="C95" s="215"/>
      <c r="D95" s="218">
        <f t="shared" si="20"/>
        <v>0</v>
      </c>
      <c r="E95" s="219">
        <v>60</v>
      </c>
      <c r="F95" s="220">
        <f t="shared" si="15"/>
        <v>0</v>
      </c>
    </row>
    <row r="96" spans="1:6" ht="15.75">
      <c r="A96" s="229">
        <v>44772</v>
      </c>
      <c r="B96" s="230" t="s">
        <v>1215</v>
      </c>
      <c r="C96" s="215"/>
      <c r="D96" s="218">
        <f t="shared" si="20"/>
        <v>0</v>
      </c>
      <c r="E96" s="219">
        <v>48</v>
      </c>
      <c r="F96" s="220">
        <f t="shared" si="15"/>
        <v>0</v>
      </c>
    </row>
    <row r="97" spans="1:6" ht="15.75">
      <c r="A97" s="229">
        <v>44772</v>
      </c>
      <c r="B97" s="230" t="s">
        <v>1216</v>
      </c>
      <c r="C97" s="215"/>
      <c r="D97" s="218">
        <f>SUM(C97/4)</f>
        <v>0</v>
      </c>
      <c r="E97" s="219">
        <v>36</v>
      </c>
      <c r="F97" s="220">
        <f t="shared" si="15"/>
        <v>0</v>
      </c>
    </row>
    <row r="98" spans="1:6" ht="15.75">
      <c r="A98" s="229">
        <v>44772</v>
      </c>
      <c r="B98" s="230" t="s">
        <v>1217</v>
      </c>
      <c r="C98" s="215"/>
      <c r="D98" s="218">
        <f t="shared" ref="D98:D100" si="21">SUM(C98/6)</f>
        <v>0</v>
      </c>
      <c r="E98" s="219">
        <v>54</v>
      </c>
      <c r="F98" s="220">
        <f t="shared" si="15"/>
        <v>0</v>
      </c>
    </row>
    <row r="99" spans="1:6" ht="15.75">
      <c r="A99" s="229">
        <v>44772</v>
      </c>
      <c r="B99" s="230" t="s">
        <v>1218</v>
      </c>
      <c r="C99" s="215"/>
      <c r="D99" s="218">
        <f t="shared" si="21"/>
        <v>0</v>
      </c>
      <c r="E99" s="219">
        <v>48</v>
      </c>
      <c r="F99" s="220">
        <f t="shared" si="15"/>
        <v>0</v>
      </c>
    </row>
    <row r="100" spans="1:6" ht="15.75">
      <c r="A100" s="229">
        <v>44772</v>
      </c>
      <c r="B100" s="230" t="s">
        <v>1219</v>
      </c>
      <c r="C100" s="215"/>
      <c r="D100" s="218">
        <f t="shared" si="21"/>
        <v>0</v>
      </c>
      <c r="E100" s="219">
        <v>54</v>
      </c>
      <c r="F100" s="220">
        <f t="shared" si="15"/>
        <v>0</v>
      </c>
    </row>
    <row r="101" spans="1:6" ht="15.75">
      <c r="A101" s="229">
        <v>44772</v>
      </c>
      <c r="B101" s="230" t="s">
        <v>99</v>
      </c>
      <c r="C101" s="215"/>
      <c r="D101" s="218">
        <f>SUM(C101/12)</f>
        <v>0</v>
      </c>
      <c r="E101" s="219">
        <v>60</v>
      </c>
      <c r="F101" s="220">
        <f t="shared" si="15"/>
        <v>0</v>
      </c>
    </row>
    <row r="102" spans="1:6" ht="15.75">
      <c r="A102" s="229">
        <v>44772</v>
      </c>
      <c r="B102" s="230" t="s">
        <v>1220</v>
      </c>
      <c r="C102" s="215"/>
      <c r="D102" s="218">
        <f t="shared" ref="D102:D104" si="22">SUM(C102/6)</f>
        <v>0</v>
      </c>
      <c r="E102" s="219">
        <v>48</v>
      </c>
      <c r="F102" s="220">
        <f t="shared" si="15"/>
        <v>0</v>
      </c>
    </row>
    <row r="103" spans="1:6" ht="15.75">
      <c r="A103" s="229">
        <v>44772</v>
      </c>
      <c r="B103" s="230" t="s">
        <v>1221</v>
      </c>
      <c r="C103" s="215"/>
      <c r="D103" s="218">
        <f t="shared" si="22"/>
        <v>0</v>
      </c>
      <c r="E103" s="219">
        <v>48</v>
      </c>
      <c r="F103" s="220">
        <f t="shared" si="15"/>
        <v>0</v>
      </c>
    </row>
    <row r="104" spans="1:6" ht="15.75">
      <c r="A104" s="229">
        <v>44772</v>
      </c>
      <c r="B104" s="230" t="s">
        <v>1222</v>
      </c>
      <c r="C104" s="215"/>
      <c r="D104" s="218">
        <f t="shared" si="22"/>
        <v>0</v>
      </c>
      <c r="E104" s="219">
        <v>48</v>
      </c>
      <c r="F104" s="220">
        <f t="shared" si="15"/>
        <v>0</v>
      </c>
    </row>
    <row r="105" spans="1:6" ht="15.75">
      <c r="A105" s="229">
        <v>44772</v>
      </c>
      <c r="B105" s="230" t="s">
        <v>1223</v>
      </c>
      <c r="C105" s="215"/>
      <c r="D105" s="218">
        <f t="shared" ref="D105:D106" si="23">SUM(C105/12)</f>
        <v>0</v>
      </c>
      <c r="E105" s="219">
        <v>54</v>
      </c>
      <c r="F105" s="220">
        <f t="shared" si="15"/>
        <v>0</v>
      </c>
    </row>
    <row r="106" spans="1:6" ht="15.75">
      <c r="A106" s="229">
        <v>44772</v>
      </c>
      <c r="B106" s="230" t="s">
        <v>102</v>
      </c>
      <c r="C106" s="215"/>
      <c r="D106" s="218">
        <f t="shared" si="23"/>
        <v>0</v>
      </c>
      <c r="E106" s="219">
        <v>60</v>
      </c>
      <c r="F106" s="220">
        <f t="shared" si="15"/>
        <v>0</v>
      </c>
    </row>
    <row r="107" spans="1:6" ht="15.75">
      <c r="A107" s="229">
        <v>44772</v>
      </c>
      <c r="B107" s="230" t="s">
        <v>1224</v>
      </c>
      <c r="C107" s="215"/>
      <c r="D107" s="218">
        <f t="shared" ref="D107:D108" si="24">SUM(C107/24)</f>
        <v>0</v>
      </c>
      <c r="E107" s="219">
        <v>240</v>
      </c>
      <c r="F107" s="220">
        <f t="shared" si="15"/>
        <v>0</v>
      </c>
    </row>
    <row r="108" spans="1:6" ht="15.75">
      <c r="A108" s="229">
        <v>44772</v>
      </c>
      <c r="B108" s="230" t="s">
        <v>1225</v>
      </c>
      <c r="C108" s="215"/>
      <c r="D108" s="218">
        <f t="shared" si="24"/>
        <v>0</v>
      </c>
      <c r="E108" s="219">
        <v>168</v>
      </c>
      <c r="F108" s="220">
        <f t="shared" si="15"/>
        <v>0</v>
      </c>
    </row>
    <row r="109" spans="1:6" ht="15.75">
      <c r="A109" s="229">
        <v>44772</v>
      </c>
      <c r="B109" s="230" t="s">
        <v>1226</v>
      </c>
      <c r="C109" s="215"/>
      <c r="D109" s="218">
        <f>SUM(C109/6)</f>
        <v>0</v>
      </c>
      <c r="E109" s="219">
        <v>36</v>
      </c>
      <c r="F109" s="220">
        <f t="shared" si="15"/>
        <v>0</v>
      </c>
    </row>
    <row r="110" spans="1:6" ht="15.75">
      <c r="A110" s="229">
        <v>44772</v>
      </c>
      <c r="B110" s="230" t="s">
        <v>1227</v>
      </c>
      <c r="C110" s="215"/>
      <c r="D110" s="218">
        <f t="shared" ref="D110:D111" si="25">SUM(C110/12)</f>
        <v>0</v>
      </c>
      <c r="E110" s="219">
        <v>72</v>
      </c>
      <c r="F110" s="220">
        <f t="shared" si="15"/>
        <v>0</v>
      </c>
    </row>
    <row r="111" spans="1:6" ht="15.75">
      <c r="A111" s="229">
        <v>44772</v>
      </c>
      <c r="B111" s="230" t="s">
        <v>1228</v>
      </c>
      <c r="C111" s="215"/>
      <c r="D111" s="218">
        <f t="shared" si="25"/>
        <v>0</v>
      </c>
      <c r="E111" s="219">
        <v>42.9</v>
      </c>
      <c r="F111" s="220">
        <f t="shared" si="15"/>
        <v>0</v>
      </c>
    </row>
    <row r="112" spans="1:6" ht="15.75">
      <c r="A112" s="229">
        <v>44772</v>
      </c>
      <c r="B112" s="230" t="s">
        <v>1229</v>
      </c>
      <c r="C112" s="215"/>
      <c r="D112" s="218">
        <f>SUM(C112/8)</f>
        <v>0</v>
      </c>
      <c r="E112" s="219">
        <v>27.9</v>
      </c>
      <c r="F112" s="220">
        <f t="shared" si="15"/>
        <v>0</v>
      </c>
    </row>
    <row r="113" spans="1:6" ht="15.75">
      <c r="A113" s="229">
        <v>44772</v>
      </c>
      <c r="B113" s="230" t="s">
        <v>1230</v>
      </c>
      <c r="C113" s="215"/>
      <c r="D113" s="218">
        <f t="shared" ref="D113:D116" si="26">SUM(C113/12)</f>
        <v>0</v>
      </c>
      <c r="E113" s="219">
        <v>45</v>
      </c>
      <c r="F113" s="220">
        <f t="shared" si="15"/>
        <v>0</v>
      </c>
    </row>
    <row r="114" spans="1:6" ht="15.75">
      <c r="A114" s="229">
        <v>44772</v>
      </c>
      <c r="B114" s="230" t="s">
        <v>1231</v>
      </c>
      <c r="C114" s="215"/>
      <c r="D114" s="218">
        <f t="shared" si="26"/>
        <v>0</v>
      </c>
      <c r="E114" s="219">
        <v>45</v>
      </c>
      <c r="F114" s="220">
        <f t="shared" si="15"/>
        <v>0</v>
      </c>
    </row>
    <row r="115" spans="1:6" ht="15.75">
      <c r="A115" s="229">
        <v>44772</v>
      </c>
      <c r="B115" s="230" t="s">
        <v>1232</v>
      </c>
      <c r="C115" s="215"/>
      <c r="D115" s="218">
        <f t="shared" si="26"/>
        <v>0</v>
      </c>
      <c r="E115" s="219">
        <v>45</v>
      </c>
      <c r="F115" s="220">
        <f t="shared" si="15"/>
        <v>0</v>
      </c>
    </row>
    <row r="116" spans="1:6" ht="15.75">
      <c r="A116" s="229">
        <v>44772</v>
      </c>
      <c r="B116" s="230" t="s">
        <v>1233</v>
      </c>
      <c r="C116" s="221"/>
      <c r="D116" s="218">
        <f t="shared" si="26"/>
        <v>0</v>
      </c>
      <c r="E116" s="219">
        <v>45</v>
      </c>
      <c r="F116" s="220">
        <f t="shared" si="15"/>
        <v>0</v>
      </c>
    </row>
    <row r="117" spans="1:6" ht="15.75">
      <c r="B117" s="222" t="s">
        <v>20</v>
      </c>
      <c r="C117" s="223">
        <f t="shared" ref="C117:F117" si="27">SUM(C61:C116)</f>
        <v>0</v>
      </c>
      <c r="D117" s="223">
        <f t="shared" si="27"/>
        <v>0</v>
      </c>
      <c r="E117" s="224">
        <f t="shared" si="27"/>
        <v>2517.61</v>
      </c>
      <c r="F117" s="225">
        <f t="shared" si="27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619F-D93F-43AF-8623-F49646EA6C5E}">
  <dimension ref="A1:I403"/>
  <sheetViews>
    <sheetView workbookViewId="0">
      <selection activeCell="E1" sqref="E1"/>
    </sheetView>
  </sheetViews>
  <sheetFormatPr defaultRowHeight="15"/>
  <cols>
    <col min="1" max="1" width="4.85546875" customWidth="1"/>
    <col min="2" max="3" width="28.140625" bestFit="1" customWidth="1"/>
    <col min="4" max="4" width="13" bestFit="1" customWidth="1"/>
    <col min="5" max="5" width="13.85546875" bestFit="1" customWidth="1"/>
    <col min="6" max="6" width="16.42578125" bestFit="1" customWidth="1"/>
    <col min="7" max="7" width="15.140625" bestFit="1" customWidth="1"/>
    <col min="8" max="8" width="12" customWidth="1"/>
    <col min="9" max="9" width="22.28515625" customWidth="1"/>
  </cols>
  <sheetData>
    <row r="1" spans="1:8" ht="15.75">
      <c r="A1" s="131" t="s">
        <v>86</v>
      </c>
      <c r="B1" s="92"/>
      <c r="C1" s="92" t="s">
        <v>1234</v>
      </c>
      <c r="D1" s="231" t="s">
        <v>40</v>
      </c>
      <c r="E1" s="84" t="s">
        <v>41</v>
      </c>
      <c r="F1" s="232" t="s">
        <v>281</v>
      </c>
      <c r="G1" s="232" t="s">
        <v>20</v>
      </c>
      <c r="H1" s="233"/>
    </row>
    <row r="2" spans="1:8" ht="15.75">
      <c r="A2" s="131">
        <v>1</v>
      </c>
      <c r="B2" s="234">
        <v>44378</v>
      </c>
      <c r="C2" s="134" t="s">
        <v>87</v>
      </c>
      <c r="D2" s="235">
        <v>1</v>
      </c>
      <c r="E2" s="236">
        <v>12</v>
      </c>
      <c r="F2" s="237">
        <v>10.5</v>
      </c>
      <c r="G2" s="238">
        <f t="shared" ref="G2:G51" si="0">SUM(F2*E2)</f>
        <v>126</v>
      </c>
      <c r="H2" s="233"/>
    </row>
    <row r="3" spans="1:8" ht="15.75">
      <c r="A3" s="131">
        <v>2</v>
      </c>
      <c r="B3" s="234">
        <v>44378</v>
      </c>
      <c r="C3" s="134" t="s">
        <v>90</v>
      </c>
      <c r="D3" s="235">
        <v>1</v>
      </c>
      <c r="E3" s="236">
        <v>12</v>
      </c>
      <c r="F3" s="237">
        <v>16.899999999999999</v>
      </c>
      <c r="G3" s="238">
        <f t="shared" si="0"/>
        <v>202.79999999999998</v>
      </c>
      <c r="H3" s="233"/>
    </row>
    <row r="4" spans="1:8" ht="15.75">
      <c r="A4" s="131">
        <v>3</v>
      </c>
      <c r="B4" s="234">
        <v>44378</v>
      </c>
      <c r="C4" s="134">
        <v>51</v>
      </c>
      <c r="D4" s="235">
        <v>1</v>
      </c>
      <c r="E4" s="236">
        <v>12</v>
      </c>
      <c r="F4" s="237">
        <v>10.5</v>
      </c>
      <c r="G4" s="238">
        <f t="shared" si="0"/>
        <v>126</v>
      </c>
      <c r="H4" s="233"/>
    </row>
    <row r="5" spans="1:8" ht="15.75">
      <c r="A5" s="131">
        <v>4</v>
      </c>
      <c r="B5" s="234">
        <v>44378</v>
      </c>
      <c r="C5" s="134" t="s">
        <v>93</v>
      </c>
      <c r="D5" s="235">
        <v>1</v>
      </c>
      <c r="E5" s="236">
        <v>12</v>
      </c>
      <c r="F5" s="237">
        <v>14.5</v>
      </c>
      <c r="G5" s="238">
        <f t="shared" si="0"/>
        <v>174</v>
      </c>
      <c r="H5" s="233"/>
    </row>
    <row r="6" spans="1:8" ht="15.75">
      <c r="A6" s="131">
        <v>5</v>
      </c>
      <c r="B6" s="234">
        <v>44378</v>
      </c>
      <c r="C6" s="134" t="s">
        <v>96</v>
      </c>
      <c r="D6" s="239">
        <v>1</v>
      </c>
      <c r="E6" s="236">
        <v>12</v>
      </c>
      <c r="F6" s="237">
        <v>16.5</v>
      </c>
      <c r="G6" s="238">
        <f t="shared" si="0"/>
        <v>198</v>
      </c>
      <c r="H6" s="233"/>
    </row>
    <row r="7" spans="1:8" ht="15.75">
      <c r="A7" s="131">
        <v>6</v>
      </c>
      <c r="B7" s="234">
        <v>44378</v>
      </c>
      <c r="C7" s="134" t="s">
        <v>99</v>
      </c>
      <c r="D7" s="235">
        <v>1</v>
      </c>
      <c r="E7" s="236">
        <v>12</v>
      </c>
      <c r="F7" s="237">
        <v>5</v>
      </c>
      <c r="G7" s="238">
        <f t="shared" si="0"/>
        <v>60</v>
      </c>
      <c r="H7" s="233"/>
    </row>
    <row r="8" spans="1:8" ht="15.75">
      <c r="A8" s="131">
        <v>7</v>
      </c>
      <c r="B8" s="234">
        <v>44378</v>
      </c>
      <c r="C8" s="134" t="s">
        <v>102</v>
      </c>
      <c r="D8" s="235">
        <v>1</v>
      </c>
      <c r="E8" s="236">
        <v>12</v>
      </c>
      <c r="F8" s="237">
        <v>15</v>
      </c>
      <c r="G8" s="238">
        <f t="shared" si="0"/>
        <v>180</v>
      </c>
      <c r="H8" s="233"/>
    </row>
    <row r="9" spans="1:8" ht="15.75">
      <c r="A9" s="131">
        <v>8</v>
      </c>
      <c r="B9" s="234">
        <v>44378</v>
      </c>
      <c r="C9" s="134" t="s">
        <v>105</v>
      </c>
      <c r="D9" s="239">
        <f>SUM(E9/12)</f>
        <v>1</v>
      </c>
      <c r="E9" s="131">
        <v>12</v>
      </c>
      <c r="F9" s="237">
        <v>8.9</v>
      </c>
      <c r="G9" s="238">
        <f t="shared" si="0"/>
        <v>106.80000000000001</v>
      </c>
      <c r="H9" s="233"/>
    </row>
    <row r="10" spans="1:8" ht="15.75">
      <c r="A10" s="131">
        <v>9</v>
      </c>
      <c r="B10" s="234">
        <v>44378</v>
      </c>
      <c r="C10" s="134" t="s">
        <v>108</v>
      </c>
      <c r="D10" s="235">
        <v>1</v>
      </c>
      <c r="E10" s="236">
        <v>12</v>
      </c>
      <c r="F10" s="237">
        <v>8.9</v>
      </c>
      <c r="G10" s="238">
        <f t="shared" si="0"/>
        <v>106.80000000000001</v>
      </c>
      <c r="H10" s="233"/>
    </row>
    <row r="11" spans="1:8" ht="15.75">
      <c r="A11" s="131">
        <v>10</v>
      </c>
      <c r="B11" s="234">
        <v>44378</v>
      </c>
      <c r="C11" s="134" t="s">
        <v>109</v>
      </c>
      <c r="D11" s="235">
        <v>1</v>
      </c>
      <c r="E11" s="236">
        <v>12</v>
      </c>
      <c r="F11" s="237">
        <v>32</v>
      </c>
      <c r="G11" s="238">
        <f t="shared" si="0"/>
        <v>384</v>
      </c>
      <c r="H11" s="233"/>
    </row>
    <row r="12" spans="1:8" ht="15.75">
      <c r="A12" s="131">
        <v>11</v>
      </c>
      <c r="B12" s="234">
        <v>44378</v>
      </c>
      <c r="C12" s="134" t="s">
        <v>112</v>
      </c>
      <c r="D12" s="235">
        <v>1</v>
      </c>
      <c r="E12" s="236">
        <v>12</v>
      </c>
      <c r="F12" s="237">
        <v>23.9</v>
      </c>
      <c r="G12" s="238">
        <f t="shared" si="0"/>
        <v>286.79999999999995</v>
      </c>
      <c r="H12" s="233"/>
    </row>
    <row r="13" spans="1:8" ht="15.75">
      <c r="A13" s="131">
        <v>12</v>
      </c>
      <c r="B13" s="234">
        <v>44378</v>
      </c>
      <c r="C13" s="134" t="s">
        <v>115</v>
      </c>
      <c r="D13" s="235">
        <v>1</v>
      </c>
      <c r="E13" s="236">
        <v>12</v>
      </c>
      <c r="F13" s="237">
        <v>25</v>
      </c>
      <c r="G13" s="238">
        <f t="shared" si="0"/>
        <v>300</v>
      </c>
      <c r="H13" s="233"/>
    </row>
    <row r="14" spans="1:8" ht="15.75">
      <c r="A14" s="131">
        <v>13</v>
      </c>
      <c r="B14" s="234">
        <v>44378</v>
      </c>
      <c r="C14" s="134" t="s">
        <v>117</v>
      </c>
      <c r="D14" s="235">
        <v>1</v>
      </c>
      <c r="E14" s="236">
        <v>12</v>
      </c>
      <c r="F14" s="237">
        <v>27.9</v>
      </c>
      <c r="G14" s="238">
        <f t="shared" si="0"/>
        <v>334.79999999999995</v>
      </c>
      <c r="H14" s="233"/>
    </row>
    <row r="15" spans="1:8" ht="15.75">
      <c r="A15" s="131">
        <v>14</v>
      </c>
      <c r="B15" s="234">
        <v>44378</v>
      </c>
      <c r="C15" s="134" t="s">
        <v>120</v>
      </c>
      <c r="D15" s="235">
        <v>1</v>
      </c>
      <c r="E15" s="236">
        <v>12</v>
      </c>
      <c r="F15" s="237">
        <v>15.9</v>
      </c>
      <c r="G15" s="238">
        <f t="shared" si="0"/>
        <v>190.8</v>
      </c>
      <c r="H15" s="233"/>
    </row>
    <row r="16" spans="1:8" ht="15.75">
      <c r="A16" s="131">
        <v>15</v>
      </c>
      <c r="B16" s="234">
        <v>44378</v>
      </c>
      <c r="C16" s="134" t="s">
        <v>123</v>
      </c>
      <c r="D16" s="235">
        <v>1</v>
      </c>
      <c r="E16" s="236">
        <v>12</v>
      </c>
      <c r="F16" s="237">
        <v>16.899999999999999</v>
      </c>
      <c r="G16" s="238">
        <f t="shared" si="0"/>
        <v>202.79999999999998</v>
      </c>
      <c r="H16" s="233"/>
    </row>
    <row r="17" spans="1:8" ht="15.75">
      <c r="A17" s="131">
        <v>16</v>
      </c>
      <c r="B17" s="234">
        <v>44378</v>
      </c>
      <c r="C17" s="134" t="s">
        <v>124</v>
      </c>
      <c r="D17" s="239">
        <f>SUM(E17/12)</f>
        <v>1</v>
      </c>
      <c r="E17" s="236">
        <v>12</v>
      </c>
      <c r="F17" s="237">
        <v>17.899999999999999</v>
      </c>
      <c r="G17" s="238">
        <f t="shared" si="0"/>
        <v>214.79999999999998</v>
      </c>
      <c r="H17" s="233"/>
    </row>
    <row r="18" spans="1:8" ht="15.75">
      <c r="A18" s="131">
        <v>17</v>
      </c>
      <c r="B18" s="234">
        <v>44378</v>
      </c>
      <c r="C18" s="134" t="s">
        <v>127</v>
      </c>
      <c r="D18" s="235">
        <v>1</v>
      </c>
      <c r="E18" s="236">
        <v>12</v>
      </c>
      <c r="F18" s="237">
        <v>24.9</v>
      </c>
      <c r="G18" s="238">
        <f t="shared" si="0"/>
        <v>298.79999999999995</v>
      </c>
      <c r="H18" s="233"/>
    </row>
    <row r="19" spans="1:8" ht="15.75">
      <c r="A19" s="131">
        <v>18</v>
      </c>
      <c r="B19" s="234">
        <v>44378</v>
      </c>
      <c r="C19" s="134" t="s">
        <v>130</v>
      </c>
      <c r="D19" s="235">
        <v>1</v>
      </c>
      <c r="E19" s="236">
        <v>12</v>
      </c>
      <c r="F19" s="237">
        <v>16.899999999999999</v>
      </c>
      <c r="G19" s="238">
        <f t="shared" si="0"/>
        <v>202.79999999999998</v>
      </c>
      <c r="H19" s="233"/>
    </row>
    <row r="20" spans="1:8" ht="15.75">
      <c r="A20" s="131">
        <v>19</v>
      </c>
      <c r="B20" s="234">
        <v>44378</v>
      </c>
      <c r="C20" s="134" t="s">
        <v>131</v>
      </c>
      <c r="D20" s="235">
        <v>1</v>
      </c>
      <c r="E20" s="236">
        <v>12</v>
      </c>
      <c r="F20" s="237">
        <v>14.9</v>
      </c>
      <c r="G20" s="238">
        <f t="shared" si="0"/>
        <v>178.8</v>
      </c>
      <c r="H20" s="233"/>
    </row>
    <row r="21" spans="1:8" ht="15.75">
      <c r="A21" s="131">
        <v>20</v>
      </c>
      <c r="B21" s="234">
        <v>44378</v>
      </c>
      <c r="C21" s="134" t="s">
        <v>134</v>
      </c>
      <c r="D21" s="235">
        <v>1</v>
      </c>
      <c r="E21" s="236">
        <v>12</v>
      </c>
      <c r="F21" s="237">
        <v>12.5</v>
      </c>
      <c r="G21" s="238">
        <f t="shared" si="0"/>
        <v>150</v>
      </c>
      <c r="H21" s="233"/>
    </row>
    <row r="22" spans="1:8" ht="15.75">
      <c r="A22" s="131">
        <v>21</v>
      </c>
      <c r="B22" s="234">
        <v>44378</v>
      </c>
      <c r="C22" s="134" t="s">
        <v>137</v>
      </c>
      <c r="D22" s="235">
        <v>1</v>
      </c>
      <c r="E22" s="236">
        <v>12</v>
      </c>
      <c r="F22" s="237">
        <v>12.9</v>
      </c>
      <c r="G22" s="238">
        <f t="shared" si="0"/>
        <v>154.80000000000001</v>
      </c>
      <c r="H22" s="233"/>
    </row>
    <row r="23" spans="1:8" ht="15.75">
      <c r="A23" s="131">
        <v>22</v>
      </c>
      <c r="B23" s="234">
        <v>44378</v>
      </c>
      <c r="C23" s="134" t="s">
        <v>140</v>
      </c>
      <c r="D23" s="235">
        <v>1</v>
      </c>
      <c r="E23" s="236">
        <v>12</v>
      </c>
      <c r="F23" s="237">
        <v>33</v>
      </c>
      <c r="G23" s="238">
        <f t="shared" si="0"/>
        <v>396</v>
      </c>
      <c r="H23" s="233"/>
    </row>
    <row r="24" spans="1:8" ht="15.75">
      <c r="A24" s="131">
        <v>23</v>
      </c>
      <c r="B24" s="234">
        <v>44378</v>
      </c>
      <c r="C24" s="134" t="s">
        <v>143</v>
      </c>
      <c r="D24" s="235">
        <v>1</v>
      </c>
      <c r="E24" s="236">
        <v>12</v>
      </c>
      <c r="F24" s="237">
        <v>24.8</v>
      </c>
      <c r="G24" s="238">
        <f t="shared" si="0"/>
        <v>297.60000000000002</v>
      </c>
      <c r="H24" s="233"/>
    </row>
    <row r="25" spans="1:8" ht="15.75">
      <c r="A25" s="131">
        <v>24</v>
      </c>
      <c r="B25" s="234">
        <v>44378</v>
      </c>
      <c r="C25" s="134" t="s">
        <v>146</v>
      </c>
      <c r="D25" s="235">
        <v>1</v>
      </c>
      <c r="E25" s="236">
        <v>12</v>
      </c>
      <c r="F25" s="237">
        <v>19.899999999999999</v>
      </c>
      <c r="G25" s="238">
        <f t="shared" si="0"/>
        <v>238.79999999999998</v>
      </c>
      <c r="H25" s="233"/>
    </row>
    <row r="26" spans="1:8" ht="15.75">
      <c r="A26" s="131">
        <v>25</v>
      </c>
      <c r="B26" s="234">
        <v>44378</v>
      </c>
      <c r="C26" s="134" t="s">
        <v>148</v>
      </c>
      <c r="D26" s="235">
        <v>1</v>
      </c>
      <c r="E26" s="236">
        <v>12</v>
      </c>
      <c r="F26" s="237">
        <v>29.99</v>
      </c>
      <c r="G26" s="238">
        <f t="shared" si="0"/>
        <v>359.88</v>
      </c>
      <c r="H26" s="233"/>
    </row>
    <row r="27" spans="1:8" ht="15.75">
      <c r="A27" s="131">
        <v>26</v>
      </c>
      <c r="B27" s="234">
        <v>44378</v>
      </c>
      <c r="C27" s="134" t="s">
        <v>151</v>
      </c>
      <c r="D27" s="235">
        <v>1</v>
      </c>
      <c r="E27" s="236">
        <v>12</v>
      </c>
      <c r="F27" s="237">
        <v>24.9</v>
      </c>
      <c r="G27" s="238">
        <f t="shared" si="0"/>
        <v>298.79999999999995</v>
      </c>
      <c r="H27" s="233"/>
    </row>
    <row r="28" spans="1:8" ht="15.75">
      <c r="A28" s="131">
        <v>27</v>
      </c>
      <c r="B28" s="234">
        <v>44378</v>
      </c>
      <c r="C28" s="134" t="s">
        <v>152</v>
      </c>
      <c r="D28" s="235">
        <v>1</v>
      </c>
      <c r="E28" s="236">
        <v>12</v>
      </c>
      <c r="F28" s="237">
        <v>24.9</v>
      </c>
      <c r="G28" s="238">
        <f t="shared" si="0"/>
        <v>298.79999999999995</v>
      </c>
      <c r="H28" s="233"/>
    </row>
    <row r="29" spans="1:8" ht="15.75">
      <c r="A29" s="131">
        <v>28</v>
      </c>
      <c r="B29" s="234">
        <v>44378</v>
      </c>
      <c r="C29" s="134" t="s">
        <v>153</v>
      </c>
      <c r="D29" s="235">
        <v>1</v>
      </c>
      <c r="E29" s="236">
        <v>12</v>
      </c>
      <c r="F29" s="237">
        <v>15</v>
      </c>
      <c r="G29" s="238">
        <f t="shared" si="0"/>
        <v>180</v>
      </c>
      <c r="H29" s="233"/>
    </row>
    <row r="30" spans="1:8" ht="15.75">
      <c r="A30" s="131">
        <v>29</v>
      </c>
      <c r="B30" s="234">
        <v>44378</v>
      </c>
      <c r="C30" s="134" t="s">
        <v>154</v>
      </c>
      <c r="D30" s="235">
        <v>1</v>
      </c>
      <c r="E30" s="236">
        <v>12</v>
      </c>
      <c r="F30" s="237">
        <v>15</v>
      </c>
      <c r="G30" s="238">
        <f t="shared" si="0"/>
        <v>180</v>
      </c>
      <c r="H30" s="233"/>
    </row>
    <row r="31" spans="1:8" ht="15.75">
      <c r="A31" s="131">
        <v>30</v>
      </c>
      <c r="B31" s="234">
        <v>44378</v>
      </c>
      <c r="C31" s="134" t="s">
        <v>155</v>
      </c>
      <c r="D31" s="235">
        <v>1</v>
      </c>
      <c r="E31" s="236">
        <v>12</v>
      </c>
      <c r="F31" s="237">
        <v>15</v>
      </c>
      <c r="G31" s="238">
        <f t="shared" si="0"/>
        <v>180</v>
      </c>
      <c r="H31" s="233"/>
    </row>
    <row r="32" spans="1:8" ht="15.75">
      <c r="A32" s="131">
        <v>31</v>
      </c>
      <c r="B32" s="234">
        <v>44378</v>
      </c>
      <c r="C32" s="134" t="s">
        <v>156</v>
      </c>
      <c r="D32" s="235">
        <v>1</v>
      </c>
      <c r="E32" s="236">
        <v>12</v>
      </c>
      <c r="F32" s="237">
        <v>15</v>
      </c>
      <c r="G32" s="238">
        <f t="shared" si="0"/>
        <v>180</v>
      </c>
      <c r="H32" s="233"/>
    </row>
    <row r="33" spans="1:8" ht="15.75">
      <c r="A33" s="131">
        <v>32</v>
      </c>
      <c r="B33" s="234">
        <v>44378</v>
      </c>
      <c r="C33" s="134" t="s">
        <v>157</v>
      </c>
      <c r="D33" s="235">
        <v>1</v>
      </c>
      <c r="E33" s="236">
        <v>12</v>
      </c>
      <c r="F33" s="237">
        <v>15</v>
      </c>
      <c r="G33" s="238">
        <f t="shared" si="0"/>
        <v>180</v>
      </c>
      <c r="H33" s="233"/>
    </row>
    <row r="34" spans="1:8" ht="15.75">
      <c r="A34" s="131">
        <v>33</v>
      </c>
      <c r="B34" s="234">
        <v>44378</v>
      </c>
      <c r="C34" s="134" t="s">
        <v>158</v>
      </c>
      <c r="D34" s="235">
        <v>1</v>
      </c>
      <c r="E34" s="236">
        <v>12</v>
      </c>
      <c r="F34" s="237">
        <v>24.5</v>
      </c>
      <c r="G34" s="238">
        <f t="shared" si="0"/>
        <v>294</v>
      </c>
      <c r="H34" s="233"/>
    </row>
    <row r="35" spans="1:8" ht="15.75">
      <c r="A35" s="131">
        <v>34</v>
      </c>
      <c r="B35" s="234">
        <v>44378</v>
      </c>
      <c r="C35" s="134" t="s">
        <v>161</v>
      </c>
      <c r="D35" s="235">
        <v>1</v>
      </c>
      <c r="E35" s="236">
        <v>12</v>
      </c>
      <c r="F35" s="237">
        <v>29</v>
      </c>
      <c r="G35" s="238">
        <f t="shared" si="0"/>
        <v>348</v>
      </c>
      <c r="H35" s="233"/>
    </row>
    <row r="36" spans="1:8" ht="15.75">
      <c r="A36" s="131">
        <v>35</v>
      </c>
      <c r="B36" s="234">
        <v>44378</v>
      </c>
      <c r="C36" s="134" t="s">
        <v>164</v>
      </c>
      <c r="D36" s="235">
        <v>1</v>
      </c>
      <c r="E36" s="236">
        <v>12</v>
      </c>
      <c r="F36" s="237">
        <v>33</v>
      </c>
      <c r="G36" s="238">
        <f t="shared" si="0"/>
        <v>396</v>
      </c>
      <c r="H36" s="233"/>
    </row>
    <row r="37" spans="1:8" ht="15.75">
      <c r="A37" s="131">
        <v>36</v>
      </c>
      <c r="B37" s="234">
        <v>44378</v>
      </c>
      <c r="C37" s="134" t="s">
        <v>165</v>
      </c>
      <c r="D37" s="239">
        <f t="shared" ref="D37:D51" si="1">SUM(E36/12)</f>
        <v>1</v>
      </c>
      <c r="E37" s="236">
        <v>12</v>
      </c>
      <c r="F37" s="237">
        <v>19.899999999999999</v>
      </c>
      <c r="G37" s="238">
        <f t="shared" si="0"/>
        <v>238.79999999999998</v>
      </c>
      <c r="H37" s="233"/>
    </row>
    <row r="38" spans="1:8" ht="15.75">
      <c r="A38" s="131">
        <v>37</v>
      </c>
      <c r="B38" s="234">
        <v>44378</v>
      </c>
      <c r="C38" s="134" t="s">
        <v>166</v>
      </c>
      <c r="D38" s="239">
        <f t="shared" si="1"/>
        <v>1</v>
      </c>
      <c r="E38" s="236">
        <v>12</v>
      </c>
      <c r="F38" s="237">
        <v>32</v>
      </c>
      <c r="G38" s="238">
        <f t="shared" si="0"/>
        <v>384</v>
      </c>
      <c r="H38" s="233"/>
    </row>
    <row r="39" spans="1:8" ht="15.75">
      <c r="A39" s="131">
        <v>38</v>
      </c>
      <c r="B39" s="234">
        <v>44378</v>
      </c>
      <c r="C39" s="134" t="s">
        <v>167</v>
      </c>
      <c r="D39" s="239">
        <f t="shared" si="1"/>
        <v>1</v>
      </c>
      <c r="E39" s="236">
        <v>12</v>
      </c>
      <c r="F39" s="237">
        <v>35</v>
      </c>
      <c r="G39" s="238">
        <f t="shared" si="0"/>
        <v>420</v>
      </c>
      <c r="H39" s="233"/>
    </row>
    <row r="40" spans="1:8" ht="15.75">
      <c r="A40" s="131">
        <v>39</v>
      </c>
      <c r="B40" s="234">
        <v>44378</v>
      </c>
      <c r="C40" s="134" t="s">
        <v>170</v>
      </c>
      <c r="D40" s="239">
        <f t="shared" si="1"/>
        <v>1</v>
      </c>
      <c r="E40" s="236">
        <v>12</v>
      </c>
      <c r="F40" s="237">
        <v>30.8</v>
      </c>
      <c r="G40" s="238">
        <f t="shared" si="0"/>
        <v>369.6</v>
      </c>
      <c r="H40" s="233"/>
    </row>
    <row r="41" spans="1:8" ht="15.75">
      <c r="A41" s="131">
        <v>40</v>
      </c>
      <c r="B41" s="234">
        <v>44378</v>
      </c>
      <c r="C41" s="134" t="s">
        <v>173</v>
      </c>
      <c r="D41" s="239">
        <f t="shared" si="1"/>
        <v>1</v>
      </c>
      <c r="E41" s="236">
        <v>12</v>
      </c>
      <c r="F41" s="237">
        <v>9.9</v>
      </c>
      <c r="G41" s="238">
        <f t="shared" si="0"/>
        <v>118.80000000000001</v>
      </c>
      <c r="H41" s="233"/>
    </row>
    <row r="42" spans="1:8" ht="15.75">
      <c r="A42" s="131">
        <v>41</v>
      </c>
      <c r="B42" s="234">
        <v>44378</v>
      </c>
      <c r="C42" s="134" t="s">
        <v>175</v>
      </c>
      <c r="D42" s="239">
        <f t="shared" si="1"/>
        <v>1</v>
      </c>
      <c r="E42" s="236">
        <v>12</v>
      </c>
      <c r="F42" s="237">
        <v>32.9</v>
      </c>
      <c r="G42" s="238">
        <f t="shared" si="0"/>
        <v>394.79999999999995</v>
      </c>
      <c r="H42" s="233"/>
    </row>
    <row r="43" spans="1:8" ht="15.75">
      <c r="A43" s="131">
        <v>42</v>
      </c>
      <c r="B43" s="234">
        <v>44378</v>
      </c>
      <c r="C43" s="134" t="s">
        <v>178</v>
      </c>
      <c r="D43" s="239">
        <f t="shared" si="1"/>
        <v>1</v>
      </c>
      <c r="E43" s="236">
        <v>12</v>
      </c>
      <c r="F43" s="237">
        <v>28.9</v>
      </c>
      <c r="G43" s="238">
        <f t="shared" si="0"/>
        <v>346.79999999999995</v>
      </c>
      <c r="H43" s="233"/>
    </row>
    <row r="44" spans="1:8" ht="15.75">
      <c r="A44" s="131">
        <v>43</v>
      </c>
      <c r="B44" s="234">
        <v>44378</v>
      </c>
      <c r="C44" s="134" t="s">
        <v>181</v>
      </c>
      <c r="D44" s="239">
        <f t="shared" si="1"/>
        <v>1</v>
      </c>
      <c r="E44" s="236">
        <v>12</v>
      </c>
      <c r="F44" s="237">
        <v>16.899999999999999</v>
      </c>
      <c r="G44" s="238">
        <f t="shared" si="0"/>
        <v>202.79999999999998</v>
      </c>
      <c r="H44" s="233"/>
    </row>
    <row r="45" spans="1:8" ht="15.75">
      <c r="A45" s="131">
        <v>44</v>
      </c>
      <c r="B45" s="234">
        <v>44378</v>
      </c>
      <c r="C45" s="134" t="s">
        <v>182</v>
      </c>
      <c r="D45" s="239">
        <f t="shared" si="1"/>
        <v>1</v>
      </c>
      <c r="E45" s="236">
        <v>12</v>
      </c>
      <c r="F45" s="237">
        <v>42</v>
      </c>
      <c r="G45" s="238">
        <f t="shared" si="0"/>
        <v>504</v>
      </c>
      <c r="H45" s="233"/>
    </row>
    <row r="46" spans="1:8" ht="15.75">
      <c r="A46" s="131">
        <v>45</v>
      </c>
      <c r="B46" s="234">
        <v>44378</v>
      </c>
      <c r="C46" s="134" t="s">
        <v>185</v>
      </c>
      <c r="D46" s="239">
        <f t="shared" si="1"/>
        <v>1</v>
      </c>
      <c r="E46" s="236">
        <v>12</v>
      </c>
      <c r="F46" s="237">
        <v>29.9</v>
      </c>
      <c r="G46" s="238">
        <f t="shared" si="0"/>
        <v>358.79999999999995</v>
      </c>
      <c r="H46" s="233"/>
    </row>
    <row r="47" spans="1:8" ht="15.75">
      <c r="A47" s="131">
        <v>46</v>
      </c>
      <c r="B47" s="234">
        <v>44378</v>
      </c>
      <c r="C47" s="134" t="s">
        <v>187</v>
      </c>
      <c r="D47" s="239">
        <f t="shared" si="1"/>
        <v>1</v>
      </c>
      <c r="E47" s="236">
        <v>12</v>
      </c>
      <c r="F47" s="237">
        <v>129.9</v>
      </c>
      <c r="G47" s="238">
        <f t="shared" si="0"/>
        <v>1558.8000000000002</v>
      </c>
      <c r="H47" s="233"/>
    </row>
    <row r="48" spans="1:8" ht="15.75">
      <c r="A48" s="131">
        <v>47</v>
      </c>
      <c r="B48" s="234">
        <v>44378</v>
      </c>
      <c r="C48" s="134" t="s">
        <v>190</v>
      </c>
      <c r="D48" s="239">
        <f t="shared" si="1"/>
        <v>1</v>
      </c>
      <c r="E48" s="236">
        <v>12</v>
      </c>
      <c r="F48" s="237">
        <v>19.899999999999999</v>
      </c>
      <c r="G48" s="238">
        <f t="shared" si="0"/>
        <v>238.79999999999998</v>
      </c>
      <c r="H48" s="233"/>
    </row>
    <row r="49" spans="1:8" ht="15.75">
      <c r="A49" s="131">
        <v>48</v>
      </c>
      <c r="B49" s="234">
        <v>44378</v>
      </c>
      <c r="C49" s="134" t="s">
        <v>191</v>
      </c>
      <c r="D49" s="239">
        <f t="shared" si="1"/>
        <v>1</v>
      </c>
      <c r="E49" s="236">
        <v>12</v>
      </c>
      <c r="F49" s="237">
        <v>13.9</v>
      </c>
      <c r="G49" s="238">
        <f t="shared" si="0"/>
        <v>166.8</v>
      </c>
      <c r="H49" s="233"/>
    </row>
    <row r="50" spans="1:8" ht="15.75">
      <c r="A50" s="131">
        <v>49</v>
      </c>
      <c r="B50" s="234">
        <v>44378</v>
      </c>
      <c r="C50" s="134" t="s">
        <v>194</v>
      </c>
      <c r="D50" s="239">
        <f t="shared" si="1"/>
        <v>1</v>
      </c>
      <c r="E50" s="236">
        <v>12</v>
      </c>
      <c r="F50" s="237">
        <v>35</v>
      </c>
      <c r="G50" s="238">
        <f t="shared" si="0"/>
        <v>420</v>
      </c>
      <c r="H50" s="233"/>
    </row>
    <row r="51" spans="1:8" ht="15.75">
      <c r="A51" s="131">
        <v>50</v>
      </c>
      <c r="B51" s="234">
        <v>44378</v>
      </c>
      <c r="C51" s="134" t="s">
        <v>195</v>
      </c>
      <c r="D51" s="239">
        <f t="shared" si="1"/>
        <v>1</v>
      </c>
      <c r="E51" s="236">
        <v>12</v>
      </c>
      <c r="F51" s="237">
        <v>29.9</v>
      </c>
      <c r="G51" s="238">
        <f t="shared" si="0"/>
        <v>358.79999999999995</v>
      </c>
      <c r="H51" s="233"/>
    </row>
    <row r="52" spans="1:8" ht="18">
      <c r="A52" s="240"/>
      <c r="B52" s="234"/>
      <c r="C52" s="241"/>
      <c r="D52" s="239"/>
      <c r="E52" s="240"/>
      <c r="F52" s="242"/>
      <c r="G52" s="243"/>
      <c r="H52" s="233"/>
    </row>
    <row r="53" spans="1:8" ht="15.75">
      <c r="A53" s="131">
        <v>51</v>
      </c>
      <c r="B53" s="234">
        <v>44378</v>
      </c>
      <c r="C53" s="134" t="s">
        <v>196</v>
      </c>
      <c r="D53" s="239">
        <f>SUM(E52/12)</f>
        <v>0</v>
      </c>
      <c r="E53" s="236">
        <v>12</v>
      </c>
      <c r="F53" s="237">
        <v>22.99</v>
      </c>
      <c r="G53" s="238">
        <f t="shared" ref="G53:G84" si="2">SUM(F53*E53)</f>
        <v>275.88</v>
      </c>
      <c r="H53" s="233"/>
    </row>
    <row r="54" spans="1:8" ht="15.75">
      <c r="A54" s="131">
        <v>52</v>
      </c>
      <c r="B54" s="234">
        <v>44378</v>
      </c>
      <c r="C54" s="134" t="s">
        <v>199</v>
      </c>
      <c r="D54" s="239">
        <f>SUM(E54/12)</f>
        <v>1</v>
      </c>
      <c r="E54" s="236">
        <v>12</v>
      </c>
      <c r="F54" s="237">
        <v>82.9</v>
      </c>
      <c r="G54" s="238">
        <f t="shared" si="2"/>
        <v>994.80000000000007</v>
      </c>
      <c r="H54" s="233"/>
    </row>
    <row r="55" spans="1:8" ht="15.75">
      <c r="A55" s="131">
        <v>53</v>
      </c>
      <c r="B55" s="234">
        <v>44378</v>
      </c>
      <c r="C55" s="134" t="s">
        <v>202</v>
      </c>
      <c r="D55" s="239">
        <f t="shared" ref="D55:D60" si="3">SUM(E54/12)</f>
        <v>1</v>
      </c>
      <c r="E55" s="236">
        <v>12</v>
      </c>
      <c r="F55" s="237">
        <v>119.9</v>
      </c>
      <c r="G55" s="238">
        <f t="shared" si="2"/>
        <v>1438.8000000000002</v>
      </c>
      <c r="H55" s="233"/>
    </row>
    <row r="56" spans="1:8" ht="15.75">
      <c r="A56" s="131">
        <v>54</v>
      </c>
      <c r="B56" s="234">
        <v>44378</v>
      </c>
      <c r="C56" s="134" t="s">
        <v>205</v>
      </c>
      <c r="D56" s="239">
        <f t="shared" si="3"/>
        <v>1</v>
      </c>
      <c r="E56" s="236">
        <v>12</v>
      </c>
      <c r="F56" s="237">
        <v>139.9</v>
      </c>
      <c r="G56" s="238">
        <f t="shared" si="2"/>
        <v>1678.8000000000002</v>
      </c>
      <c r="H56" s="233"/>
    </row>
    <row r="57" spans="1:8" ht="15.75">
      <c r="A57" s="131">
        <v>55</v>
      </c>
      <c r="B57" s="234">
        <v>44378</v>
      </c>
      <c r="C57" s="134" t="s">
        <v>208</v>
      </c>
      <c r="D57" s="239">
        <f t="shared" si="3"/>
        <v>1</v>
      </c>
      <c r="E57" s="236">
        <v>12</v>
      </c>
      <c r="F57" s="237">
        <v>39.9</v>
      </c>
      <c r="G57" s="238">
        <f t="shared" si="2"/>
        <v>478.79999999999995</v>
      </c>
      <c r="H57" s="233"/>
    </row>
    <row r="58" spans="1:8" ht="15.75">
      <c r="A58" s="131">
        <v>56</v>
      </c>
      <c r="B58" s="234">
        <v>44378</v>
      </c>
      <c r="C58" s="134" t="s">
        <v>211</v>
      </c>
      <c r="D58" s="239">
        <f t="shared" si="3"/>
        <v>1</v>
      </c>
      <c r="E58" s="236">
        <v>12</v>
      </c>
      <c r="F58" s="237">
        <v>24.9</v>
      </c>
      <c r="G58" s="238">
        <f t="shared" si="2"/>
        <v>298.79999999999995</v>
      </c>
      <c r="H58" s="233"/>
    </row>
    <row r="59" spans="1:8" ht="15.75">
      <c r="A59" s="131">
        <v>57</v>
      </c>
      <c r="B59" s="234">
        <v>44378</v>
      </c>
      <c r="C59" s="134" t="s">
        <v>212</v>
      </c>
      <c r="D59" s="239">
        <f t="shared" si="3"/>
        <v>1</v>
      </c>
      <c r="E59" s="236">
        <v>12</v>
      </c>
      <c r="F59" s="237">
        <v>24.9</v>
      </c>
      <c r="G59" s="238">
        <f t="shared" si="2"/>
        <v>298.79999999999995</v>
      </c>
      <c r="H59" s="233"/>
    </row>
    <row r="60" spans="1:8" ht="15.75">
      <c r="A60" s="131">
        <v>58</v>
      </c>
      <c r="B60" s="234">
        <v>44378</v>
      </c>
      <c r="C60" s="134" t="s">
        <v>213</v>
      </c>
      <c r="D60" s="239">
        <f t="shared" si="3"/>
        <v>1</v>
      </c>
      <c r="E60" s="236">
        <v>12</v>
      </c>
      <c r="F60" s="237">
        <v>79</v>
      </c>
      <c r="G60" s="238">
        <f t="shared" si="2"/>
        <v>948</v>
      </c>
      <c r="H60" s="233"/>
    </row>
    <row r="61" spans="1:8" ht="15.75">
      <c r="A61" s="131">
        <v>59</v>
      </c>
      <c r="B61" s="234">
        <v>44378</v>
      </c>
      <c r="C61" s="134" t="s">
        <v>216</v>
      </c>
      <c r="D61" s="239">
        <f t="shared" ref="D61:D84" si="4">SUM(E61/12)</f>
        <v>1</v>
      </c>
      <c r="E61" s="236">
        <v>12</v>
      </c>
      <c r="F61" s="237">
        <v>79</v>
      </c>
      <c r="G61" s="238">
        <f t="shared" si="2"/>
        <v>948</v>
      </c>
      <c r="H61" s="233"/>
    </row>
    <row r="62" spans="1:8" ht="15.75">
      <c r="A62" s="131">
        <v>60</v>
      </c>
      <c r="B62" s="234">
        <v>44378</v>
      </c>
      <c r="C62" s="134" t="s">
        <v>217</v>
      </c>
      <c r="D62" s="239">
        <f t="shared" si="4"/>
        <v>1</v>
      </c>
      <c r="E62" s="236">
        <v>12</v>
      </c>
      <c r="F62" s="237">
        <v>79</v>
      </c>
      <c r="G62" s="238">
        <f t="shared" si="2"/>
        <v>948</v>
      </c>
      <c r="H62" s="233"/>
    </row>
    <row r="63" spans="1:8" ht="15.75">
      <c r="A63" s="131">
        <v>61</v>
      </c>
      <c r="B63" s="234">
        <v>44378</v>
      </c>
      <c r="C63" s="134" t="s">
        <v>218</v>
      </c>
      <c r="D63" s="239">
        <f t="shared" si="4"/>
        <v>1</v>
      </c>
      <c r="E63" s="236">
        <v>12</v>
      </c>
      <c r="F63" s="237">
        <v>79</v>
      </c>
      <c r="G63" s="238">
        <f t="shared" si="2"/>
        <v>948</v>
      </c>
      <c r="H63" s="233"/>
    </row>
    <row r="64" spans="1:8" ht="15.75">
      <c r="A64" s="131">
        <v>62</v>
      </c>
      <c r="B64" s="234">
        <v>44378</v>
      </c>
      <c r="C64" s="134" t="s">
        <v>219</v>
      </c>
      <c r="D64" s="239">
        <f t="shared" si="4"/>
        <v>1</v>
      </c>
      <c r="E64" s="236">
        <v>12</v>
      </c>
      <c r="F64" s="237">
        <v>149.9</v>
      </c>
      <c r="G64" s="238">
        <f t="shared" si="2"/>
        <v>1798.8000000000002</v>
      </c>
      <c r="H64" s="233"/>
    </row>
    <row r="65" spans="1:8" ht="15.75">
      <c r="A65" s="131">
        <v>63</v>
      </c>
      <c r="B65" s="234">
        <v>44378</v>
      </c>
      <c r="C65" s="134" t="s">
        <v>222</v>
      </c>
      <c r="D65" s="239">
        <f t="shared" si="4"/>
        <v>1</v>
      </c>
      <c r="E65" s="236">
        <v>12</v>
      </c>
      <c r="F65" s="237">
        <v>149.9</v>
      </c>
      <c r="G65" s="238">
        <f t="shared" si="2"/>
        <v>1798.8000000000002</v>
      </c>
      <c r="H65" s="233"/>
    </row>
    <row r="66" spans="1:8" ht="15.75">
      <c r="A66" s="131">
        <v>64</v>
      </c>
      <c r="B66" s="234">
        <v>44378</v>
      </c>
      <c r="C66" s="134" t="s">
        <v>223</v>
      </c>
      <c r="D66" s="239">
        <f t="shared" si="4"/>
        <v>1</v>
      </c>
      <c r="E66" s="236">
        <v>12</v>
      </c>
      <c r="F66" s="237">
        <v>149.9</v>
      </c>
      <c r="G66" s="238">
        <f t="shared" si="2"/>
        <v>1798.8000000000002</v>
      </c>
      <c r="H66" s="233"/>
    </row>
    <row r="67" spans="1:8" ht="15.75">
      <c r="A67" s="131">
        <v>65</v>
      </c>
      <c r="B67" s="234">
        <v>44378</v>
      </c>
      <c r="C67" s="134" t="s">
        <v>224</v>
      </c>
      <c r="D67" s="239">
        <f t="shared" si="4"/>
        <v>1</v>
      </c>
      <c r="E67" s="236">
        <v>12</v>
      </c>
      <c r="F67" s="237">
        <v>149.9</v>
      </c>
      <c r="G67" s="238">
        <f t="shared" si="2"/>
        <v>1798.8000000000002</v>
      </c>
      <c r="H67" s="233"/>
    </row>
    <row r="68" spans="1:8" ht="15.75">
      <c r="A68" s="131">
        <v>66</v>
      </c>
      <c r="B68" s="234">
        <v>44378</v>
      </c>
      <c r="C68" s="134" t="s">
        <v>225</v>
      </c>
      <c r="D68" s="239">
        <f t="shared" si="4"/>
        <v>1</v>
      </c>
      <c r="E68" s="236">
        <v>12</v>
      </c>
      <c r="F68" s="237">
        <v>149.9</v>
      </c>
      <c r="G68" s="238">
        <f t="shared" si="2"/>
        <v>1798.8000000000002</v>
      </c>
      <c r="H68" s="233"/>
    </row>
    <row r="69" spans="1:8" ht="15.75">
      <c r="A69" s="131">
        <v>67</v>
      </c>
      <c r="B69" s="234">
        <v>44378</v>
      </c>
      <c r="C69" s="134" t="s">
        <v>226</v>
      </c>
      <c r="D69" s="239">
        <f t="shared" si="4"/>
        <v>1</v>
      </c>
      <c r="E69" s="236">
        <v>12</v>
      </c>
      <c r="F69" s="237">
        <v>139</v>
      </c>
      <c r="G69" s="238">
        <f t="shared" si="2"/>
        <v>1668</v>
      </c>
      <c r="H69" s="233"/>
    </row>
    <row r="70" spans="1:8" ht="15.75">
      <c r="A70" s="131">
        <v>68</v>
      </c>
      <c r="B70" s="234">
        <v>44378</v>
      </c>
      <c r="C70" s="134" t="s">
        <v>229</v>
      </c>
      <c r="D70" s="239">
        <f t="shared" si="4"/>
        <v>1</v>
      </c>
      <c r="E70" s="236">
        <v>12</v>
      </c>
      <c r="F70" s="237">
        <v>139</v>
      </c>
      <c r="G70" s="238">
        <f t="shared" si="2"/>
        <v>1668</v>
      </c>
      <c r="H70" s="233"/>
    </row>
    <row r="71" spans="1:8" ht="15.75">
      <c r="A71" s="131">
        <v>69</v>
      </c>
      <c r="B71" s="234">
        <v>44378</v>
      </c>
      <c r="C71" s="134" t="s">
        <v>230</v>
      </c>
      <c r="D71" s="239">
        <f t="shared" si="4"/>
        <v>1</v>
      </c>
      <c r="E71" s="236">
        <v>12</v>
      </c>
      <c r="F71" s="237">
        <v>15</v>
      </c>
      <c r="G71" s="238">
        <f t="shared" si="2"/>
        <v>180</v>
      </c>
      <c r="H71" s="233"/>
    </row>
    <row r="72" spans="1:8" ht="15.75">
      <c r="A72" s="131">
        <v>70</v>
      </c>
      <c r="B72" s="234">
        <v>44378</v>
      </c>
      <c r="C72" s="134" t="s">
        <v>231</v>
      </c>
      <c r="D72" s="239">
        <f t="shared" si="4"/>
        <v>1</v>
      </c>
      <c r="E72" s="236">
        <v>12</v>
      </c>
      <c r="F72" s="237">
        <v>15</v>
      </c>
      <c r="G72" s="238">
        <f t="shared" si="2"/>
        <v>180</v>
      </c>
      <c r="H72" s="233"/>
    </row>
    <row r="73" spans="1:8" ht="15.75">
      <c r="A73" s="131">
        <v>71</v>
      </c>
      <c r="B73" s="234">
        <v>44378</v>
      </c>
      <c r="C73" s="134" t="s">
        <v>1235</v>
      </c>
      <c r="D73" s="239">
        <f t="shared" si="4"/>
        <v>1</v>
      </c>
      <c r="E73" s="236">
        <v>12</v>
      </c>
      <c r="F73" s="237">
        <v>15</v>
      </c>
      <c r="G73" s="238">
        <f t="shared" si="2"/>
        <v>180</v>
      </c>
      <c r="H73" s="233"/>
    </row>
    <row r="74" spans="1:8" ht="15.75">
      <c r="A74" s="131">
        <v>72</v>
      </c>
      <c r="B74" s="234">
        <v>44378</v>
      </c>
      <c r="C74" s="134" t="s">
        <v>233</v>
      </c>
      <c r="D74" s="239">
        <f t="shared" si="4"/>
        <v>1</v>
      </c>
      <c r="E74" s="236">
        <v>12</v>
      </c>
      <c r="F74" s="237">
        <v>15</v>
      </c>
      <c r="G74" s="238">
        <f t="shared" si="2"/>
        <v>180</v>
      </c>
      <c r="H74" s="233"/>
    </row>
    <row r="75" spans="1:8" ht="15.75">
      <c r="A75" s="131">
        <v>73</v>
      </c>
      <c r="B75" s="234">
        <v>44378</v>
      </c>
      <c r="C75" s="134" t="s">
        <v>234</v>
      </c>
      <c r="D75" s="239">
        <f t="shared" si="4"/>
        <v>1</v>
      </c>
      <c r="E75" s="236">
        <v>12</v>
      </c>
      <c r="F75" s="237">
        <v>15</v>
      </c>
      <c r="G75" s="238">
        <f t="shared" si="2"/>
        <v>180</v>
      </c>
      <c r="H75" s="233"/>
    </row>
    <row r="76" spans="1:8" ht="15.75">
      <c r="A76" s="131">
        <v>74</v>
      </c>
      <c r="B76" s="234">
        <v>44378</v>
      </c>
      <c r="C76" s="134" t="s">
        <v>235</v>
      </c>
      <c r="D76" s="239">
        <f t="shared" si="4"/>
        <v>1</v>
      </c>
      <c r="E76" s="236">
        <v>12</v>
      </c>
      <c r="F76" s="237">
        <v>15</v>
      </c>
      <c r="G76" s="238">
        <f t="shared" si="2"/>
        <v>180</v>
      </c>
      <c r="H76" s="233"/>
    </row>
    <row r="77" spans="1:8" ht="15.75">
      <c r="A77" s="131">
        <v>75</v>
      </c>
      <c r="B77" s="234">
        <v>44378</v>
      </c>
      <c r="C77" s="134" t="s">
        <v>236</v>
      </c>
      <c r="D77" s="239">
        <f t="shared" si="4"/>
        <v>1</v>
      </c>
      <c r="E77" s="236">
        <v>12</v>
      </c>
      <c r="F77" s="237">
        <v>15</v>
      </c>
      <c r="G77" s="238">
        <f t="shared" si="2"/>
        <v>180</v>
      </c>
      <c r="H77" s="233"/>
    </row>
    <row r="78" spans="1:8" ht="15.75">
      <c r="A78" s="131">
        <v>76</v>
      </c>
      <c r="B78" s="234">
        <v>44378</v>
      </c>
      <c r="C78" s="134" t="s">
        <v>237</v>
      </c>
      <c r="D78" s="239">
        <f t="shared" si="4"/>
        <v>1</v>
      </c>
      <c r="E78" s="236">
        <v>12</v>
      </c>
      <c r="F78" s="237">
        <v>15.9</v>
      </c>
      <c r="G78" s="238">
        <f t="shared" si="2"/>
        <v>190.8</v>
      </c>
      <c r="H78" s="233"/>
    </row>
    <row r="79" spans="1:8" ht="15.75">
      <c r="A79" s="131">
        <v>77</v>
      </c>
      <c r="B79" s="234">
        <v>44378</v>
      </c>
      <c r="C79" s="134" t="s">
        <v>238</v>
      </c>
      <c r="D79" s="239">
        <f t="shared" si="4"/>
        <v>1</v>
      </c>
      <c r="E79" s="236">
        <v>12</v>
      </c>
      <c r="F79" s="237">
        <v>11.9</v>
      </c>
      <c r="G79" s="238">
        <f t="shared" si="2"/>
        <v>142.80000000000001</v>
      </c>
      <c r="H79" s="233"/>
    </row>
    <row r="80" spans="1:8" ht="15.75">
      <c r="A80" s="131">
        <v>78</v>
      </c>
      <c r="B80" s="234">
        <v>44378</v>
      </c>
      <c r="C80" s="134" t="s">
        <v>241</v>
      </c>
      <c r="D80" s="239">
        <f t="shared" si="4"/>
        <v>1</v>
      </c>
      <c r="E80" s="236">
        <v>12</v>
      </c>
      <c r="F80" s="237">
        <v>14.9</v>
      </c>
      <c r="G80" s="238">
        <f t="shared" si="2"/>
        <v>178.8</v>
      </c>
      <c r="H80" s="233"/>
    </row>
    <row r="81" spans="1:8" ht="15.75">
      <c r="A81" s="131">
        <v>79</v>
      </c>
      <c r="B81" s="234">
        <v>44378</v>
      </c>
      <c r="C81" s="134" t="s">
        <v>242</v>
      </c>
      <c r="D81" s="239">
        <f t="shared" si="4"/>
        <v>1</v>
      </c>
      <c r="E81" s="236">
        <v>12</v>
      </c>
      <c r="F81" s="237">
        <v>10.5</v>
      </c>
      <c r="G81" s="238">
        <f t="shared" si="2"/>
        <v>126</v>
      </c>
      <c r="H81" s="233"/>
    </row>
    <row r="82" spans="1:8" ht="15.75">
      <c r="A82" s="131">
        <v>80</v>
      </c>
      <c r="B82" s="234">
        <v>44378</v>
      </c>
      <c r="C82" s="134" t="s">
        <v>244</v>
      </c>
      <c r="D82" s="239">
        <f t="shared" si="4"/>
        <v>1</v>
      </c>
      <c r="E82" s="236">
        <v>12</v>
      </c>
      <c r="F82" s="237">
        <v>15</v>
      </c>
      <c r="G82" s="238">
        <f t="shared" si="2"/>
        <v>180</v>
      </c>
      <c r="H82" s="233"/>
    </row>
    <row r="83" spans="1:8" ht="15.75">
      <c r="A83" s="131">
        <v>81</v>
      </c>
      <c r="B83" s="234">
        <v>44378</v>
      </c>
      <c r="C83" s="134" t="s">
        <v>245</v>
      </c>
      <c r="D83" s="239">
        <f t="shared" si="4"/>
        <v>1</v>
      </c>
      <c r="E83" s="236">
        <v>12</v>
      </c>
      <c r="F83" s="237">
        <v>38</v>
      </c>
      <c r="G83" s="238">
        <f t="shared" si="2"/>
        <v>456</v>
      </c>
      <c r="H83" s="233"/>
    </row>
    <row r="84" spans="1:8" ht="15.75">
      <c r="A84" s="131">
        <v>82</v>
      </c>
      <c r="B84" s="234">
        <v>44378</v>
      </c>
      <c r="C84" s="134" t="s">
        <v>248</v>
      </c>
      <c r="D84" s="239">
        <f t="shared" si="4"/>
        <v>1</v>
      </c>
      <c r="E84" s="236">
        <v>12</v>
      </c>
      <c r="F84" s="237">
        <v>79.900000000000006</v>
      </c>
      <c r="G84" s="238">
        <f t="shared" si="2"/>
        <v>958.80000000000007</v>
      </c>
      <c r="H84" s="233"/>
    </row>
    <row r="85" spans="1:8" ht="15.75">
      <c r="A85" s="131"/>
      <c r="B85" s="234"/>
      <c r="C85" s="134"/>
      <c r="D85" s="239"/>
      <c r="E85" s="131"/>
      <c r="F85" s="237"/>
      <c r="G85" s="238"/>
      <c r="H85" s="233"/>
    </row>
    <row r="86" spans="1:8" ht="18">
      <c r="A86" s="131"/>
      <c r="B86" s="234"/>
      <c r="C86" s="241"/>
      <c r="D86" s="239"/>
      <c r="E86" s="240"/>
      <c r="F86" s="242"/>
      <c r="G86" s="238"/>
      <c r="H86" s="233"/>
    </row>
    <row r="87" spans="1:8" ht="15.75">
      <c r="A87" s="131">
        <v>83</v>
      </c>
      <c r="B87" s="234">
        <v>44378</v>
      </c>
      <c r="C87" s="134" t="s">
        <v>251</v>
      </c>
      <c r="D87" s="239">
        <f t="shared" ref="D87:D99" si="5">SUM(E87/12)</f>
        <v>1</v>
      </c>
      <c r="E87" s="236">
        <v>12</v>
      </c>
      <c r="F87" s="237">
        <v>69.900000000000006</v>
      </c>
      <c r="G87" s="238">
        <f t="shared" ref="G87:G99" si="6">SUM(F87*E87)</f>
        <v>838.80000000000007</v>
      </c>
      <c r="H87" s="233"/>
    </row>
    <row r="88" spans="1:8" ht="15.75">
      <c r="A88" s="131">
        <v>84</v>
      </c>
      <c r="B88" s="234">
        <v>44378</v>
      </c>
      <c r="C88" s="134" t="s">
        <v>254</v>
      </c>
      <c r="D88" s="239">
        <f t="shared" si="5"/>
        <v>1</v>
      </c>
      <c r="E88" s="236">
        <v>12</v>
      </c>
      <c r="F88" s="237">
        <v>150</v>
      </c>
      <c r="G88" s="238">
        <f t="shared" si="6"/>
        <v>1800</v>
      </c>
      <c r="H88" s="233"/>
    </row>
    <row r="89" spans="1:8" ht="15.75">
      <c r="A89" s="131">
        <v>85</v>
      </c>
      <c r="B89" s="234">
        <v>44378</v>
      </c>
      <c r="C89" s="134" t="s">
        <v>256</v>
      </c>
      <c r="D89" s="239">
        <f t="shared" si="5"/>
        <v>1</v>
      </c>
      <c r="E89" s="236">
        <v>12</v>
      </c>
      <c r="F89" s="237">
        <v>24.9</v>
      </c>
      <c r="G89" s="238">
        <f t="shared" si="6"/>
        <v>298.79999999999995</v>
      </c>
      <c r="H89" s="233"/>
    </row>
    <row r="90" spans="1:8" ht="15.75">
      <c r="A90" s="131">
        <v>86</v>
      </c>
      <c r="B90" s="234">
        <v>44378</v>
      </c>
      <c r="C90" s="134" t="s">
        <v>257</v>
      </c>
      <c r="D90" s="239">
        <f t="shared" si="5"/>
        <v>1</v>
      </c>
      <c r="E90" s="236">
        <v>12</v>
      </c>
      <c r="F90" s="237">
        <v>19.899999999999999</v>
      </c>
      <c r="G90" s="238">
        <f t="shared" si="6"/>
        <v>238.79999999999998</v>
      </c>
      <c r="H90" s="233"/>
    </row>
    <row r="91" spans="1:8" ht="15.75">
      <c r="A91" s="131">
        <v>87</v>
      </c>
      <c r="B91" s="234">
        <v>44378</v>
      </c>
      <c r="C91" s="134" t="s">
        <v>258</v>
      </c>
      <c r="D91" s="239">
        <f t="shared" si="5"/>
        <v>1</v>
      </c>
      <c r="E91" s="236">
        <v>12</v>
      </c>
      <c r="F91" s="237">
        <v>35</v>
      </c>
      <c r="G91" s="238">
        <f t="shared" si="6"/>
        <v>420</v>
      </c>
      <c r="H91" s="233"/>
    </row>
    <row r="92" spans="1:8" ht="15.75">
      <c r="A92" s="131">
        <v>88</v>
      </c>
      <c r="B92" s="234">
        <v>44378</v>
      </c>
      <c r="C92" s="134" t="s">
        <v>259</v>
      </c>
      <c r="D92" s="239">
        <f t="shared" si="5"/>
        <v>1</v>
      </c>
      <c r="E92" s="236">
        <v>12</v>
      </c>
      <c r="F92" s="237">
        <v>29.9</v>
      </c>
      <c r="G92" s="238">
        <f t="shared" si="6"/>
        <v>358.79999999999995</v>
      </c>
      <c r="H92" s="233"/>
    </row>
    <row r="93" spans="1:8" ht="15.75">
      <c r="A93" s="131">
        <v>89</v>
      </c>
      <c r="B93" s="234">
        <v>44378</v>
      </c>
      <c r="C93" s="134" t="s">
        <v>260</v>
      </c>
      <c r="D93" s="239">
        <f t="shared" si="5"/>
        <v>1</v>
      </c>
      <c r="E93" s="236">
        <v>12</v>
      </c>
      <c r="F93" s="237">
        <v>99</v>
      </c>
      <c r="G93" s="238">
        <f t="shared" si="6"/>
        <v>1188</v>
      </c>
      <c r="H93" s="233"/>
    </row>
    <row r="94" spans="1:8" ht="15.75">
      <c r="A94" s="131">
        <v>90</v>
      </c>
      <c r="B94" s="234">
        <v>44378</v>
      </c>
      <c r="C94" s="134" t="s">
        <v>263</v>
      </c>
      <c r="D94" s="239">
        <f t="shared" si="5"/>
        <v>1</v>
      </c>
      <c r="E94" s="236">
        <v>12</v>
      </c>
      <c r="F94" s="237">
        <v>150</v>
      </c>
      <c r="G94" s="238">
        <f t="shared" si="6"/>
        <v>1800</v>
      </c>
      <c r="H94" s="233"/>
    </row>
    <row r="95" spans="1:8" ht="15.75">
      <c r="A95" s="131">
        <v>91</v>
      </c>
      <c r="B95" s="234">
        <v>44378</v>
      </c>
      <c r="C95" s="134" t="s">
        <v>264</v>
      </c>
      <c r="D95" s="239">
        <f t="shared" si="5"/>
        <v>1</v>
      </c>
      <c r="E95" s="236">
        <v>12</v>
      </c>
      <c r="F95" s="237">
        <v>999</v>
      </c>
      <c r="G95" s="238">
        <f t="shared" si="6"/>
        <v>11988</v>
      </c>
      <c r="H95" s="233"/>
    </row>
    <row r="96" spans="1:8" ht="15.75">
      <c r="A96" s="131">
        <v>92</v>
      </c>
      <c r="B96" s="234">
        <v>44378</v>
      </c>
      <c r="C96" s="134" t="s">
        <v>267</v>
      </c>
      <c r="D96" s="239">
        <f t="shared" si="5"/>
        <v>1</v>
      </c>
      <c r="E96" s="236">
        <v>12</v>
      </c>
      <c r="F96" s="237">
        <v>189</v>
      </c>
      <c r="G96" s="238">
        <f t="shared" si="6"/>
        <v>2268</v>
      </c>
      <c r="H96" s="233"/>
    </row>
    <row r="97" spans="1:9" ht="15.75">
      <c r="A97" s="131">
        <v>93</v>
      </c>
      <c r="B97" s="234">
        <v>44378</v>
      </c>
      <c r="C97" s="134" t="s">
        <v>270</v>
      </c>
      <c r="D97" s="239">
        <f t="shared" si="5"/>
        <v>1</v>
      </c>
      <c r="E97" s="236">
        <v>12</v>
      </c>
      <c r="F97" s="237">
        <v>59.9</v>
      </c>
      <c r="G97" s="238">
        <f t="shared" si="6"/>
        <v>718.8</v>
      </c>
      <c r="H97" s="233"/>
    </row>
    <row r="98" spans="1:9" ht="15.75">
      <c r="A98" s="244">
        <v>94</v>
      </c>
      <c r="B98" s="234">
        <v>44378</v>
      </c>
      <c r="C98" s="134" t="s">
        <v>273</v>
      </c>
      <c r="D98" s="239">
        <f t="shared" si="5"/>
        <v>1</v>
      </c>
      <c r="E98" s="236">
        <v>12</v>
      </c>
      <c r="F98" s="237">
        <v>22</v>
      </c>
      <c r="G98" s="238">
        <f t="shared" si="6"/>
        <v>264</v>
      </c>
      <c r="H98" s="233"/>
    </row>
    <row r="99" spans="1:9" ht="15.75">
      <c r="A99" s="131">
        <v>95</v>
      </c>
      <c r="B99" s="234">
        <v>44378</v>
      </c>
      <c r="C99" s="134" t="s">
        <v>276</v>
      </c>
      <c r="D99" s="239">
        <f t="shared" si="5"/>
        <v>1</v>
      </c>
      <c r="E99" s="236">
        <v>12</v>
      </c>
      <c r="F99" s="237">
        <v>49.9</v>
      </c>
      <c r="G99" s="238">
        <f t="shared" si="6"/>
        <v>598.79999999999995</v>
      </c>
      <c r="H99" s="233"/>
    </row>
    <row r="100" spans="1:9" ht="18">
      <c r="A100" s="84"/>
      <c r="B100" s="116"/>
      <c r="C100" s="245"/>
      <c r="D100" s="246"/>
      <c r="E100" s="247"/>
      <c r="F100" s="248"/>
      <c r="G100" s="249"/>
      <c r="H100" s="233"/>
    </row>
    <row r="101" spans="1:9" ht="15.75">
      <c r="B101" s="120"/>
      <c r="C101" s="222" t="s">
        <v>20</v>
      </c>
      <c r="D101" s="223">
        <f t="shared" ref="D101:E101" si="7">SUM(D2:D98)</f>
        <v>93</v>
      </c>
      <c r="E101" s="223">
        <f t="shared" si="7"/>
        <v>1128</v>
      </c>
      <c r="F101" s="250">
        <f t="shared" ref="F101:G101" si="8">SUM(F2:F99)</f>
        <v>5162.4800000000014</v>
      </c>
      <c r="G101" s="250">
        <f t="shared" si="8"/>
        <v>61949.760000000024</v>
      </c>
      <c r="H101" s="233"/>
    </row>
    <row r="102" spans="1:9">
      <c r="A102" s="84"/>
      <c r="B102" s="92"/>
      <c r="C102" s="92"/>
      <c r="D102" s="251"/>
      <c r="E102" s="84"/>
      <c r="F102" s="232"/>
      <c r="G102" s="232"/>
      <c r="H102" s="252"/>
      <c r="I102" s="84"/>
    </row>
    <row r="103" spans="1:9" ht="15.75">
      <c r="A103" s="131" t="s">
        <v>86</v>
      </c>
      <c r="B103" s="92" t="s">
        <v>1234</v>
      </c>
      <c r="C103" s="231" t="s">
        <v>40</v>
      </c>
      <c r="D103" s="84" t="s">
        <v>41</v>
      </c>
      <c r="E103" s="232" t="s">
        <v>281</v>
      </c>
      <c r="F103" s="232" t="s">
        <v>20</v>
      </c>
      <c r="G103" s="253"/>
      <c r="H103" s="254" t="s">
        <v>1236</v>
      </c>
      <c r="I103" s="237" t="s">
        <v>1237</v>
      </c>
    </row>
    <row r="104" spans="1:9" ht="15.75">
      <c r="A104" s="131">
        <v>1</v>
      </c>
      <c r="B104" s="134" t="s">
        <v>87</v>
      </c>
      <c r="C104" s="239">
        <f t="shared" ref="C104:C107" si="9">SUM(D104/12)</f>
        <v>2.0833333333333335</v>
      </c>
      <c r="D104" s="127">
        <v>25</v>
      </c>
      <c r="E104" s="255">
        <v>10.5</v>
      </c>
      <c r="F104" s="256">
        <f t="shared" ref="F104:F153" si="10">SUM(E104*D104)</f>
        <v>262.5</v>
      </c>
      <c r="G104" s="92"/>
      <c r="H104" s="252">
        <f t="shared" ref="H104:H153" si="11">SUM(D104/E2)</f>
        <v>2.0833333333333335</v>
      </c>
      <c r="I104" s="257">
        <f t="shared" ref="I104:I153" si="12">SUM(H104*E104)</f>
        <v>21.875</v>
      </c>
    </row>
    <row r="105" spans="1:9" ht="15.75">
      <c r="A105" s="131">
        <v>2</v>
      </c>
      <c r="B105" s="134" t="s">
        <v>90</v>
      </c>
      <c r="C105" s="239">
        <f t="shared" si="9"/>
        <v>0.16666666666666666</v>
      </c>
      <c r="D105" s="110">
        <v>2</v>
      </c>
      <c r="E105" s="255">
        <v>16.899999999999999</v>
      </c>
      <c r="F105" s="256">
        <f t="shared" si="10"/>
        <v>33.799999999999997</v>
      </c>
      <c r="G105" s="92"/>
      <c r="H105" s="252">
        <f t="shared" si="11"/>
        <v>0.16666666666666666</v>
      </c>
      <c r="I105" s="232">
        <f t="shared" si="12"/>
        <v>2.8166666666666664</v>
      </c>
    </row>
    <row r="106" spans="1:9" ht="15.75">
      <c r="A106" s="131">
        <v>3</v>
      </c>
      <c r="B106" s="134">
        <v>51</v>
      </c>
      <c r="C106" s="239">
        <f t="shared" si="9"/>
        <v>1</v>
      </c>
      <c r="D106" s="110">
        <v>12</v>
      </c>
      <c r="E106" s="255">
        <v>10.5</v>
      </c>
      <c r="F106" s="256">
        <f t="shared" si="10"/>
        <v>126</v>
      </c>
      <c r="G106" s="92"/>
      <c r="H106" s="252">
        <f t="shared" si="11"/>
        <v>1</v>
      </c>
      <c r="I106" s="232">
        <f t="shared" si="12"/>
        <v>10.5</v>
      </c>
    </row>
    <row r="107" spans="1:9" ht="15.75">
      <c r="A107" s="131">
        <v>4</v>
      </c>
      <c r="B107" s="134" t="s">
        <v>93</v>
      </c>
      <c r="C107" s="239">
        <f t="shared" si="9"/>
        <v>2.0833333333333335</v>
      </c>
      <c r="D107" s="110">
        <v>25</v>
      </c>
      <c r="E107" s="255">
        <v>14.5</v>
      </c>
      <c r="F107" s="256">
        <f t="shared" si="10"/>
        <v>362.5</v>
      </c>
      <c r="G107" s="92"/>
      <c r="H107" s="252">
        <f t="shared" si="11"/>
        <v>2.0833333333333335</v>
      </c>
      <c r="I107" s="232">
        <f t="shared" si="12"/>
        <v>30.208333333333336</v>
      </c>
    </row>
    <row r="108" spans="1:9" ht="15.75">
      <c r="A108" s="131">
        <v>5</v>
      </c>
      <c r="B108" s="134" t="s">
        <v>287</v>
      </c>
      <c r="C108" s="239">
        <v>1</v>
      </c>
      <c r="D108" s="115">
        <v>12</v>
      </c>
      <c r="E108" s="255">
        <v>16.5</v>
      </c>
      <c r="F108" s="256">
        <f t="shared" si="10"/>
        <v>198</v>
      </c>
      <c r="G108" s="92"/>
      <c r="H108" s="252">
        <f t="shared" si="11"/>
        <v>1</v>
      </c>
      <c r="I108" s="232">
        <f t="shared" si="12"/>
        <v>16.5</v>
      </c>
    </row>
    <row r="109" spans="1:9" ht="15.75">
      <c r="A109" s="131">
        <v>6</v>
      </c>
      <c r="B109" s="134" t="s">
        <v>99</v>
      </c>
      <c r="C109" s="239">
        <f t="shared" ref="C109:C137" si="13">SUM(D109/12)</f>
        <v>0.33333333333333331</v>
      </c>
      <c r="D109" s="110">
        <v>4</v>
      </c>
      <c r="E109" s="255">
        <v>5</v>
      </c>
      <c r="F109" s="256">
        <f t="shared" si="10"/>
        <v>20</v>
      </c>
      <c r="G109" s="92"/>
      <c r="H109" s="252">
        <f t="shared" si="11"/>
        <v>0.33333333333333331</v>
      </c>
      <c r="I109" s="232">
        <f t="shared" si="12"/>
        <v>1.6666666666666665</v>
      </c>
    </row>
    <row r="110" spans="1:9" ht="15.75">
      <c r="A110" s="131">
        <v>7</v>
      </c>
      <c r="B110" s="134" t="s">
        <v>102</v>
      </c>
      <c r="C110" s="239">
        <f t="shared" si="13"/>
        <v>2.5</v>
      </c>
      <c r="D110" s="110">
        <v>30</v>
      </c>
      <c r="E110" s="255">
        <v>15</v>
      </c>
      <c r="F110" s="256">
        <f t="shared" si="10"/>
        <v>450</v>
      </c>
      <c r="G110" s="92"/>
      <c r="H110" s="252">
        <f t="shared" si="11"/>
        <v>2.5</v>
      </c>
      <c r="I110" s="232">
        <f t="shared" si="12"/>
        <v>37.5</v>
      </c>
    </row>
    <row r="111" spans="1:9" ht="15.75">
      <c r="A111" s="131">
        <v>8</v>
      </c>
      <c r="B111" s="134" t="s">
        <v>105</v>
      </c>
      <c r="C111" s="239">
        <f t="shared" si="13"/>
        <v>2.5</v>
      </c>
      <c r="D111" s="110">
        <v>30</v>
      </c>
      <c r="E111" s="255">
        <v>8.9</v>
      </c>
      <c r="F111" s="256">
        <f t="shared" si="10"/>
        <v>267</v>
      </c>
      <c r="G111" s="92"/>
      <c r="H111" s="252">
        <f t="shared" si="11"/>
        <v>2.5</v>
      </c>
      <c r="I111" s="232">
        <f t="shared" si="12"/>
        <v>22.25</v>
      </c>
    </row>
    <row r="112" spans="1:9" ht="15.75">
      <c r="A112" s="131">
        <v>9</v>
      </c>
      <c r="B112" s="134" t="s">
        <v>108</v>
      </c>
      <c r="C112" s="239">
        <f t="shared" si="13"/>
        <v>0.25</v>
      </c>
      <c r="D112" s="110">
        <v>3</v>
      </c>
      <c r="E112" s="255">
        <v>8.9</v>
      </c>
      <c r="F112" s="256">
        <f t="shared" si="10"/>
        <v>26.700000000000003</v>
      </c>
      <c r="G112" s="92"/>
      <c r="H112" s="252">
        <f t="shared" si="11"/>
        <v>0.25</v>
      </c>
      <c r="I112" s="232">
        <f t="shared" si="12"/>
        <v>2.2250000000000001</v>
      </c>
    </row>
    <row r="113" spans="1:9" ht="15.75">
      <c r="A113" s="131">
        <v>10</v>
      </c>
      <c r="B113" s="134" t="s">
        <v>292</v>
      </c>
      <c r="C113" s="239">
        <f t="shared" si="13"/>
        <v>0.25</v>
      </c>
      <c r="D113" s="110">
        <v>3</v>
      </c>
      <c r="E113" s="255">
        <v>32</v>
      </c>
      <c r="F113" s="256">
        <f t="shared" si="10"/>
        <v>96</v>
      </c>
      <c r="G113" s="92"/>
      <c r="H113" s="252">
        <f t="shared" si="11"/>
        <v>0.25</v>
      </c>
      <c r="I113" s="232">
        <f t="shared" si="12"/>
        <v>8</v>
      </c>
    </row>
    <row r="114" spans="1:9" ht="15.75">
      <c r="A114" s="131">
        <v>11</v>
      </c>
      <c r="B114" s="134" t="s">
        <v>112</v>
      </c>
      <c r="C114" s="239">
        <f t="shared" si="13"/>
        <v>0</v>
      </c>
      <c r="D114" s="110"/>
      <c r="E114" s="255">
        <v>23.9</v>
      </c>
      <c r="F114" s="256">
        <f t="shared" si="10"/>
        <v>0</v>
      </c>
      <c r="G114" s="92"/>
      <c r="H114" s="252">
        <f t="shared" si="11"/>
        <v>0</v>
      </c>
      <c r="I114" s="232">
        <f t="shared" si="12"/>
        <v>0</v>
      </c>
    </row>
    <row r="115" spans="1:9" ht="15.75">
      <c r="A115" s="131">
        <v>12</v>
      </c>
      <c r="B115" s="134" t="s">
        <v>115</v>
      </c>
      <c r="C115" s="239">
        <f t="shared" si="13"/>
        <v>0</v>
      </c>
      <c r="D115" s="110"/>
      <c r="E115" s="255">
        <v>25</v>
      </c>
      <c r="F115" s="256">
        <f t="shared" si="10"/>
        <v>0</v>
      </c>
      <c r="G115" s="92"/>
      <c r="H115" s="252">
        <f t="shared" si="11"/>
        <v>0</v>
      </c>
      <c r="I115" s="232">
        <f t="shared" si="12"/>
        <v>0</v>
      </c>
    </row>
    <row r="116" spans="1:9" ht="15.75">
      <c r="A116" s="131">
        <v>13</v>
      </c>
      <c r="B116" s="134" t="s">
        <v>117</v>
      </c>
      <c r="C116" s="239">
        <f t="shared" si="13"/>
        <v>0</v>
      </c>
      <c r="D116" s="110"/>
      <c r="E116" s="255">
        <v>27.9</v>
      </c>
      <c r="F116" s="256">
        <f t="shared" si="10"/>
        <v>0</v>
      </c>
      <c r="G116" s="92"/>
      <c r="H116" s="252">
        <f t="shared" si="11"/>
        <v>0</v>
      </c>
      <c r="I116" s="232">
        <f t="shared" si="12"/>
        <v>0</v>
      </c>
    </row>
    <row r="117" spans="1:9" ht="15.75">
      <c r="A117" s="131">
        <v>14</v>
      </c>
      <c r="B117" s="134" t="s">
        <v>120</v>
      </c>
      <c r="C117" s="239">
        <f t="shared" si="13"/>
        <v>0</v>
      </c>
      <c r="D117" s="110"/>
      <c r="E117" s="255">
        <v>15.9</v>
      </c>
      <c r="F117" s="256">
        <f t="shared" si="10"/>
        <v>0</v>
      </c>
      <c r="G117" s="92"/>
      <c r="H117" s="252">
        <f t="shared" si="11"/>
        <v>0</v>
      </c>
      <c r="I117" s="232">
        <f t="shared" si="12"/>
        <v>0</v>
      </c>
    </row>
    <row r="118" spans="1:9" ht="15.75">
      <c r="A118" s="131">
        <v>15</v>
      </c>
      <c r="B118" s="134" t="s">
        <v>123</v>
      </c>
      <c r="C118" s="239">
        <f t="shared" si="13"/>
        <v>0</v>
      </c>
      <c r="D118" s="110"/>
      <c r="E118" s="255">
        <v>16.899999999999999</v>
      </c>
      <c r="F118" s="256">
        <f t="shared" si="10"/>
        <v>0</v>
      </c>
      <c r="G118" s="92"/>
      <c r="H118" s="252">
        <f t="shared" si="11"/>
        <v>0</v>
      </c>
      <c r="I118" s="232">
        <f t="shared" si="12"/>
        <v>0</v>
      </c>
    </row>
    <row r="119" spans="1:9" ht="15.75">
      <c r="A119" s="131">
        <v>16</v>
      </c>
      <c r="B119" s="134" t="s">
        <v>124</v>
      </c>
      <c r="C119" s="239">
        <f t="shared" si="13"/>
        <v>0</v>
      </c>
      <c r="D119" s="110"/>
      <c r="E119" s="255">
        <v>17.899999999999999</v>
      </c>
      <c r="F119" s="256">
        <f t="shared" si="10"/>
        <v>0</v>
      </c>
      <c r="G119" s="92"/>
      <c r="H119" s="252">
        <f t="shared" si="11"/>
        <v>0</v>
      </c>
      <c r="I119" s="232">
        <f t="shared" si="12"/>
        <v>0</v>
      </c>
    </row>
    <row r="120" spans="1:9" ht="15.75">
      <c r="A120" s="131">
        <v>17</v>
      </c>
      <c r="B120" s="134" t="s">
        <v>127</v>
      </c>
      <c r="C120" s="239">
        <f t="shared" si="13"/>
        <v>0</v>
      </c>
      <c r="D120" s="110"/>
      <c r="E120" s="255">
        <v>24.9</v>
      </c>
      <c r="F120" s="256">
        <f t="shared" si="10"/>
        <v>0</v>
      </c>
      <c r="G120" s="92"/>
      <c r="H120" s="252">
        <f t="shared" si="11"/>
        <v>0</v>
      </c>
      <c r="I120" s="232">
        <f t="shared" si="12"/>
        <v>0</v>
      </c>
    </row>
    <row r="121" spans="1:9" ht="15.75">
      <c r="A121" s="131">
        <v>18</v>
      </c>
      <c r="B121" s="134" t="s">
        <v>130</v>
      </c>
      <c r="C121" s="239">
        <f t="shared" si="13"/>
        <v>0</v>
      </c>
      <c r="D121" s="110"/>
      <c r="E121" s="255">
        <v>16.899999999999999</v>
      </c>
      <c r="F121" s="256">
        <f t="shared" si="10"/>
        <v>0</v>
      </c>
      <c r="G121" s="92"/>
      <c r="H121" s="252">
        <f t="shared" si="11"/>
        <v>0</v>
      </c>
      <c r="I121" s="232">
        <f t="shared" si="12"/>
        <v>0</v>
      </c>
    </row>
    <row r="122" spans="1:9" ht="15.75">
      <c r="A122" s="131">
        <v>19</v>
      </c>
      <c r="B122" s="134" t="s">
        <v>131</v>
      </c>
      <c r="C122" s="239">
        <f t="shared" si="13"/>
        <v>0</v>
      </c>
      <c r="D122" s="110"/>
      <c r="E122" s="255">
        <v>14.9</v>
      </c>
      <c r="F122" s="256">
        <f t="shared" si="10"/>
        <v>0</v>
      </c>
      <c r="G122" s="92"/>
      <c r="H122" s="252">
        <f t="shared" si="11"/>
        <v>0</v>
      </c>
      <c r="I122" s="232">
        <f t="shared" si="12"/>
        <v>0</v>
      </c>
    </row>
    <row r="123" spans="1:9" ht="15.75">
      <c r="A123" s="131">
        <v>20</v>
      </c>
      <c r="B123" s="134" t="s">
        <v>134</v>
      </c>
      <c r="C123" s="239">
        <f t="shared" si="13"/>
        <v>0</v>
      </c>
      <c r="D123" s="110"/>
      <c r="E123" s="255">
        <v>12.5</v>
      </c>
      <c r="F123" s="256">
        <f t="shared" si="10"/>
        <v>0</v>
      </c>
      <c r="G123" s="92"/>
      <c r="H123" s="252">
        <f t="shared" si="11"/>
        <v>0</v>
      </c>
      <c r="I123" s="232">
        <f t="shared" si="12"/>
        <v>0</v>
      </c>
    </row>
    <row r="124" spans="1:9" ht="15.75">
      <c r="A124" s="131">
        <v>21</v>
      </c>
      <c r="B124" s="134" t="s">
        <v>137</v>
      </c>
      <c r="C124" s="239">
        <f t="shared" si="13"/>
        <v>0</v>
      </c>
      <c r="D124" s="110"/>
      <c r="E124" s="255">
        <v>12.9</v>
      </c>
      <c r="F124" s="256">
        <f t="shared" si="10"/>
        <v>0</v>
      </c>
      <c r="G124" s="92"/>
      <c r="H124" s="252">
        <f t="shared" si="11"/>
        <v>0</v>
      </c>
      <c r="I124" s="232">
        <f t="shared" si="12"/>
        <v>0</v>
      </c>
    </row>
    <row r="125" spans="1:9" ht="15.75">
      <c r="A125" s="131">
        <v>22</v>
      </c>
      <c r="B125" s="134" t="s">
        <v>140</v>
      </c>
      <c r="C125" s="239">
        <f t="shared" si="13"/>
        <v>0</v>
      </c>
      <c r="D125" s="110"/>
      <c r="E125" s="255">
        <v>33</v>
      </c>
      <c r="F125" s="256">
        <f t="shared" si="10"/>
        <v>0</v>
      </c>
      <c r="G125" s="92"/>
      <c r="H125" s="252">
        <f t="shared" si="11"/>
        <v>0</v>
      </c>
      <c r="I125" s="232">
        <f t="shared" si="12"/>
        <v>0</v>
      </c>
    </row>
    <row r="126" spans="1:9" ht="15.75">
      <c r="A126" s="131">
        <v>23</v>
      </c>
      <c r="B126" s="134" t="s">
        <v>143</v>
      </c>
      <c r="C126" s="239">
        <f t="shared" si="13"/>
        <v>0</v>
      </c>
      <c r="D126" s="110"/>
      <c r="E126" s="255">
        <v>24.8</v>
      </c>
      <c r="F126" s="256">
        <f t="shared" si="10"/>
        <v>0</v>
      </c>
      <c r="G126" s="92"/>
      <c r="H126" s="252">
        <f t="shared" si="11"/>
        <v>0</v>
      </c>
      <c r="I126" s="232">
        <f t="shared" si="12"/>
        <v>0</v>
      </c>
    </row>
    <row r="127" spans="1:9" ht="15.75">
      <c r="A127" s="131">
        <v>24</v>
      </c>
      <c r="B127" s="134" t="s">
        <v>146</v>
      </c>
      <c r="C127" s="239">
        <f t="shared" si="13"/>
        <v>0</v>
      </c>
      <c r="D127" s="110"/>
      <c r="E127" s="255">
        <v>19.899999999999999</v>
      </c>
      <c r="F127" s="256">
        <f t="shared" si="10"/>
        <v>0</v>
      </c>
      <c r="G127" s="92"/>
      <c r="H127" s="252">
        <f t="shared" si="11"/>
        <v>0</v>
      </c>
      <c r="I127" s="232">
        <f t="shared" si="12"/>
        <v>0</v>
      </c>
    </row>
    <row r="128" spans="1:9" ht="15.75">
      <c r="A128" s="131">
        <v>25</v>
      </c>
      <c r="B128" s="134" t="s">
        <v>148</v>
      </c>
      <c r="C128" s="239">
        <f t="shared" si="13"/>
        <v>0</v>
      </c>
      <c r="D128" s="110"/>
      <c r="E128" s="255">
        <v>29.99</v>
      </c>
      <c r="F128" s="256">
        <f t="shared" si="10"/>
        <v>0</v>
      </c>
      <c r="G128" s="92"/>
      <c r="H128" s="252">
        <f t="shared" si="11"/>
        <v>0</v>
      </c>
      <c r="I128" s="232">
        <f t="shared" si="12"/>
        <v>0</v>
      </c>
    </row>
    <row r="129" spans="1:9" ht="15.75">
      <c r="A129" s="131">
        <v>26</v>
      </c>
      <c r="B129" s="134" t="s">
        <v>151</v>
      </c>
      <c r="C129" s="239">
        <f t="shared" si="13"/>
        <v>0</v>
      </c>
      <c r="D129" s="110"/>
      <c r="E129" s="255">
        <v>24.9</v>
      </c>
      <c r="F129" s="256">
        <f t="shared" si="10"/>
        <v>0</v>
      </c>
      <c r="G129" s="92"/>
      <c r="H129" s="252">
        <f t="shared" si="11"/>
        <v>0</v>
      </c>
      <c r="I129" s="232">
        <f t="shared" si="12"/>
        <v>0</v>
      </c>
    </row>
    <row r="130" spans="1:9" ht="15.75">
      <c r="A130" s="131">
        <v>27</v>
      </c>
      <c r="B130" s="134" t="s">
        <v>152</v>
      </c>
      <c r="C130" s="239">
        <f t="shared" si="13"/>
        <v>0</v>
      </c>
      <c r="D130" s="110"/>
      <c r="E130" s="255">
        <v>24.9</v>
      </c>
      <c r="F130" s="256">
        <f t="shared" si="10"/>
        <v>0</v>
      </c>
      <c r="G130" s="92"/>
      <c r="H130" s="252">
        <f t="shared" si="11"/>
        <v>0</v>
      </c>
      <c r="I130" s="232">
        <f t="shared" si="12"/>
        <v>0</v>
      </c>
    </row>
    <row r="131" spans="1:9" ht="15.75">
      <c r="A131" s="131">
        <v>28</v>
      </c>
      <c r="B131" s="134" t="s">
        <v>153</v>
      </c>
      <c r="C131" s="239">
        <f t="shared" si="13"/>
        <v>0</v>
      </c>
      <c r="D131" s="110"/>
      <c r="E131" s="255">
        <v>15</v>
      </c>
      <c r="F131" s="256">
        <f t="shared" si="10"/>
        <v>0</v>
      </c>
      <c r="G131" s="92"/>
      <c r="H131" s="252">
        <f t="shared" si="11"/>
        <v>0</v>
      </c>
      <c r="I131" s="232">
        <f t="shared" si="12"/>
        <v>0</v>
      </c>
    </row>
    <row r="132" spans="1:9" ht="15.75">
      <c r="A132" s="131">
        <v>29</v>
      </c>
      <c r="B132" s="134" t="s">
        <v>154</v>
      </c>
      <c r="C132" s="239">
        <f t="shared" si="13"/>
        <v>0</v>
      </c>
      <c r="D132" s="110"/>
      <c r="E132" s="255">
        <v>15</v>
      </c>
      <c r="F132" s="256">
        <f t="shared" si="10"/>
        <v>0</v>
      </c>
      <c r="G132" s="92"/>
      <c r="H132" s="252">
        <f t="shared" si="11"/>
        <v>0</v>
      </c>
      <c r="I132" s="232">
        <f t="shared" si="12"/>
        <v>0</v>
      </c>
    </row>
    <row r="133" spans="1:9" ht="15.75">
      <c r="A133" s="131">
        <v>30</v>
      </c>
      <c r="B133" s="134" t="s">
        <v>155</v>
      </c>
      <c r="C133" s="239">
        <f t="shared" si="13"/>
        <v>0</v>
      </c>
      <c r="D133" s="110"/>
      <c r="E133" s="255">
        <v>15</v>
      </c>
      <c r="F133" s="256">
        <f t="shared" si="10"/>
        <v>0</v>
      </c>
      <c r="G133" s="92"/>
      <c r="H133" s="252">
        <f t="shared" si="11"/>
        <v>0</v>
      </c>
      <c r="I133" s="232">
        <f t="shared" si="12"/>
        <v>0</v>
      </c>
    </row>
    <row r="134" spans="1:9" ht="15.75">
      <c r="A134" s="131">
        <v>31</v>
      </c>
      <c r="B134" s="134" t="s">
        <v>156</v>
      </c>
      <c r="C134" s="239">
        <f t="shared" si="13"/>
        <v>0</v>
      </c>
      <c r="D134" s="110"/>
      <c r="E134" s="255">
        <v>15</v>
      </c>
      <c r="F134" s="256">
        <f t="shared" si="10"/>
        <v>0</v>
      </c>
      <c r="G134" s="92"/>
      <c r="H134" s="252">
        <f t="shared" si="11"/>
        <v>0</v>
      </c>
      <c r="I134" s="232">
        <f t="shared" si="12"/>
        <v>0</v>
      </c>
    </row>
    <row r="135" spans="1:9" ht="15.75">
      <c r="A135" s="131">
        <v>32</v>
      </c>
      <c r="B135" s="134" t="s">
        <v>157</v>
      </c>
      <c r="C135" s="239">
        <f t="shared" si="13"/>
        <v>0</v>
      </c>
      <c r="D135" s="110"/>
      <c r="E135" s="255">
        <v>15</v>
      </c>
      <c r="F135" s="256">
        <f t="shared" si="10"/>
        <v>0</v>
      </c>
      <c r="G135" s="92"/>
      <c r="H135" s="252">
        <f t="shared" si="11"/>
        <v>0</v>
      </c>
      <c r="I135" s="232">
        <f t="shared" si="12"/>
        <v>0</v>
      </c>
    </row>
    <row r="136" spans="1:9" ht="15.75">
      <c r="A136" s="131">
        <v>33</v>
      </c>
      <c r="B136" s="134" t="s">
        <v>158</v>
      </c>
      <c r="C136" s="239">
        <f t="shared" si="13"/>
        <v>0</v>
      </c>
      <c r="D136" s="110"/>
      <c r="E136" s="255">
        <v>24.5</v>
      </c>
      <c r="F136" s="256">
        <f t="shared" si="10"/>
        <v>0</v>
      </c>
      <c r="G136" s="92"/>
      <c r="H136" s="252">
        <f t="shared" si="11"/>
        <v>0</v>
      </c>
      <c r="I136" s="232">
        <f t="shared" si="12"/>
        <v>0</v>
      </c>
    </row>
    <row r="137" spans="1:9" ht="15.75">
      <c r="A137" s="131">
        <v>34</v>
      </c>
      <c r="B137" s="134" t="s">
        <v>161</v>
      </c>
      <c r="C137" s="239">
        <f t="shared" si="13"/>
        <v>0</v>
      </c>
      <c r="D137" s="110"/>
      <c r="E137" s="255">
        <v>29</v>
      </c>
      <c r="F137" s="256">
        <f t="shared" si="10"/>
        <v>0</v>
      </c>
      <c r="G137" s="92"/>
      <c r="H137" s="252">
        <f t="shared" si="11"/>
        <v>0</v>
      </c>
      <c r="I137" s="232">
        <f t="shared" si="12"/>
        <v>0</v>
      </c>
    </row>
    <row r="138" spans="1:9" ht="15.75">
      <c r="A138" s="131">
        <v>35</v>
      </c>
      <c r="B138" s="134" t="s">
        <v>164</v>
      </c>
      <c r="C138" s="239">
        <f t="shared" ref="C138:C153" si="14">SUM(D137/12)</f>
        <v>0</v>
      </c>
      <c r="D138" s="110"/>
      <c r="E138" s="255">
        <v>33</v>
      </c>
      <c r="F138" s="256">
        <f t="shared" si="10"/>
        <v>0</v>
      </c>
      <c r="G138" s="92"/>
      <c r="H138" s="252">
        <f t="shared" si="11"/>
        <v>0</v>
      </c>
      <c r="I138" s="232">
        <f t="shared" si="12"/>
        <v>0</v>
      </c>
    </row>
    <row r="139" spans="1:9" ht="15.75">
      <c r="A139" s="131">
        <v>36</v>
      </c>
      <c r="B139" s="134" t="s">
        <v>165</v>
      </c>
      <c r="C139" s="239">
        <f t="shared" si="14"/>
        <v>0</v>
      </c>
      <c r="D139" s="110"/>
      <c r="E139" s="255">
        <v>19.899999999999999</v>
      </c>
      <c r="F139" s="256">
        <f t="shared" si="10"/>
        <v>0</v>
      </c>
      <c r="G139" s="92"/>
      <c r="H139" s="252">
        <f t="shared" si="11"/>
        <v>0</v>
      </c>
      <c r="I139" s="232">
        <f t="shared" si="12"/>
        <v>0</v>
      </c>
    </row>
    <row r="140" spans="1:9" ht="15.75">
      <c r="A140" s="131">
        <v>37</v>
      </c>
      <c r="B140" s="134" t="s">
        <v>166</v>
      </c>
      <c r="C140" s="239">
        <f t="shared" si="14"/>
        <v>0</v>
      </c>
      <c r="D140" s="110"/>
      <c r="E140" s="255">
        <v>32</v>
      </c>
      <c r="F140" s="256">
        <f t="shared" si="10"/>
        <v>0</v>
      </c>
      <c r="G140" s="92"/>
      <c r="H140" s="252">
        <f t="shared" si="11"/>
        <v>0</v>
      </c>
      <c r="I140" s="232">
        <f t="shared" si="12"/>
        <v>0</v>
      </c>
    </row>
    <row r="141" spans="1:9" ht="15.75">
      <c r="A141" s="131">
        <v>38</v>
      </c>
      <c r="B141" s="134" t="s">
        <v>167</v>
      </c>
      <c r="C141" s="239">
        <f t="shared" si="14"/>
        <v>0</v>
      </c>
      <c r="D141" s="110"/>
      <c r="E141" s="255">
        <v>35</v>
      </c>
      <c r="F141" s="256">
        <f t="shared" si="10"/>
        <v>0</v>
      </c>
      <c r="G141" s="92"/>
      <c r="H141" s="252">
        <f t="shared" si="11"/>
        <v>0</v>
      </c>
      <c r="I141" s="232">
        <f t="shared" si="12"/>
        <v>0</v>
      </c>
    </row>
    <row r="142" spans="1:9" ht="15.75">
      <c r="A142" s="131">
        <v>39</v>
      </c>
      <c r="B142" s="134" t="s">
        <v>170</v>
      </c>
      <c r="C142" s="239">
        <f t="shared" si="14"/>
        <v>0</v>
      </c>
      <c r="D142" s="110"/>
      <c r="E142" s="255">
        <v>30.8</v>
      </c>
      <c r="F142" s="256">
        <f t="shared" si="10"/>
        <v>0</v>
      </c>
      <c r="G142" s="92"/>
      <c r="H142" s="252">
        <f t="shared" si="11"/>
        <v>0</v>
      </c>
      <c r="I142" s="232">
        <f t="shared" si="12"/>
        <v>0</v>
      </c>
    </row>
    <row r="143" spans="1:9" ht="15.75">
      <c r="A143" s="131">
        <v>40</v>
      </c>
      <c r="B143" s="134" t="s">
        <v>173</v>
      </c>
      <c r="C143" s="239">
        <f t="shared" si="14"/>
        <v>0</v>
      </c>
      <c r="D143" s="110"/>
      <c r="E143" s="255">
        <v>9.9</v>
      </c>
      <c r="F143" s="256">
        <f t="shared" si="10"/>
        <v>0</v>
      </c>
      <c r="G143" s="92"/>
      <c r="H143" s="252">
        <f t="shared" si="11"/>
        <v>0</v>
      </c>
      <c r="I143" s="232">
        <f t="shared" si="12"/>
        <v>0</v>
      </c>
    </row>
    <row r="144" spans="1:9" ht="15.75">
      <c r="A144" s="131">
        <v>41</v>
      </c>
      <c r="B144" s="134" t="s">
        <v>175</v>
      </c>
      <c r="C144" s="239">
        <f t="shared" si="14"/>
        <v>0</v>
      </c>
      <c r="D144" s="110"/>
      <c r="E144" s="255">
        <v>32.9</v>
      </c>
      <c r="F144" s="256">
        <f t="shared" si="10"/>
        <v>0</v>
      </c>
      <c r="G144" s="92"/>
      <c r="H144" s="252">
        <f t="shared" si="11"/>
        <v>0</v>
      </c>
      <c r="I144" s="232">
        <f t="shared" si="12"/>
        <v>0</v>
      </c>
    </row>
    <row r="145" spans="1:9" ht="15.75">
      <c r="A145" s="131">
        <v>42</v>
      </c>
      <c r="B145" s="134" t="s">
        <v>178</v>
      </c>
      <c r="C145" s="239">
        <f t="shared" si="14"/>
        <v>0</v>
      </c>
      <c r="D145" s="110"/>
      <c r="E145" s="255">
        <v>28.9</v>
      </c>
      <c r="F145" s="256">
        <f t="shared" si="10"/>
        <v>0</v>
      </c>
      <c r="G145" s="92"/>
      <c r="H145" s="252">
        <f t="shared" si="11"/>
        <v>0</v>
      </c>
      <c r="I145" s="232">
        <f t="shared" si="12"/>
        <v>0</v>
      </c>
    </row>
    <row r="146" spans="1:9" ht="15.75">
      <c r="A146" s="131">
        <v>43</v>
      </c>
      <c r="B146" s="134" t="s">
        <v>181</v>
      </c>
      <c r="C146" s="239">
        <f t="shared" si="14"/>
        <v>0</v>
      </c>
      <c r="D146" s="110"/>
      <c r="E146" s="255">
        <v>16.899999999999999</v>
      </c>
      <c r="F146" s="256">
        <f t="shared" si="10"/>
        <v>0</v>
      </c>
      <c r="G146" s="92"/>
      <c r="H146" s="252">
        <f t="shared" si="11"/>
        <v>0</v>
      </c>
      <c r="I146" s="232">
        <f t="shared" si="12"/>
        <v>0</v>
      </c>
    </row>
    <row r="147" spans="1:9" ht="15.75">
      <c r="A147" s="131">
        <v>44</v>
      </c>
      <c r="B147" s="134" t="s">
        <v>182</v>
      </c>
      <c r="C147" s="239">
        <f t="shared" si="14"/>
        <v>0</v>
      </c>
      <c r="D147" s="110"/>
      <c r="E147" s="255">
        <v>42</v>
      </c>
      <c r="F147" s="256">
        <f t="shared" si="10"/>
        <v>0</v>
      </c>
      <c r="G147" s="92"/>
      <c r="H147" s="252">
        <f t="shared" si="11"/>
        <v>0</v>
      </c>
      <c r="I147" s="232">
        <f t="shared" si="12"/>
        <v>0</v>
      </c>
    </row>
    <row r="148" spans="1:9" ht="15.75">
      <c r="A148" s="131">
        <v>45</v>
      </c>
      <c r="B148" s="134" t="s">
        <v>185</v>
      </c>
      <c r="C148" s="239">
        <f t="shared" si="14"/>
        <v>0</v>
      </c>
      <c r="D148" s="110"/>
      <c r="E148" s="255">
        <v>29.9</v>
      </c>
      <c r="F148" s="256">
        <f t="shared" si="10"/>
        <v>0</v>
      </c>
      <c r="G148" s="92"/>
      <c r="H148" s="252">
        <f t="shared" si="11"/>
        <v>0</v>
      </c>
      <c r="I148" s="232">
        <f t="shared" si="12"/>
        <v>0</v>
      </c>
    </row>
    <row r="149" spans="1:9" ht="15.75">
      <c r="A149" s="131">
        <v>46</v>
      </c>
      <c r="B149" s="134" t="s">
        <v>187</v>
      </c>
      <c r="C149" s="239">
        <f t="shared" si="14"/>
        <v>0</v>
      </c>
      <c r="D149" s="110"/>
      <c r="E149" s="255">
        <v>129.9</v>
      </c>
      <c r="F149" s="256">
        <f t="shared" si="10"/>
        <v>0</v>
      </c>
      <c r="G149" s="92"/>
      <c r="H149" s="252">
        <f t="shared" si="11"/>
        <v>0</v>
      </c>
      <c r="I149" s="232">
        <f t="shared" si="12"/>
        <v>0</v>
      </c>
    </row>
    <row r="150" spans="1:9" ht="15.75">
      <c r="A150" s="131">
        <v>47</v>
      </c>
      <c r="B150" s="134" t="s">
        <v>190</v>
      </c>
      <c r="C150" s="239">
        <f t="shared" si="14"/>
        <v>0</v>
      </c>
      <c r="D150" s="110"/>
      <c r="E150" s="255">
        <v>19.899999999999999</v>
      </c>
      <c r="F150" s="256">
        <f t="shared" si="10"/>
        <v>0</v>
      </c>
      <c r="G150" s="92"/>
      <c r="H150" s="252">
        <f t="shared" si="11"/>
        <v>0</v>
      </c>
      <c r="I150" s="232">
        <f t="shared" si="12"/>
        <v>0</v>
      </c>
    </row>
    <row r="151" spans="1:9" ht="15.75">
      <c r="A151" s="131">
        <v>48</v>
      </c>
      <c r="B151" s="134" t="s">
        <v>191</v>
      </c>
      <c r="C151" s="239">
        <f t="shared" si="14"/>
        <v>0</v>
      </c>
      <c r="D151" s="110"/>
      <c r="E151" s="255">
        <v>13.9</v>
      </c>
      <c r="F151" s="256">
        <f t="shared" si="10"/>
        <v>0</v>
      </c>
      <c r="G151" s="92"/>
      <c r="H151" s="252">
        <f t="shared" si="11"/>
        <v>0</v>
      </c>
      <c r="I151" s="232">
        <f t="shared" si="12"/>
        <v>0</v>
      </c>
    </row>
    <row r="152" spans="1:9" ht="15.75">
      <c r="A152" s="131">
        <v>49</v>
      </c>
      <c r="B152" s="134" t="s">
        <v>194</v>
      </c>
      <c r="C152" s="239">
        <f t="shared" si="14"/>
        <v>0</v>
      </c>
      <c r="D152" s="110"/>
      <c r="E152" s="255">
        <v>35</v>
      </c>
      <c r="F152" s="256">
        <f t="shared" si="10"/>
        <v>0</v>
      </c>
      <c r="G152" s="92"/>
      <c r="H152" s="252">
        <f t="shared" si="11"/>
        <v>0</v>
      </c>
      <c r="I152" s="232">
        <f t="shared" si="12"/>
        <v>0</v>
      </c>
    </row>
    <row r="153" spans="1:9" ht="15.75">
      <c r="A153" s="131">
        <v>50</v>
      </c>
      <c r="B153" s="134" t="s">
        <v>195</v>
      </c>
      <c r="C153" s="239">
        <f t="shared" si="14"/>
        <v>0</v>
      </c>
      <c r="D153" s="110"/>
      <c r="E153" s="255">
        <v>29.9</v>
      </c>
      <c r="F153" s="256">
        <f t="shared" si="10"/>
        <v>0</v>
      </c>
      <c r="G153" s="92"/>
      <c r="H153" s="252">
        <f t="shared" si="11"/>
        <v>0</v>
      </c>
      <c r="I153" s="232">
        <f t="shared" si="12"/>
        <v>0</v>
      </c>
    </row>
    <row r="154" spans="1:9" ht="18">
      <c r="A154" s="240"/>
      <c r="B154" s="241"/>
      <c r="C154" s="218"/>
      <c r="D154" s="258"/>
      <c r="E154" s="259"/>
      <c r="F154" s="260"/>
      <c r="G154" s="115"/>
      <c r="H154" s="261"/>
      <c r="I154" s="85"/>
    </row>
    <row r="155" spans="1:9" ht="15.75">
      <c r="A155" s="131">
        <v>51</v>
      </c>
      <c r="B155" s="134" t="s">
        <v>196</v>
      </c>
      <c r="C155" s="239">
        <f>SUM(D154/12)</f>
        <v>0</v>
      </c>
      <c r="D155" s="110"/>
      <c r="E155" s="255">
        <v>22.99</v>
      </c>
      <c r="F155" s="232">
        <f t="shared" ref="F155:F186" si="15">SUM(E155*D155)</f>
        <v>0</v>
      </c>
      <c r="G155" s="92"/>
      <c r="H155" s="252">
        <f t="shared" ref="H155:H186" si="16">SUM(D155/E53)</f>
        <v>0</v>
      </c>
      <c r="I155" s="232">
        <f t="shared" ref="I155:I186" si="17">SUM(H155*E155)</f>
        <v>0</v>
      </c>
    </row>
    <row r="156" spans="1:9" ht="15.75">
      <c r="A156" s="131">
        <v>52</v>
      </c>
      <c r="B156" s="134" t="s">
        <v>199</v>
      </c>
      <c r="C156" s="239">
        <f>SUM(D156/12)</f>
        <v>0</v>
      </c>
      <c r="D156" s="110"/>
      <c r="E156" s="255">
        <v>82.9</v>
      </c>
      <c r="F156" s="232">
        <f t="shared" si="15"/>
        <v>0</v>
      </c>
      <c r="G156" s="92"/>
      <c r="H156" s="252">
        <f t="shared" si="16"/>
        <v>0</v>
      </c>
      <c r="I156" s="232">
        <f t="shared" si="17"/>
        <v>0</v>
      </c>
    </row>
    <row r="157" spans="1:9" ht="15.75">
      <c r="A157" s="131">
        <v>53</v>
      </c>
      <c r="B157" s="134" t="s">
        <v>202</v>
      </c>
      <c r="C157" s="239">
        <f t="shared" ref="C157:C162" si="18">SUM(D156/12)</f>
        <v>0</v>
      </c>
      <c r="D157" s="110"/>
      <c r="E157" s="255">
        <v>119.9</v>
      </c>
      <c r="F157" s="232">
        <f t="shared" si="15"/>
        <v>0</v>
      </c>
      <c r="G157" s="92"/>
      <c r="H157" s="252">
        <f t="shared" si="16"/>
        <v>0</v>
      </c>
      <c r="I157" s="232">
        <f t="shared" si="17"/>
        <v>0</v>
      </c>
    </row>
    <row r="158" spans="1:9" ht="15.75">
      <c r="A158" s="131">
        <v>54</v>
      </c>
      <c r="B158" s="134" t="s">
        <v>205</v>
      </c>
      <c r="C158" s="239">
        <f t="shared" si="18"/>
        <v>0</v>
      </c>
      <c r="D158" s="110"/>
      <c r="E158" s="255">
        <v>139.9</v>
      </c>
      <c r="F158" s="232">
        <f t="shared" si="15"/>
        <v>0</v>
      </c>
      <c r="G158" s="92"/>
      <c r="H158" s="252">
        <f t="shared" si="16"/>
        <v>0</v>
      </c>
      <c r="I158" s="232">
        <f t="shared" si="17"/>
        <v>0</v>
      </c>
    </row>
    <row r="159" spans="1:9" ht="15.75">
      <c r="A159" s="131">
        <v>55</v>
      </c>
      <c r="B159" s="134" t="s">
        <v>208</v>
      </c>
      <c r="C159" s="239">
        <f t="shared" si="18"/>
        <v>0</v>
      </c>
      <c r="D159" s="110"/>
      <c r="E159" s="255">
        <v>39.9</v>
      </c>
      <c r="F159" s="232">
        <f t="shared" si="15"/>
        <v>0</v>
      </c>
      <c r="G159" s="92"/>
      <c r="H159" s="252">
        <f t="shared" si="16"/>
        <v>0</v>
      </c>
      <c r="I159" s="232">
        <f t="shared" si="17"/>
        <v>0</v>
      </c>
    </row>
    <row r="160" spans="1:9" ht="15.75">
      <c r="A160" s="131">
        <v>56</v>
      </c>
      <c r="B160" s="134" t="s">
        <v>211</v>
      </c>
      <c r="C160" s="239">
        <f t="shared" si="18"/>
        <v>0</v>
      </c>
      <c r="D160" s="110"/>
      <c r="E160" s="255">
        <v>24.9</v>
      </c>
      <c r="F160" s="232">
        <f t="shared" si="15"/>
        <v>0</v>
      </c>
      <c r="G160" s="92"/>
      <c r="H160" s="252">
        <f t="shared" si="16"/>
        <v>0</v>
      </c>
      <c r="I160" s="232">
        <f t="shared" si="17"/>
        <v>0</v>
      </c>
    </row>
    <row r="161" spans="1:9" ht="15.75">
      <c r="A161" s="131">
        <v>57</v>
      </c>
      <c r="B161" s="134" t="s">
        <v>212</v>
      </c>
      <c r="C161" s="239">
        <f t="shared" si="18"/>
        <v>0</v>
      </c>
      <c r="D161" s="110"/>
      <c r="E161" s="255">
        <v>24.9</v>
      </c>
      <c r="F161" s="232">
        <f t="shared" si="15"/>
        <v>0</v>
      </c>
      <c r="G161" s="92"/>
      <c r="H161" s="252">
        <f t="shared" si="16"/>
        <v>0</v>
      </c>
      <c r="I161" s="232">
        <f t="shared" si="17"/>
        <v>0</v>
      </c>
    </row>
    <row r="162" spans="1:9" ht="15.75">
      <c r="A162" s="131">
        <v>58</v>
      </c>
      <c r="B162" s="134" t="s">
        <v>213</v>
      </c>
      <c r="C162" s="239">
        <f t="shared" si="18"/>
        <v>0</v>
      </c>
      <c r="D162" s="115"/>
      <c r="E162" s="255">
        <v>79</v>
      </c>
      <c r="F162" s="232">
        <f t="shared" si="15"/>
        <v>0</v>
      </c>
      <c r="G162" s="92"/>
      <c r="H162" s="252">
        <f t="shared" si="16"/>
        <v>0</v>
      </c>
      <c r="I162" s="232">
        <f t="shared" si="17"/>
        <v>0</v>
      </c>
    </row>
    <row r="163" spans="1:9" ht="15.75">
      <c r="A163" s="131">
        <v>59</v>
      </c>
      <c r="B163" s="134" t="s">
        <v>216</v>
      </c>
      <c r="C163" s="239">
        <f t="shared" ref="C163:C186" si="19">SUM(D163/12)</f>
        <v>0</v>
      </c>
      <c r="D163" s="110"/>
      <c r="E163" s="255">
        <v>79</v>
      </c>
      <c r="F163" s="232">
        <f t="shared" si="15"/>
        <v>0</v>
      </c>
      <c r="G163" s="92"/>
      <c r="H163" s="252">
        <f t="shared" si="16"/>
        <v>0</v>
      </c>
      <c r="I163" s="232">
        <f t="shared" si="17"/>
        <v>0</v>
      </c>
    </row>
    <row r="164" spans="1:9" ht="15.75">
      <c r="A164" s="131">
        <v>60</v>
      </c>
      <c r="B164" s="134" t="s">
        <v>217</v>
      </c>
      <c r="C164" s="239">
        <f t="shared" si="19"/>
        <v>0</v>
      </c>
      <c r="D164" s="110"/>
      <c r="E164" s="255">
        <v>79</v>
      </c>
      <c r="F164" s="232">
        <f t="shared" si="15"/>
        <v>0</v>
      </c>
      <c r="G164" s="92"/>
      <c r="H164" s="252">
        <f t="shared" si="16"/>
        <v>0</v>
      </c>
      <c r="I164" s="232">
        <f t="shared" si="17"/>
        <v>0</v>
      </c>
    </row>
    <row r="165" spans="1:9" ht="15.75">
      <c r="A165" s="131">
        <v>61</v>
      </c>
      <c r="B165" s="134" t="s">
        <v>218</v>
      </c>
      <c r="C165" s="239">
        <f t="shared" si="19"/>
        <v>0</v>
      </c>
      <c r="D165" s="110"/>
      <c r="E165" s="255">
        <v>79</v>
      </c>
      <c r="F165" s="232">
        <f t="shared" si="15"/>
        <v>0</v>
      </c>
      <c r="G165" s="92"/>
      <c r="H165" s="252">
        <f t="shared" si="16"/>
        <v>0</v>
      </c>
      <c r="I165" s="232">
        <f t="shared" si="17"/>
        <v>0</v>
      </c>
    </row>
    <row r="166" spans="1:9" ht="15.75">
      <c r="A166" s="131">
        <v>62</v>
      </c>
      <c r="B166" s="134" t="s">
        <v>219</v>
      </c>
      <c r="C166" s="239">
        <f t="shared" si="19"/>
        <v>0</v>
      </c>
      <c r="D166" s="110"/>
      <c r="E166" s="255">
        <v>149.9</v>
      </c>
      <c r="F166" s="232">
        <f t="shared" si="15"/>
        <v>0</v>
      </c>
      <c r="G166" s="92"/>
      <c r="H166" s="252">
        <f t="shared" si="16"/>
        <v>0</v>
      </c>
      <c r="I166" s="232">
        <f t="shared" si="17"/>
        <v>0</v>
      </c>
    </row>
    <row r="167" spans="1:9" ht="15.75">
      <c r="A167" s="131">
        <v>63</v>
      </c>
      <c r="B167" s="134" t="s">
        <v>222</v>
      </c>
      <c r="C167" s="239">
        <f t="shared" si="19"/>
        <v>0</v>
      </c>
      <c r="D167" s="110"/>
      <c r="E167" s="255">
        <v>149.9</v>
      </c>
      <c r="F167" s="232">
        <f t="shared" si="15"/>
        <v>0</v>
      </c>
      <c r="G167" s="92"/>
      <c r="H167" s="252">
        <f t="shared" si="16"/>
        <v>0</v>
      </c>
      <c r="I167" s="232">
        <f t="shared" si="17"/>
        <v>0</v>
      </c>
    </row>
    <row r="168" spans="1:9" ht="15.75">
      <c r="A168" s="131">
        <v>64</v>
      </c>
      <c r="B168" s="134" t="s">
        <v>223</v>
      </c>
      <c r="C168" s="239">
        <f t="shared" si="19"/>
        <v>0</v>
      </c>
      <c r="D168" s="110"/>
      <c r="E168" s="255">
        <v>149.9</v>
      </c>
      <c r="F168" s="232">
        <f t="shared" si="15"/>
        <v>0</v>
      </c>
      <c r="G168" s="92"/>
      <c r="H168" s="252">
        <f t="shared" si="16"/>
        <v>0</v>
      </c>
      <c r="I168" s="232">
        <f t="shared" si="17"/>
        <v>0</v>
      </c>
    </row>
    <row r="169" spans="1:9" ht="15.75">
      <c r="A169" s="131">
        <v>65</v>
      </c>
      <c r="B169" s="134" t="s">
        <v>224</v>
      </c>
      <c r="C169" s="239">
        <f t="shared" si="19"/>
        <v>0</v>
      </c>
      <c r="D169" s="110"/>
      <c r="E169" s="255">
        <v>149.9</v>
      </c>
      <c r="F169" s="232">
        <f t="shared" si="15"/>
        <v>0</v>
      </c>
      <c r="G169" s="92"/>
      <c r="H169" s="252">
        <f t="shared" si="16"/>
        <v>0</v>
      </c>
      <c r="I169" s="232">
        <f t="shared" si="17"/>
        <v>0</v>
      </c>
    </row>
    <row r="170" spans="1:9" ht="15.75">
      <c r="A170" s="131">
        <v>66</v>
      </c>
      <c r="B170" s="134" t="s">
        <v>225</v>
      </c>
      <c r="C170" s="239">
        <f t="shared" si="19"/>
        <v>0</v>
      </c>
      <c r="D170" s="110"/>
      <c r="E170" s="255">
        <v>149.9</v>
      </c>
      <c r="F170" s="232">
        <f t="shared" si="15"/>
        <v>0</v>
      </c>
      <c r="G170" s="92"/>
      <c r="H170" s="252">
        <f t="shared" si="16"/>
        <v>0</v>
      </c>
      <c r="I170" s="232">
        <f t="shared" si="17"/>
        <v>0</v>
      </c>
    </row>
    <row r="171" spans="1:9" ht="15.75">
      <c r="A171" s="131">
        <v>67</v>
      </c>
      <c r="B171" s="134" t="s">
        <v>226</v>
      </c>
      <c r="C171" s="239">
        <f t="shared" si="19"/>
        <v>0</v>
      </c>
      <c r="D171" s="110"/>
      <c r="E171" s="255">
        <v>139</v>
      </c>
      <c r="F171" s="232">
        <f t="shared" si="15"/>
        <v>0</v>
      </c>
      <c r="G171" s="92"/>
      <c r="H171" s="252">
        <f t="shared" si="16"/>
        <v>0</v>
      </c>
      <c r="I171" s="232">
        <f t="shared" si="17"/>
        <v>0</v>
      </c>
    </row>
    <row r="172" spans="1:9" ht="15.75">
      <c r="A172" s="131">
        <v>68</v>
      </c>
      <c r="B172" s="134" t="s">
        <v>229</v>
      </c>
      <c r="C172" s="239">
        <f t="shared" si="19"/>
        <v>0</v>
      </c>
      <c r="D172" s="110"/>
      <c r="E172" s="255">
        <v>139</v>
      </c>
      <c r="F172" s="232">
        <f t="shared" si="15"/>
        <v>0</v>
      </c>
      <c r="G172" s="92"/>
      <c r="H172" s="252">
        <f t="shared" si="16"/>
        <v>0</v>
      </c>
      <c r="I172" s="232">
        <f t="shared" si="17"/>
        <v>0</v>
      </c>
    </row>
    <row r="173" spans="1:9" ht="15.75">
      <c r="A173" s="131">
        <v>69</v>
      </c>
      <c r="B173" s="134" t="s">
        <v>230</v>
      </c>
      <c r="C173" s="239">
        <f t="shared" si="19"/>
        <v>0</v>
      </c>
      <c r="D173" s="110"/>
      <c r="E173" s="255">
        <v>15</v>
      </c>
      <c r="F173" s="232">
        <f t="shared" si="15"/>
        <v>0</v>
      </c>
      <c r="G173" s="92"/>
      <c r="H173" s="252">
        <f t="shared" si="16"/>
        <v>0</v>
      </c>
      <c r="I173" s="232">
        <f t="shared" si="17"/>
        <v>0</v>
      </c>
    </row>
    <row r="174" spans="1:9" ht="15.75">
      <c r="A174" s="131">
        <v>70</v>
      </c>
      <c r="B174" s="134" t="s">
        <v>231</v>
      </c>
      <c r="C174" s="239">
        <f t="shared" si="19"/>
        <v>0</v>
      </c>
      <c r="D174" s="110"/>
      <c r="E174" s="255">
        <v>15</v>
      </c>
      <c r="F174" s="232">
        <f t="shared" si="15"/>
        <v>0</v>
      </c>
      <c r="G174" s="92"/>
      <c r="H174" s="252">
        <f t="shared" si="16"/>
        <v>0</v>
      </c>
      <c r="I174" s="232">
        <f t="shared" si="17"/>
        <v>0</v>
      </c>
    </row>
    <row r="175" spans="1:9" ht="15.75">
      <c r="A175" s="131">
        <v>71</v>
      </c>
      <c r="B175" s="134" t="s">
        <v>1235</v>
      </c>
      <c r="C175" s="239">
        <f t="shared" si="19"/>
        <v>0</v>
      </c>
      <c r="D175" s="110"/>
      <c r="E175" s="255">
        <v>15</v>
      </c>
      <c r="F175" s="232">
        <f t="shared" si="15"/>
        <v>0</v>
      </c>
      <c r="G175" s="92"/>
      <c r="H175" s="252">
        <f t="shared" si="16"/>
        <v>0</v>
      </c>
      <c r="I175" s="232">
        <f t="shared" si="17"/>
        <v>0</v>
      </c>
    </row>
    <row r="176" spans="1:9" ht="15.75">
      <c r="A176" s="131">
        <v>72</v>
      </c>
      <c r="B176" s="134" t="s">
        <v>233</v>
      </c>
      <c r="C176" s="239">
        <f t="shared" si="19"/>
        <v>0</v>
      </c>
      <c r="D176" s="110"/>
      <c r="E176" s="255">
        <v>15</v>
      </c>
      <c r="F176" s="232">
        <f t="shared" si="15"/>
        <v>0</v>
      </c>
      <c r="G176" s="92"/>
      <c r="H176" s="252">
        <f t="shared" si="16"/>
        <v>0</v>
      </c>
      <c r="I176" s="232">
        <f t="shared" si="17"/>
        <v>0</v>
      </c>
    </row>
    <row r="177" spans="1:9" ht="15.75">
      <c r="A177" s="131">
        <v>73</v>
      </c>
      <c r="B177" s="134" t="s">
        <v>234</v>
      </c>
      <c r="C177" s="239">
        <f t="shared" si="19"/>
        <v>0</v>
      </c>
      <c r="D177" s="110"/>
      <c r="E177" s="255">
        <v>15</v>
      </c>
      <c r="F177" s="232">
        <f t="shared" si="15"/>
        <v>0</v>
      </c>
      <c r="G177" s="92"/>
      <c r="H177" s="252">
        <f t="shared" si="16"/>
        <v>0</v>
      </c>
      <c r="I177" s="232">
        <f t="shared" si="17"/>
        <v>0</v>
      </c>
    </row>
    <row r="178" spans="1:9" ht="15.75">
      <c r="A178" s="131">
        <v>74</v>
      </c>
      <c r="B178" s="134" t="s">
        <v>235</v>
      </c>
      <c r="C178" s="239">
        <f t="shared" si="19"/>
        <v>0</v>
      </c>
      <c r="D178" s="110"/>
      <c r="E178" s="255">
        <v>15</v>
      </c>
      <c r="F178" s="232">
        <f t="shared" si="15"/>
        <v>0</v>
      </c>
      <c r="G178" s="92"/>
      <c r="H178" s="252">
        <f t="shared" si="16"/>
        <v>0</v>
      </c>
      <c r="I178" s="232">
        <f t="shared" si="17"/>
        <v>0</v>
      </c>
    </row>
    <row r="179" spans="1:9" ht="15.75">
      <c r="A179" s="131">
        <v>75</v>
      </c>
      <c r="B179" s="134" t="s">
        <v>236</v>
      </c>
      <c r="C179" s="239">
        <f t="shared" si="19"/>
        <v>0</v>
      </c>
      <c r="D179" s="110"/>
      <c r="E179" s="255">
        <v>15</v>
      </c>
      <c r="F179" s="232">
        <f t="shared" si="15"/>
        <v>0</v>
      </c>
      <c r="G179" s="92"/>
      <c r="H179" s="252">
        <f t="shared" si="16"/>
        <v>0</v>
      </c>
      <c r="I179" s="232">
        <f t="shared" si="17"/>
        <v>0</v>
      </c>
    </row>
    <row r="180" spans="1:9" ht="15.75">
      <c r="A180" s="131">
        <v>76</v>
      </c>
      <c r="B180" s="134" t="s">
        <v>237</v>
      </c>
      <c r="C180" s="239">
        <f t="shared" si="19"/>
        <v>0</v>
      </c>
      <c r="D180" s="110"/>
      <c r="E180" s="255">
        <v>15.9</v>
      </c>
      <c r="F180" s="232">
        <f t="shared" si="15"/>
        <v>0</v>
      </c>
      <c r="G180" s="92"/>
      <c r="H180" s="252">
        <f t="shared" si="16"/>
        <v>0</v>
      </c>
      <c r="I180" s="232">
        <f t="shared" si="17"/>
        <v>0</v>
      </c>
    </row>
    <row r="181" spans="1:9" ht="15.75">
      <c r="A181" s="131">
        <v>77</v>
      </c>
      <c r="B181" s="134" t="s">
        <v>238</v>
      </c>
      <c r="C181" s="239">
        <f t="shared" si="19"/>
        <v>0</v>
      </c>
      <c r="D181" s="110"/>
      <c r="E181" s="255">
        <v>11.9</v>
      </c>
      <c r="F181" s="232">
        <f t="shared" si="15"/>
        <v>0</v>
      </c>
      <c r="G181" s="92"/>
      <c r="H181" s="252">
        <f t="shared" si="16"/>
        <v>0</v>
      </c>
      <c r="I181" s="232">
        <f t="shared" si="17"/>
        <v>0</v>
      </c>
    </row>
    <row r="182" spans="1:9" ht="15.75">
      <c r="A182" s="131">
        <v>78</v>
      </c>
      <c r="B182" s="134" t="s">
        <v>241</v>
      </c>
      <c r="C182" s="239">
        <f t="shared" si="19"/>
        <v>0</v>
      </c>
      <c r="D182" s="110"/>
      <c r="E182" s="255">
        <v>14.9</v>
      </c>
      <c r="F182" s="232">
        <f t="shared" si="15"/>
        <v>0</v>
      </c>
      <c r="G182" s="92"/>
      <c r="H182" s="252">
        <f t="shared" si="16"/>
        <v>0</v>
      </c>
      <c r="I182" s="232">
        <f t="shared" si="17"/>
        <v>0</v>
      </c>
    </row>
    <row r="183" spans="1:9" ht="15.75">
      <c r="A183" s="131">
        <v>79</v>
      </c>
      <c r="B183" s="134" t="s">
        <v>242</v>
      </c>
      <c r="C183" s="239">
        <f t="shared" si="19"/>
        <v>0</v>
      </c>
      <c r="D183" s="110"/>
      <c r="E183" s="255">
        <v>10.5</v>
      </c>
      <c r="F183" s="232">
        <f t="shared" si="15"/>
        <v>0</v>
      </c>
      <c r="G183" s="92"/>
      <c r="H183" s="252">
        <f t="shared" si="16"/>
        <v>0</v>
      </c>
      <c r="I183" s="232">
        <f t="shared" si="17"/>
        <v>0</v>
      </c>
    </row>
    <row r="184" spans="1:9" ht="15.75">
      <c r="A184" s="131">
        <v>80</v>
      </c>
      <c r="B184" s="134" t="s">
        <v>244</v>
      </c>
      <c r="C184" s="239">
        <f t="shared" si="19"/>
        <v>0</v>
      </c>
      <c r="D184" s="110"/>
      <c r="E184" s="255">
        <v>15</v>
      </c>
      <c r="F184" s="232">
        <f t="shared" si="15"/>
        <v>0</v>
      </c>
      <c r="G184" s="92"/>
      <c r="H184" s="252">
        <f t="shared" si="16"/>
        <v>0</v>
      </c>
      <c r="I184" s="232">
        <f t="shared" si="17"/>
        <v>0</v>
      </c>
    </row>
    <row r="185" spans="1:9" ht="15.75">
      <c r="A185" s="131">
        <v>81</v>
      </c>
      <c r="B185" s="134" t="s">
        <v>245</v>
      </c>
      <c r="C185" s="239">
        <f t="shared" si="19"/>
        <v>0</v>
      </c>
      <c r="D185" s="110"/>
      <c r="E185" s="255">
        <v>38</v>
      </c>
      <c r="F185" s="232">
        <f t="shared" si="15"/>
        <v>0</v>
      </c>
      <c r="G185" s="92"/>
      <c r="H185" s="252">
        <f t="shared" si="16"/>
        <v>0</v>
      </c>
      <c r="I185" s="232">
        <f t="shared" si="17"/>
        <v>0</v>
      </c>
    </row>
    <row r="186" spans="1:9" ht="15.75">
      <c r="A186" s="131">
        <v>82</v>
      </c>
      <c r="B186" s="134" t="s">
        <v>248</v>
      </c>
      <c r="C186" s="239">
        <f t="shared" si="19"/>
        <v>0</v>
      </c>
      <c r="D186" s="110"/>
      <c r="E186" s="255">
        <v>79.900000000000006</v>
      </c>
      <c r="F186" s="232">
        <f t="shared" si="15"/>
        <v>0</v>
      </c>
      <c r="G186" s="92"/>
      <c r="H186" s="252">
        <f t="shared" si="16"/>
        <v>0</v>
      </c>
      <c r="I186" s="232">
        <f t="shared" si="17"/>
        <v>0</v>
      </c>
    </row>
    <row r="187" spans="1:9" ht="15.75">
      <c r="A187" s="131"/>
      <c r="B187" s="134"/>
      <c r="C187" s="239"/>
      <c r="D187" s="110"/>
      <c r="E187" s="255"/>
      <c r="F187" s="232"/>
      <c r="G187" s="92"/>
      <c r="H187" s="252"/>
      <c r="I187" s="232"/>
    </row>
    <row r="188" spans="1:9" ht="18">
      <c r="A188" s="131"/>
      <c r="B188" s="241"/>
      <c r="C188" s="239"/>
      <c r="D188" s="258"/>
      <c r="E188" s="259"/>
      <c r="F188" s="232"/>
      <c r="G188" s="92"/>
      <c r="H188" s="252"/>
      <c r="I188" s="232"/>
    </row>
    <row r="189" spans="1:9" ht="15.75">
      <c r="A189" s="131">
        <v>83</v>
      </c>
      <c r="B189" s="134" t="s">
        <v>251</v>
      </c>
      <c r="C189" s="239">
        <f t="shared" ref="C189:C201" si="20">SUM(D189/12)</f>
        <v>0</v>
      </c>
      <c r="D189" s="110"/>
      <c r="E189" s="255">
        <v>69.900000000000006</v>
      </c>
      <c r="F189" s="232">
        <f t="shared" ref="F189:F201" si="21">SUM(E189*D189)</f>
        <v>0</v>
      </c>
      <c r="G189" s="92"/>
      <c r="H189" s="252">
        <f t="shared" ref="H189:H201" si="22">SUM(D189/E87)</f>
        <v>0</v>
      </c>
      <c r="I189" s="232">
        <f t="shared" ref="I189:I201" si="23">SUM(H189*E189)</f>
        <v>0</v>
      </c>
    </row>
    <row r="190" spans="1:9" ht="15.75">
      <c r="A190" s="131">
        <v>84</v>
      </c>
      <c r="B190" s="134" t="s">
        <v>254</v>
      </c>
      <c r="C190" s="239">
        <f t="shared" si="20"/>
        <v>0</v>
      </c>
      <c r="D190" s="110"/>
      <c r="E190" s="255">
        <v>150</v>
      </c>
      <c r="F190" s="232">
        <f t="shared" si="21"/>
        <v>0</v>
      </c>
      <c r="G190" s="92"/>
      <c r="H190" s="252">
        <f t="shared" si="22"/>
        <v>0</v>
      </c>
      <c r="I190" s="232">
        <f t="shared" si="23"/>
        <v>0</v>
      </c>
    </row>
    <row r="191" spans="1:9" ht="15.75">
      <c r="A191" s="131">
        <v>85</v>
      </c>
      <c r="B191" s="134" t="s">
        <v>256</v>
      </c>
      <c r="C191" s="239">
        <f t="shared" si="20"/>
        <v>0</v>
      </c>
      <c r="D191" s="110"/>
      <c r="E191" s="255">
        <v>24.9</v>
      </c>
      <c r="F191" s="232">
        <f t="shared" si="21"/>
        <v>0</v>
      </c>
      <c r="G191" s="92"/>
      <c r="H191" s="252">
        <f t="shared" si="22"/>
        <v>0</v>
      </c>
      <c r="I191" s="232">
        <f t="shared" si="23"/>
        <v>0</v>
      </c>
    </row>
    <row r="192" spans="1:9" ht="15.75">
      <c r="A192" s="131">
        <v>86</v>
      </c>
      <c r="B192" s="134" t="s">
        <v>257</v>
      </c>
      <c r="C192" s="239">
        <f t="shared" si="20"/>
        <v>0</v>
      </c>
      <c r="D192" s="110"/>
      <c r="E192" s="255">
        <v>19.899999999999999</v>
      </c>
      <c r="F192" s="232">
        <f t="shared" si="21"/>
        <v>0</v>
      </c>
      <c r="G192" s="92"/>
      <c r="H192" s="252">
        <f t="shared" si="22"/>
        <v>0</v>
      </c>
      <c r="I192" s="232">
        <f t="shared" si="23"/>
        <v>0</v>
      </c>
    </row>
    <row r="193" spans="1:9" ht="15.75">
      <c r="A193" s="131">
        <v>87</v>
      </c>
      <c r="B193" s="134" t="s">
        <v>258</v>
      </c>
      <c r="C193" s="239">
        <f t="shared" si="20"/>
        <v>0</v>
      </c>
      <c r="D193" s="110"/>
      <c r="E193" s="255">
        <v>35</v>
      </c>
      <c r="F193" s="232">
        <f t="shared" si="21"/>
        <v>0</v>
      </c>
      <c r="G193" s="92"/>
      <c r="H193" s="252">
        <f t="shared" si="22"/>
        <v>0</v>
      </c>
      <c r="I193" s="232">
        <f t="shared" si="23"/>
        <v>0</v>
      </c>
    </row>
    <row r="194" spans="1:9" ht="15.75">
      <c r="A194" s="131">
        <v>88</v>
      </c>
      <c r="B194" s="134" t="s">
        <v>259</v>
      </c>
      <c r="C194" s="239">
        <f t="shared" si="20"/>
        <v>0</v>
      </c>
      <c r="D194" s="110"/>
      <c r="E194" s="255">
        <v>29.9</v>
      </c>
      <c r="F194" s="232">
        <f t="shared" si="21"/>
        <v>0</v>
      </c>
      <c r="G194" s="92"/>
      <c r="H194" s="252">
        <f t="shared" si="22"/>
        <v>0</v>
      </c>
      <c r="I194" s="232">
        <f t="shared" si="23"/>
        <v>0</v>
      </c>
    </row>
    <row r="195" spans="1:9" ht="15.75">
      <c r="A195" s="131">
        <v>89</v>
      </c>
      <c r="B195" s="134" t="s">
        <v>260</v>
      </c>
      <c r="C195" s="239">
        <f t="shared" si="20"/>
        <v>0</v>
      </c>
      <c r="D195" s="110"/>
      <c r="E195" s="255">
        <v>99</v>
      </c>
      <c r="F195" s="232">
        <f t="shared" si="21"/>
        <v>0</v>
      </c>
      <c r="G195" s="92"/>
      <c r="H195" s="252">
        <f t="shared" si="22"/>
        <v>0</v>
      </c>
      <c r="I195" s="232">
        <f t="shared" si="23"/>
        <v>0</v>
      </c>
    </row>
    <row r="196" spans="1:9" ht="15.75">
      <c r="A196" s="131">
        <v>90</v>
      </c>
      <c r="B196" s="134" t="s">
        <v>263</v>
      </c>
      <c r="C196" s="239">
        <f t="shared" si="20"/>
        <v>0</v>
      </c>
      <c r="D196" s="110"/>
      <c r="E196" s="255">
        <v>150</v>
      </c>
      <c r="F196" s="232">
        <f t="shared" si="21"/>
        <v>0</v>
      </c>
      <c r="G196" s="92"/>
      <c r="H196" s="252">
        <f t="shared" si="22"/>
        <v>0</v>
      </c>
      <c r="I196" s="232">
        <f t="shared" si="23"/>
        <v>0</v>
      </c>
    </row>
    <row r="197" spans="1:9" ht="15.75">
      <c r="A197" s="131">
        <v>91</v>
      </c>
      <c r="B197" s="134" t="s">
        <v>264</v>
      </c>
      <c r="C197" s="239">
        <f t="shared" si="20"/>
        <v>0</v>
      </c>
      <c r="D197" s="110"/>
      <c r="E197" s="255">
        <v>999</v>
      </c>
      <c r="F197" s="232">
        <f t="shared" si="21"/>
        <v>0</v>
      </c>
      <c r="G197" s="92"/>
      <c r="H197" s="252">
        <f t="shared" si="22"/>
        <v>0</v>
      </c>
      <c r="I197" s="232">
        <f t="shared" si="23"/>
        <v>0</v>
      </c>
    </row>
    <row r="198" spans="1:9" ht="15.75">
      <c r="A198" s="131">
        <v>92</v>
      </c>
      <c r="B198" s="134" t="s">
        <v>267</v>
      </c>
      <c r="C198" s="239">
        <f t="shared" si="20"/>
        <v>0</v>
      </c>
      <c r="D198" s="110"/>
      <c r="E198" s="255">
        <v>189</v>
      </c>
      <c r="F198" s="232">
        <f t="shared" si="21"/>
        <v>0</v>
      </c>
      <c r="G198" s="92"/>
      <c r="H198" s="252">
        <f t="shared" si="22"/>
        <v>0</v>
      </c>
      <c r="I198" s="232">
        <f t="shared" si="23"/>
        <v>0</v>
      </c>
    </row>
    <row r="199" spans="1:9" ht="15.75">
      <c r="A199" s="131">
        <v>93</v>
      </c>
      <c r="B199" s="134" t="s">
        <v>270</v>
      </c>
      <c r="C199" s="239">
        <f t="shared" si="20"/>
        <v>0</v>
      </c>
      <c r="D199" s="110"/>
      <c r="E199" s="255">
        <v>59.9</v>
      </c>
      <c r="F199" s="232">
        <f t="shared" si="21"/>
        <v>0</v>
      </c>
      <c r="G199" s="92"/>
      <c r="H199" s="252">
        <f t="shared" si="22"/>
        <v>0</v>
      </c>
      <c r="I199" s="232">
        <f t="shared" si="23"/>
        <v>0</v>
      </c>
    </row>
    <row r="200" spans="1:9" ht="15.75">
      <c r="A200" s="244">
        <v>94</v>
      </c>
      <c r="B200" s="134" t="s">
        <v>273</v>
      </c>
      <c r="C200" s="239">
        <f t="shared" si="20"/>
        <v>0</v>
      </c>
      <c r="D200" s="110"/>
      <c r="E200" s="255">
        <v>22</v>
      </c>
      <c r="F200" s="232">
        <f t="shared" si="21"/>
        <v>0</v>
      </c>
      <c r="G200" s="92"/>
      <c r="H200" s="252">
        <f t="shared" si="22"/>
        <v>0</v>
      </c>
      <c r="I200" s="232">
        <f t="shared" si="23"/>
        <v>0</v>
      </c>
    </row>
    <row r="201" spans="1:9" ht="15.75">
      <c r="A201" s="131">
        <v>95</v>
      </c>
      <c r="B201" s="134" t="s">
        <v>276</v>
      </c>
      <c r="C201" s="239">
        <f t="shared" si="20"/>
        <v>0</v>
      </c>
      <c r="D201" s="110"/>
      <c r="E201" s="255">
        <v>49.9</v>
      </c>
      <c r="F201" s="232">
        <f t="shared" si="21"/>
        <v>0</v>
      </c>
      <c r="G201" s="92"/>
      <c r="H201" s="252">
        <f t="shared" si="22"/>
        <v>0</v>
      </c>
      <c r="I201" s="232">
        <f t="shared" si="23"/>
        <v>0</v>
      </c>
    </row>
    <row r="202" spans="1:9" ht="18">
      <c r="B202" s="245"/>
      <c r="C202" s="246"/>
      <c r="D202" s="247"/>
      <c r="E202" s="248"/>
      <c r="F202" s="260">
        <f>SUM(F103:F200)</f>
        <v>1842.5</v>
      </c>
      <c r="G202" s="92"/>
      <c r="H202" s="252"/>
      <c r="I202" s="232"/>
    </row>
    <row r="203" spans="1:9" ht="15.75">
      <c r="B203" s="222" t="s">
        <v>20</v>
      </c>
      <c r="C203" s="223">
        <f t="shared" ref="C203:D203" si="24">SUM(C104:C200)</f>
        <v>12.166666666666668</v>
      </c>
      <c r="D203" s="223">
        <f t="shared" si="24"/>
        <v>146</v>
      </c>
      <c r="E203" s="250">
        <f>SUM(E104:E202)</f>
        <v>5162.4800000000014</v>
      </c>
      <c r="F203" s="250">
        <f>SUM(F104:F200)</f>
        <v>1842.5</v>
      </c>
      <c r="G203" s="92"/>
      <c r="H203" s="252"/>
      <c r="I203" s="232"/>
    </row>
    <row r="204" spans="1:9">
      <c r="A204" s="84"/>
      <c r="B204" s="92"/>
      <c r="C204" s="92"/>
      <c r="D204" s="251"/>
      <c r="E204" s="84"/>
      <c r="F204" s="232"/>
      <c r="G204" s="232"/>
      <c r="H204" s="252"/>
      <c r="I204" s="84"/>
    </row>
    <row r="205" spans="1:9">
      <c r="A205" s="84"/>
      <c r="B205" s="92"/>
      <c r="C205" s="92"/>
      <c r="D205" s="251"/>
      <c r="E205" s="84"/>
      <c r="F205" s="232"/>
      <c r="G205" s="232"/>
      <c r="H205" s="252"/>
      <c r="I205" s="84"/>
    </row>
    <row r="206" spans="1:9">
      <c r="A206" s="84"/>
      <c r="B206" s="92"/>
      <c r="C206" s="92"/>
      <c r="D206" s="251"/>
      <c r="E206" s="84"/>
      <c r="F206" s="232"/>
      <c r="G206" s="232"/>
      <c r="H206" s="252"/>
      <c r="I206" s="84"/>
    </row>
    <row r="207" spans="1:9">
      <c r="A207" s="84"/>
      <c r="B207" s="92"/>
      <c r="C207" s="92"/>
      <c r="D207" s="251"/>
      <c r="E207" s="84"/>
      <c r="F207" s="232"/>
      <c r="G207" s="232"/>
      <c r="H207" s="252"/>
      <c r="I207" s="84"/>
    </row>
    <row r="208" spans="1:9">
      <c r="A208" s="84"/>
      <c r="B208" s="92"/>
      <c r="C208" s="92"/>
      <c r="D208" s="251"/>
      <c r="E208" s="84"/>
      <c r="F208" s="232"/>
      <c r="G208" s="232"/>
      <c r="H208" s="252"/>
      <c r="I208" s="84"/>
    </row>
    <row r="209" spans="1:9">
      <c r="A209" s="84"/>
      <c r="B209" s="92"/>
      <c r="C209" s="92"/>
      <c r="D209" s="251"/>
      <c r="E209" s="84"/>
      <c r="F209" s="232"/>
      <c r="G209" s="232"/>
      <c r="H209" s="252"/>
      <c r="I209" s="84"/>
    </row>
    <row r="210" spans="1:9">
      <c r="A210" s="84"/>
      <c r="B210" s="92"/>
      <c r="C210" s="92"/>
      <c r="D210" s="251"/>
      <c r="E210" s="84"/>
      <c r="F210" s="232"/>
      <c r="G210" s="232"/>
      <c r="H210" s="252"/>
      <c r="I210" s="84"/>
    </row>
    <row r="211" spans="1:9">
      <c r="A211" s="84"/>
      <c r="B211" s="92"/>
      <c r="C211" s="92"/>
      <c r="D211" s="251"/>
      <c r="E211" s="84"/>
      <c r="F211" s="232"/>
      <c r="G211" s="232"/>
      <c r="H211" s="252"/>
      <c r="I211" s="84"/>
    </row>
    <row r="212" spans="1:9">
      <c r="A212" s="84"/>
      <c r="B212" s="92"/>
      <c r="C212" s="92"/>
      <c r="D212" s="251"/>
      <c r="E212" s="84"/>
      <c r="F212" s="232"/>
      <c r="G212" s="232"/>
      <c r="H212" s="252"/>
      <c r="I212" s="84"/>
    </row>
    <row r="213" spans="1:9">
      <c r="A213" s="84"/>
      <c r="B213" s="92"/>
      <c r="C213" s="92"/>
      <c r="D213" s="251"/>
      <c r="E213" s="84"/>
      <c r="F213" s="232"/>
      <c r="G213" s="232"/>
      <c r="H213" s="252"/>
      <c r="I213" s="84"/>
    </row>
    <row r="214" spans="1:9">
      <c r="A214" s="84"/>
      <c r="B214" s="92"/>
      <c r="C214" s="92"/>
      <c r="D214" s="251"/>
      <c r="E214" s="84"/>
      <c r="F214" s="232"/>
      <c r="G214" s="232"/>
      <c r="H214" s="252"/>
      <c r="I214" s="84"/>
    </row>
    <row r="215" spans="1:9">
      <c r="A215" s="84"/>
      <c r="B215" s="92"/>
      <c r="C215" s="92"/>
      <c r="D215" s="251"/>
      <c r="E215" s="84"/>
      <c r="F215" s="232"/>
      <c r="G215" s="232"/>
      <c r="H215" s="252"/>
      <c r="I215" s="84"/>
    </row>
    <row r="216" spans="1:9">
      <c r="A216" s="84"/>
      <c r="B216" s="92"/>
      <c r="C216" s="92"/>
      <c r="D216" s="251"/>
      <c r="E216" s="84"/>
      <c r="F216" s="232"/>
      <c r="G216" s="232"/>
      <c r="H216" s="252"/>
      <c r="I216" s="84"/>
    </row>
    <row r="217" spans="1:9">
      <c r="A217" s="84"/>
      <c r="B217" s="92"/>
      <c r="C217" s="92"/>
      <c r="D217" s="251"/>
      <c r="E217" s="84"/>
      <c r="F217" s="232"/>
      <c r="G217" s="232"/>
      <c r="H217" s="252"/>
      <c r="I217" s="84"/>
    </row>
    <row r="218" spans="1:9">
      <c r="A218" s="84"/>
      <c r="B218" s="92"/>
      <c r="C218" s="92"/>
      <c r="D218" s="251"/>
      <c r="E218" s="84"/>
      <c r="F218" s="232"/>
      <c r="G218" s="232"/>
      <c r="H218" s="252"/>
      <c r="I218" s="84"/>
    </row>
    <row r="219" spans="1:9">
      <c r="A219" s="84"/>
      <c r="B219" s="92"/>
      <c r="C219" s="92"/>
      <c r="D219" s="251"/>
      <c r="E219" s="84"/>
      <c r="F219" s="232"/>
      <c r="G219" s="232"/>
      <c r="H219" s="252"/>
      <c r="I219" s="84"/>
    </row>
    <row r="220" spans="1:9">
      <c r="A220" s="84"/>
      <c r="B220" s="92"/>
      <c r="C220" s="92"/>
      <c r="D220" s="251"/>
      <c r="E220" s="84"/>
      <c r="F220" s="232"/>
      <c r="G220" s="232"/>
      <c r="H220" s="252"/>
      <c r="I220" s="84"/>
    </row>
    <row r="221" spans="1:9">
      <c r="A221" s="84"/>
      <c r="B221" s="92"/>
      <c r="C221" s="92"/>
      <c r="D221" s="251"/>
      <c r="E221" s="84"/>
      <c r="F221" s="232"/>
      <c r="G221" s="232"/>
      <c r="H221" s="252"/>
      <c r="I221" s="84"/>
    </row>
    <row r="222" spans="1:9">
      <c r="A222" s="84"/>
      <c r="B222" s="92"/>
      <c r="C222" s="92"/>
      <c r="D222" s="251"/>
      <c r="E222" s="84"/>
      <c r="F222" s="232"/>
      <c r="G222" s="232"/>
      <c r="H222" s="252"/>
      <c r="I222" s="84"/>
    </row>
    <row r="223" spans="1:9">
      <c r="A223" s="84"/>
      <c r="B223" s="92"/>
      <c r="C223" s="92"/>
      <c r="D223" s="251"/>
      <c r="E223" s="84"/>
      <c r="F223" s="232"/>
      <c r="G223" s="232"/>
      <c r="H223" s="252"/>
      <c r="I223" s="84"/>
    </row>
    <row r="224" spans="1:9">
      <c r="A224" s="84"/>
      <c r="B224" s="92"/>
      <c r="C224" s="92"/>
      <c r="D224" s="251"/>
      <c r="E224" s="84"/>
      <c r="F224" s="232"/>
      <c r="G224" s="232"/>
      <c r="H224" s="252"/>
      <c r="I224" s="84"/>
    </row>
    <row r="225" spans="1:9">
      <c r="A225" s="84"/>
      <c r="B225" s="92"/>
      <c r="C225" s="92"/>
      <c r="D225" s="251"/>
      <c r="E225" s="84"/>
      <c r="F225" s="232"/>
      <c r="G225" s="232"/>
      <c r="H225" s="252"/>
      <c r="I225" s="84"/>
    </row>
    <row r="226" spans="1:9">
      <c r="A226" s="84"/>
      <c r="B226" s="92"/>
      <c r="C226" s="92"/>
      <c r="D226" s="251"/>
      <c r="E226" s="84"/>
      <c r="F226" s="232"/>
      <c r="G226" s="232"/>
      <c r="H226" s="252"/>
      <c r="I226" s="84"/>
    </row>
    <row r="227" spans="1:9">
      <c r="A227" s="84"/>
      <c r="B227" s="92"/>
      <c r="C227" s="92"/>
      <c r="D227" s="251"/>
      <c r="E227" s="84"/>
      <c r="F227" s="232"/>
      <c r="G227" s="232"/>
      <c r="H227" s="252"/>
      <c r="I227" s="84"/>
    </row>
    <row r="228" spans="1:9">
      <c r="A228" s="84"/>
      <c r="B228" s="92"/>
      <c r="C228" s="92"/>
      <c r="D228" s="251"/>
      <c r="E228" s="84"/>
      <c r="F228" s="232"/>
      <c r="G228" s="232"/>
      <c r="H228" s="252"/>
      <c r="I228" s="84"/>
    </row>
    <row r="229" spans="1:9">
      <c r="A229" s="84"/>
      <c r="B229" s="92"/>
      <c r="C229" s="92"/>
      <c r="D229" s="251"/>
      <c r="E229" s="84"/>
      <c r="F229" s="232"/>
      <c r="G229" s="232"/>
      <c r="H229" s="252"/>
      <c r="I229" s="84"/>
    </row>
    <row r="230" spans="1:9">
      <c r="A230" s="84"/>
      <c r="B230" s="92"/>
      <c r="C230" s="92"/>
      <c r="D230" s="251"/>
      <c r="E230" s="84"/>
      <c r="F230" s="232"/>
      <c r="G230" s="232"/>
      <c r="H230" s="252"/>
      <c r="I230" s="84"/>
    </row>
    <row r="231" spans="1:9">
      <c r="A231" s="84"/>
      <c r="B231" s="92"/>
      <c r="C231" s="92"/>
      <c r="D231" s="251"/>
      <c r="E231" s="84"/>
      <c r="F231" s="232"/>
      <c r="G231" s="232"/>
      <c r="H231" s="252"/>
      <c r="I231" s="84"/>
    </row>
    <row r="232" spans="1:9">
      <c r="A232" s="84"/>
      <c r="B232" s="92"/>
      <c r="C232" s="92"/>
      <c r="D232" s="251"/>
      <c r="E232" s="84"/>
      <c r="F232" s="232"/>
      <c r="G232" s="232"/>
      <c r="H232" s="252"/>
      <c r="I232" s="84"/>
    </row>
    <row r="233" spans="1:9">
      <c r="A233" s="84"/>
      <c r="B233" s="92"/>
      <c r="C233" s="92"/>
      <c r="D233" s="251"/>
      <c r="E233" s="84"/>
      <c r="F233" s="232"/>
      <c r="G233" s="232"/>
      <c r="H233" s="252"/>
      <c r="I233" s="84"/>
    </row>
    <row r="234" spans="1:9">
      <c r="A234" s="84"/>
      <c r="B234" s="92"/>
      <c r="C234" s="92"/>
      <c r="D234" s="251"/>
      <c r="E234" s="84"/>
      <c r="F234" s="232"/>
      <c r="G234" s="232"/>
      <c r="H234" s="252"/>
      <c r="I234" s="84"/>
    </row>
    <row r="235" spans="1:9">
      <c r="A235" s="84"/>
      <c r="B235" s="92"/>
      <c r="C235" s="92"/>
      <c r="D235" s="251"/>
      <c r="E235" s="84"/>
      <c r="F235" s="232"/>
      <c r="G235" s="232"/>
      <c r="H235" s="252"/>
      <c r="I235" s="84"/>
    </row>
    <row r="236" spans="1:9">
      <c r="A236" s="84"/>
      <c r="B236" s="92"/>
      <c r="C236" s="92"/>
      <c r="D236" s="251"/>
      <c r="E236" s="84"/>
      <c r="F236" s="232"/>
      <c r="G236" s="232"/>
      <c r="H236" s="252"/>
      <c r="I236" s="84"/>
    </row>
    <row r="237" spans="1:9">
      <c r="A237" s="84"/>
      <c r="B237" s="92"/>
      <c r="C237" s="92"/>
      <c r="D237" s="251"/>
      <c r="E237" s="84"/>
      <c r="F237" s="232"/>
      <c r="G237" s="232"/>
      <c r="H237" s="252"/>
      <c r="I237" s="84"/>
    </row>
    <row r="238" spans="1:9">
      <c r="A238" s="84"/>
      <c r="B238" s="92"/>
      <c r="C238" s="92"/>
      <c r="D238" s="251"/>
      <c r="E238" s="84"/>
      <c r="F238" s="232"/>
      <c r="G238" s="232"/>
      <c r="H238" s="252"/>
      <c r="I238" s="84"/>
    </row>
    <row r="239" spans="1:9">
      <c r="A239" s="84"/>
      <c r="B239" s="92"/>
      <c r="C239" s="92"/>
      <c r="D239" s="251"/>
      <c r="E239" s="84"/>
      <c r="F239" s="232"/>
      <c r="G239" s="232"/>
      <c r="H239" s="252"/>
      <c r="I239" s="84"/>
    </row>
    <row r="240" spans="1:9">
      <c r="A240" s="84"/>
      <c r="B240" s="92"/>
      <c r="C240" s="92"/>
      <c r="D240" s="251"/>
      <c r="E240" s="84"/>
      <c r="F240" s="232"/>
      <c r="G240" s="232"/>
      <c r="H240" s="252"/>
      <c r="I240" s="84"/>
    </row>
    <row r="241" spans="1:9">
      <c r="A241" s="84"/>
      <c r="B241" s="92"/>
      <c r="C241" s="92"/>
      <c r="D241" s="251"/>
      <c r="E241" s="84"/>
      <c r="F241" s="232"/>
      <c r="G241" s="232"/>
      <c r="H241" s="252"/>
      <c r="I241" s="84"/>
    </row>
    <row r="242" spans="1:9">
      <c r="A242" s="84"/>
      <c r="B242" s="92"/>
      <c r="C242" s="92"/>
      <c r="D242" s="251"/>
      <c r="E242" s="84"/>
      <c r="F242" s="232"/>
      <c r="G242" s="232"/>
      <c r="H242" s="252"/>
      <c r="I242" s="84"/>
    </row>
    <row r="243" spans="1:9">
      <c r="A243" s="84"/>
      <c r="B243" s="92"/>
      <c r="C243" s="92"/>
      <c r="D243" s="251"/>
      <c r="E243" s="84"/>
      <c r="F243" s="232"/>
      <c r="G243" s="232"/>
      <c r="H243" s="252"/>
      <c r="I243" s="84"/>
    </row>
    <row r="244" spans="1:9">
      <c r="A244" s="84"/>
      <c r="B244" s="92"/>
      <c r="C244" s="92"/>
      <c r="D244" s="251"/>
      <c r="E244" s="84"/>
      <c r="F244" s="232"/>
      <c r="G244" s="232"/>
      <c r="H244" s="252"/>
      <c r="I244" s="84"/>
    </row>
    <row r="245" spans="1:9">
      <c r="A245" s="84"/>
      <c r="B245" s="92"/>
      <c r="C245" s="92"/>
      <c r="D245" s="251"/>
      <c r="E245" s="84"/>
      <c r="F245" s="232"/>
      <c r="G245" s="232"/>
      <c r="H245" s="252"/>
      <c r="I245" s="84"/>
    </row>
    <row r="246" spans="1:9">
      <c r="A246" s="84"/>
      <c r="B246" s="92"/>
      <c r="C246" s="92"/>
      <c r="D246" s="251"/>
      <c r="E246" s="84"/>
      <c r="F246" s="232"/>
      <c r="G246" s="232"/>
      <c r="H246" s="252"/>
      <c r="I246" s="84"/>
    </row>
    <row r="247" spans="1:9">
      <c r="A247" s="84"/>
      <c r="B247" s="92"/>
      <c r="C247" s="92"/>
      <c r="D247" s="251"/>
      <c r="E247" s="84"/>
      <c r="F247" s="232"/>
      <c r="G247" s="232"/>
      <c r="H247" s="252"/>
      <c r="I247" s="84"/>
    </row>
    <row r="248" spans="1:9">
      <c r="A248" s="84"/>
      <c r="B248" s="92"/>
      <c r="C248" s="92"/>
      <c r="D248" s="251"/>
      <c r="E248" s="84"/>
      <c r="F248" s="232"/>
      <c r="G248" s="232"/>
      <c r="H248" s="252"/>
      <c r="I248" s="84"/>
    </row>
    <row r="249" spans="1:9">
      <c r="A249" s="84"/>
      <c r="B249" s="92"/>
      <c r="C249" s="92"/>
      <c r="D249" s="251"/>
      <c r="E249" s="84"/>
      <c r="F249" s="232"/>
      <c r="G249" s="232"/>
      <c r="H249" s="252"/>
      <c r="I249" s="84"/>
    </row>
    <row r="250" spans="1:9">
      <c r="A250" s="84"/>
      <c r="B250" s="92"/>
      <c r="C250" s="92"/>
      <c r="D250" s="251"/>
      <c r="E250" s="84"/>
      <c r="F250" s="232"/>
      <c r="G250" s="232"/>
      <c r="H250" s="252"/>
      <c r="I250" s="84"/>
    </row>
    <row r="251" spans="1:9">
      <c r="A251" s="84"/>
      <c r="B251" s="92"/>
      <c r="C251" s="92"/>
      <c r="D251" s="251"/>
      <c r="E251" s="84"/>
      <c r="F251" s="232"/>
      <c r="G251" s="232"/>
      <c r="H251" s="252"/>
      <c r="I251" s="84"/>
    </row>
    <row r="252" spans="1:9">
      <c r="A252" s="84"/>
      <c r="B252" s="92"/>
      <c r="C252" s="92"/>
      <c r="D252" s="251"/>
      <c r="E252" s="84"/>
      <c r="F252" s="232"/>
      <c r="G252" s="232"/>
      <c r="H252" s="252"/>
      <c r="I252" s="84"/>
    </row>
    <row r="253" spans="1:9">
      <c r="A253" s="84"/>
      <c r="B253" s="92"/>
      <c r="C253" s="92"/>
      <c r="D253" s="251"/>
      <c r="E253" s="84"/>
      <c r="F253" s="232"/>
      <c r="G253" s="232"/>
      <c r="H253" s="252"/>
      <c r="I253" s="84"/>
    </row>
    <row r="254" spans="1:9">
      <c r="A254" s="84"/>
      <c r="B254" s="92"/>
      <c r="C254" s="92"/>
      <c r="D254" s="251"/>
      <c r="E254" s="84"/>
      <c r="F254" s="232"/>
      <c r="G254" s="232"/>
      <c r="H254" s="252"/>
      <c r="I254" s="84"/>
    </row>
    <row r="255" spans="1:9">
      <c r="A255" s="84"/>
      <c r="B255" s="92"/>
      <c r="C255" s="92"/>
      <c r="D255" s="251"/>
      <c r="E255" s="84"/>
      <c r="F255" s="232"/>
      <c r="G255" s="232"/>
      <c r="H255" s="252"/>
      <c r="I255" s="84"/>
    </row>
    <row r="256" spans="1:9">
      <c r="A256" s="84"/>
      <c r="B256" s="92"/>
      <c r="C256" s="92"/>
      <c r="D256" s="251"/>
      <c r="E256" s="84"/>
      <c r="F256" s="232"/>
      <c r="G256" s="232"/>
      <c r="H256" s="252"/>
      <c r="I256" s="84"/>
    </row>
    <row r="257" spans="1:9">
      <c r="A257" s="84"/>
      <c r="B257" s="92"/>
      <c r="C257" s="92"/>
      <c r="D257" s="251"/>
      <c r="E257" s="84"/>
      <c r="F257" s="232"/>
      <c r="G257" s="232"/>
      <c r="H257" s="252"/>
      <c r="I257" s="84"/>
    </row>
    <row r="258" spans="1:9">
      <c r="A258" s="84"/>
      <c r="B258" s="92"/>
      <c r="C258" s="92"/>
      <c r="D258" s="251"/>
      <c r="E258" s="84"/>
      <c r="F258" s="232"/>
      <c r="G258" s="232"/>
      <c r="H258" s="252"/>
      <c r="I258" s="84"/>
    </row>
    <row r="259" spans="1:9">
      <c r="A259" s="84"/>
      <c r="B259" s="92"/>
      <c r="C259" s="92"/>
      <c r="D259" s="251"/>
      <c r="E259" s="84"/>
      <c r="F259" s="232"/>
      <c r="G259" s="232"/>
      <c r="H259" s="252"/>
      <c r="I259" s="84"/>
    </row>
    <row r="260" spans="1:9">
      <c r="A260" s="84"/>
      <c r="B260" s="92"/>
      <c r="C260" s="92"/>
      <c r="D260" s="251"/>
      <c r="E260" s="84"/>
      <c r="F260" s="232"/>
      <c r="G260" s="232"/>
      <c r="H260" s="252"/>
      <c r="I260" s="84"/>
    </row>
    <row r="261" spans="1:9">
      <c r="A261" s="84"/>
      <c r="B261" s="92"/>
      <c r="C261" s="92"/>
      <c r="D261" s="251"/>
      <c r="E261" s="84"/>
      <c r="F261" s="232"/>
      <c r="G261" s="232"/>
      <c r="H261" s="252"/>
      <c r="I261" s="84"/>
    </row>
    <row r="262" spans="1:9">
      <c r="A262" s="84"/>
      <c r="B262" s="92"/>
      <c r="C262" s="92"/>
      <c r="D262" s="251"/>
      <c r="E262" s="84"/>
      <c r="F262" s="232"/>
      <c r="G262" s="232"/>
      <c r="H262" s="252"/>
      <c r="I262" s="84"/>
    </row>
    <row r="263" spans="1:9">
      <c r="A263" s="84"/>
      <c r="B263" s="92"/>
      <c r="C263" s="92"/>
      <c r="D263" s="251"/>
      <c r="E263" s="84"/>
      <c r="F263" s="232"/>
      <c r="G263" s="232"/>
      <c r="H263" s="252"/>
      <c r="I263" s="84"/>
    </row>
    <row r="264" spans="1:9">
      <c r="A264" s="84"/>
      <c r="B264" s="92"/>
      <c r="C264" s="92"/>
      <c r="D264" s="251"/>
      <c r="E264" s="84"/>
      <c r="F264" s="232"/>
      <c r="G264" s="232"/>
      <c r="H264" s="252"/>
      <c r="I264" s="84"/>
    </row>
    <row r="265" spans="1:9">
      <c r="A265" s="84"/>
      <c r="B265" s="92"/>
      <c r="C265" s="92"/>
      <c r="D265" s="251"/>
      <c r="E265" s="84"/>
      <c r="F265" s="232"/>
      <c r="G265" s="232"/>
      <c r="H265" s="252"/>
      <c r="I265" s="84"/>
    </row>
    <row r="266" spans="1:9">
      <c r="A266" s="84"/>
      <c r="B266" s="92"/>
      <c r="C266" s="92"/>
      <c r="D266" s="251"/>
      <c r="E266" s="84"/>
      <c r="F266" s="232"/>
      <c r="G266" s="232"/>
      <c r="H266" s="252"/>
      <c r="I266" s="84"/>
    </row>
    <row r="267" spans="1:9">
      <c r="A267" s="84"/>
      <c r="B267" s="92"/>
      <c r="C267" s="92"/>
      <c r="D267" s="251"/>
      <c r="E267" s="84"/>
      <c r="F267" s="232"/>
      <c r="G267" s="232"/>
      <c r="H267" s="252"/>
      <c r="I267" s="84"/>
    </row>
    <row r="268" spans="1:9">
      <c r="A268" s="84"/>
      <c r="B268" s="92"/>
      <c r="C268" s="92"/>
      <c r="D268" s="251"/>
      <c r="E268" s="84"/>
      <c r="F268" s="232"/>
      <c r="G268" s="232"/>
      <c r="H268" s="252"/>
      <c r="I268" s="84"/>
    </row>
    <row r="269" spans="1:9">
      <c r="A269" s="84"/>
      <c r="B269" s="92"/>
      <c r="C269" s="92"/>
      <c r="D269" s="251"/>
      <c r="E269" s="84"/>
      <c r="F269" s="232"/>
      <c r="G269" s="232"/>
      <c r="H269" s="252"/>
      <c r="I269" s="84"/>
    </row>
    <row r="270" spans="1:9">
      <c r="A270" s="84"/>
      <c r="B270" s="92"/>
      <c r="C270" s="92"/>
      <c r="D270" s="251"/>
      <c r="E270" s="84"/>
      <c r="F270" s="232"/>
      <c r="G270" s="232"/>
      <c r="H270" s="252"/>
      <c r="I270" s="84"/>
    </row>
    <row r="271" spans="1:9">
      <c r="A271" s="84"/>
      <c r="B271" s="92"/>
      <c r="C271" s="92"/>
      <c r="D271" s="251"/>
      <c r="E271" s="84"/>
      <c r="F271" s="232"/>
      <c r="G271" s="232"/>
      <c r="H271" s="252"/>
      <c r="I271" s="84"/>
    </row>
    <row r="272" spans="1:9">
      <c r="A272" s="84"/>
      <c r="B272" s="92"/>
      <c r="C272" s="92"/>
      <c r="D272" s="251"/>
      <c r="E272" s="84"/>
      <c r="F272" s="232"/>
      <c r="G272" s="232"/>
      <c r="H272" s="252"/>
      <c r="I272" s="84"/>
    </row>
    <row r="273" spans="1:9">
      <c r="A273" s="84"/>
      <c r="B273" s="92"/>
      <c r="C273" s="92"/>
      <c r="D273" s="251"/>
      <c r="E273" s="84"/>
      <c r="F273" s="232"/>
      <c r="G273" s="232"/>
      <c r="H273" s="252"/>
      <c r="I273" s="84"/>
    </row>
    <row r="274" spans="1:9">
      <c r="A274" s="84"/>
      <c r="B274" s="92"/>
      <c r="C274" s="92"/>
      <c r="D274" s="251"/>
      <c r="E274" s="84"/>
      <c r="F274" s="232"/>
      <c r="G274" s="232"/>
      <c r="H274" s="252"/>
      <c r="I274" s="84"/>
    </row>
    <row r="275" spans="1:9">
      <c r="A275" s="84"/>
      <c r="B275" s="92"/>
      <c r="C275" s="92"/>
      <c r="D275" s="251"/>
      <c r="E275" s="84"/>
      <c r="F275" s="232"/>
      <c r="G275" s="232"/>
      <c r="H275" s="252"/>
      <c r="I275" s="84"/>
    </row>
    <row r="276" spans="1:9">
      <c r="A276" s="84"/>
      <c r="B276" s="92"/>
      <c r="C276" s="92"/>
      <c r="D276" s="251"/>
      <c r="E276" s="84"/>
      <c r="F276" s="232"/>
      <c r="G276" s="232"/>
      <c r="H276" s="252"/>
      <c r="I276" s="84"/>
    </row>
    <row r="277" spans="1:9">
      <c r="A277" s="84"/>
      <c r="B277" s="92"/>
      <c r="C277" s="92"/>
      <c r="D277" s="251"/>
      <c r="E277" s="84"/>
      <c r="F277" s="232"/>
      <c r="G277" s="232"/>
      <c r="H277" s="252"/>
      <c r="I277" s="84"/>
    </row>
    <row r="278" spans="1:9">
      <c r="A278" s="84"/>
      <c r="B278" s="92"/>
      <c r="C278" s="92"/>
      <c r="D278" s="251"/>
      <c r="E278" s="84"/>
      <c r="F278" s="232"/>
      <c r="G278" s="232"/>
      <c r="H278" s="252"/>
      <c r="I278" s="84"/>
    </row>
    <row r="279" spans="1:9">
      <c r="A279" s="84"/>
      <c r="B279" s="92"/>
      <c r="C279" s="92"/>
      <c r="D279" s="251"/>
      <c r="E279" s="84"/>
      <c r="F279" s="232"/>
      <c r="G279" s="232"/>
      <c r="H279" s="252"/>
      <c r="I279" s="84"/>
    </row>
    <row r="280" spans="1:9">
      <c r="A280" s="84"/>
      <c r="B280" s="92"/>
      <c r="C280" s="92"/>
      <c r="D280" s="251"/>
      <c r="E280" s="84"/>
      <c r="F280" s="232"/>
      <c r="G280" s="232"/>
      <c r="H280" s="252"/>
      <c r="I280" s="84"/>
    </row>
    <row r="281" spans="1:9">
      <c r="A281" s="84"/>
      <c r="B281" s="92"/>
      <c r="C281" s="92"/>
      <c r="D281" s="251"/>
      <c r="E281" s="84"/>
      <c r="F281" s="232"/>
      <c r="G281" s="232"/>
      <c r="H281" s="252"/>
      <c r="I281" s="84"/>
    </row>
    <row r="282" spans="1:9">
      <c r="A282" s="84"/>
      <c r="B282" s="92"/>
      <c r="C282" s="92"/>
      <c r="D282" s="251"/>
      <c r="E282" s="84"/>
      <c r="F282" s="232"/>
      <c r="G282" s="232"/>
      <c r="H282" s="252"/>
      <c r="I282" s="84"/>
    </row>
    <row r="283" spans="1:9">
      <c r="A283" s="84"/>
      <c r="B283" s="92"/>
      <c r="C283" s="92"/>
      <c r="D283" s="251"/>
      <c r="E283" s="84"/>
      <c r="F283" s="232"/>
      <c r="G283" s="232"/>
      <c r="H283" s="252"/>
      <c r="I283" s="84"/>
    </row>
    <row r="284" spans="1:9">
      <c r="A284" s="84"/>
      <c r="B284" s="92"/>
      <c r="C284" s="92"/>
      <c r="D284" s="251"/>
      <c r="E284" s="84"/>
      <c r="F284" s="232"/>
      <c r="G284" s="232"/>
      <c r="H284" s="252"/>
      <c r="I284" s="84"/>
    </row>
    <row r="285" spans="1:9">
      <c r="A285" s="84"/>
      <c r="B285" s="92"/>
      <c r="C285" s="92"/>
      <c r="D285" s="251"/>
      <c r="E285" s="84"/>
      <c r="F285" s="232"/>
      <c r="G285" s="232"/>
      <c r="H285" s="252"/>
      <c r="I285" s="84"/>
    </row>
    <row r="286" spans="1:9">
      <c r="A286" s="84"/>
      <c r="B286" s="92"/>
      <c r="C286" s="92"/>
      <c r="D286" s="251"/>
      <c r="E286" s="84"/>
      <c r="F286" s="232"/>
      <c r="G286" s="232"/>
      <c r="H286" s="252"/>
      <c r="I286" s="84"/>
    </row>
    <row r="287" spans="1:9">
      <c r="A287" s="84"/>
      <c r="B287" s="92"/>
      <c r="C287" s="92"/>
      <c r="D287" s="251"/>
      <c r="E287" s="84"/>
      <c r="F287" s="232"/>
      <c r="G287" s="232"/>
      <c r="H287" s="252"/>
      <c r="I287" s="84"/>
    </row>
    <row r="288" spans="1:9">
      <c r="A288" s="84"/>
      <c r="B288" s="92"/>
      <c r="C288" s="92"/>
      <c r="D288" s="251"/>
      <c r="E288" s="84"/>
      <c r="F288" s="232"/>
      <c r="G288" s="232"/>
      <c r="H288" s="252"/>
      <c r="I288" s="84"/>
    </row>
    <row r="289" spans="1:9">
      <c r="A289" s="84"/>
      <c r="B289" s="92"/>
      <c r="C289" s="92"/>
      <c r="D289" s="251"/>
      <c r="E289" s="84"/>
      <c r="F289" s="232"/>
      <c r="G289" s="232"/>
      <c r="H289" s="252"/>
      <c r="I289" s="84"/>
    </row>
    <row r="290" spans="1:9">
      <c r="A290" s="84"/>
      <c r="B290" s="92"/>
      <c r="C290" s="92"/>
      <c r="D290" s="251"/>
      <c r="E290" s="84"/>
      <c r="F290" s="232"/>
      <c r="G290" s="232"/>
      <c r="H290" s="252"/>
      <c r="I290" s="84"/>
    </row>
    <row r="291" spans="1:9">
      <c r="A291" s="84"/>
      <c r="B291" s="92"/>
      <c r="C291" s="92"/>
      <c r="D291" s="251"/>
      <c r="E291" s="84"/>
      <c r="F291" s="232"/>
      <c r="G291" s="232"/>
      <c r="H291" s="252"/>
      <c r="I291" s="84"/>
    </row>
    <row r="292" spans="1:9">
      <c r="A292" s="84"/>
      <c r="B292" s="92"/>
      <c r="C292" s="92"/>
      <c r="D292" s="251"/>
      <c r="E292" s="84"/>
      <c r="F292" s="232"/>
      <c r="G292" s="232"/>
      <c r="H292" s="252"/>
      <c r="I292" s="84"/>
    </row>
    <row r="293" spans="1:9">
      <c r="A293" s="84"/>
      <c r="B293" s="92"/>
      <c r="C293" s="92"/>
      <c r="D293" s="251"/>
      <c r="E293" s="84"/>
      <c r="F293" s="232"/>
      <c r="G293" s="232"/>
      <c r="H293" s="252"/>
      <c r="I293" s="84"/>
    </row>
    <row r="294" spans="1:9">
      <c r="A294" s="84"/>
      <c r="B294" s="92"/>
      <c r="C294" s="92"/>
      <c r="D294" s="251"/>
      <c r="E294" s="84"/>
      <c r="F294" s="232"/>
      <c r="G294" s="232"/>
      <c r="H294" s="252"/>
      <c r="I294" s="84"/>
    </row>
    <row r="295" spans="1:9">
      <c r="A295" s="84"/>
      <c r="B295" s="92"/>
      <c r="C295" s="92"/>
      <c r="D295" s="251"/>
      <c r="E295" s="84"/>
      <c r="F295" s="232"/>
      <c r="G295" s="232"/>
      <c r="H295" s="252"/>
      <c r="I295" s="84"/>
    </row>
    <row r="296" spans="1:9">
      <c r="A296" s="84"/>
      <c r="B296" s="92"/>
      <c r="C296" s="92"/>
      <c r="D296" s="251"/>
      <c r="E296" s="84"/>
      <c r="F296" s="232"/>
      <c r="G296" s="232"/>
      <c r="H296" s="252"/>
      <c r="I296" s="84"/>
    </row>
    <row r="297" spans="1:9">
      <c r="A297" s="84"/>
      <c r="B297" s="92"/>
      <c r="C297" s="92"/>
      <c r="D297" s="251"/>
      <c r="E297" s="84"/>
      <c r="F297" s="232"/>
      <c r="G297" s="232"/>
      <c r="H297" s="252"/>
      <c r="I297" s="84"/>
    </row>
    <row r="298" spans="1:9">
      <c r="A298" s="84"/>
      <c r="B298" s="92"/>
      <c r="C298" s="92"/>
      <c r="D298" s="251"/>
      <c r="E298" s="84"/>
      <c r="F298" s="232"/>
      <c r="G298" s="232"/>
      <c r="H298" s="252"/>
      <c r="I298" s="84"/>
    </row>
    <row r="299" spans="1:9">
      <c r="A299" s="84"/>
      <c r="B299" s="92"/>
      <c r="C299" s="92"/>
      <c r="D299" s="251"/>
      <c r="E299" s="84"/>
      <c r="F299" s="232"/>
      <c r="G299" s="232"/>
      <c r="H299" s="252"/>
      <c r="I299" s="84"/>
    </row>
    <row r="300" spans="1:9">
      <c r="A300" s="84"/>
      <c r="B300" s="92"/>
      <c r="C300" s="92"/>
      <c r="D300" s="251"/>
      <c r="E300" s="84"/>
      <c r="F300" s="232"/>
      <c r="G300" s="232"/>
      <c r="H300" s="252"/>
      <c r="I300" s="84"/>
    </row>
    <row r="301" spans="1:9">
      <c r="A301" s="84"/>
      <c r="B301" s="92"/>
      <c r="C301" s="92"/>
      <c r="D301" s="251"/>
      <c r="E301" s="84"/>
      <c r="F301" s="232"/>
      <c r="G301" s="232"/>
      <c r="H301" s="252"/>
      <c r="I301" s="84"/>
    </row>
    <row r="302" spans="1:9">
      <c r="H302" s="233"/>
    </row>
    <row r="303" spans="1:9">
      <c r="H303" s="233"/>
    </row>
    <row r="304" spans="1:9">
      <c r="H304" s="233"/>
    </row>
    <row r="305" spans="8:8">
      <c r="H305" s="233"/>
    </row>
    <row r="306" spans="8:8">
      <c r="H306" s="233"/>
    </row>
    <row r="307" spans="8:8">
      <c r="H307" s="233"/>
    </row>
    <row r="308" spans="8:8">
      <c r="H308" s="233"/>
    </row>
    <row r="309" spans="8:8">
      <c r="H309" s="233"/>
    </row>
    <row r="310" spans="8:8">
      <c r="H310" s="233"/>
    </row>
    <row r="311" spans="8:8">
      <c r="H311" s="233"/>
    </row>
    <row r="312" spans="8:8">
      <c r="H312" s="233"/>
    </row>
    <row r="313" spans="8:8">
      <c r="H313" s="233"/>
    </row>
    <row r="314" spans="8:8">
      <c r="H314" s="233"/>
    </row>
    <row r="315" spans="8:8">
      <c r="H315" s="233"/>
    </row>
    <row r="316" spans="8:8">
      <c r="H316" s="233"/>
    </row>
    <row r="317" spans="8:8">
      <c r="H317" s="233"/>
    </row>
    <row r="318" spans="8:8">
      <c r="H318" s="233"/>
    </row>
    <row r="319" spans="8:8">
      <c r="H319" s="233"/>
    </row>
    <row r="320" spans="8:8">
      <c r="H320" s="233"/>
    </row>
    <row r="321" spans="8:8">
      <c r="H321" s="233"/>
    </row>
    <row r="322" spans="8:8">
      <c r="H322" s="233"/>
    </row>
    <row r="323" spans="8:8">
      <c r="H323" s="233"/>
    </row>
    <row r="324" spans="8:8">
      <c r="H324" s="233"/>
    </row>
    <row r="325" spans="8:8">
      <c r="H325" s="233"/>
    </row>
    <row r="326" spans="8:8">
      <c r="H326" s="233"/>
    </row>
    <row r="327" spans="8:8">
      <c r="H327" s="233"/>
    </row>
    <row r="328" spans="8:8">
      <c r="H328" s="233"/>
    </row>
    <row r="329" spans="8:8">
      <c r="H329" s="233"/>
    </row>
    <row r="330" spans="8:8">
      <c r="H330" s="233"/>
    </row>
    <row r="331" spans="8:8">
      <c r="H331" s="233"/>
    </row>
    <row r="332" spans="8:8">
      <c r="H332" s="233"/>
    </row>
    <row r="333" spans="8:8">
      <c r="H333" s="233"/>
    </row>
    <row r="334" spans="8:8">
      <c r="H334" s="233"/>
    </row>
    <row r="335" spans="8:8">
      <c r="H335" s="233"/>
    </row>
    <row r="336" spans="8:8">
      <c r="H336" s="233"/>
    </row>
    <row r="337" spans="8:8">
      <c r="H337" s="233"/>
    </row>
    <row r="338" spans="8:8">
      <c r="H338" s="233"/>
    </row>
    <row r="339" spans="8:8">
      <c r="H339" s="233"/>
    </row>
    <row r="340" spans="8:8">
      <c r="H340" s="233"/>
    </row>
    <row r="341" spans="8:8">
      <c r="H341" s="233"/>
    </row>
    <row r="342" spans="8:8">
      <c r="H342" s="233"/>
    </row>
    <row r="343" spans="8:8">
      <c r="H343" s="233"/>
    </row>
    <row r="344" spans="8:8">
      <c r="H344" s="233"/>
    </row>
    <row r="345" spans="8:8">
      <c r="H345" s="233"/>
    </row>
    <row r="346" spans="8:8">
      <c r="H346" s="233"/>
    </row>
    <row r="347" spans="8:8">
      <c r="H347" s="233"/>
    </row>
    <row r="348" spans="8:8">
      <c r="H348" s="233"/>
    </row>
    <row r="349" spans="8:8">
      <c r="H349" s="233"/>
    </row>
    <row r="350" spans="8:8">
      <c r="H350" s="233"/>
    </row>
    <row r="351" spans="8:8">
      <c r="H351" s="233"/>
    </row>
    <row r="352" spans="8:8">
      <c r="H352" s="233"/>
    </row>
    <row r="353" spans="8:8">
      <c r="H353" s="233"/>
    </row>
    <row r="354" spans="8:8">
      <c r="H354" s="233"/>
    </row>
    <row r="355" spans="8:8">
      <c r="H355" s="233"/>
    </row>
    <row r="356" spans="8:8">
      <c r="H356" s="233"/>
    </row>
    <row r="357" spans="8:8">
      <c r="H357" s="233"/>
    </row>
    <row r="358" spans="8:8">
      <c r="H358" s="233"/>
    </row>
    <row r="359" spans="8:8">
      <c r="H359" s="233"/>
    </row>
    <row r="360" spans="8:8">
      <c r="H360" s="233"/>
    </row>
    <row r="361" spans="8:8">
      <c r="H361" s="233"/>
    </row>
    <row r="362" spans="8:8">
      <c r="H362" s="233"/>
    </row>
    <row r="363" spans="8:8">
      <c r="H363" s="233"/>
    </row>
    <row r="364" spans="8:8">
      <c r="H364" s="233"/>
    </row>
    <row r="365" spans="8:8">
      <c r="H365" s="233"/>
    </row>
    <row r="366" spans="8:8">
      <c r="H366" s="233"/>
    </row>
    <row r="367" spans="8:8">
      <c r="H367" s="233"/>
    </row>
    <row r="368" spans="8:8">
      <c r="H368" s="233"/>
    </row>
    <row r="369" spans="8:8">
      <c r="H369" s="233"/>
    </row>
    <row r="370" spans="8:8">
      <c r="H370" s="233"/>
    </row>
    <row r="371" spans="8:8">
      <c r="H371" s="233"/>
    </row>
    <row r="372" spans="8:8">
      <c r="H372" s="233"/>
    </row>
    <row r="373" spans="8:8">
      <c r="H373" s="233"/>
    </row>
    <row r="374" spans="8:8">
      <c r="H374" s="233"/>
    </row>
    <row r="375" spans="8:8">
      <c r="H375" s="233"/>
    </row>
    <row r="376" spans="8:8">
      <c r="H376" s="233"/>
    </row>
    <row r="377" spans="8:8">
      <c r="H377" s="233"/>
    </row>
    <row r="378" spans="8:8">
      <c r="H378" s="233"/>
    </row>
    <row r="379" spans="8:8">
      <c r="H379" s="233"/>
    </row>
    <row r="380" spans="8:8">
      <c r="H380" s="233"/>
    </row>
    <row r="381" spans="8:8">
      <c r="H381" s="233"/>
    </row>
    <row r="382" spans="8:8">
      <c r="H382" s="233"/>
    </row>
    <row r="383" spans="8:8">
      <c r="H383" s="233"/>
    </row>
    <row r="384" spans="8:8">
      <c r="H384" s="233"/>
    </row>
    <row r="385" spans="8:8">
      <c r="H385" s="233"/>
    </row>
    <row r="386" spans="8:8">
      <c r="H386" s="233"/>
    </row>
    <row r="387" spans="8:8">
      <c r="H387" s="233"/>
    </row>
    <row r="388" spans="8:8">
      <c r="H388" s="233"/>
    </row>
    <row r="389" spans="8:8">
      <c r="H389" s="233"/>
    </row>
    <row r="390" spans="8:8">
      <c r="H390" s="233"/>
    </row>
    <row r="391" spans="8:8">
      <c r="H391" s="233"/>
    </row>
    <row r="392" spans="8:8">
      <c r="H392" s="233"/>
    </row>
    <row r="393" spans="8:8">
      <c r="H393" s="233"/>
    </row>
    <row r="394" spans="8:8">
      <c r="H394" s="233"/>
    </row>
    <row r="395" spans="8:8">
      <c r="H395" s="233"/>
    </row>
    <row r="396" spans="8:8">
      <c r="H396" s="233"/>
    </row>
    <row r="397" spans="8:8">
      <c r="H397" s="233"/>
    </row>
    <row r="398" spans="8:8">
      <c r="H398" s="233"/>
    </row>
    <row r="399" spans="8:8">
      <c r="H399" s="233"/>
    </row>
    <row r="400" spans="8:8">
      <c r="H400" s="233"/>
    </row>
    <row r="401" spans="8:8">
      <c r="H401" s="233"/>
    </row>
    <row r="402" spans="8:8">
      <c r="H402" s="233"/>
    </row>
    <row r="403" spans="8:8">
      <c r="H403" s="233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8FC-0779-4431-912A-EBB71C535D5B}">
  <dimension ref="A1:L271"/>
  <sheetViews>
    <sheetView tabSelected="1" workbookViewId="0">
      <selection activeCell="R21" sqref="R21"/>
    </sheetView>
  </sheetViews>
  <sheetFormatPr defaultRowHeight="15"/>
  <cols>
    <col min="1" max="1" width="15.5703125" bestFit="1" customWidth="1"/>
    <col min="2" max="2" width="12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12" bestFit="1" customWidth="1"/>
    <col min="7" max="7" width="11.7109375" customWidth="1"/>
    <col min="8" max="8" width="18.42578125" bestFit="1" customWidth="1"/>
    <col min="9" max="9" width="8.140625" bestFit="1" customWidth="1"/>
    <col min="10" max="10" width="5.85546875" bestFit="1" customWidth="1"/>
    <col min="11" max="11" width="6" bestFit="1" customWidth="1"/>
    <col min="12" max="12" width="5.5703125" bestFit="1" customWidth="1"/>
  </cols>
  <sheetData>
    <row r="1" spans="1:11">
      <c r="A1" s="65" t="s">
        <v>1238</v>
      </c>
      <c r="F1" s="232"/>
      <c r="H1" s="262" t="s">
        <v>1239</v>
      </c>
    </row>
    <row r="2" spans="1:11">
      <c r="A2" s="65" t="s">
        <v>1240</v>
      </c>
      <c r="B2" s="65" t="s">
        <v>1241</v>
      </c>
      <c r="D2" s="65" t="s">
        <v>1242</v>
      </c>
      <c r="F2" s="232" t="s">
        <v>20</v>
      </c>
      <c r="H2" s="65" t="s">
        <v>1243</v>
      </c>
      <c r="I2" s="263">
        <v>44397</v>
      </c>
      <c r="J2" s="65" t="s">
        <v>1244</v>
      </c>
      <c r="K2" s="65">
        <v>463</v>
      </c>
    </row>
    <row r="3" spans="1:11">
      <c r="A3" s="65" t="s">
        <v>1245</v>
      </c>
      <c r="B3" s="263">
        <v>44397</v>
      </c>
      <c r="C3" s="65" t="s">
        <v>1244</v>
      </c>
      <c r="D3" s="263">
        <v>44404</v>
      </c>
      <c r="E3" s="65" t="s">
        <v>1244</v>
      </c>
      <c r="F3" s="232">
        <v>769.9</v>
      </c>
      <c r="H3" s="65" t="s">
        <v>1243</v>
      </c>
      <c r="I3" s="263">
        <v>44398</v>
      </c>
      <c r="J3" s="65" t="s">
        <v>1244</v>
      </c>
      <c r="K3" s="65">
        <v>211.5</v>
      </c>
    </row>
    <row r="4" spans="1:11">
      <c r="A4" s="65" t="s">
        <v>1245</v>
      </c>
      <c r="B4" s="263">
        <v>44374</v>
      </c>
      <c r="C4" s="65" t="s">
        <v>1244</v>
      </c>
      <c r="D4" s="263">
        <v>44404</v>
      </c>
      <c r="E4" s="65" t="s">
        <v>1244</v>
      </c>
      <c r="F4" s="232">
        <v>4392</v>
      </c>
      <c r="H4" s="65" t="s">
        <v>1243</v>
      </c>
      <c r="I4" s="263">
        <v>44399</v>
      </c>
      <c r="J4" s="65" t="s">
        <v>1244</v>
      </c>
      <c r="K4" s="65">
        <v>524</v>
      </c>
    </row>
    <row r="5" spans="1:11">
      <c r="A5" s="65" t="s">
        <v>1245</v>
      </c>
      <c r="B5" s="263">
        <v>44287</v>
      </c>
      <c r="C5" s="65" t="s">
        <v>1244</v>
      </c>
      <c r="D5" s="263">
        <v>44403</v>
      </c>
      <c r="E5" s="65" t="s">
        <v>1244</v>
      </c>
      <c r="F5" s="232">
        <v>16776</v>
      </c>
    </row>
    <row r="6" spans="1:11">
      <c r="F6" s="232"/>
    </row>
    <row r="7" spans="1:11">
      <c r="A7" s="65" t="s">
        <v>1246</v>
      </c>
      <c r="B7" s="263">
        <v>44397</v>
      </c>
      <c r="C7" s="65" t="s">
        <v>1244</v>
      </c>
      <c r="D7" s="263">
        <v>44404</v>
      </c>
      <c r="E7" s="65" t="s">
        <v>1244</v>
      </c>
      <c r="F7" s="232">
        <v>1767.33</v>
      </c>
    </row>
    <row r="8" spans="1:11">
      <c r="A8" s="65" t="s">
        <v>1246</v>
      </c>
      <c r="B8" s="263">
        <v>44374</v>
      </c>
      <c r="C8" s="65" t="s">
        <v>1244</v>
      </c>
      <c r="D8" s="263">
        <v>44404</v>
      </c>
      <c r="E8" s="65" t="s">
        <v>1244</v>
      </c>
      <c r="F8" s="232">
        <v>8670</v>
      </c>
      <c r="H8" s="65" t="s">
        <v>1243</v>
      </c>
      <c r="I8" s="263">
        <v>44401</v>
      </c>
      <c r="J8" s="65" t="s">
        <v>1244</v>
      </c>
      <c r="K8" s="65">
        <v>2082</v>
      </c>
    </row>
    <row r="9" spans="1:11">
      <c r="A9" s="65" t="s">
        <v>1246</v>
      </c>
      <c r="B9" s="263">
        <v>44287</v>
      </c>
      <c r="C9" s="65" t="s">
        <v>1244</v>
      </c>
      <c r="D9" s="263">
        <v>44403</v>
      </c>
      <c r="E9" s="65" t="s">
        <v>1244</v>
      </c>
      <c r="F9" s="232">
        <v>18379</v>
      </c>
      <c r="H9" s="65" t="s">
        <v>1243</v>
      </c>
      <c r="I9" s="263">
        <v>44402</v>
      </c>
      <c r="J9" s="65" t="s">
        <v>1244</v>
      </c>
      <c r="K9" s="65">
        <v>1684</v>
      </c>
    </row>
    <row r="10" spans="1:11">
      <c r="F10" s="232"/>
      <c r="H10" s="65" t="s">
        <v>1243</v>
      </c>
      <c r="I10" s="263">
        <v>44403</v>
      </c>
      <c r="J10" s="65" t="s">
        <v>1244</v>
      </c>
      <c r="K10" s="65">
        <v>332.5</v>
      </c>
    </row>
    <row r="11" spans="1:11">
      <c r="A11" s="65" t="s">
        <v>1247</v>
      </c>
      <c r="B11" s="263">
        <v>44397</v>
      </c>
      <c r="C11" s="65" t="s">
        <v>1244</v>
      </c>
      <c r="D11" s="263">
        <v>44404</v>
      </c>
      <c r="E11" s="65" t="s">
        <v>1244</v>
      </c>
      <c r="F11" s="232">
        <v>612.12</v>
      </c>
    </row>
    <row r="12" spans="1:11">
      <c r="A12" s="65" t="s">
        <v>1247</v>
      </c>
      <c r="B12" s="263">
        <v>44374</v>
      </c>
      <c r="C12" s="65" t="s">
        <v>1244</v>
      </c>
      <c r="D12" s="263">
        <v>44404</v>
      </c>
      <c r="E12" s="65" t="s">
        <v>1244</v>
      </c>
      <c r="F12" s="232">
        <v>4737</v>
      </c>
      <c r="H12" s="65" t="s">
        <v>1248</v>
      </c>
      <c r="I12" s="263">
        <v>44401</v>
      </c>
      <c r="J12" s="65" t="s">
        <v>1244</v>
      </c>
      <c r="K12" s="65">
        <v>2360</v>
      </c>
    </row>
    <row r="13" spans="1:11">
      <c r="A13" s="65" t="s">
        <v>1247</v>
      </c>
      <c r="B13" s="263">
        <v>44287</v>
      </c>
      <c r="C13" s="65" t="s">
        <v>1244</v>
      </c>
      <c r="D13" s="263">
        <v>44403</v>
      </c>
      <c r="E13" s="65" t="s">
        <v>1244</v>
      </c>
      <c r="F13" s="232">
        <v>15908</v>
      </c>
      <c r="H13" s="65" t="s">
        <v>1248</v>
      </c>
      <c r="I13" s="263">
        <v>44402</v>
      </c>
      <c r="J13" s="65" t="s">
        <v>1244</v>
      </c>
      <c r="K13" s="65">
        <v>1541</v>
      </c>
    </row>
    <row r="14" spans="1:11">
      <c r="F14" s="232"/>
      <c r="H14" s="65" t="s">
        <v>1248</v>
      </c>
      <c r="I14" s="263">
        <v>44403</v>
      </c>
      <c r="J14" s="65" t="s">
        <v>1244</v>
      </c>
      <c r="K14" s="65">
        <v>115</v>
      </c>
    </row>
    <row r="15" spans="1:11">
      <c r="A15" s="264" t="s">
        <v>1249</v>
      </c>
      <c r="B15" s="265">
        <f t="shared" ref="B15:B17" si="0">SUM(F3,F7,F11)</f>
        <v>3149.35</v>
      </c>
      <c r="F15" s="232"/>
    </row>
    <row r="16" spans="1:11">
      <c r="A16" s="264" t="s">
        <v>1250</v>
      </c>
      <c r="B16" s="265">
        <f t="shared" si="0"/>
        <v>17799</v>
      </c>
      <c r="F16" s="232"/>
      <c r="H16" s="65" t="s">
        <v>1248</v>
      </c>
      <c r="I16" s="263">
        <v>44372</v>
      </c>
      <c r="J16" s="65" t="s">
        <v>1244</v>
      </c>
      <c r="K16" s="65">
        <v>1221</v>
      </c>
    </row>
    <row r="17" spans="1:12">
      <c r="A17" s="264" t="s">
        <v>1251</v>
      </c>
      <c r="B17" s="265">
        <f t="shared" si="0"/>
        <v>51063</v>
      </c>
      <c r="F17" s="232"/>
      <c r="H17" s="65" t="s">
        <v>1248</v>
      </c>
      <c r="I17" s="263">
        <v>44373</v>
      </c>
      <c r="J17" s="65" t="s">
        <v>1244</v>
      </c>
      <c r="K17" s="65">
        <v>2395</v>
      </c>
    </row>
    <row r="18" spans="1:12">
      <c r="A18" s="65" t="s">
        <v>1243</v>
      </c>
      <c r="B18" s="263">
        <v>44363</v>
      </c>
      <c r="C18" s="65" t="s">
        <v>1252</v>
      </c>
      <c r="D18" s="263">
        <v>44370</v>
      </c>
      <c r="E18" s="65" t="s">
        <v>1252</v>
      </c>
      <c r="F18" s="232">
        <v>1878</v>
      </c>
      <c r="H18" s="65" t="s">
        <v>1248</v>
      </c>
      <c r="I18" s="263">
        <v>44374</v>
      </c>
      <c r="J18" s="65" t="s">
        <v>1244</v>
      </c>
      <c r="K18" s="65">
        <v>1585</v>
      </c>
    </row>
    <row r="19" spans="1:12">
      <c r="A19" s="65" t="s">
        <v>1243</v>
      </c>
      <c r="B19" s="263">
        <v>44373</v>
      </c>
      <c r="C19" s="65" t="s">
        <v>1244</v>
      </c>
      <c r="D19" s="263">
        <v>44375</v>
      </c>
      <c r="E19" s="65" t="s">
        <v>1244</v>
      </c>
      <c r="F19" s="232">
        <v>1927</v>
      </c>
      <c r="H19" s="65" t="s">
        <v>1248</v>
      </c>
      <c r="I19" s="263">
        <v>44371</v>
      </c>
      <c r="J19" s="65" t="s">
        <v>1244</v>
      </c>
      <c r="K19" s="65">
        <v>604</v>
      </c>
    </row>
    <row r="20" spans="1:12">
      <c r="A20" s="65" t="s">
        <v>1243</v>
      </c>
      <c r="B20" s="263">
        <v>44386</v>
      </c>
      <c r="C20" s="65" t="s">
        <v>1244</v>
      </c>
      <c r="D20" s="263">
        <v>44388</v>
      </c>
      <c r="E20" s="65" t="s">
        <v>1244</v>
      </c>
      <c r="F20" s="232">
        <v>4825</v>
      </c>
    </row>
    <row r="21" spans="1:12">
      <c r="A21" s="65" t="s">
        <v>1243</v>
      </c>
      <c r="B21" s="263">
        <v>44388</v>
      </c>
      <c r="C21" s="65" t="s">
        <v>1244</v>
      </c>
      <c r="D21" s="263">
        <v>44390</v>
      </c>
      <c r="E21" s="65" t="s">
        <v>1252</v>
      </c>
      <c r="F21" s="232">
        <v>2017</v>
      </c>
    </row>
    <row r="22" spans="1:12">
      <c r="F22" s="232"/>
    </row>
    <row r="23" spans="1:12">
      <c r="A23" s="65" t="s">
        <v>1243</v>
      </c>
      <c r="B23" s="263">
        <v>44393</v>
      </c>
      <c r="C23" s="65" t="s">
        <v>1244</v>
      </c>
      <c r="D23" s="263">
        <v>44395</v>
      </c>
      <c r="E23" s="65" t="s">
        <v>1244</v>
      </c>
      <c r="F23" s="232">
        <v>3621</v>
      </c>
    </row>
    <row r="24" spans="1:12">
      <c r="A24" s="65" t="s">
        <v>1243</v>
      </c>
      <c r="B24" s="263">
        <v>44398</v>
      </c>
      <c r="C24" s="65" t="s">
        <v>1244</v>
      </c>
      <c r="D24" s="263">
        <v>44400</v>
      </c>
      <c r="E24" s="65" t="s">
        <v>1252</v>
      </c>
      <c r="F24" s="232">
        <v>986.69</v>
      </c>
      <c r="H24" s="65" t="s">
        <v>1243</v>
      </c>
      <c r="I24" s="263">
        <v>44373</v>
      </c>
      <c r="J24" s="65" t="s">
        <v>1244</v>
      </c>
      <c r="K24" s="65">
        <v>1200</v>
      </c>
    </row>
    <row r="25" spans="1:12">
      <c r="A25" s="65" t="s">
        <v>1243</v>
      </c>
      <c r="B25" s="263">
        <v>44401</v>
      </c>
      <c r="C25" s="65" t="s">
        <v>1244</v>
      </c>
      <c r="D25" s="263">
        <v>44403</v>
      </c>
      <c r="E25" s="65" t="s">
        <v>1244</v>
      </c>
      <c r="F25" s="232">
        <v>4699</v>
      </c>
      <c r="H25" s="65" t="s">
        <v>1243</v>
      </c>
      <c r="I25" s="263">
        <v>44374</v>
      </c>
      <c r="J25" s="65" t="s">
        <v>1244</v>
      </c>
      <c r="K25" s="65">
        <v>669</v>
      </c>
    </row>
    <row r="26" spans="1:12">
      <c r="B26" s="263"/>
      <c r="F26" s="232"/>
      <c r="H26" s="65" t="s">
        <v>1243</v>
      </c>
      <c r="I26" s="263">
        <v>44375</v>
      </c>
      <c r="J26" s="65" t="s">
        <v>1244</v>
      </c>
      <c r="K26" s="65">
        <v>190</v>
      </c>
      <c r="L26" s="65" t="s">
        <v>1253</v>
      </c>
    </row>
    <row r="27" spans="1:12">
      <c r="F27" s="232"/>
      <c r="H27" s="65" t="s">
        <v>1243</v>
      </c>
      <c r="I27" s="263">
        <v>44388</v>
      </c>
      <c r="J27" s="65" t="s">
        <v>1244</v>
      </c>
      <c r="K27" s="65">
        <v>1750</v>
      </c>
    </row>
    <row r="28" spans="1:12">
      <c r="A28" s="65" t="s">
        <v>1248</v>
      </c>
      <c r="B28" s="263">
        <v>44360</v>
      </c>
      <c r="C28" s="65" t="s">
        <v>1244</v>
      </c>
      <c r="D28" s="263">
        <v>44362</v>
      </c>
      <c r="E28" s="65" t="s">
        <v>1244</v>
      </c>
      <c r="F28" s="232">
        <v>4474</v>
      </c>
      <c r="H28" s="65" t="s">
        <v>1243</v>
      </c>
      <c r="I28" s="263">
        <v>44389</v>
      </c>
      <c r="J28" s="65" t="s">
        <v>1244</v>
      </c>
      <c r="K28" s="65">
        <v>568</v>
      </c>
    </row>
    <row r="29" spans="1:12">
      <c r="A29" s="65" t="s">
        <v>1248</v>
      </c>
      <c r="B29" s="263">
        <v>44393</v>
      </c>
      <c r="C29" s="65" t="s">
        <v>1244</v>
      </c>
      <c r="D29" s="263">
        <v>44395</v>
      </c>
      <c r="E29" s="65" t="s">
        <v>1244</v>
      </c>
      <c r="F29" s="232">
        <v>3621</v>
      </c>
      <c r="I29" s="263"/>
    </row>
    <row r="30" spans="1:12">
      <c r="A30" s="65" t="s">
        <v>1248</v>
      </c>
      <c r="B30" s="263">
        <v>44371</v>
      </c>
      <c r="C30" s="65" t="s">
        <v>1244</v>
      </c>
      <c r="D30" s="263">
        <v>44373</v>
      </c>
      <c r="E30" s="65" t="s">
        <v>1244</v>
      </c>
      <c r="F30" s="232"/>
      <c r="H30" s="65" t="s">
        <v>1248</v>
      </c>
      <c r="I30" s="263">
        <v>44385</v>
      </c>
      <c r="J30" s="65" t="s">
        <v>1244</v>
      </c>
      <c r="K30" s="65">
        <v>1387</v>
      </c>
    </row>
    <row r="31" spans="1:12">
      <c r="A31" s="65" t="s">
        <v>1248</v>
      </c>
      <c r="B31" s="263">
        <v>44373</v>
      </c>
      <c r="C31" s="65" t="s">
        <v>1244</v>
      </c>
      <c r="D31" s="263">
        <v>44374</v>
      </c>
      <c r="E31" s="65" t="s">
        <v>1244</v>
      </c>
      <c r="F31" s="232">
        <v>4127</v>
      </c>
      <c r="H31" s="65" t="s">
        <v>1248</v>
      </c>
      <c r="I31" s="263">
        <v>44386</v>
      </c>
      <c r="J31" s="65" t="s">
        <v>1244</v>
      </c>
      <c r="K31" s="65">
        <v>1833</v>
      </c>
    </row>
    <row r="32" spans="1:12">
      <c r="F32" s="232">
        <v>1681</v>
      </c>
      <c r="H32" s="65" t="s">
        <v>1248</v>
      </c>
      <c r="I32" s="263">
        <v>44387</v>
      </c>
      <c r="J32" s="65" t="s">
        <v>1244</v>
      </c>
      <c r="K32" s="65">
        <v>301</v>
      </c>
    </row>
    <row r="33" spans="1:11">
      <c r="A33" s="65" t="s">
        <v>1248</v>
      </c>
      <c r="B33" s="263">
        <v>44401</v>
      </c>
      <c r="C33" s="65" t="s">
        <v>1244</v>
      </c>
      <c r="D33" s="263">
        <v>44402</v>
      </c>
      <c r="E33" s="65" t="s">
        <v>1244</v>
      </c>
      <c r="F33" s="232"/>
    </row>
    <row r="34" spans="1:11">
      <c r="F34" s="232">
        <v>1623</v>
      </c>
      <c r="H34" s="65" t="s">
        <v>1248</v>
      </c>
      <c r="I34" s="263">
        <v>44393</v>
      </c>
      <c r="J34" s="65" t="s">
        <v>1254</v>
      </c>
      <c r="K34" s="65">
        <v>1200</v>
      </c>
    </row>
    <row r="35" spans="1:11">
      <c r="F35" s="232"/>
      <c r="H35" s="65" t="s">
        <v>1248</v>
      </c>
      <c r="I35" s="263">
        <v>44394</v>
      </c>
      <c r="J35" s="65" t="s">
        <v>1255</v>
      </c>
      <c r="K35" s="65">
        <v>2817</v>
      </c>
    </row>
    <row r="36" spans="1:11">
      <c r="A36" s="65" t="s">
        <v>1245</v>
      </c>
      <c r="B36" s="263">
        <v>44380</v>
      </c>
      <c r="C36" s="65" t="s">
        <v>1252</v>
      </c>
      <c r="D36" s="263">
        <v>44387</v>
      </c>
      <c r="E36" s="65" t="s">
        <v>1252</v>
      </c>
      <c r="F36" s="232">
        <v>1468</v>
      </c>
      <c r="H36" s="65" t="s">
        <v>1248</v>
      </c>
      <c r="I36" s="263">
        <v>44395</v>
      </c>
      <c r="J36" s="65" t="s">
        <v>1244</v>
      </c>
      <c r="K36" s="65">
        <v>134</v>
      </c>
    </row>
    <row r="37" spans="1:11">
      <c r="A37" s="65" t="s">
        <v>1245</v>
      </c>
      <c r="B37" s="263">
        <v>44357</v>
      </c>
      <c r="C37" s="65" t="s">
        <v>1252</v>
      </c>
      <c r="D37" s="263">
        <v>44387</v>
      </c>
      <c r="E37" s="65" t="s">
        <v>1252</v>
      </c>
      <c r="F37" s="232">
        <v>6236</v>
      </c>
    </row>
    <row r="38" spans="1:11">
      <c r="A38" s="65" t="s">
        <v>1245</v>
      </c>
      <c r="B38" s="263">
        <v>44287</v>
      </c>
      <c r="C38" s="65" t="s">
        <v>1244</v>
      </c>
      <c r="D38" s="263">
        <v>44387</v>
      </c>
      <c r="E38" s="65" t="s">
        <v>1244</v>
      </c>
      <c r="F38" s="232">
        <v>13927</v>
      </c>
      <c r="H38" s="65" t="s">
        <v>1248</v>
      </c>
      <c r="I38" s="263">
        <v>44387</v>
      </c>
      <c r="J38" s="65" t="s">
        <v>1244</v>
      </c>
      <c r="K38" s="65">
        <v>1086</v>
      </c>
    </row>
    <row r="39" spans="1:11">
      <c r="F39" s="232"/>
      <c r="H39" s="65" t="s">
        <v>1248</v>
      </c>
      <c r="I39" s="263">
        <v>44388</v>
      </c>
      <c r="J39" s="65" t="s">
        <v>1244</v>
      </c>
      <c r="K39" s="65">
        <v>153</v>
      </c>
    </row>
    <row r="40" spans="1:11">
      <c r="A40" s="65" t="s">
        <v>1246</v>
      </c>
      <c r="B40" s="263">
        <v>44380</v>
      </c>
      <c r="C40" s="65" t="s">
        <v>1252</v>
      </c>
      <c r="D40" s="263">
        <v>44387</v>
      </c>
      <c r="E40" s="65" t="s">
        <v>1252</v>
      </c>
      <c r="F40" s="232">
        <v>1563</v>
      </c>
    </row>
    <row r="41" spans="1:11">
      <c r="A41" s="65" t="s">
        <v>1246</v>
      </c>
      <c r="B41" s="263">
        <v>44357</v>
      </c>
      <c r="C41" s="65" t="s">
        <v>1252</v>
      </c>
      <c r="D41" s="263">
        <v>44387</v>
      </c>
      <c r="E41" s="65" t="s">
        <v>1252</v>
      </c>
      <c r="F41" s="232">
        <v>7319</v>
      </c>
      <c r="H41" s="65" t="s">
        <v>1248</v>
      </c>
      <c r="I41" s="263">
        <v>44378</v>
      </c>
      <c r="J41" s="65" t="s">
        <v>1244</v>
      </c>
      <c r="K41" s="65">
        <v>1583</v>
      </c>
    </row>
    <row r="42" spans="1:11">
      <c r="A42" s="65" t="s">
        <v>1246</v>
      </c>
      <c r="B42" s="263">
        <v>44287</v>
      </c>
      <c r="C42" s="65" t="s">
        <v>1244</v>
      </c>
      <c r="D42" s="263">
        <v>44387</v>
      </c>
      <c r="E42" s="65" t="s">
        <v>1244</v>
      </c>
      <c r="F42" s="232">
        <v>12209</v>
      </c>
      <c r="H42" s="65" t="s">
        <v>1248</v>
      </c>
      <c r="I42" s="263">
        <v>44379</v>
      </c>
      <c r="J42" s="65" t="s">
        <v>1244</v>
      </c>
      <c r="K42" s="65">
        <v>983</v>
      </c>
    </row>
    <row r="43" spans="1:11">
      <c r="F43" s="232"/>
      <c r="H43" s="65" t="s">
        <v>1248</v>
      </c>
      <c r="I43" s="263">
        <v>44380</v>
      </c>
      <c r="J43" s="65" t="s">
        <v>1244</v>
      </c>
      <c r="K43" s="65">
        <v>370</v>
      </c>
    </row>
    <row r="44" spans="1:11">
      <c r="A44" s="65" t="s">
        <v>1247</v>
      </c>
      <c r="B44" s="263">
        <v>44380</v>
      </c>
      <c r="C44" s="65" t="s">
        <v>1252</v>
      </c>
      <c r="D44" s="263">
        <v>44387</v>
      </c>
      <c r="E44" s="65" t="s">
        <v>1252</v>
      </c>
      <c r="F44" s="232">
        <v>1851</v>
      </c>
      <c r="H44" s="65" t="s">
        <v>1248</v>
      </c>
      <c r="I44" s="263">
        <v>44381</v>
      </c>
      <c r="J44" s="65" t="s">
        <v>1244</v>
      </c>
      <c r="K44" s="65">
        <v>1213</v>
      </c>
    </row>
    <row r="45" spans="1:11">
      <c r="A45" s="65" t="s">
        <v>1247</v>
      </c>
      <c r="B45" s="263">
        <v>44357</v>
      </c>
      <c r="C45" s="65" t="s">
        <v>1252</v>
      </c>
      <c r="D45" s="263">
        <v>44387</v>
      </c>
      <c r="E45" s="65" t="s">
        <v>1252</v>
      </c>
      <c r="F45" s="232">
        <v>6578</v>
      </c>
      <c r="H45" s="65" t="s">
        <v>1248</v>
      </c>
      <c r="I45" s="263">
        <v>44382</v>
      </c>
      <c r="J45" s="65" t="s">
        <v>1244</v>
      </c>
      <c r="K45" s="65">
        <v>1066</v>
      </c>
    </row>
    <row r="46" spans="1:11">
      <c r="A46" s="65" t="s">
        <v>1247</v>
      </c>
      <c r="B46" s="263">
        <v>44287</v>
      </c>
      <c r="C46" s="65" t="s">
        <v>1244</v>
      </c>
      <c r="D46" s="263">
        <v>44387</v>
      </c>
      <c r="E46" s="65" t="s">
        <v>1244</v>
      </c>
      <c r="F46" s="232">
        <v>13735</v>
      </c>
      <c r="H46" s="65" t="s">
        <v>1248</v>
      </c>
      <c r="I46" s="263">
        <v>44383</v>
      </c>
      <c r="J46" s="65" t="s">
        <v>1244</v>
      </c>
      <c r="K46" s="65">
        <v>22</v>
      </c>
    </row>
    <row r="47" spans="1:11">
      <c r="F47" s="232"/>
      <c r="H47" s="65" t="s">
        <v>1248</v>
      </c>
      <c r="I47" s="263">
        <v>44384</v>
      </c>
      <c r="J47" s="65" t="s">
        <v>1244</v>
      </c>
      <c r="K47" s="65">
        <v>442</v>
      </c>
    </row>
    <row r="48" spans="1:11">
      <c r="A48" s="264" t="s">
        <v>1249</v>
      </c>
      <c r="B48" s="265">
        <f t="shared" ref="B48:B50" si="1">SUM(F36,F40,F44)</f>
        <v>4882</v>
      </c>
      <c r="F48" s="232"/>
      <c r="H48" s="65" t="s">
        <v>1248</v>
      </c>
      <c r="I48" s="263">
        <v>44385</v>
      </c>
      <c r="J48" s="65" t="s">
        <v>1244</v>
      </c>
      <c r="K48" s="65">
        <v>1338</v>
      </c>
    </row>
    <row r="49" spans="1:11">
      <c r="A49" s="264" t="s">
        <v>1250</v>
      </c>
      <c r="B49" s="265">
        <f t="shared" si="1"/>
        <v>20133</v>
      </c>
      <c r="F49" s="232"/>
      <c r="H49" s="65" t="s">
        <v>1248</v>
      </c>
      <c r="I49" s="263">
        <v>44386</v>
      </c>
      <c r="J49" s="65" t="s">
        <v>1244</v>
      </c>
      <c r="K49" s="65">
        <v>215</v>
      </c>
    </row>
    <row r="50" spans="1:11">
      <c r="A50" s="264" t="s">
        <v>1251</v>
      </c>
      <c r="B50" s="265">
        <f t="shared" si="1"/>
        <v>39871</v>
      </c>
      <c r="F50" s="232"/>
      <c r="H50" s="65" t="s">
        <v>1248</v>
      </c>
      <c r="I50" s="263">
        <v>44387</v>
      </c>
      <c r="J50" s="65" t="s">
        <v>1244</v>
      </c>
      <c r="K50" s="65">
        <v>838</v>
      </c>
    </row>
    <row r="51" spans="1:11">
      <c r="F51" s="232"/>
    </row>
    <row r="52" spans="1:11">
      <c r="F52" s="232"/>
    </row>
    <row r="53" spans="1:11">
      <c r="A53" s="65" t="s">
        <v>1246</v>
      </c>
      <c r="B53" s="263">
        <v>44412</v>
      </c>
      <c r="C53" s="65" t="s">
        <v>1252</v>
      </c>
      <c r="D53" s="263">
        <v>44419</v>
      </c>
      <c r="E53" s="65" t="s">
        <v>1252</v>
      </c>
      <c r="F53" s="232">
        <v>1787</v>
      </c>
    </row>
    <row r="54" spans="1:11">
      <c r="A54" s="65" t="s">
        <v>1246</v>
      </c>
      <c r="B54" s="263">
        <v>44389</v>
      </c>
      <c r="C54" s="65" t="s">
        <v>1252</v>
      </c>
      <c r="D54" s="263">
        <v>44419</v>
      </c>
      <c r="E54" s="65" t="s">
        <v>1252</v>
      </c>
      <c r="F54" s="232">
        <v>6100</v>
      </c>
    </row>
    <row r="55" spans="1:11">
      <c r="A55" s="65" t="s">
        <v>1246</v>
      </c>
      <c r="B55" s="263">
        <v>44409</v>
      </c>
      <c r="C55" s="65" t="s">
        <v>1244</v>
      </c>
      <c r="D55" s="263">
        <v>44419</v>
      </c>
      <c r="E55" s="65" t="s">
        <v>1244</v>
      </c>
      <c r="F55" s="232">
        <v>2139</v>
      </c>
    </row>
    <row r="56" spans="1:11">
      <c r="A56" s="65" t="s">
        <v>1246</v>
      </c>
      <c r="B56" s="263">
        <v>44378</v>
      </c>
      <c r="C56" s="65" t="s">
        <v>1244</v>
      </c>
      <c r="D56" s="263">
        <v>44408</v>
      </c>
      <c r="E56" s="65" t="s">
        <v>1244</v>
      </c>
      <c r="F56" s="232">
        <v>8383</v>
      </c>
    </row>
    <row r="57" spans="1:11">
      <c r="A57" s="65" t="s">
        <v>1246</v>
      </c>
      <c r="B57" s="263">
        <v>44348</v>
      </c>
      <c r="C57" s="65" t="s">
        <v>1244</v>
      </c>
      <c r="D57" s="263">
        <v>44377</v>
      </c>
      <c r="E57" s="65" t="s">
        <v>1244</v>
      </c>
      <c r="F57" s="232">
        <v>7319</v>
      </c>
    </row>
    <row r="58" spans="1:11">
      <c r="A58" s="65" t="s">
        <v>1246</v>
      </c>
      <c r="B58" s="263">
        <v>44317</v>
      </c>
      <c r="C58" s="65" t="s">
        <v>1244</v>
      </c>
      <c r="D58" s="263">
        <v>44346</v>
      </c>
      <c r="E58" s="65" t="s">
        <v>1244</v>
      </c>
      <c r="F58" s="232">
        <v>2119</v>
      </c>
    </row>
    <row r="59" spans="1:11">
      <c r="A59" s="65" t="s">
        <v>1246</v>
      </c>
      <c r="B59" s="263">
        <v>44287</v>
      </c>
      <c r="C59" s="65" t="s">
        <v>1244</v>
      </c>
      <c r="D59" s="263">
        <v>44414</v>
      </c>
      <c r="E59" s="65" t="s">
        <v>1244</v>
      </c>
      <c r="F59" s="232">
        <v>19262</v>
      </c>
    </row>
    <row r="60" spans="1:11">
      <c r="A60" s="65" t="s">
        <v>1246</v>
      </c>
      <c r="B60" s="263">
        <v>44377</v>
      </c>
      <c r="C60" s="65" t="s">
        <v>1244</v>
      </c>
      <c r="D60" s="263">
        <v>44407</v>
      </c>
      <c r="E60" s="65" t="s">
        <v>1244</v>
      </c>
      <c r="F60" s="232">
        <v>8395</v>
      </c>
    </row>
    <row r="61" spans="1:11">
      <c r="A61" s="65" t="s">
        <v>1247</v>
      </c>
      <c r="B61" s="263">
        <v>44378</v>
      </c>
      <c r="C61" s="65" t="s">
        <v>1244</v>
      </c>
      <c r="D61" s="263">
        <v>44408</v>
      </c>
      <c r="E61" s="65" t="s">
        <v>1244</v>
      </c>
      <c r="F61" s="232">
        <v>4140</v>
      </c>
    </row>
    <row r="62" spans="1:11">
      <c r="A62" s="65" t="s">
        <v>1247</v>
      </c>
      <c r="B62" s="263">
        <v>44348</v>
      </c>
      <c r="C62" s="65" t="s">
        <v>1244</v>
      </c>
      <c r="D62" s="263">
        <v>44377</v>
      </c>
      <c r="E62" s="65" t="s">
        <v>1244</v>
      </c>
      <c r="F62" s="232">
        <v>7649</v>
      </c>
    </row>
    <row r="63" spans="1:11">
      <c r="A63" s="65" t="s">
        <v>1247</v>
      </c>
      <c r="B63" s="263">
        <v>44287</v>
      </c>
      <c r="C63" s="65" t="s">
        <v>1244</v>
      </c>
      <c r="D63" s="263">
        <v>44411</v>
      </c>
      <c r="E63" s="65" t="s">
        <v>1244</v>
      </c>
      <c r="F63" s="232">
        <v>16777</v>
      </c>
    </row>
    <row r="64" spans="1:11">
      <c r="A64" s="65" t="s">
        <v>1247</v>
      </c>
      <c r="B64" s="263">
        <v>44409</v>
      </c>
      <c r="C64" s="65" t="s">
        <v>1244</v>
      </c>
      <c r="D64" s="263">
        <v>44419</v>
      </c>
      <c r="E64" s="65" t="s">
        <v>1244</v>
      </c>
      <c r="F64" s="232">
        <v>2335</v>
      </c>
    </row>
    <row r="65" spans="1:6">
      <c r="A65" s="65" t="s">
        <v>1245</v>
      </c>
      <c r="B65" s="263">
        <v>44348</v>
      </c>
      <c r="C65" s="65" t="s">
        <v>1244</v>
      </c>
      <c r="D65" s="263">
        <v>44414</v>
      </c>
      <c r="E65" s="65" t="s">
        <v>1244</v>
      </c>
      <c r="F65" s="232">
        <v>17000</v>
      </c>
    </row>
    <row r="66" spans="1:6">
      <c r="A66" s="65" t="s">
        <v>1245</v>
      </c>
      <c r="B66" s="263">
        <v>44317</v>
      </c>
      <c r="C66" s="65" t="s">
        <v>1244</v>
      </c>
      <c r="D66" s="263">
        <v>44346</v>
      </c>
      <c r="E66" s="65" t="s">
        <v>1244</v>
      </c>
      <c r="F66" s="232">
        <v>5269</v>
      </c>
    </row>
    <row r="67" spans="1:6">
      <c r="A67" s="65" t="s">
        <v>1245</v>
      </c>
      <c r="B67" s="263">
        <v>44377</v>
      </c>
      <c r="C67" s="65" t="s">
        <v>1244</v>
      </c>
      <c r="D67" s="263">
        <v>44407</v>
      </c>
      <c r="E67" s="65" t="s">
        <v>1244</v>
      </c>
      <c r="F67" s="232">
        <v>4393</v>
      </c>
    </row>
    <row r="68" spans="1:6">
      <c r="A68" s="65" t="s">
        <v>1245</v>
      </c>
      <c r="B68" s="263">
        <v>44287</v>
      </c>
      <c r="C68" s="65" t="s">
        <v>1244</v>
      </c>
      <c r="D68" s="263">
        <v>44414</v>
      </c>
      <c r="E68" s="65" t="s">
        <v>1244</v>
      </c>
      <c r="F68" s="232">
        <v>11548</v>
      </c>
    </row>
    <row r="69" spans="1:6">
      <c r="A69" s="65" t="s">
        <v>1245</v>
      </c>
      <c r="B69" s="263">
        <v>44409</v>
      </c>
      <c r="C69" s="65" t="s">
        <v>1244</v>
      </c>
      <c r="D69" s="263">
        <v>44419</v>
      </c>
      <c r="E69" s="65" t="s">
        <v>1244</v>
      </c>
      <c r="F69" s="232">
        <v>874</v>
      </c>
    </row>
    <row r="70" spans="1:6">
      <c r="A70" s="65" t="s">
        <v>1245</v>
      </c>
      <c r="B70" s="263">
        <v>44378</v>
      </c>
      <c r="C70" s="65" t="s">
        <v>1244</v>
      </c>
      <c r="D70" s="263">
        <v>44408</v>
      </c>
      <c r="E70" s="65" t="s">
        <v>1244</v>
      </c>
      <c r="F70" s="232">
        <v>4408</v>
      </c>
    </row>
    <row r="71" spans="1:6">
      <c r="A71" s="65" t="s">
        <v>1245</v>
      </c>
      <c r="B71" s="263">
        <v>44348</v>
      </c>
      <c r="C71" s="65" t="s">
        <v>1244</v>
      </c>
      <c r="D71" s="263">
        <v>44377</v>
      </c>
      <c r="E71" s="65" t="s">
        <v>1244</v>
      </c>
      <c r="F71" s="232">
        <v>6954</v>
      </c>
    </row>
    <row r="72" spans="1:6">
      <c r="F72" s="232"/>
    </row>
    <row r="73" spans="1:6">
      <c r="F73" s="232"/>
    </row>
    <row r="74" spans="1:6">
      <c r="F74" s="232"/>
    </row>
    <row r="75" spans="1:6">
      <c r="F75" s="232"/>
    </row>
    <row r="76" spans="1:6">
      <c r="F76" s="232"/>
    </row>
    <row r="77" spans="1:6">
      <c r="F77" s="232"/>
    </row>
    <row r="78" spans="1:6">
      <c r="F78" s="232"/>
    </row>
    <row r="79" spans="1:6">
      <c r="F79" s="232"/>
    </row>
    <row r="80" spans="1:6">
      <c r="F80" s="232"/>
    </row>
    <row r="81" spans="6:6">
      <c r="F81" s="232"/>
    </row>
    <row r="82" spans="6:6">
      <c r="F82" s="232"/>
    </row>
    <row r="83" spans="6:6">
      <c r="F83" s="232"/>
    </row>
    <row r="84" spans="6:6">
      <c r="F84" s="232"/>
    </row>
    <row r="85" spans="6:6">
      <c r="F85" s="232"/>
    </row>
    <row r="86" spans="6:6">
      <c r="F86" s="232"/>
    </row>
    <row r="87" spans="6:6">
      <c r="F87" s="232"/>
    </row>
    <row r="88" spans="6:6">
      <c r="F88" s="232"/>
    </row>
    <row r="89" spans="6:6">
      <c r="F89" s="232"/>
    </row>
    <row r="90" spans="6:6">
      <c r="F90" s="232"/>
    </row>
    <row r="91" spans="6:6">
      <c r="F91" s="232"/>
    </row>
    <row r="92" spans="6:6">
      <c r="F92" s="232"/>
    </row>
    <row r="93" spans="6:6">
      <c r="F93" s="232"/>
    </row>
    <row r="94" spans="6:6">
      <c r="F94" s="232"/>
    </row>
    <row r="95" spans="6:6">
      <c r="F95" s="232"/>
    </row>
    <row r="96" spans="6:6">
      <c r="F96" s="232"/>
    </row>
    <row r="97" spans="6:6">
      <c r="F97" s="232"/>
    </row>
    <row r="98" spans="6:6">
      <c r="F98" s="232"/>
    </row>
    <row r="99" spans="6:6">
      <c r="F99" s="232"/>
    </row>
    <row r="100" spans="6:6">
      <c r="F100" s="232"/>
    </row>
    <row r="101" spans="6:6">
      <c r="F101" s="232"/>
    </row>
    <row r="102" spans="6:6">
      <c r="F102" s="232"/>
    </row>
    <row r="103" spans="6:6">
      <c r="F103" s="232"/>
    </row>
    <row r="104" spans="6:6">
      <c r="F104" s="232"/>
    </row>
    <row r="105" spans="6:6">
      <c r="F105" s="232"/>
    </row>
    <row r="106" spans="6:6">
      <c r="F106" s="232"/>
    </row>
    <row r="107" spans="6:6">
      <c r="F107" s="232"/>
    </row>
    <row r="108" spans="6:6">
      <c r="F108" s="232"/>
    </row>
    <row r="109" spans="6:6">
      <c r="F109" s="232"/>
    </row>
    <row r="110" spans="6:6">
      <c r="F110" s="232"/>
    </row>
    <row r="111" spans="6:6">
      <c r="F111" s="232"/>
    </row>
    <row r="112" spans="6:6">
      <c r="F112" s="232"/>
    </row>
    <row r="113" spans="6:6">
      <c r="F113" s="232"/>
    </row>
    <row r="114" spans="6:6">
      <c r="F114" s="232"/>
    </row>
    <row r="115" spans="6:6">
      <c r="F115" s="232"/>
    </row>
    <row r="116" spans="6:6">
      <c r="F116" s="232"/>
    </row>
    <row r="117" spans="6:6">
      <c r="F117" s="232"/>
    </row>
    <row r="118" spans="6:6">
      <c r="F118" s="232"/>
    </row>
    <row r="119" spans="6:6">
      <c r="F119" s="232"/>
    </row>
    <row r="120" spans="6:6">
      <c r="F120" s="232"/>
    </row>
    <row r="121" spans="6:6">
      <c r="F121" s="232"/>
    </row>
    <row r="122" spans="6:6">
      <c r="F122" s="232"/>
    </row>
    <row r="123" spans="6:6">
      <c r="F123" s="232"/>
    </row>
    <row r="124" spans="6:6">
      <c r="F124" s="232"/>
    </row>
    <row r="125" spans="6:6">
      <c r="F125" s="232"/>
    </row>
    <row r="126" spans="6:6">
      <c r="F126" s="232"/>
    </row>
    <row r="127" spans="6:6">
      <c r="F127" s="232"/>
    </row>
    <row r="128" spans="6:6">
      <c r="F128" s="232"/>
    </row>
    <row r="129" spans="6:6">
      <c r="F129" s="232"/>
    </row>
    <row r="130" spans="6:6">
      <c r="F130" s="232"/>
    </row>
    <row r="131" spans="6:6">
      <c r="F131" s="232"/>
    </row>
    <row r="132" spans="6:6">
      <c r="F132" s="232"/>
    </row>
    <row r="133" spans="6:6">
      <c r="F133" s="232"/>
    </row>
    <row r="134" spans="6:6">
      <c r="F134" s="232"/>
    </row>
    <row r="135" spans="6:6">
      <c r="F135" s="232"/>
    </row>
    <row r="136" spans="6:6">
      <c r="F136" s="232"/>
    </row>
    <row r="137" spans="6:6">
      <c r="F137" s="232"/>
    </row>
    <row r="138" spans="6:6">
      <c r="F138" s="232"/>
    </row>
    <row r="139" spans="6:6">
      <c r="F139" s="232"/>
    </row>
    <row r="140" spans="6:6">
      <c r="F140" s="232"/>
    </row>
    <row r="141" spans="6:6">
      <c r="F141" s="232"/>
    </row>
    <row r="142" spans="6:6">
      <c r="F142" s="232"/>
    </row>
    <row r="143" spans="6:6">
      <c r="F143" s="232"/>
    </row>
    <row r="144" spans="6:6">
      <c r="F144" s="232"/>
    </row>
    <row r="145" spans="6:6">
      <c r="F145" s="232"/>
    </row>
    <row r="146" spans="6:6">
      <c r="F146" s="232"/>
    </row>
    <row r="147" spans="6:6">
      <c r="F147" s="232"/>
    </row>
    <row r="148" spans="6:6">
      <c r="F148" s="232"/>
    </row>
    <row r="149" spans="6:6">
      <c r="F149" s="232"/>
    </row>
    <row r="150" spans="6:6">
      <c r="F150" s="232"/>
    </row>
    <row r="151" spans="6:6">
      <c r="F151" s="232"/>
    </row>
    <row r="152" spans="6:6">
      <c r="F152" s="232"/>
    </row>
    <row r="153" spans="6:6">
      <c r="F153" s="232"/>
    </row>
    <row r="154" spans="6:6">
      <c r="F154" s="232"/>
    </row>
    <row r="155" spans="6:6">
      <c r="F155" s="232"/>
    </row>
    <row r="156" spans="6:6">
      <c r="F156" s="232"/>
    </row>
    <row r="157" spans="6:6">
      <c r="F157" s="232"/>
    </row>
    <row r="158" spans="6:6">
      <c r="F158" s="232"/>
    </row>
    <row r="159" spans="6:6">
      <c r="F159" s="232"/>
    </row>
    <row r="160" spans="6:6">
      <c r="F160" s="232"/>
    </row>
    <row r="161" spans="6:6">
      <c r="F161" s="232"/>
    </row>
    <row r="162" spans="6:6">
      <c r="F162" s="232"/>
    </row>
    <row r="163" spans="6:6">
      <c r="F163" s="232"/>
    </row>
    <row r="164" spans="6:6">
      <c r="F164" s="232"/>
    </row>
    <row r="165" spans="6:6">
      <c r="F165" s="232"/>
    </row>
    <row r="166" spans="6:6">
      <c r="F166" s="232"/>
    </row>
    <row r="167" spans="6:6">
      <c r="F167" s="232"/>
    </row>
    <row r="168" spans="6:6">
      <c r="F168" s="232"/>
    </row>
    <row r="169" spans="6:6">
      <c r="F169" s="232"/>
    </row>
    <row r="170" spans="6:6">
      <c r="F170" s="232"/>
    </row>
    <row r="171" spans="6:6">
      <c r="F171" s="232"/>
    </row>
    <row r="172" spans="6:6">
      <c r="F172" s="232"/>
    </row>
    <row r="173" spans="6:6">
      <c r="F173" s="232"/>
    </row>
    <row r="174" spans="6:6">
      <c r="F174" s="232"/>
    </row>
    <row r="175" spans="6:6">
      <c r="F175" s="232"/>
    </row>
    <row r="176" spans="6:6">
      <c r="F176" s="232"/>
    </row>
    <row r="177" spans="6:6">
      <c r="F177" s="232"/>
    </row>
    <row r="178" spans="6:6">
      <c r="F178" s="232"/>
    </row>
    <row r="179" spans="6:6">
      <c r="F179" s="232"/>
    </row>
    <row r="180" spans="6:6">
      <c r="F180" s="232"/>
    </row>
    <row r="181" spans="6:6">
      <c r="F181" s="232"/>
    </row>
    <row r="182" spans="6:6">
      <c r="F182" s="232"/>
    </row>
    <row r="183" spans="6:6">
      <c r="F183" s="232"/>
    </row>
    <row r="184" spans="6:6">
      <c r="F184" s="232"/>
    </row>
    <row r="185" spans="6:6">
      <c r="F185" s="232"/>
    </row>
    <row r="186" spans="6:6">
      <c r="F186" s="232"/>
    </row>
    <row r="187" spans="6:6">
      <c r="F187" s="232"/>
    </row>
    <row r="188" spans="6:6">
      <c r="F188" s="232"/>
    </row>
    <row r="189" spans="6:6">
      <c r="F189" s="232"/>
    </row>
    <row r="190" spans="6:6">
      <c r="F190" s="232"/>
    </row>
    <row r="191" spans="6:6">
      <c r="F191" s="232"/>
    </row>
    <row r="192" spans="6:6">
      <c r="F192" s="232"/>
    </row>
    <row r="193" spans="6:6">
      <c r="F193" s="232"/>
    </row>
    <row r="194" spans="6:6">
      <c r="F194" s="232"/>
    </row>
    <row r="195" spans="6:6">
      <c r="F195" s="232"/>
    </row>
    <row r="196" spans="6:6">
      <c r="F196" s="232"/>
    </row>
    <row r="197" spans="6:6">
      <c r="F197" s="232"/>
    </row>
    <row r="198" spans="6:6">
      <c r="F198" s="232"/>
    </row>
    <row r="199" spans="6:6">
      <c r="F199" s="232"/>
    </row>
    <row r="200" spans="6:6">
      <c r="F200" s="232"/>
    </row>
    <row r="201" spans="6:6">
      <c r="F201" s="232"/>
    </row>
    <row r="202" spans="6:6">
      <c r="F202" s="232"/>
    </row>
    <row r="203" spans="6:6">
      <c r="F203" s="232"/>
    </row>
    <row r="204" spans="6:6">
      <c r="F204" s="232"/>
    </row>
    <row r="205" spans="6:6">
      <c r="F205" s="232"/>
    </row>
    <row r="206" spans="6:6">
      <c r="F206" s="232"/>
    </row>
    <row r="207" spans="6:6">
      <c r="F207" s="232"/>
    </row>
    <row r="208" spans="6:6">
      <c r="F208" s="232"/>
    </row>
    <row r="209" spans="6:6">
      <c r="F209" s="232"/>
    </row>
    <row r="210" spans="6:6">
      <c r="F210" s="232"/>
    </row>
    <row r="211" spans="6:6">
      <c r="F211" s="232"/>
    </row>
    <row r="212" spans="6:6">
      <c r="F212" s="232"/>
    </row>
    <row r="213" spans="6:6">
      <c r="F213" s="232"/>
    </row>
    <row r="214" spans="6:6">
      <c r="F214" s="232"/>
    </row>
    <row r="215" spans="6:6">
      <c r="F215" s="232"/>
    </row>
    <row r="216" spans="6:6">
      <c r="F216" s="232"/>
    </row>
    <row r="217" spans="6:6">
      <c r="F217" s="232"/>
    </row>
    <row r="218" spans="6:6">
      <c r="F218" s="232"/>
    </row>
    <row r="219" spans="6:6">
      <c r="F219" s="232"/>
    </row>
    <row r="220" spans="6:6">
      <c r="F220" s="232"/>
    </row>
    <row r="221" spans="6:6">
      <c r="F221" s="232"/>
    </row>
    <row r="222" spans="6:6">
      <c r="F222" s="232"/>
    </row>
    <row r="223" spans="6:6">
      <c r="F223" s="232"/>
    </row>
    <row r="224" spans="6:6">
      <c r="F224" s="232"/>
    </row>
    <row r="225" spans="6:6">
      <c r="F225" s="232"/>
    </row>
    <row r="226" spans="6:6">
      <c r="F226" s="232"/>
    </row>
    <row r="227" spans="6:6">
      <c r="F227" s="232"/>
    </row>
    <row r="228" spans="6:6">
      <c r="F228" s="232"/>
    </row>
    <row r="229" spans="6:6">
      <c r="F229" s="232"/>
    </row>
    <row r="230" spans="6:6">
      <c r="F230" s="232"/>
    </row>
    <row r="231" spans="6:6">
      <c r="F231" s="232"/>
    </row>
    <row r="232" spans="6:6">
      <c r="F232" s="232"/>
    </row>
    <row r="233" spans="6:6">
      <c r="F233" s="232"/>
    </row>
    <row r="234" spans="6:6">
      <c r="F234" s="232"/>
    </row>
    <row r="235" spans="6:6">
      <c r="F235" s="232"/>
    </row>
    <row r="236" spans="6:6">
      <c r="F236" s="232"/>
    </row>
    <row r="237" spans="6:6">
      <c r="F237" s="232"/>
    </row>
    <row r="238" spans="6:6">
      <c r="F238" s="232"/>
    </row>
    <row r="239" spans="6:6">
      <c r="F239" s="232"/>
    </row>
    <row r="240" spans="6:6">
      <c r="F240" s="232"/>
    </row>
    <row r="241" spans="6:6">
      <c r="F241" s="232"/>
    </row>
    <row r="242" spans="6:6">
      <c r="F242" s="232"/>
    </row>
    <row r="243" spans="6:6">
      <c r="F243" s="232"/>
    </row>
    <row r="244" spans="6:6">
      <c r="F244" s="232"/>
    </row>
    <row r="245" spans="6:6">
      <c r="F245" s="232"/>
    </row>
    <row r="246" spans="6:6">
      <c r="F246" s="232"/>
    </row>
    <row r="247" spans="6:6">
      <c r="F247" s="232"/>
    </row>
    <row r="248" spans="6:6">
      <c r="F248" s="232"/>
    </row>
    <row r="249" spans="6:6">
      <c r="F249" s="232"/>
    </row>
    <row r="250" spans="6:6">
      <c r="F250" s="232"/>
    </row>
    <row r="251" spans="6:6">
      <c r="F251" s="232"/>
    </row>
    <row r="252" spans="6:6">
      <c r="F252" s="232"/>
    </row>
    <row r="253" spans="6:6">
      <c r="F253" s="232"/>
    </row>
    <row r="254" spans="6:6">
      <c r="F254" s="232"/>
    </row>
    <row r="255" spans="6:6">
      <c r="F255" s="232"/>
    </row>
    <row r="256" spans="6:6">
      <c r="F256" s="232"/>
    </row>
    <row r="257" spans="6:6">
      <c r="F257" s="232"/>
    </row>
    <row r="258" spans="6:6">
      <c r="F258" s="232"/>
    </row>
    <row r="259" spans="6:6">
      <c r="F259" s="232"/>
    </row>
    <row r="260" spans="6:6">
      <c r="F260" s="232"/>
    </row>
    <row r="261" spans="6:6">
      <c r="F261" s="232"/>
    </row>
    <row r="262" spans="6:6">
      <c r="F262" s="232"/>
    </row>
    <row r="263" spans="6:6">
      <c r="F263" s="232"/>
    </row>
    <row r="264" spans="6:6">
      <c r="F264" s="232"/>
    </row>
    <row r="265" spans="6:6">
      <c r="F265" s="232"/>
    </row>
    <row r="266" spans="6:6">
      <c r="F266" s="232"/>
    </row>
    <row r="267" spans="6:6">
      <c r="F267" s="232"/>
    </row>
    <row r="268" spans="6:6">
      <c r="F268" s="232"/>
    </row>
    <row r="269" spans="6:6">
      <c r="F269" s="232"/>
    </row>
    <row r="270" spans="6:6">
      <c r="F270" s="232"/>
    </row>
    <row r="271" spans="6:6">
      <c r="F271" s="232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2FB-CB1D-4A5B-B487-08288CF85FD8}">
  <dimension ref="A1:H20"/>
  <sheetViews>
    <sheetView workbookViewId="0">
      <selection activeCell="P36" sqref="P36"/>
    </sheetView>
  </sheetViews>
  <sheetFormatPr defaultRowHeight="15"/>
  <sheetData>
    <row r="1" spans="1:8" ht="15.75">
      <c r="A1" s="266" t="s">
        <v>1238</v>
      </c>
      <c r="B1" s="267" t="s">
        <v>1256</v>
      </c>
      <c r="C1" s="266"/>
      <c r="D1" s="266" t="s">
        <v>1257</v>
      </c>
      <c r="E1" s="266" t="s">
        <v>1258</v>
      </c>
      <c r="F1" s="268" t="s">
        <v>1259</v>
      </c>
      <c r="G1" s="92"/>
      <c r="H1" s="92"/>
    </row>
    <row r="2" spans="1:8">
      <c r="A2" s="92" t="s">
        <v>1260</v>
      </c>
      <c r="B2" s="269"/>
      <c r="C2" s="92"/>
      <c r="D2" s="92"/>
      <c r="E2" s="92"/>
      <c r="F2" s="268"/>
      <c r="G2" s="92"/>
      <c r="H2" s="92"/>
    </row>
    <row r="3" spans="1:8">
      <c r="A3" s="270">
        <v>44027</v>
      </c>
      <c r="B3" s="271">
        <v>39234</v>
      </c>
      <c r="C3" s="84"/>
      <c r="D3" s="84">
        <v>77000</v>
      </c>
      <c r="E3" s="84"/>
      <c r="F3" s="232"/>
      <c r="G3" s="92"/>
      <c r="H3" s="92"/>
    </row>
    <row r="4" spans="1:8">
      <c r="A4" s="270">
        <v>44374</v>
      </c>
      <c r="B4" s="271">
        <v>56304</v>
      </c>
      <c r="C4" s="84">
        <v>1688.1</v>
      </c>
      <c r="D4" s="84">
        <v>4</v>
      </c>
      <c r="E4" s="272">
        <v>4.0277777777777803</v>
      </c>
      <c r="F4" s="232"/>
      <c r="G4" s="92"/>
      <c r="H4" s="92"/>
    </row>
    <row r="5" spans="1:8">
      <c r="A5" s="270">
        <v>44392</v>
      </c>
      <c r="B5" s="271">
        <v>56415</v>
      </c>
      <c r="C5" s="84"/>
      <c r="D5" s="84"/>
      <c r="E5" s="84"/>
      <c r="F5" s="232"/>
      <c r="G5" s="92"/>
      <c r="H5" s="92"/>
    </row>
    <row r="6" spans="1:8">
      <c r="A6" s="270">
        <v>44403</v>
      </c>
      <c r="B6" s="271">
        <v>57492</v>
      </c>
      <c r="C6" s="84"/>
      <c r="D6" s="84"/>
      <c r="E6" s="84"/>
      <c r="F6" s="232"/>
      <c r="G6" s="92"/>
      <c r="H6" s="92"/>
    </row>
    <row r="7" spans="1:8">
      <c r="A7" s="270">
        <v>44409</v>
      </c>
      <c r="B7" s="271">
        <v>57792</v>
      </c>
      <c r="C7" s="84">
        <v>1488.7</v>
      </c>
      <c r="D7" s="84">
        <v>4</v>
      </c>
      <c r="E7" s="272">
        <v>3.6659722222222202</v>
      </c>
      <c r="F7" s="232">
        <v>1900</v>
      </c>
      <c r="G7" s="92"/>
      <c r="H7" s="92"/>
    </row>
    <row r="8" spans="1:8">
      <c r="A8" s="270">
        <v>44409</v>
      </c>
      <c r="B8" s="271">
        <v>57792</v>
      </c>
      <c r="C8" s="84">
        <v>3176.8</v>
      </c>
      <c r="D8" s="84">
        <v>4</v>
      </c>
      <c r="E8" s="272">
        <v>7.6854166666666703</v>
      </c>
      <c r="F8" s="232"/>
      <c r="G8" s="92"/>
      <c r="H8" s="92"/>
    </row>
    <row r="9" spans="1:8">
      <c r="A9" s="270">
        <v>44426</v>
      </c>
      <c r="B9" s="271">
        <v>58509</v>
      </c>
      <c r="C9" s="84">
        <v>717</v>
      </c>
      <c r="D9" s="84">
        <v>3.9</v>
      </c>
      <c r="E9" s="272">
        <v>1.9506944444444401</v>
      </c>
      <c r="F9" s="232">
        <v>920</v>
      </c>
      <c r="G9" s="92"/>
      <c r="H9" s="92"/>
    </row>
    <row r="10" spans="1:8">
      <c r="D10" s="84"/>
      <c r="E10" s="84"/>
      <c r="F10" s="232"/>
      <c r="G10" s="92"/>
      <c r="H10" s="92"/>
    </row>
    <row r="11" spans="1:8" ht="15.75">
      <c r="A11" s="266" t="s">
        <v>1261</v>
      </c>
      <c r="B11" s="271"/>
      <c r="C11" s="84"/>
      <c r="D11" s="92"/>
      <c r="E11" s="92"/>
      <c r="F11" s="268"/>
      <c r="G11" s="92"/>
      <c r="H11" s="92"/>
    </row>
    <row r="12" spans="1:8" ht="15.75">
      <c r="A12" s="273">
        <v>44392</v>
      </c>
      <c r="B12" s="274" t="s">
        <v>1262</v>
      </c>
      <c r="C12" s="275"/>
      <c r="D12" s="273">
        <v>44772</v>
      </c>
      <c r="E12" s="274" t="s">
        <v>1263</v>
      </c>
      <c r="F12" s="276" t="s">
        <v>20</v>
      </c>
      <c r="G12" s="274">
        <f>SUM(E12-B12)</f>
        <v>10730</v>
      </c>
      <c r="H12" s="92"/>
    </row>
    <row r="13" spans="1:8" ht="15.75">
      <c r="A13" s="273">
        <v>44426</v>
      </c>
      <c r="B13" s="274" t="s">
        <v>1264</v>
      </c>
      <c r="C13" s="131">
        <v>1562</v>
      </c>
      <c r="D13" s="92"/>
      <c r="E13" s="92"/>
      <c r="F13" s="268"/>
      <c r="G13" s="92"/>
      <c r="H13" s="92"/>
    </row>
    <row r="14" spans="1:8" ht="15.75">
      <c r="A14" s="266" t="s">
        <v>1265</v>
      </c>
      <c r="B14" s="269"/>
      <c r="C14" s="92"/>
      <c r="D14" s="92"/>
      <c r="E14" s="92"/>
      <c r="F14" s="268"/>
      <c r="G14" s="92"/>
      <c r="H14" s="92"/>
    </row>
    <row r="15" spans="1:8">
      <c r="A15" s="277">
        <v>44392</v>
      </c>
      <c r="B15" s="278" t="s">
        <v>1266</v>
      </c>
      <c r="C15" s="92">
        <v>1176.7</v>
      </c>
      <c r="D15" s="92"/>
      <c r="E15" s="92"/>
      <c r="F15" s="268"/>
      <c r="G15" s="92"/>
      <c r="H15" s="92"/>
    </row>
    <row r="16" spans="1:8" ht="15.75">
      <c r="A16" s="266"/>
      <c r="B16" s="269"/>
      <c r="C16" s="92"/>
      <c r="D16" s="92"/>
      <c r="E16" s="92"/>
      <c r="F16" s="268"/>
      <c r="G16" s="92"/>
      <c r="H16" s="92"/>
    </row>
    <row r="17" spans="1:8">
      <c r="A17" s="277"/>
      <c r="B17" s="269"/>
      <c r="C17" s="92"/>
      <c r="D17" s="92"/>
      <c r="E17" s="92"/>
      <c r="F17" s="268"/>
      <c r="G17" s="92"/>
      <c r="H17" s="92"/>
    </row>
    <row r="18" spans="1:8" ht="15.75">
      <c r="A18" s="266" t="s">
        <v>1267</v>
      </c>
      <c r="B18" s="269"/>
      <c r="C18" s="92" t="s">
        <v>1257</v>
      </c>
      <c r="D18" s="92" t="s">
        <v>1268</v>
      </c>
      <c r="E18" s="92" t="s">
        <v>1269</v>
      </c>
      <c r="F18" s="268" t="s">
        <v>1270</v>
      </c>
      <c r="G18" s="92" t="s">
        <v>1271</v>
      </c>
      <c r="H18" s="92"/>
    </row>
    <row r="19" spans="1:8" ht="15.75">
      <c r="A19" s="92" t="s">
        <v>1272</v>
      </c>
      <c r="B19" s="271">
        <f>SUM(B17-B3)</f>
        <v>-39234</v>
      </c>
      <c r="C19" s="92">
        <v>4</v>
      </c>
      <c r="D19" s="267">
        <f t="shared" ref="D19:D20" si="0">SUM(B19/C19)</f>
        <v>-9808.5</v>
      </c>
      <c r="E19" s="232">
        <f t="shared" ref="E19:E20" si="1">SUM(D19*3)</f>
        <v>-29425.5</v>
      </c>
      <c r="F19" s="276">
        <f>SUM(E19/12)</f>
        <v>-2452.125</v>
      </c>
      <c r="G19" s="276">
        <f>SUM(F19/22)</f>
        <v>-111.46022727272727</v>
      </c>
      <c r="H19" s="92"/>
    </row>
    <row r="20" spans="1:8" ht="15.75">
      <c r="A20" s="92" t="s">
        <v>1273</v>
      </c>
      <c r="B20" s="271">
        <f>SUM(B8-B4)</f>
        <v>1488</v>
      </c>
      <c r="C20" s="92">
        <v>4</v>
      </c>
      <c r="D20" s="267">
        <f t="shared" si="0"/>
        <v>372</v>
      </c>
      <c r="E20" s="232">
        <f t="shared" si="1"/>
        <v>1116</v>
      </c>
      <c r="F20" s="268"/>
      <c r="G20" s="276">
        <f>SUM(E20/22)</f>
        <v>50.727272727272727</v>
      </c>
      <c r="H20" s="9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1123-6608-416E-BD1E-7051B5D86E17}">
  <dimension ref="A1:I1001"/>
  <sheetViews>
    <sheetView workbookViewId="0">
      <selection activeCell="A20" sqref="A20"/>
    </sheetView>
  </sheetViews>
  <sheetFormatPr defaultColWidth="14.42578125" defaultRowHeight="15" customHeight="1"/>
  <cols>
    <col min="1" max="1" width="10.85546875" style="331" bestFit="1" customWidth="1"/>
    <col min="2" max="2" width="9" style="331" bestFit="1" customWidth="1"/>
    <col min="3" max="3" width="10.140625" style="331" bestFit="1" customWidth="1"/>
    <col min="4" max="4" width="11.85546875" style="331" bestFit="1" customWidth="1"/>
    <col min="5" max="5" width="12" style="331" customWidth="1"/>
    <col min="6" max="6" width="11" style="331" bestFit="1" customWidth="1"/>
    <col min="7" max="7" width="13.5703125" style="331" bestFit="1" customWidth="1"/>
    <col min="8" max="8" width="13.7109375" style="331" bestFit="1" customWidth="1"/>
    <col min="9" max="9" width="13.7109375" style="331" customWidth="1"/>
    <col min="10" max="16384" width="14.42578125" style="331"/>
  </cols>
  <sheetData>
    <row r="1" spans="1:9">
      <c r="A1" s="431" t="s">
        <v>1652</v>
      </c>
      <c r="B1" s="431" t="s">
        <v>1651</v>
      </c>
      <c r="C1" s="431" t="s">
        <v>1650</v>
      </c>
      <c r="D1" s="431" t="s">
        <v>1649</v>
      </c>
      <c r="E1" s="505" t="s">
        <v>1648</v>
      </c>
      <c r="F1" s="504" t="s">
        <v>1274</v>
      </c>
      <c r="G1" s="431" t="s">
        <v>1647</v>
      </c>
      <c r="H1" s="431" t="s">
        <v>1646</v>
      </c>
      <c r="I1" s="431" t="s">
        <v>1645</v>
      </c>
    </row>
    <row r="2" spans="1:9">
      <c r="A2" s="431" t="s">
        <v>1644</v>
      </c>
      <c r="B2" s="431" t="s">
        <v>1643</v>
      </c>
      <c r="C2" s="431">
        <v>80</v>
      </c>
      <c r="D2" s="505">
        <v>4</v>
      </c>
      <c r="E2" s="505">
        <f t="shared" ref="E2:E17" si="0">C2*D2</f>
        <v>320</v>
      </c>
      <c r="F2" s="504">
        <v>43525</v>
      </c>
      <c r="G2" s="505">
        <f>E2-(C2*VLOOKUP(A2,'[1]Analise do Estoque'!$A$2:$C$5,3,0))</f>
        <v>-480</v>
      </c>
      <c r="H2" s="507">
        <f>(G2/SUM($G:$G))*SUM([1]Despesas!$B:$B)</f>
        <v>44.015810276679844</v>
      </c>
      <c r="I2" s="505">
        <f t="shared" ref="I2:I17" si="1">G2-H2</f>
        <v>-524.01581027667987</v>
      </c>
    </row>
    <row r="3" spans="1:9">
      <c r="A3" s="431" t="s">
        <v>1642</v>
      </c>
      <c r="B3" s="431" t="s">
        <v>1641</v>
      </c>
      <c r="C3" s="431">
        <v>160</v>
      </c>
      <c r="D3" s="505">
        <v>1.5</v>
      </c>
      <c r="E3" s="505">
        <f t="shared" si="0"/>
        <v>240</v>
      </c>
      <c r="F3" s="504">
        <v>43525</v>
      </c>
      <c r="G3" s="505">
        <f>E3-(C3*VLOOKUP(A3,'[1]Analise do Estoque'!$A$2:$C$5,3,0))</f>
        <v>-1360</v>
      </c>
      <c r="H3" s="507">
        <f>(G3/SUM($G:$G))*SUM([1]Despesas!$B:$B)</f>
        <v>124.71146245059289</v>
      </c>
      <c r="I3" s="505">
        <f t="shared" si="1"/>
        <v>-1484.711462450593</v>
      </c>
    </row>
    <row r="4" spans="1:9">
      <c r="A4" s="431" t="s">
        <v>1637</v>
      </c>
      <c r="B4" s="431" t="s">
        <v>1640</v>
      </c>
      <c r="C4" s="431">
        <v>80</v>
      </c>
      <c r="D4" s="505">
        <v>3</v>
      </c>
      <c r="E4" s="505">
        <f t="shared" si="0"/>
        <v>240</v>
      </c>
      <c r="F4" s="504">
        <v>43525</v>
      </c>
      <c r="G4" s="505">
        <f>E4-(C4*VLOOKUP(A4,'[1]Analise do Estoque'!$A$2:$C$5,3,0))</f>
        <v>-560</v>
      </c>
      <c r="H4" s="507">
        <f>(G4/SUM($G:$G))*SUM([1]Despesas!$B:$B)</f>
        <v>51.351778656126484</v>
      </c>
      <c r="I4" s="505">
        <f t="shared" si="1"/>
        <v>-611.3517786561265</v>
      </c>
    </row>
    <row r="5" spans="1:9">
      <c r="A5" s="431" t="s">
        <v>1644</v>
      </c>
      <c r="B5" s="431" t="s">
        <v>1643</v>
      </c>
      <c r="C5" s="431">
        <v>120</v>
      </c>
      <c r="D5" s="505">
        <v>4</v>
      </c>
      <c r="E5" s="505">
        <f t="shared" si="0"/>
        <v>480</v>
      </c>
      <c r="F5" s="504">
        <v>43526</v>
      </c>
      <c r="G5" s="505">
        <f>E5-(C5*VLOOKUP(A5,'[1]Analise do Estoque'!$A$2:$C$5,3,0))</f>
        <v>-720</v>
      </c>
      <c r="H5" s="507">
        <f>(G5/SUM($G:$G))*SUM([1]Despesas!$B:$B)</f>
        <v>66.023715415019765</v>
      </c>
      <c r="I5" s="505">
        <f t="shared" si="1"/>
        <v>-786.02371541501975</v>
      </c>
    </row>
    <row r="6" spans="1:9">
      <c r="A6" s="431" t="s">
        <v>1642</v>
      </c>
      <c r="B6" s="431" t="s">
        <v>1641</v>
      </c>
      <c r="C6" s="431">
        <v>160</v>
      </c>
      <c r="D6" s="505">
        <v>1.5</v>
      </c>
      <c r="E6" s="505">
        <f t="shared" si="0"/>
        <v>240</v>
      </c>
      <c r="F6" s="504">
        <v>43526</v>
      </c>
      <c r="G6" s="505">
        <f>E6-(C6*VLOOKUP(A6,'[1]Analise do Estoque'!$A$2:$C$5,3,0))</f>
        <v>-1360</v>
      </c>
      <c r="H6" s="507">
        <f>(G6/SUM($G:$G))*SUM([1]Despesas!$B:$B)</f>
        <v>124.71146245059289</v>
      </c>
      <c r="I6" s="505">
        <f t="shared" si="1"/>
        <v>-1484.711462450593</v>
      </c>
    </row>
    <row r="7" spans="1:9">
      <c r="A7" s="431" t="s">
        <v>1637</v>
      </c>
      <c r="B7" s="431" t="s">
        <v>1640</v>
      </c>
      <c r="C7" s="431">
        <v>120</v>
      </c>
      <c r="D7" s="505">
        <v>3</v>
      </c>
      <c r="E7" s="505">
        <f t="shared" si="0"/>
        <v>360</v>
      </c>
      <c r="F7" s="504">
        <v>43526</v>
      </c>
      <c r="G7" s="505">
        <f>E7-(C7*VLOOKUP(A7,'[1]Analise do Estoque'!$A$2:$C$5,3,0))</f>
        <v>-840</v>
      </c>
      <c r="H7" s="507">
        <f>(G7/SUM($G:$G))*SUM([1]Despesas!$B:$B)</f>
        <v>77.027667984189733</v>
      </c>
      <c r="I7" s="505">
        <f t="shared" si="1"/>
        <v>-917.02766798418975</v>
      </c>
    </row>
    <row r="8" spans="1:9">
      <c r="A8" s="431" t="s">
        <v>1644</v>
      </c>
      <c r="B8" s="431" t="s">
        <v>1643</v>
      </c>
      <c r="C8" s="431">
        <v>100</v>
      </c>
      <c r="D8" s="505">
        <v>4</v>
      </c>
      <c r="E8" s="505">
        <f t="shared" si="0"/>
        <v>400</v>
      </c>
      <c r="F8" s="504">
        <v>43527</v>
      </c>
      <c r="G8" s="505">
        <f>E8-(C8*VLOOKUP(A8,'[1]Analise do Estoque'!$A$2:$C$5,3,0))</f>
        <v>-600</v>
      </c>
      <c r="H8" s="507">
        <f>(G8/SUM($G:$G))*SUM([1]Despesas!$B:$B)</f>
        <v>55.019762845849797</v>
      </c>
      <c r="I8" s="505">
        <f t="shared" si="1"/>
        <v>-655.01976284584975</v>
      </c>
    </row>
    <row r="9" spans="1:9">
      <c r="A9" s="431" t="s">
        <v>1642</v>
      </c>
      <c r="B9" s="431" t="s">
        <v>1641</v>
      </c>
      <c r="C9" s="431">
        <v>120</v>
      </c>
      <c r="D9" s="505">
        <v>1.5</v>
      </c>
      <c r="E9" s="505">
        <f t="shared" si="0"/>
        <v>180</v>
      </c>
      <c r="F9" s="504">
        <v>43527</v>
      </c>
      <c r="G9" s="505">
        <f>E9-(C9*VLOOKUP(A9,'[1]Analise do Estoque'!$A$2:$C$5,3,0))</f>
        <v>-1020</v>
      </c>
      <c r="H9" s="507">
        <f>(G9/SUM($G:$G))*SUM([1]Despesas!$B:$B)</f>
        <v>93.533596837944671</v>
      </c>
      <c r="I9" s="505">
        <f t="shared" si="1"/>
        <v>-1113.5335968379447</v>
      </c>
    </row>
    <row r="10" spans="1:9">
      <c r="A10" s="431" t="s">
        <v>1637</v>
      </c>
      <c r="B10" s="431" t="s">
        <v>1640</v>
      </c>
      <c r="C10" s="431">
        <v>120</v>
      </c>
      <c r="D10" s="505">
        <v>3</v>
      </c>
      <c r="E10" s="505">
        <f t="shared" si="0"/>
        <v>360</v>
      </c>
      <c r="F10" s="504">
        <v>43527</v>
      </c>
      <c r="G10" s="505">
        <f>E10-(C10*VLOOKUP(A10,'[1]Analise do Estoque'!$A$2:$C$5,3,0))</f>
        <v>-840</v>
      </c>
      <c r="H10" s="507">
        <f>(G10/SUM($G:$G))*SUM([1]Despesas!$B:$B)</f>
        <v>77.027667984189733</v>
      </c>
      <c r="I10" s="505">
        <f t="shared" si="1"/>
        <v>-917.02766798418975</v>
      </c>
    </row>
    <row r="11" spans="1:9">
      <c r="A11" s="431" t="s">
        <v>1644</v>
      </c>
      <c r="B11" s="431" t="s">
        <v>1643</v>
      </c>
      <c r="C11" s="431">
        <v>100</v>
      </c>
      <c r="D11" s="505">
        <v>4</v>
      </c>
      <c r="E11" s="505">
        <f t="shared" si="0"/>
        <v>400</v>
      </c>
      <c r="F11" s="504">
        <v>43528</v>
      </c>
      <c r="G11" s="505">
        <f>E11-(C11*VLOOKUP(A11,'[1]Analise do Estoque'!$A$2:$C$5,3,0))</f>
        <v>-600</v>
      </c>
      <c r="H11" s="507">
        <f>(G11/SUM($G:$G))*SUM([1]Despesas!$B:$B)</f>
        <v>55.019762845849797</v>
      </c>
      <c r="I11" s="505">
        <f t="shared" si="1"/>
        <v>-655.01976284584975</v>
      </c>
    </row>
    <row r="12" spans="1:9">
      <c r="A12" s="431" t="s">
        <v>1642</v>
      </c>
      <c r="B12" s="431" t="s">
        <v>1641</v>
      </c>
      <c r="C12" s="431">
        <v>120</v>
      </c>
      <c r="D12" s="505">
        <v>1.5</v>
      </c>
      <c r="E12" s="505">
        <f t="shared" si="0"/>
        <v>180</v>
      </c>
      <c r="F12" s="504">
        <v>43528</v>
      </c>
      <c r="G12" s="505">
        <f>E12-(C12*VLOOKUP(A12,'[1]Analise do Estoque'!$A$2:$C$5,3,0))</f>
        <v>-1020</v>
      </c>
      <c r="H12" s="507">
        <f>(G12/SUM($G:$G))*SUM([1]Despesas!$B:$B)</f>
        <v>93.533596837944671</v>
      </c>
      <c r="I12" s="505">
        <f t="shared" si="1"/>
        <v>-1113.5335968379447</v>
      </c>
    </row>
    <row r="13" spans="1:9">
      <c r="A13" s="431" t="s">
        <v>1637</v>
      </c>
      <c r="B13" s="431" t="s">
        <v>1640</v>
      </c>
      <c r="C13" s="431">
        <v>100</v>
      </c>
      <c r="D13" s="505">
        <v>3</v>
      </c>
      <c r="E13" s="505">
        <f t="shared" si="0"/>
        <v>300</v>
      </c>
      <c r="F13" s="504">
        <v>43528</v>
      </c>
      <c r="G13" s="505">
        <f>E13-(C13*VLOOKUP(A13,'[1]Analise do Estoque'!$A$2:$C$5,3,0))</f>
        <v>-700</v>
      </c>
      <c r="H13" s="507">
        <f>(G13/SUM($G:$G))*SUM([1]Despesas!$B:$B)</f>
        <v>64.189723320158109</v>
      </c>
      <c r="I13" s="505">
        <f t="shared" si="1"/>
        <v>-764.18972332015812</v>
      </c>
    </row>
    <row r="14" spans="1:9">
      <c r="A14" s="431" t="s">
        <v>1644</v>
      </c>
      <c r="B14" s="431" t="s">
        <v>1643</v>
      </c>
      <c r="C14" s="431">
        <v>80</v>
      </c>
      <c r="D14" s="505">
        <v>4</v>
      </c>
      <c r="E14" s="505">
        <f t="shared" si="0"/>
        <v>320</v>
      </c>
      <c r="F14" s="504">
        <v>43529</v>
      </c>
      <c r="G14" s="505">
        <f>E14-(C14*VLOOKUP(A14,'[1]Analise do Estoque'!$A$2:$C$5,3,0))</f>
        <v>-480</v>
      </c>
      <c r="H14" s="507">
        <f>(G14/SUM($G:$G))*SUM([1]Despesas!$B:$B)</f>
        <v>44.015810276679844</v>
      </c>
      <c r="I14" s="505">
        <f t="shared" si="1"/>
        <v>-524.01581027667987</v>
      </c>
    </row>
    <row r="15" spans="1:9">
      <c r="A15" s="431" t="s">
        <v>1642</v>
      </c>
      <c r="B15" s="431" t="s">
        <v>1641</v>
      </c>
      <c r="C15" s="431">
        <v>180</v>
      </c>
      <c r="D15" s="505">
        <v>1.5</v>
      </c>
      <c r="E15" s="505">
        <f t="shared" si="0"/>
        <v>270</v>
      </c>
      <c r="F15" s="504">
        <v>43529</v>
      </c>
      <c r="G15" s="505">
        <f>E15-(C15*VLOOKUP(A15,'[1]Analise do Estoque'!$A$2:$C$5,3,0))</f>
        <v>-1530</v>
      </c>
      <c r="H15" s="507">
        <f>(G15/SUM($G:$G))*SUM([1]Despesas!$B:$B)</f>
        <v>140.300395256917</v>
      </c>
      <c r="I15" s="505">
        <f t="shared" si="1"/>
        <v>-1670.300395256917</v>
      </c>
    </row>
    <row r="16" spans="1:9">
      <c r="A16" s="431" t="s">
        <v>1637</v>
      </c>
      <c r="B16" s="431" t="s">
        <v>1640</v>
      </c>
      <c r="C16" s="431">
        <v>60</v>
      </c>
      <c r="D16" s="505">
        <v>3</v>
      </c>
      <c r="E16" s="505">
        <f t="shared" si="0"/>
        <v>180</v>
      </c>
      <c r="F16" s="504">
        <v>43529</v>
      </c>
      <c r="G16" s="505">
        <f>E16-(C16*VLOOKUP(A16,'[1]Analise do Estoque'!$A$2:$C$5,3,0))</f>
        <v>-420</v>
      </c>
      <c r="H16" s="507">
        <f>(G16/SUM($G:$G))*SUM([1]Despesas!$B:$B)</f>
        <v>38.513833992094867</v>
      </c>
      <c r="I16" s="505">
        <f t="shared" si="1"/>
        <v>-458.51383399209487</v>
      </c>
    </row>
    <row r="17" spans="1:9">
      <c r="A17" s="431" t="s">
        <v>1639</v>
      </c>
      <c r="B17" s="431" t="s">
        <v>1638</v>
      </c>
      <c r="C17" s="431">
        <v>20</v>
      </c>
      <c r="D17" s="505">
        <v>4</v>
      </c>
      <c r="E17" s="505">
        <f t="shared" si="0"/>
        <v>80</v>
      </c>
      <c r="F17" s="504">
        <v>43649</v>
      </c>
      <c r="G17" s="505">
        <f>E17-(C17*VLOOKUP(A17,'[1]Analise do Estoque'!$A$2:$C$5,3,0))</f>
        <v>-120</v>
      </c>
      <c r="H17" s="507">
        <f>(G17/SUM($G:$G))*SUM([1]Despesas!$B:$B)</f>
        <v>11.003952569169961</v>
      </c>
      <c r="I17" s="505">
        <f t="shared" si="1"/>
        <v>-131.00395256916997</v>
      </c>
    </row>
    <row r="18" spans="1:9">
      <c r="A18" t="s">
        <v>1653</v>
      </c>
      <c r="B18">
        <f>SUBTOTAL(109,Table_4[Vendedor])</f>
        <v>0</v>
      </c>
      <c r="C18">
        <f>SUBTOTAL(109,Table_4[Quantidade])</f>
        <v>1720</v>
      </c>
      <c r="D18" s="509">
        <f>SUBTOTAL(109,Table_4[Valor Unitario])</f>
        <v>46.5</v>
      </c>
      <c r="E18" s="509">
        <f>SUBTOTAL(109,Table_4[Valor Total])</f>
        <v>4550</v>
      </c>
      <c r="F18" s="510">
        <f>SUBTOTAL(109,Table_4[data])</f>
        <v>696554</v>
      </c>
      <c r="G18" s="509">
        <f>SUBTOTAL(109,Table_4[Lucro Bruto])</f>
        <v>-12650</v>
      </c>
      <c r="H18" s="511">
        <f>SUBTOTAL(109,Table_4[Rateio Despesas])</f>
        <v>1159.9999999999998</v>
      </c>
      <c r="I18" s="509">
        <f>SUBTOTAL(109,Table_4[Lucro Liquido])</f>
        <v>-13810</v>
      </c>
    </row>
    <row r="19" spans="1:9">
      <c r="A19" s="431"/>
      <c r="F19" s="504"/>
    </row>
    <row r="20" spans="1:9">
      <c r="A20" s="506"/>
      <c r="F20" s="504"/>
    </row>
    <row r="21" spans="1:9" ht="15.75" customHeight="1">
      <c r="A21" s="431"/>
      <c r="B21" s="505"/>
      <c r="F21" s="504"/>
    </row>
    <row r="22" spans="1:9" ht="15.75" customHeight="1">
      <c r="A22" s="431"/>
      <c r="B22" s="505"/>
      <c r="F22" s="504"/>
    </row>
    <row r="23" spans="1:9" ht="15.75" customHeight="1">
      <c r="A23" s="431"/>
      <c r="F23" s="504"/>
    </row>
    <row r="24" spans="1:9" ht="15.75" customHeight="1">
      <c r="A24" s="431"/>
      <c r="F24" s="504"/>
    </row>
    <row r="25" spans="1:9" ht="15.75" customHeight="1">
      <c r="A25" s="431"/>
      <c r="F25" s="504"/>
    </row>
    <row r="26" spans="1:9" ht="15.75" customHeight="1">
      <c r="A26" s="431"/>
      <c r="F26" s="504"/>
    </row>
    <row r="27" spans="1:9" ht="15.75" customHeight="1">
      <c r="A27" s="431"/>
      <c r="F27" s="504"/>
    </row>
    <row r="28" spans="1:9" ht="15.75" customHeight="1">
      <c r="A28" s="431"/>
      <c r="F28" s="504"/>
    </row>
    <row r="29" spans="1:9" ht="15.75" customHeight="1">
      <c r="A29" s="431"/>
      <c r="F29" s="504"/>
    </row>
    <row r="30" spans="1:9" ht="15.75" customHeight="1">
      <c r="A30" s="431"/>
      <c r="F30" s="504"/>
    </row>
    <row r="31" spans="1:9" ht="15.75" customHeight="1">
      <c r="A31" s="431"/>
      <c r="F31" s="504"/>
    </row>
    <row r="32" spans="1:9" ht="15.75" customHeight="1">
      <c r="A32" s="431"/>
      <c r="F32" s="504"/>
    </row>
    <row r="33" spans="1:6" ht="15.75" customHeight="1">
      <c r="A33" s="431"/>
      <c r="F33" s="504"/>
    </row>
    <row r="34" spans="1:6" ht="15.75" customHeight="1">
      <c r="A34" s="431"/>
      <c r="F34" s="504"/>
    </row>
    <row r="35" spans="1:6" ht="15.75" customHeight="1">
      <c r="A35" s="431"/>
      <c r="F35" s="504"/>
    </row>
    <row r="36" spans="1:6" ht="15.75" customHeight="1">
      <c r="A36" s="431"/>
      <c r="F36" s="504"/>
    </row>
    <row r="37" spans="1:6" ht="15.75" customHeight="1">
      <c r="A37" s="431"/>
      <c r="F37" s="504"/>
    </row>
    <row r="38" spans="1:6" ht="15.75" customHeight="1">
      <c r="A38" s="431"/>
      <c r="F38" s="504"/>
    </row>
    <row r="39" spans="1:6" ht="15.75" customHeight="1">
      <c r="A39" s="431"/>
      <c r="F39" s="504"/>
    </row>
    <row r="40" spans="1:6" ht="15.75" customHeight="1">
      <c r="A40" s="431"/>
      <c r="F40" s="504"/>
    </row>
    <row r="41" spans="1:6" ht="15.75" customHeight="1">
      <c r="A41" s="431"/>
      <c r="F41" s="504"/>
    </row>
    <row r="42" spans="1:6" ht="15.75" customHeight="1">
      <c r="A42" s="431"/>
      <c r="F42" s="504"/>
    </row>
    <row r="43" spans="1:6" ht="15.75" customHeight="1">
      <c r="A43" s="431"/>
      <c r="F43" s="504"/>
    </row>
    <row r="44" spans="1:6" ht="15.75" customHeight="1">
      <c r="A44" s="431"/>
      <c r="F44" s="504"/>
    </row>
    <row r="45" spans="1:6" ht="15.75" customHeight="1">
      <c r="A45" s="431"/>
      <c r="F45" s="504"/>
    </row>
    <row r="46" spans="1:6" ht="15.75" customHeight="1">
      <c r="A46" s="431"/>
      <c r="F46" s="504"/>
    </row>
    <row r="47" spans="1:6" ht="15.75" customHeight="1">
      <c r="A47" s="431"/>
      <c r="F47" s="504"/>
    </row>
    <row r="48" spans="1:6" ht="15.75" customHeight="1">
      <c r="A48" s="431"/>
      <c r="F48" s="504"/>
    </row>
    <row r="49" spans="1:6" ht="15.75" customHeight="1">
      <c r="A49" s="431"/>
      <c r="F49" s="504"/>
    </row>
    <row r="50" spans="1:6" ht="15.75" customHeight="1">
      <c r="A50" s="431"/>
      <c r="F50" s="504"/>
    </row>
    <row r="51" spans="1:6" ht="15.75" customHeight="1">
      <c r="A51" s="431"/>
      <c r="F51" s="504"/>
    </row>
    <row r="52" spans="1:6" ht="15.75" customHeight="1">
      <c r="A52" s="431"/>
      <c r="F52" s="504"/>
    </row>
    <row r="53" spans="1:6" ht="15.75" customHeight="1">
      <c r="A53" s="431"/>
      <c r="F53" s="504"/>
    </row>
    <row r="54" spans="1:6" ht="15.75" customHeight="1">
      <c r="A54" s="431"/>
      <c r="F54" s="504"/>
    </row>
    <row r="55" spans="1:6" ht="15.75" customHeight="1">
      <c r="A55" s="431"/>
      <c r="F55" s="504"/>
    </row>
    <row r="56" spans="1:6" ht="15.75" customHeight="1">
      <c r="A56" s="431"/>
      <c r="F56" s="504"/>
    </row>
    <row r="57" spans="1:6" ht="15.75" customHeight="1">
      <c r="A57" s="431"/>
      <c r="F57" s="504"/>
    </row>
    <row r="58" spans="1:6" ht="15.75" customHeight="1">
      <c r="A58" s="431"/>
      <c r="F58" s="504"/>
    </row>
    <row r="59" spans="1:6" ht="15.75" customHeight="1">
      <c r="A59" s="431"/>
      <c r="F59" s="504"/>
    </row>
    <row r="60" spans="1:6" ht="15.75" customHeight="1">
      <c r="A60" s="431"/>
      <c r="F60" s="504"/>
    </row>
    <row r="61" spans="1:6" ht="15.75" customHeight="1">
      <c r="A61" s="431"/>
      <c r="F61" s="504"/>
    </row>
    <row r="62" spans="1:6" ht="15.75" customHeight="1">
      <c r="A62" s="431"/>
      <c r="F62" s="504"/>
    </row>
    <row r="63" spans="1:6" ht="15.75" customHeight="1">
      <c r="A63" s="431"/>
      <c r="F63" s="504"/>
    </row>
    <row r="64" spans="1:6" ht="15.75" customHeight="1">
      <c r="A64" s="431"/>
      <c r="F64" s="504"/>
    </row>
    <row r="65" spans="1:6" ht="15.75" customHeight="1">
      <c r="A65" s="431"/>
      <c r="F65" s="504"/>
    </row>
    <row r="66" spans="1:6" ht="15.75" customHeight="1">
      <c r="A66" s="431"/>
      <c r="F66" s="504"/>
    </row>
    <row r="67" spans="1:6" ht="15.75" customHeight="1">
      <c r="A67" s="431"/>
      <c r="F67" s="504"/>
    </row>
    <row r="68" spans="1:6" ht="15.75" customHeight="1">
      <c r="A68" s="431"/>
      <c r="F68" s="504"/>
    </row>
    <row r="69" spans="1:6" ht="15.75" customHeight="1">
      <c r="A69" s="431"/>
      <c r="F69" s="504"/>
    </row>
    <row r="70" spans="1:6" ht="15.75" customHeight="1">
      <c r="A70" s="431"/>
      <c r="F70" s="504"/>
    </row>
    <row r="71" spans="1:6" ht="15.75" customHeight="1">
      <c r="A71" s="431"/>
      <c r="F71" s="504"/>
    </row>
    <row r="72" spans="1:6" ht="15.75" customHeight="1">
      <c r="A72" s="431"/>
      <c r="F72" s="504"/>
    </row>
    <row r="73" spans="1:6" ht="15.75" customHeight="1">
      <c r="A73" s="431"/>
      <c r="F73" s="504"/>
    </row>
    <row r="74" spans="1:6" ht="15.75" customHeight="1">
      <c r="A74" s="431"/>
      <c r="F74" s="504"/>
    </row>
    <row r="75" spans="1:6" ht="15.75" customHeight="1">
      <c r="A75" s="431"/>
      <c r="F75" s="504"/>
    </row>
    <row r="76" spans="1:6" ht="15.75" customHeight="1">
      <c r="A76" s="431"/>
      <c r="F76" s="504"/>
    </row>
    <row r="77" spans="1:6" ht="15.75" customHeight="1">
      <c r="A77" s="431"/>
      <c r="F77" s="504"/>
    </row>
    <row r="78" spans="1:6" ht="15.75" customHeight="1">
      <c r="A78" s="431"/>
      <c r="F78" s="504"/>
    </row>
    <row r="79" spans="1:6" ht="15.75" customHeight="1">
      <c r="A79" s="431"/>
      <c r="F79" s="504"/>
    </row>
    <row r="80" spans="1:6" ht="15.75" customHeight="1">
      <c r="A80" s="431"/>
      <c r="F80" s="504"/>
    </row>
    <row r="81" spans="1:6" ht="15.75" customHeight="1">
      <c r="A81" s="431"/>
      <c r="F81" s="504"/>
    </row>
    <row r="82" spans="1:6" ht="15.75" customHeight="1">
      <c r="A82" s="431"/>
      <c r="F82" s="504"/>
    </row>
    <row r="83" spans="1:6" ht="15.75" customHeight="1">
      <c r="A83" s="431"/>
      <c r="F83" s="504"/>
    </row>
    <row r="84" spans="1:6" ht="15.75" customHeight="1">
      <c r="A84" s="431"/>
      <c r="F84" s="504"/>
    </row>
    <row r="85" spans="1:6" ht="15.75" customHeight="1">
      <c r="A85" s="431"/>
      <c r="F85" s="504"/>
    </row>
    <row r="86" spans="1:6" ht="15.75" customHeight="1">
      <c r="A86" s="431"/>
      <c r="F86" s="504"/>
    </row>
    <row r="87" spans="1:6" ht="15.75" customHeight="1">
      <c r="A87" s="431"/>
      <c r="F87" s="504"/>
    </row>
    <row r="88" spans="1:6" ht="15.75" customHeight="1">
      <c r="A88" s="431"/>
      <c r="F88" s="504"/>
    </row>
    <row r="89" spans="1:6" ht="15.75" customHeight="1">
      <c r="A89" s="431"/>
      <c r="F89" s="504"/>
    </row>
    <row r="90" spans="1:6" ht="15.75" customHeight="1">
      <c r="A90" s="431"/>
      <c r="F90" s="504"/>
    </row>
    <row r="91" spans="1:6" ht="15.75" customHeight="1">
      <c r="A91" s="431"/>
      <c r="F91" s="504"/>
    </row>
    <row r="92" spans="1:6" ht="15.75" customHeight="1">
      <c r="A92" s="431"/>
      <c r="F92" s="504"/>
    </row>
    <row r="93" spans="1:6" ht="15.75" customHeight="1">
      <c r="A93" s="431"/>
      <c r="F93" s="504"/>
    </row>
    <row r="94" spans="1:6" ht="15.75" customHeight="1">
      <c r="A94" s="431"/>
      <c r="F94" s="504"/>
    </row>
    <row r="95" spans="1:6" ht="15.75" customHeight="1">
      <c r="A95" s="431"/>
      <c r="F95" s="504"/>
    </row>
    <row r="96" spans="1:6" ht="15.75" customHeight="1">
      <c r="A96" s="431"/>
      <c r="F96" s="504"/>
    </row>
    <row r="97" spans="1:6" ht="15.75" customHeight="1">
      <c r="A97" s="431"/>
      <c r="F97" s="504"/>
    </row>
    <row r="98" spans="1:6" ht="15.75" customHeight="1">
      <c r="A98" s="431"/>
      <c r="F98" s="504"/>
    </row>
    <row r="99" spans="1:6" ht="15.75" customHeight="1">
      <c r="A99" s="431"/>
      <c r="F99" s="504"/>
    </row>
    <row r="100" spans="1:6" ht="15.75" customHeight="1">
      <c r="A100" s="431"/>
      <c r="F100" s="504"/>
    </row>
    <row r="101" spans="1:6" ht="15.75" customHeight="1">
      <c r="A101" s="431"/>
      <c r="F101" s="504"/>
    </row>
    <row r="102" spans="1:6" ht="15.75" customHeight="1">
      <c r="A102" s="431"/>
      <c r="F102" s="504"/>
    </row>
    <row r="103" spans="1:6" ht="15.75" customHeight="1">
      <c r="A103" s="431"/>
      <c r="F103" s="504"/>
    </row>
    <row r="104" spans="1:6" ht="15.75" customHeight="1">
      <c r="A104" s="431"/>
      <c r="F104" s="504"/>
    </row>
    <row r="105" spans="1:6" ht="15.75" customHeight="1">
      <c r="A105" s="431"/>
      <c r="F105" s="504"/>
    </row>
    <row r="106" spans="1:6" ht="15.75" customHeight="1">
      <c r="A106" s="431"/>
      <c r="F106" s="504"/>
    </row>
    <row r="107" spans="1:6" ht="15.75" customHeight="1">
      <c r="A107" s="431"/>
      <c r="F107" s="504"/>
    </row>
    <row r="108" spans="1:6" ht="15.75" customHeight="1">
      <c r="A108" s="431"/>
      <c r="F108" s="504"/>
    </row>
    <row r="109" spans="1:6" ht="15.75" customHeight="1">
      <c r="A109" s="431"/>
      <c r="F109" s="504"/>
    </row>
    <row r="110" spans="1:6" ht="15.75" customHeight="1">
      <c r="A110" s="431"/>
      <c r="F110" s="504"/>
    </row>
    <row r="111" spans="1:6" ht="15.75" customHeight="1">
      <c r="A111" s="431"/>
      <c r="F111" s="504"/>
    </row>
    <row r="112" spans="1:6" ht="15.75" customHeight="1">
      <c r="A112" s="431"/>
      <c r="F112" s="504"/>
    </row>
    <row r="113" spans="1:6" ht="15.75" customHeight="1">
      <c r="A113" s="431"/>
      <c r="F113" s="504"/>
    </row>
    <row r="114" spans="1:6" ht="15.75" customHeight="1">
      <c r="A114" s="431"/>
      <c r="F114" s="504"/>
    </row>
    <row r="115" spans="1:6" ht="15.75" customHeight="1">
      <c r="A115" s="431"/>
      <c r="F115" s="504"/>
    </row>
    <row r="116" spans="1:6" ht="15.75" customHeight="1">
      <c r="A116" s="431"/>
      <c r="F116" s="504"/>
    </row>
    <row r="117" spans="1:6" ht="15.75" customHeight="1">
      <c r="A117" s="431"/>
      <c r="F117" s="504"/>
    </row>
    <row r="118" spans="1:6" ht="15.75" customHeight="1">
      <c r="A118" s="431"/>
      <c r="F118" s="504"/>
    </row>
    <row r="119" spans="1:6" ht="15.75" customHeight="1">
      <c r="A119" s="431"/>
      <c r="F119" s="504"/>
    </row>
    <row r="120" spans="1:6" ht="15.75" customHeight="1">
      <c r="A120" s="431"/>
      <c r="F120" s="504"/>
    </row>
    <row r="121" spans="1:6" ht="15.75" customHeight="1">
      <c r="A121" s="431"/>
      <c r="F121" s="504"/>
    </row>
    <row r="122" spans="1:6" ht="15.75" customHeight="1">
      <c r="A122" s="431"/>
      <c r="F122" s="504"/>
    </row>
    <row r="123" spans="1:6" ht="15.75" customHeight="1">
      <c r="A123" s="431"/>
      <c r="F123" s="504"/>
    </row>
    <row r="124" spans="1:6" ht="15.75" customHeight="1">
      <c r="A124" s="431"/>
      <c r="F124" s="504"/>
    </row>
    <row r="125" spans="1:6" ht="15.75" customHeight="1">
      <c r="A125" s="431"/>
      <c r="F125" s="504"/>
    </row>
    <row r="126" spans="1:6" ht="15.75" customHeight="1">
      <c r="A126" s="431"/>
      <c r="F126" s="504"/>
    </row>
    <row r="127" spans="1:6" ht="15.75" customHeight="1">
      <c r="A127" s="431"/>
      <c r="F127" s="504"/>
    </row>
    <row r="128" spans="1:6" ht="15.75" customHeight="1">
      <c r="A128" s="431"/>
      <c r="F128" s="504"/>
    </row>
    <row r="129" spans="1:6" ht="15.75" customHeight="1">
      <c r="A129" s="431"/>
      <c r="F129" s="504"/>
    </row>
    <row r="130" spans="1:6" ht="15.75" customHeight="1">
      <c r="A130" s="431"/>
      <c r="F130" s="504"/>
    </row>
    <row r="131" spans="1:6" ht="15.75" customHeight="1">
      <c r="A131" s="431"/>
      <c r="F131" s="504"/>
    </row>
    <row r="132" spans="1:6" ht="15.75" customHeight="1">
      <c r="A132" s="431"/>
      <c r="F132" s="504"/>
    </row>
    <row r="133" spans="1:6" ht="15.75" customHeight="1">
      <c r="A133" s="431"/>
      <c r="F133" s="504"/>
    </row>
    <row r="134" spans="1:6" ht="15.75" customHeight="1">
      <c r="A134" s="431"/>
      <c r="F134" s="504"/>
    </row>
    <row r="135" spans="1:6" ht="15.75" customHeight="1">
      <c r="A135" s="431"/>
      <c r="F135" s="504"/>
    </row>
    <row r="136" spans="1:6" ht="15.75" customHeight="1">
      <c r="A136" s="431"/>
      <c r="F136" s="504"/>
    </row>
    <row r="137" spans="1:6" ht="15.75" customHeight="1">
      <c r="A137" s="431"/>
      <c r="F137" s="504"/>
    </row>
    <row r="138" spans="1:6" ht="15.75" customHeight="1">
      <c r="A138" s="431"/>
      <c r="F138" s="504"/>
    </row>
    <row r="139" spans="1:6" ht="15.75" customHeight="1">
      <c r="A139" s="431"/>
      <c r="F139" s="504"/>
    </row>
    <row r="140" spans="1:6" ht="15.75" customHeight="1">
      <c r="A140" s="431"/>
      <c r="F140" s="504"/>
    </row>
    <row r="141" spans="1:6" ht="15.75" customHeight="1">
      <c r="A141" s="431"/>
      <c r="F141" s="504"/>
    </row>
    <row r="142" spans="1:6" ht="15.75" customHeight="1">
      <c r="A142" s="431"/>
      <c r="F142" s="504"/>
    </row>
    <row r="143" spans="1:6" ht="15.75" customHeight="1">
      <c r="A143" s="431"/>
      <c r="F143" s="504"/>
    </row>
    <row r="144" spans="1:6" ht="15.75" customHeight="1">
      <c r="A144" s="431"/>
      <c r="F144" s="504"/>
    </row>
    <row r="145" spans="1:6" ht="15.75" customHeight="1">
      <c r="A145" s="431"/>
      <c r="F145" s="504"/>
    </row>
    <row r="146" spans="1:6" ht="15.75" customHeight="1">
      <c r="A146" s="431"/>
      <c r="F146" s="504"/>
    </row>
    <row r="147" spans="1:6" ht="15.75" customHeight="1">
      <c r="A147" s="431"/>
      <c r="F147" s="504"/>
    </row>
    <row r="148" spans="1:6" ht="15.75" customHeight="1">
      <c r="A148" s="431"/>
      <c r="F148" s="504"/>
    </row>
    <row r="149" spans="1:6" ht="15.75" customHeight="1">
      <c r="A149" s="431"/>
      <c r="F149" s="504"/>
    </row>
    <row r="150" spans="1:6" ht="15.75" customHeight="1">
      <c r="A150" s="431"/>
      <c r="F150" s="504"/>
    </row>
    <row r="151" spans="1:6" ht="15.75" customHeight="1">
      <c r="A151" s="431"/>
      <c r="F151" s="504"/>
    </row>
    <row r="152" spans="1:6" ht="15.75" customHeight="1">
      <c r="A152" s="431"/>
      <c r="F152" s="504"/>
    </row>
    <row r="153" spans="1:6" ht="15.75" customHeight="1">
      <c r="A153" s="431"/>
      <c r="F153" s="504"/>
    </row>
    <row r="154" spans="1:6" ht="15.75" customHeight="1">
      <c r="A154" s="431"/>
      <c r="F154" s="504"/>
    </row>
    <row r="155" spans="1:6" ht="15.75" customHeight="1">
      <c r="A155" s="431"/>
      <c r="F155" s="504"/>
    </row>
    <row r="156" spans="1:6" ht="15.75" customHeight="1">
      <c r="A156" s="431"/>
      <c r="F156" s="504"/>
    </row>
    <row r="157" spans="1:6" ht="15.75" customHeight="1">
      <c r="A157" s="431"/>
      <c r="F157" s="504"/>
    </row>
    <row r="158" spans="1:6" ht="15.75" customHeight="1">
      <c r="A158" s="431"/>
      <c r="F158" s="504"/>
    </row>
    <row r="159" spans="1:6" ht="15.75" customHeight="1">
      <c r="A159" s="431"/>
      <c r="F159" s="504"/>
    </row>
    <row r="160" spans="1:6" ht="15.75" customHeight="1">
      <c r="A160" s="431"/>
      <c r="F160" s="504"/>
    </row>
    <row r="161" spans="1:6" ht="15.75" customHeight="1">
      <c r="A161" s="431"/>
      <c r="F161" s="504"/>
    </row>
    <row r="162" spans="1:6" ht="15.75" customHeight="1">
      <c r="A162" s="431"/>
      <c r="F162" s="504"/>
    </row>
    <row r="163" spans="1:6" ht="15.75" customHeight="1">
      <c r="A163" s="431"/>
      <c r="F163" s="504"/>
    </row>
    <row r="164" spans="1:6" ht="15.75" customHeight="1">
      <c r="A164" s="431"/>
      <c r="F164" s="504"/>
    </row>
    <row r="165" spans="1:6" ht="15.75" customHeight="1">
      <c r="A165" s="431"/>
      <c r="F165" s="504"/>
    </row>
    <row r="166" spans="1:6" ht="15.75" customHeight="1">
      <c r="A166" s="431"/>
      <c r="F166" s="504"/>
    </row>
    <row r="167" spans="1:6" ht="15.75" customHeight="1">
      <c r="A167" s="431"/>
      <c r="F167" s="504"/>
    </row>
    <row r="168" spans="1:6" ht="15.75" customHeight="1">
      <c r="A168" s="431"/>
      <c r="F168" s="504"/>
    </row>
    <row r="169" spans="1:6" ht="15.75" customHeight="1">
      <c r="A169" s="431"/>
      <c r="F169" s="504"/>
    </row>
    <row r="170" spans="1:6" ht="15.75" customHeight="1">
      <c r="A170" s="431"/>
      <c r="F170" s="504"/>
    </row>
    <row r="171" spans="1:6" ht="15.75" customHeight="1">
      <c r="A171" s="431"/>
      <c r="F171" s="504"/>
    </row>
    <row r="172" spans="1:6" ht="15.75" customHeight="1">
      <c r="A172" s="431"/>
      <c r="F172" s="504"/>
    </row>
    <row r="173" spans="1:6" ht="15.75" customHeight="1">
      <c r="A173" s="431"/>
      <c r="F173" s="504"/>
    </row>
    <row r="174" spans="1:6" ht="15.75" customHeight="1">
      <c r="A174" s="431"/>
      <c r="F174" s="504"/>
    </row>
    <row r="175" spans="1:6" ht="15.75" customHeight="1">
      <c r="A175" s="431"/>
      <c r="F175" s="504"/>
    </row>
    <row r="176" spans="1:6" ht="15.75" customHeight="1">
      <c r="A176" s="431"/>
      <c r="F176" s="504"/>
    </row>
    <row r="177" spans="1:6" ht="15.75" customHeight="1">
      <c r="A177" s="431"/>
      <c r="F177" s="504"/>
    </row>
    <row r="178" spans="1:6" ht="15.75" customHeight="1">
      <c r="A178" s="431"/>
      <c r="F178" s="504"/>
    </row>
    <row r="179" spans="1:6" ht="15.75" customHeight="1">
      <c r="A179" s="431"/>
      <c r="F179" s="504"/>
    </row>
    <row r="180" spans="1:6" ht="15.75" customHeight="1">
      <c r="A180" s="431"/>
      <c r="F180" s="504"/>
    </row>
    <row r="181" spans="1:6" ht="15.75" customHeight="1">
      <c r="A181" s="431"/>
      <c r="F181" s="504"/>
    </row>
    <row r="182" spans="1:6" ht="15.75" customHeight="1">
      <c r="A182" s="431"/>
      <c r="F182" s="504"/>
    </row>
    <row r="183" spans="1:6" ht="15.75" customHeight="1">
      <c r="A183" s="431"/>
      <c r="F183" s="504"/>
    </row>
    <row r="184" spans="1:6" ht="15.75" customHeight="1">
      <c r="A184" s="431"/>
      <c r="F184" s="504"/>
    </row>
    <row r="185" spans="1:6" ht="15.75" customHeight="1">
      <c r="A185" s="431"/>
      <c r="F185" s="504"/>
    </row>
    <row r="186" spans="1:6" ht="15.75" customHeight="1">
      <c r="A186" s="431"/>
      <c r="F186" s="504"/>
    </row>
    <row r="187" spans="1:6" ht="15.75" customHeight="1">
      <c r="A187" s="431"/>
      <c r="F187" s="504"/>
    </row>
    <row r="188" spans="1:6" ht="15.75" customHeight="1">
      <c r="A188" s="431"/>
      <c r="F188" s="504"/>
    </row>
    <row r="189" spans="1:6" ht="15.75" customHeight="1">
      <c r="A189" s="431"/>
      <c r="F189" s="504"/>
    </row>
    <row r="190" spans="1:6" ht="15.75" customHeight="1">
      <c r="A190" s="431"/>
      <c r="F190" s="504"/>
    </row>
    <row r="191" spans="1:6" ht="15.75" customHeight="1">
      <c r="A191" s="431"/>
      <c r="F191" s="504"/>
    </row>
    <row r="192" spans="1:6" ht="15.75" customHeight="1">
      <c r="A192" s="431"/>
      <c r="F192" s="504"/>
    </row>
    <row r="193" spans="1:6" ht="15.75" customHeight="1">
      <c r="A193" s="431"/>
      <c r="F193" s="504"/>
    </row>
    <row r="194" spans="1:6" ht="15.75" customHeight="1">
      <c r="A194" s="431"/>
      <c r="F194" s="504"/>
    </row>
    <row r="195" spans="1:6" ht="15.75" customHeight="1">
      <c r="A195" s="431"/>
      <c r="F195" s="504"/>
    </row>
    <row r="196" spans="1:6" ht="15.75" customHeight="1">
      <c r="A196" s="431"/>
      <c r="F196" s="504"/>
    </row>
    <row r="197" spans="1:6" ht="15.75" customHeight="1">
      <c r="A197" s="431"/>
      <c r="F197" s="504"/>
    </row>
    <row r="198" spans="1:6" ht="15.75" customHeight="1">
      <c r="A198" s="431"/>
      <c r="F198" s="504"/>
    </row>
    <row r="199" spans="1:6" ht="15.75" customHeight="1">
      <c r="A199" s="431"/>
      <c r="F199" s="504"/>
    </row>
    <row r="200" spans="1:6" ht="15.75" customHeight="1">
      <c r="A200" s="431"/>
      <c r="F200" s="504"/>
    </row>
    <row r="201" spans="1:6" ht="15.75" customHeight="1">
      <c r="A201" s="431"/>
      <c r="F201" s="504"/>
    </row>
    <row r="202" spans="1:6" ht="15.75" customHeight="1">
      <c r="A202" s="431"/>
      <c r="F202" s="504"/>
    </row>
    <row r="203" spans="1:6" ht="15.75" customHeight="1">
      <c r="A203" s="431"/>
      <c r="F203" s="504"/>
    </row>
    <row r="204" spans="1:6" ht="15.75" customHeight="1">
      <c r="A204" s="431"/>
      <c r="F204" s="504"/>
    </row>
    <row r="205" spans="1:6" ht="15.75" customHeight="1">
      <c r="A205" s="431"/>
      <c r="F205" s="504"/>
    </row>
    <row r="206" spans="1:6" ht="15.75" customHeight="1">
      <c r="A206" s="431"/>
      <c r="F206" s="504"/>
    </row>
    <row r="207" spans="1:6" ht="15.75" customHeight="1">
      <c r="A207" s="431"/>
      <c r="F207" s="504"/>
    </row>
    <row r="208" spans="1:6" ht="15.75" customHeight="1">
      <c r="A208" s="431"/>
      <c r="F208" s="504"/>
    </row>
    <row r="209" spans="1:6" ht="15.75" customHeight="1">
      <c r="A209" s="431"/>
      <c r="F209" s="504"/>
    </row>
    <row r="210" spans="1:6" ht="15.75" customHeight="1">
      <c r="A210" s="431"/>
      <c r="F210" s="504"/>
    </row>
    <row r="211" spans="1:6" ht="15.75" customHeight="1">
      <c r="A211" s="431"/>
      <c r="F211" s="504"/>
    </row>
    <row r="212" spans="1:6" ht="15.75" customHeight="1">
      <c r="A212" s="431"/>
      <c r="F212" s="504"/>
    </row>
    <row r="213" spans="1:6" ht="15.75" customHeight="1">
      <c r="A213" s="431"/>
      <c r="F213" s="504"/>
    </row>
    <row r="214" spans="1:6" ht="15.75" customHeight="1">
      <c r="A214" s="431"/>
      <c r="F214" s="504"/>
    </row>
    <row r="215" spans="1:6" ht="15.75" customHeight="1">
      <c r="A215" s="431"/>
      <c r="F215" s="504"/>
    </row>
    <row r="216" spans="1:6" ht="15.75" customHeight="1">
      <c r="A216" s="431"/>
      <c r="F216" s="504"/>
    </row>
    <row r="217" spans="1:6" ht="15.75" customHeight="1">
      <c r="A217" s="431"/>
      <c r="F217" s="504"/>
    </row>
    <row r="218" spans="1:6" ht="15.75" customHeight="1">
      <c r="A218" s="431"/>
      <c r="F218" s="504"/>
    </row>
    <row r="219" spans="1:6" ht="15.75" customHeight="1">
      <c r="A219" s="431"/>
      <c r="F219" s="504"/>
    </row>
    <row r="220" spans="1:6" ht="15.75" customHeight="1">
      <c r="A220" s="431"/>
      <c r="F220" s="504"/>
    </row>
    <row r="221" spans="1:6" ht="15.75" customHeight="1">
      <c r="A221" s="431"/>
      <c r="F221" s="504"/>
    </row>
    <row r="222" spans="1:6" ht="15.75" customHeight="1">
      <c r="A222" s="503"/>
    </row>
    <row r="223" spans="1:6" ht="15.75" customHeight="1">
      <c r="A223" s="503"/>
    </row>
    <row r="224" spans="1:6" ht="15.75" customHeight="1">
      <c r="A224" s="503"/>
    </row>
    <row r="225" spans="1:1" ht="15.75" customHeight="1">
      <c r="A225" s="503"/>
    </row>
    <row r="226" spans="1:1" ht="15.75" customHeight="1">
      <c r="A226" s="503"/>
    </row>
    <row r="227" spans="1:1" ht="15.75" customHeight="1">
      <c r="A227" s="503"/>
    </row>
    <row r="228" spans="1:1" ht="15.75" customHeight="1">
      <c r="A228" s="503"/>
    </row>
    <row r="229" spans="1:1" ht="15.75" customHeight="1">
      <c r="A229" s="503"/>
    </row>
    <row r="230" spans="1:1" ht="15.75" customHeight="1">
      <c r="A230" s="503"/>
    </row>
    <row r="231" spans="1:1" ht="15.75" customHeight="1">
      <c r="A231" s="503"/>
    </row>
    <row r="232" spans="1:1" ht="15.75" customHeight="1">
      <c r="A232" s="503"/>
    </row>
    <row r="233" spans="1:1" ht="15.75" customHeight="1">
      <c r="A233" s="503"/>
    </row>
    <row r="234" spans="1:1" ht="15.75" customHeight="1">
      <c r="A234" s="503"/>
    </row>
    <row r="235" spans="1:1" ht="15.75" customHeight="1">
      <c r="A235" s="503"/>
    </row>
    <row r="236" spans="1:1" ht="15.75" customHeight="1">
      <c r="A236" s="503"/>
    </row>
    <row r="237" spans="1:1" ht="15.75" customHeight="1">
      <c r="A237" s="503"/>
    </row>
    <row r="238" spans="1:1" ht="15.75" customHeight="1">
      <c r="A238" s="503"/>
    </row>
    <row r="239" spans="1:1" ht="15.75" customHeight="1">
      <c r="A239" s="503"/>
    </row>
    <row r="240" spans="1:1" ht="15.75" customHeight="1">
      <c r="A240" s="503"/>
    </row>
    <row r="241" spans="1:1" ht="15.75" customHeight="1">
      <c r="A241" s="503"/>
    </row>
    <row r="242" spans="1:1" ht="15.75" customHeight="1">
      <c r="A242" s="503"/>
    </row>
    <row r="243" spans="1:1" ht="15.75" customHeight="1">
      <c r="A243" s="503"/>
    </row>
    <row r="244" spans="1:1" ht="15.75" customHeight="1">
      <c r="A244" s="503"/>
    </row>
    <row r="245" spans="1:1" ht="15.75" customHeight="1">
      <c r="A245" s="503"/>
    </row>
    <row r="246" spans="1:1" ht="15.75" customHeight="1">
      <c r="A246" s="503"/>
    </row>
    <row r="247" spans="1:1" ht="15.75" customHeight="1">
      <c r="A247" s="503"/>
    </row>
    <row r="248" spans="1:1" ht="15.75" customHeight="1">
      <c r="A248" s="503"/>
    </row>
    <row r="249" spans="1:1" ht="15.75" customHeight="1">
      <c r="A249" s="503"/>
    </row>
    <row r="250" spans="1:1" ht="15.75" customHeight="1">
      <c r="A250" s="503"/>
    </row>
    <row r="251" spans="1:1" ht="15.75" customHeight="1">
      <c r="A251" s="503"/>
    </row>
    <row r="252" spans="1:1" ht="15.75" customHeight="1">
      <c r="A252" s="503"/>
    </row>
    <row r="253" spans="1:1" ht="15.75" customHeight="1">
      <c r="A253" s="503"/>
    </row>
    <row r="254" spans="1:1" ht="15.75" customHeight="1">
      <c r="A254" s="503"/>
    </row>
    <row r="255" spans="1:1" ht="15.75" customHeight="1">
      <c r="A255" s="503"/>
    </row>
    <row r="256" spans="1:1" ht="15.75" customHeight="1">
      <c r="A256" s="503"/>
    </row>
    <row r="257" spans="1:1" ht="15.75" customHeight="1">
      <c r="A257" s="503"/>
    </row>
    <row r="258" spans="1:1" ht="15.75" customHeight="1">
      <c r="A258" s="503"/>
    </row>
    <row r="259" spans="1:1" ht="15.75" customHeight="1">
      <c r="A259" s="503"/>
    </row>
    <row r="260" spans="1:1" ht="15.75" customHeight="1">
      <c r="A260" s="503"/>
    </row>
    <row r="261" spans="1:1" ht="15.75" customHeight="1">
      <c r="A261" s="503"/>
    </row>
    <row r="262" spans="1:1" ht="15.75" customHeight="1">
      <c r="A262" s="503"/>
    </row>
    <row r="263" spans="1:1" ht="15.75" customHeight="1">
      <c r="A263" s="503"/>
    </row>
    <row r="264" spans="1:1" ht="15.75" customHeight="1">
      <c r="A264" s="503"/>
    </row>
    <row r="265" spans="1:1" ht="15.75" customHeight="1">
      <c r="A265" s="503"/>
    </row>
    <row r="266" spans="1:1" ht="15.75" customHeight="1">
      <c r="A266" s="503"/>
    </row>
    <row r="267" spans="1:1" ht="15.75" customHeight="1">
      <c r="A267" s="503"/>
    </row>
    <row r="268" spans="1:1" ht="15.75" customHeight="1">
      <c r="A268" s="503"/>
    </row>
    <row r="269" spans="1:1" ht="15.75" customHeight="1">
      <c r="A269" s="503"/>
    </row>
    <row r="270" spans="1:1" ht="15.75" customHeight="1">
      <c r="A270" s="503"/>
    </row>
    <row r="271" spans="1:1" ht="15.75" customHeight="1">
      <c r="A271" s="503"/>
    </row>
    <row r="272" spans="1:1" ht="15.75" customHeight="1">
      <c r="A272" s="503"/>
    </row>
    <row r="273" spans="1:1" ht="15.75" customHeight="1">
      <c r="A273" s="503"/>
    </row>
    <row r="274" spans="1:1" ht="15.75" customHeight="1">
      <c r="A274" s="503"/>
    </row>
    <row r="275" spans="1:1" ht="15.75" customHeight="1">
      <c r="A275" s="503"/>
    </row>
    <row r="276" spans="1:1" ht="15.75" customHeight="1">
      <c r="A276" s="503"/>
    </row>
    <row r="277" spans="1:1" ht="15.75" customHeight="1">
      <c r="A277" s="503"/>
    </row>
    <row r="278" spans="1:1" ht="15.75" customHeight="1">
      <c r="A278" s="503"/>
    </row>
    <row r="279" spans="1:1" ht="15.75" customHeight="1">
      <c r="A279" s="503"/>
    </row>
    <row r="280" spans="1:1" ht="15.75" customHeight="1">
      <c r="A280" s="503"/>
    </row>
    <row r="281" spans="1:1" ht="15.75" customHeight="1">
      <c r="A281" s="503"/>
    </row>
    <row r="282" spans="1:1" ht="15.75" customHeight="1">
      <c r="A282" s="503"/>
    </row>
    <row r="283" spans="1:1" ht="15.75" customHeight="1">
      <c r="A283" s="503"/>
    </row>
    <row r="284" spans="1:1" ht="15.75" customHeight="1">
      <c r="A284" s="503"/>
    </row>
    <row r="285" spans="1:1" ht="15.75" customHeight="1">
      <c r="A285" s="503"/>
    </row>
    <row r="286" spans="1:1" ht="15.75" customHeight="1">
      <c r="A286" s="503"/>
    </row>
    <row r="287" spans="1:1" ht="15.75" customHeight="1">
      <c r="A287" s="503"/>
    </row>
    <row r="288" spans="1:1" ht="15.75" customHeight="1">
      <c r="A288" s="503"/>
    </row>
    <row r="289" spans="1:1" ht="15.75" customHeight="1">
      <c r="A289" s="503"/>
    </row>
    <row r="290" spans="1:1" ht="15.75" customHeight="1">
      <c r="A290" s="503"/>
    </row>
    <row r="291" spans="1:1" ht="15.75" customHeight="1">
      <c r="A291" s="503"/>
    </row>
    <row r="292" spans="1:1" ht="15.75" customHeight="1">
      <c r="A292" s="503"/>
    </row>
    <row r="293" spans="1:1" ht="15.75" customHeight="1">
      <c r="A293" s="503"/>
    </row>
    <row r="294" spans="1:1" ht="15.75" customHeight="1">
      <c r="A294" s="503"/>
    </row>
    <row r="295" spans="1:1" ht="15.75" customHeight="1">
      <c r="A295" s="503"/>
    </row>
    <row r="296" spans="1:1" ht="15.75" customHeight="1">
      <c r="A296" s="503"/>
    </row>
    <row r="297" spans="1:1" ht="15.75" customHeight="1">
      <c r="A297" s="503"/>
    </row>
    <row r="298" spans="1:1" ht="15.75" customHeight="1">
      <c r="A298" s="503"/>
    </row>
    <row r="299" spans="1:1" ht="15.75" customHeight="1">
      <c r="A299" s="503"/>
    </row>
    <row r="300" spans="1:1" ht="15.75" customHeight="1">
      <c r="A300" s="503"/>
    </row>
    <row r="301" spans="1:1" ht="15.75" customHeight="1">
      <c r="A301" s="503"/>
    </row>
    <row r="302" spans="1:1" ht="15.75" customHeight="1">
      <c r="A302" s="503"/>
    </row>
    <row r="303" spans="1:1" ht="15.75" customHeight="1">
      <c r="A303" s="503"/>
    </row>
    <row r="304" spans="1:1" ht="15.75" customHeight="1">
      <c r="A304" s="503"/>
    </row>
    <row r="305" spans="1:1" ht="15.75" customHeight="1">
      <c r="A305" s="503"/>
    </row>
    <row r="306" spans="1:1" ht="15.75" customHeight="1">
      <c r="A306" s="503"/>
    </row>
    <row r="307" spans="1:1" ht="15.75" customHeight="1">
      <c r="A307" s="503"/>
    </row>
    <row r="308" spans="1:1" ht="15.75" customHeight="1">
      <c r="A308" s="503"/>
    </row>
    <row r="309" spans="1:1" ht="15.75" customHeight="1">
      <c r="A309" s="503"/>
    </row>
    <row r="310" spans="1:1" ht="15.75" customHeight="1">
      <c r="A310" s="503"/>
    </row>
    <row r="311" spans="1:1" ht="15.75" customHeight="1">
      <c r="A311" s="503"/>
    </row>
    <row r="312" spans="1:1" ht="15.75" customHeight="1">
      <c r="A312" s="503"/>
    </row>
    <row r="313" spans="1:1" ht="15.75" customHeight="1">
      <c r="A313" s="503"/>
    </row>
    <row r="314" spans="1:1" ht="15.75" customHeight="1">
      <c r="A314" s="503"/>
    </row>
    <row r="315" spans="1:1" ht="15.75" customHeight="1">
      <c r="A315" s="503"/>
    </row>
    <row r="316" spans="1:1" ht="15.75" customHeight="1">
      <c r="A316" s="503"/>
    </row>
    <row r="317" spans="1:1" ht="15.75" customHeight="1">
      <c r="A317" s="503"/>
    </row>
    <row r="318" spans="1:1" ht="15.75" customHeight="1">
      <c r="A318" s="503"/>
    </row>
    <row r="319" spans="1:1" ht="15.75" customHeight="1">
      <c r="A319" s="503"/>
    </row>
    <row r="320" spans="1:1" ht="15.75" customHeight="1">
      <c r="A320" s="503"/>
    </row>
    <row r="321" spans="1:1" ht="15.75" customHeight="1">
      <c r="A321" s="503"/>
    </row>
    <row r="322" spans="1:1" ht="15.75" customHeight="1">
      <c r="A322" s="503"/>
    </row>
    <row r="323" spans="1:1" ht="15.75" customHeight="1">
      <c r="A323" s="503"/>
    </row>
    <row r="324" spans="1:1" ht="15.75" customHeight="1">
      <c r="A324" s="503"/>
    </row>
    <row r="325" spans="1:1" ht="15.75" customHeight="1">
      <c r="A325" s="503"/>
    </row>
    <row r="326" spans="1:1" ht="15.75" customHeight="1">
      <c r="A326" s="503"/>
    </row>
    <row r="327" spans="1:1" ht="15.75" customHeight="1">
      <c r="A327" s="503"/>
    </row>
    <row r="328" spans="1:1" ht="15.75" customHeight="1">
      <c r="A328" s="503"/>
    </row>
    <row r="329" spans="1:1" ht="15.75" customHeight="1">
      <c r="A329" s="503"/>
    </row>
    <row r="330" spans="1:1" ht="15.75" customHeight="1">
      <c r="A330" s="503"/>
    </row>
    <row r="331" spans="1:1" ht="15.75" customHeight="1">
      <c r="A331" s="503"/>
    </row>
    <row r="332" spans="1:1" ht="15.75" customHeight="1">
      <c r="A332" s="503"/>
    </row>
    <row r="333" spans="1:1" ht="15.75" customHeight="1">
      <c r="A333" s="503"/>
    </row>
    <row r="334" spans="1:1" ht="15.75" customHeight="1">
      <c r="A334" s="503"/>
    </row>
    <row r="335" spans="1:1" ht="15.75" customHeight="1">
      <c r="A335" s="503"/>
    </row>
    <row r="336" spans="1:1" ht="15.75" customHeight="1">
      <c r="A336" s="503"/>
    </row>
    <row r="337" spans="1:1" ht="15.75" customHeight="1">
      <c r="A337" s="503"/>
    </row>
    <row r="338" spans="1:1" ht="15.75" customHeight="1">
      <c r="A338" s="503"/>
    </row>
    <row r="339" spans="1:1" ht="15.75" customHeight="1">
      <c r="A339" s="503"/>
    </row>
    <row r="340" spans="1:1" ht="15.75" customHeight="1">
      <c r="A340" s="503"/>
    </row>
    <row r="341" spans="1:1" ht="15.75" customHeight="1">
      <c r="A341" s="503"/>
    </row>
    <row r="342" spans="1:1" ht="15.75" customHeight="1">
      <c r="A342" s="503"/>
    </row>
    <row r="343" spans="1:1" ht="15.75" customHeight="1">
      <c r="A343" s="503"/>
    </row>
    <row r="344" spans="1:1" ht="15.75" customHeight="1">
      <c r="A344" s="503"/>
    </row>
    <row r="345" spans="1:1" ht="15.75" customHeight="1">
      <c r="A345" s="503"/>
    </row>
    <row r="346" spans="1:1" ht="15.75" customHeight="1">
      <c r="A346" s="503"/>
    </row>
    <row r="347" spans="1:1" ht="15.75" customHeight="1">
      <c r="A347" s="503"/>
    </row>
    <row r="348" spans="1:1" ht="15.75" customHeight="1">
      <c r="A348" s="503"/>
    </row>
    <row r="349" spans="1:1" ht="15.75" customHeight="1">
      <c r="A349" s="503"/>
    </row>
    <row r="350" spans="1:1" ht="15.75" customHeight="1">
      <c r="A350" s="503"/>
    </row>
    <row r="351" spans="1:1" ht="15.75" customHeight="1">
      <c r="A351" s="503"/>
    </row>
    <row r="352" spans="1:1" ht="15.75" customHeight="1">
      <c r="A352" s="503"/>
    </row>
    <row r="353" spans="1:1" ht="15.75" customHeight="1">
      <c r="A353" s="503"/>
    </row>
    <row r="354" spans="1:1" ht="15.75" customHeight="1">
      <c r="A354" s="503"/>
    </row>
    <row r="355" spans="1:1" ht="15.75" customHeight="1">
      <c r="A355" s="503"/>
    </row>
    <row r="356" spans="1:1" ht="15.75" customHeight="1">
      <c r="A356" s="503"/>
    </row>
    <row r="357" spans="1:1" ht="15.75" customHeight="1">
      <c r="A357" s="503"/>
    </row>
    <row r="358" spans="1:1" ht="15.75" customHeight="1">
      <c r="A358" s="503"/>
    </row>
    <row r="359" spans="1:1" ht="15.75" customHeight="1">
      <c r="A359" s="503"/>
    </row>
    <row r="360" spans="1:1" ht="15.75" customHeight="1">
      <c r="A360" s="503"/>
    </row>
    <row r="361" spans="1:1" ht="15.75" customHeight="1">
      <c r="A361" s="503"/>
    </row>
    <row r="362" spans="1:1" ht="15.75" customHeight="1">
      <c r="A362" s="503"/>
    </row>
    <row r="363" spans="1:1" ht="15.75" customHeight="1">
      <c r="A363" s="503"/>
    </row>
    <row r="364" spans="1:1" ht="15.75" customHeight="1">
      <c r="A364" s="503"/>
    </row>
    <row r="365" spans="1:1" ht="15.75" customHeight="1">
      <c r="A365" s="503"/>
    </row>
    <row r="366" spans="1:1" ht="15.75" customHeight="1">
      <c r="A366" s="503"/>
    </row>
    <row r="367" spans="1:1" ht="15.75" customHeight="1">
      <c r="A367" s="503"/>
    </row>
    <row r="368" spans="1:1" ht="15.75" customHeight="1">
      <c r="A368" s="503"/>
    </row>
    <row r="369" spans="1:1" ht="15.75" customHeight="1">
      <c r="A369" s="503"/>
    </row>
    <row r="370" spans="1:1" ht="15.75" customHeight="1">
      <c r="A370" s="503"/>
    </row>
    <row r="371" spans="1:1" ht="15.75" customHeight="1">
      <c r="A371" s="503"/>
    </row>
    <row r="372" spans="1:1" ht="15.75" customHeight="1">
      <c r="A372" s="503"/>
    </row>
    <row r="373" spans="1:1" ht="15.75" customHeight="1">
      <c r="A373" s="503"/>
    </row>
    <row r="374" spans="1:1" ht="15.75" customHeight="1">
      <c r="A374" s="503"/>
    </row>
    <row r="375" spans="1:1" ht="15.75" customHeight="1">
      <c r="A375" s="503"/>
    </row>
    <row r="376" spans="1:1" ht="15.75" customHeight="1">
      <c r="A376" s="503"/>
    </row>
    <row r="377" spans="1:1" ht="15.75" customHeight="1">
      <c r="A377" s="503"/>
    </row>
    <row r="378" spans="1:1" ht="15.75" customHeight="1">
      <c r="A378" s="503"/>
    </row>
    <row r="379" spans="1:1" ht="15.75" customHeight="1">
      <c r="A379" s="503"/>
    </row>
    <row r="380" spans="1:1" ht="15.75" customHeight="1">
      <c r="A380" s="503"/>
    </row>
    <row r="381" spans="1:1" ht="15.75" customHeight="1">
      <c r="A381" s="503"/>
    </row>
    <row r="382" spans="1:1" ht="15.75" customHeight="1">
      <c r="A382" s="503"/>
    </row>
    <row r="383" spans="1:1" ht="15.75" customHeight="1">
      <c r="A383" s="503"/>
    </row>
    <row r="384" spans="1:1" ht="15.75" customHeight="1">
      <c r="A384" s="503"/>
    </row>
    <row r="385" spans="1:1" ht="15.75" customHeight="1">
      <c r="A385" s="503"/>
    </row>
    <row r="386" spans="1:1" ht="15.75" customHeight="1">
      <c r="A386" s="503"/>
    </row>
    <row r="387" spans="1:1" ht="15.75" customHeight="1">
      <c r="A387" s="503"/>
    </row>
    <row r="388" spans="1:1" ht="15.75" customHeight="1">
      <c r="A388" s="503"/>
    </row>
    <row r="389" spans="1:1" ht="15.75" customHeight="1">
      <c r="A389" s="503"/>
    </row>
    <row r="390" spans="1:1" ht="15.75" customHeight="1">
      <c r="A390" s="503"/>
    </row>
    <row r="391" spans="1:1" ht="15.75" customHeight="1">
      <c r="A391" s="503"/>
    </row>
    <row r="392" spans="1:1" ht="15.75" customHeight="1">
      <c r="A392" s="503"/>
    </row>
    <row r="393" spans="1:1" ht="15.75" customHeight="1">
      <c r="A393" s="503"/>
    </row>
    <row r="394" spans="1:1" ht="15.75" customHeight="1">
      <c r="A394" s="503"/>
    </row>
    <row r="395" spans="1:1" ht="15.75" customHeight="1">
      <c r="A395" s="503"/>
    </row>
    <row r="396" spans="1:1" ht="15.75" customHeight="1">
      <c r="A396" s="503"/>
    </row>
    <row r="397" spans="1:1" ht="15.75" customHeight="1">
      <c r="A397" s="503"/>
    </row>
    <row r="398" spans="1:1" ht="15.75" customHeight="1">
      <c r="A398" s="503"/>
    </row>
    <row r="399" spans="1:1" ht="15.75" customHeight="1">
      <c r="A399" s="503"/>
    </row>
    <row r="400" spans="1:1" ht="15.75" customHeight="1">
      <c r="A400" s="503"/>
    </row>
    <row r="401" spans="1:1" ht="15.75" customHeight="1">
      <c r="A401" s="503"/>
    </row>
    <row r="402" spans="1:1" ht="15.75" customHeight="1">
      <c r="A402" s="503"/>
    </row>
    <row r="403" spans="1:1" ht="15.75" customHeight="1">
      <c r="A403" s="503"/>
    </row>
    <row r="404" spans="1:1" ht="15.75" customHeight="1">
      <c r="A404" s="503"/>
    </row>
    <row r="405" spans="1:1" ht="15.75" customHeight="1">
      <c r="A405" s="503"/>
    </row>
    <row r="406" spans="1:1" ht="15.75" customHeight="1">
      <c r="A406" s="503"/>
    </row>
    <row r="407" spans="1:1" ht="15.75" customHeight="1">
      <c r="A407" s="503"/>
    </row>
    <row r="408" spans="1:1" ht="15.75" customHeight="1">
      <c r="A408" s="503"/>
    </row>
    <row r="409" spans="1:1" ht="15.75" customHeight="1">
      <c r="A409" s="503"/>
    </row>
    <row r="410" spans="1:1" ht="15.75" customHeight="1">
      <c r="A410" s="503"/>
    </row>
    <row r="411" spans="1:1" ht="15.75" customHeight="1">
      <c r="A411" s="503"/>
    </row>
    <row r="412" spans="1:1" ht="15.75" customHeight="1">
      <c r="A412" s="503"/>
    </row>
    <row r="413" spans="1:1" ht="15.75" customHeight="1">
      <c r="A413" s="503"/>
    </row>
    <row r="414" spans="1:1" ht="15.75" customHeight="1">
      <c r="A414" s="503"/>
    </row>
    <row r="415" spans="1:1" ht="15.75" customHeight="1">
      <c r="A415" s="503"/>
    </row>
    <row r="416" spans="1:1" ht="15.75" customHeight="1">
      <c r="A416" s="503"/>
    </row>
    <row r="417" spans="1:1" ht="15.75" customHeight="1">
      <c r="A417" s="503"/>
    </row>
    <row r="418" spans="1:1" ht="15.75" customHeight="1">
      <c r="A418" s="503"/>
    </row>
    <row r="419" spans="1:1" ht="15.75" customHeight="1">
      <c r="A419" s="503"/>
    </row>
    <row r="420" spans="1:1" ht="15.75" customHeight="1">
      <c r="A420" s="503"/>
    </row>
    <row r="421" spans="1:1" ht="15.75" customHeight="1">
      <c r="A421" s="503"/>
    </row>
    <row r="422" spans="1:1" ht="15.75" customHeight="1">
      <c r="A422" s="503"/>
    </row>
    <row r="423" spans="1:1" ht="15.75" customHeight="1">
      <c r="A423" s="503"/>
    </row>
    <row r="424" spans="1:1" ht="15.75" customHeight="1">
      <c r="A424" s="503"/>
    </row>
    <row r="425" spans="1:1" ht="15.75" customHeight="1">
      <c r="A425" s="503"/>
    </row>
    <row r="426" spans="1:1" ht="15.75" customHeight="1">
      <c r="A426" s="503"/>
    </row>
    <row r="427" spans="1:1" ht="15.75" customHeight="1">
      <c r="A427" s="503"/>
    </row>
    <row r="428" spans="1:1" ht="15.75" customHeight="1">
      <c r="A428" s="503"/>
    </row>
    <row r="429" spans="1:1" ht="15.75" customHeight="1">
      <c r="A429" s="503"/>
    </row>
    <row r="430" spans="1:1" ht="15.75" customHeight="1">
      <c r="A430" s="503"/>
    </row>
    <row r="431" spans="1:1" ht="15.75" customHeight="1">
      <c r="A431" s="503"/>
    </row>
    <row r="432" spans="1:1" ht="15.75" customHeight="1">
      <c r="A432" s="503"/>
    </row>
    <row r="433" spans="1:1" ht="15.75" customHeight="1">
      <c r="A433" s="503"/>
    </row>
    <row r="434" spans="1:1" ht="15.75" customHeight="1">
      <c r="A434" s="503"/>
    </row>
    <row r="435" spans="1:1" ht="15.75" customHeight="1">
      <c r="A435" s="503"/>
    </row>
    <row r="436" spans="1:1" ht="15.75" customHeight="1">
      <c r="A436" s="503"/>
    </row>
    <row r="437" spans="1:1" ht="15.75" customHeight="1">
      <c r="A437" s="503"/>
    </row>
    <row r="438" spans="1:1" ht="15.75" customHeight="1">
      <c r="A438" s="503"/>
    </row>
    <row r="439" spans="1:1" ht="15.75" customHeight="1">
      <c r="A439" s="503"/>
    </row>
    <row r="440" spans="1:1" ht="15.75" customHeight="1">
      <c r="A440" s="503"/>
    </row>
    <row r="441" spans="1:1" ht="15.75" customHeight="1">
      <c r="A441" s="503"/>
    </row>
    <row r="442" spans="1:1" ht="15.75" customHeight="1">
      <c r="A442" s="503"/>
    </row>
    <row r="443" spans="1:1" ht="15.75" customHeight="1">
      <c r="A443" s="503"/>
    </row>
    <row r="444" spans="1:1" ht="15.75" customHeight="1">
      <c r="A444" s="503"/>
    </row>
    <row r="445" spans="1:1" ht="15.75" customHeight="1">
      <c r="A445" s="503"/>
    </row>
    <row r="446" spans="1:1" ht="15.75" customHeight="1">
      <c r="A446" s="503"/>
    </row>
    <row r="447" spans="1:1" ht="15.75" customHeight="1">
      <c r="A447" s="503"/>
    </row>
    <row r="448" spans="1:1" ht="15.75" customHeight="1">
      <c r="A448" s="503"/>
    </row>
    <row r="449" spans="1:1" ht="15.75" customHeight="1">
      <c r="A449" s="503"/>
    </row>
    <row r="450" spans="1:1" ht="15.75" customHeight="1">
      <c r="A450" s="503"/>
    </row>
    <row r="451" spans="1:1" ht="15.75" customHeight="1">
      <c r="A451" s="503"/>
    </row>
    <row r="452" spans="1:1" ht="15.75" customHeight="1">
      <c r="A452" s="503"/>
    </row>
    <row r="453" spans="1:1" ht="15.75" customHeight="1">
      <c r="A453" s="503"/>
    </row>
    <row r="454" spans="1:1" ht="15.75" customHeight="1">
      <c r="A454" s="503"/>
    </row>
    <row r="455" spans="1:1" ht="15.75" customHeight="1">
      <c r="A455" s="503"/>
    </row>
    <row r="456" spans="1:1" ht="15.75" customHeight="1">
      <c r="A456" s="503"/>
    </row>
    <row r="457" spans="1:1" ht="15.75" customHeight="1">
      <c r="A457" s="503"/>
    </row>
    <row r="458" spans="1:1" ht="15.75" customHeight="1">
      <c r="A458" s="503"/>
    </row>
    <row r="459" spans="1:1" ht="15.75" customHeight="1">
      <c r="A459" s="503"/>
    </row>
    <row r="460" spans="1:1" ht="15.75" customHeight="1">
      <c r="A460" s="503"/>
    </row>
    <row r="461" spans="1:1" ht="15.75" customHeight="1">
      <c r="A461" s="503"/>
    </row>
    <row r="462" spans="1:1" ht="15.75" customHeight="1">
      <c r="A462" s="503"/>
    </row>
    <row r="463" spans="1:1" ht="15.75" customHeight="1">
      <c r="A463" s="503"/>
    </row>
    <row r="464" spans="1:1" ht="15.75" customHeight="1">
      <c r="A464" s="503"/>
    </row>
    <row r="465" spans="1:1" ht="15.75" customHeight="1">
      <c r="A465" s="503"/>
    </row>
    <row r="466" spans="1:1" ht="15.75" customHeight="1">
      <c r="A466" s="503"/>
    </row>
    <row r="467" spans="1:1" ht="15.75" customHeight="1">
      <c r="A467" s="503"/>
    </row>
    <row r="468" spans="1:1" ht="15.75" customHeight="1">
      <c r="A468" s="503"/>
    </row>
    <row r="469" spans="1:1" ht="15.75" customHeight="1">
      <c r="A469" s="503"/>
    </row>
    <row r="470" spans="1:1" ht="15.75" customHeight="1">
      <c r="A470" s="503"/>
    </row>
    <row r="471" spans="1:1" ht="15.75" customHeight="1">
      <c r="A471" s="503"/>
    </row>
    <row r="472" spans="1:1" ht="15.75" customHeight="1">
      <c r="A472" s="503"/>
    </row>
    <row r="473" spans="1:1" ht="15.75" customHeight="1">
      <c r="A473" s="503"/>
    </row>
    <row r="474" spans="1:1" ht="15.75" customHeight="1">
      <c r="A474" s="503"/>
    </row>
    <row r="475" spans="1:1" ht="15.75" customHeight="1">
      <c r="A475" s="503"/>
    </row>
    <row r="476" spans="1:1" ht="15.75" customHeight="1">
      <c r="A476" s="503"/>
    </row>
    <row r="477" spans="1:1" ht="15.75" customHeight="1">
      <c r="A477" s="503"/>
    </row>
    <row r="478" spans="1:1" ht="15.75" customHeight="1">
      <c r="A478" s="503"/>
    </row>
    <row r="479" spans="1:1" ht="15.75" customHeight="1">
      <c r="A479" s="503"/>
    </row>
    <row r="480" spans="1:1" ht="15.75" customHeight="1">
      <c r="A480" s="503"/>
    </row>
    <row r="481" spans="1:1" ht="15.75" customHeight="1">
      <c r="A481" s="503"/>
    </row>
    <row r="482" spans="1:1" ht="15.75" customHeight="1">
      <c r="A482" s="503"/>
    </row>
    <row r="483" spans="1:1" ht="15.75" customHeight="1">
      <c r="A483" s="503"/>
    </row>
    <row r="484" spans="1:1" ht="15.75" customHeight="1">
      <c r="A484" s="503"/>
    </row>
    <row r="485" spans="1:1" ht="15.75" customHeight="1">
      <c r="A485" s="503"/>
    </row>
    <row r="486" spans="1:1" ht="15.75" customHeight="1">
      <c r="A486" s="503"/>
    </row>
    <row r="487" spans="1:1" ht="15.75" customHeight="1">
      <c r="A487" s="503"/>
    </row>
    <row r="488" spans="1:1" ht="15.75" customHeight="1">
      <c r="A488" s="503"/>
    </row>
    <row r="489" spans="1:1" ht="15.75" customHeight="1">
      <c r="A489" s="503"/>
    </row>
    <row r="490" spans="1:1" ht="15.75" customHeight="1">
      <c r="A490" s="503"/>
    </row>
    <row r="491" spans="1:1" ht="15.75" customHeight="1">
      <c r="A491" s="503"/>
    </row>
    <row r="492" spans="1:1" ht="15.75" customHeight="1">
      <c r="A492" s="503"/>
    </row>
    <row r="493" spans="1:1" ht="15.75" customHeight="1">
      <c r="A493" s="503"/>
    </row>
    <row r="494" spans="1:1" ht="15.75" customHeight="1">
      <c r="A494" s="503"/>
    </row>
    <row r="495" spans="1:1" ht="15.75" customHeight="1">
      <c r="A495" s="503"/>
    </row>
    <row r="496" spans="1:1" ht="15.75" customHeight="1">
      <c r="A496" s="503"/>
    </row>
    <row r="497" spans="1:1" ht="15.75" customHeight="1">
      <c r="A497" s="503"/>
    </row>
    <row r="498" spans="1:1" ht="15.75" customHeight="1">
      <c r="A498" s="503"/>
    </row>
    <row r="499" spans="1:1" ht="15.75" customHeight="1">
      <c r="A499" s="503"/>
    </row>
    <row r="500" spans="1:1" ht="15.75" customHeight="1">
      <c r="A500" s="503"/>
    </row>
    <row r="501" spans="1:1" ht="15.75" customHeight="1">
      <c r="A501" s="503"/>
    </row>
    <row r="502" spans="1:1" ht="15.75" customHeight="1">
      <c r="A502" s="503"/>
    </row>
    <row r="503" spans="1:1" ht="15.75" customHeight="1">
      <c r="A503" s="503"/>
    </row>
    <row r="504" spans="1:1" ht="15.75" customHeight="1">
      <c r="A504" s="503"/>
    </row>
    <row r="505" spans="1:1" ht="15.75" customHeight="1">
      <c r="A505" s="503"/>
    </row>
    <row r="506" spans="1:1" ht="15.75" customHeight="1">
      <c r="A506" s="503"/>
    </row>
    <row r="507" spans="1:1" ht="15.75" customHeight="1">
      <c r="A507" s="503"/>
    </row>
    <row r="508" spans="1:1" ht="15.75" customHeight="1">
      <c r="A508" s="503"/>
    </row>
    <row r="509" spans="1:1" ht="15.75" customHeight="1">
      <c r="A509" s="503"/>
    </row>
    <row r="510" spans="1:1" ht="15.75" customHeight="1">
      <c r="A510" s="503"/>
    </row>
    <row r="511" spans="1:1" ht="15.75" customHeight="1">
      <c r="A511" s="503"/>
    </row>
    <row r="512" spans="1:1" ht="15.75" customHeight="1">
      <c r="A512" s="503"/>
    </row>
    <row r="513" spans="1:1" ht="15.75" customHeight="1">
      <c r="A513" s="503"/>
    </row>
    <row r="514" spans="1:1" ht="15.75" customHeight="1">
      <c r="A514" s="503"/>
    </row>
    <row r="515" spans="1:1" ht="15.75" customHeight="1">
      <c r="A515" s="503"/>
    </row>
    <row r="516" spans="1:1" ht="15.75" customHeight="1">
      <c r="A516" s="503"/>
    </row>
    <row r="517" spans="1:1" ht="15.75" customHeight="1">
      <c r="A517" s="503"/>
    </row>
    <row r="518" spans="1:1" ht="15.75" customHeight="1">
      <c r="A518" s="503"/>
    </row>
    <row r="519" spans="1:1" ht="15.75" customHeight="1">
      <c r="A519" s="503"/>
    </row>
    <row r="520" spans="1:1" ht="15.75" customHeight="1">
      <c r="A520" s="503"/>
    </row>
    <row r="521" spans="1:1" ht="15.75" customHeight="1">
      <c r="A521" s="503"/>
    </row>
    <row r="522" spans="1:1" ht="15.75" customHeight="1">
      <c r="A522" s="503"/>
    </row>
    <row r="523" spans="1:1" ht="15.75" customHeight="1">
      <c r="A523" s="503"/>
    </row>
    <row r="524" spans="1:1" ht="15.75" customHeight="1">
      <c r="A524" s="503"/>
    </row>
    <row r="525" spans="1:1" ht="15.75" customHeight="1">
      <c r="A525" s="503"/>
    </row>
    <row r="526" spans="1:1" ht="15.75" customHeight="1">
      <c r="A526" s="503"/>
    </row>
    <row r="527" spans="1:1" ht="15.75" customHeight="1">
      <c r="A527" s="503"/>
    </row>
    <row r="528" spans="1:1" ht="15.75" customHeight="1">
      <c r="A528" s="503"/>
    </row>
    <row r="529" spans="1:1" ht="15.75" customHeight="1">
      <c r="A529" s="503"/>
    </row>
    <row r="530" spans="1:1" ht="15.75" customHeight="1">
      <c r="A530" s="503"/>
    </row>
    <row r="531" spans="1:1" ht="15.75" customHeight="1">
      <c r="A531" s="503"/>
    </row>
    <row r="532" spans="1:1" ht="15.75" customHeight="1">
      <c r="A532" s="503"/>
    </row>
    <row r="533" spans="1:1" ht="15.75" customHeight="1">
      <c r="A533" s="503"/>
    </row>
    <row r="534" spans="1:1" ht="15.75" customHeight="1">
      <c r="A534" s="503"/>
    </row>
    <row r="535" spans="1:1" ht="15.75" customHeight="1">
      <c r="A535" s="503"/>
    </row>
    <row r="536" spans="1:1" ht="15.75" customHeight="1">
      <c r="A536" s="503"/>
    </row>
    <row r="537" spans="1:1" ht="15.75" customHeight="1">
      <c r="A537" s="503"/>
    </row>
    <row r="538" spans="1:1" ht="15.75" customHeight="1">
      <c r="A538" s="503"/>
    </row>
    <row r="539" spans="1:1" ht="15.75" customHeight="1">
      <c r="A539" s="503"/>
    </row>
    <row r="540" spans="1:1" ht="15.75" customHeight="1">
      <c r="A540" s="503"/>
    </row>
    <row r="541" spans="1:1" ht="15.75" customHeight="1">
      <c r="A541" s="503"/>
    </row>
    <row r="542" spans="1:1" ht="15.75" customHeight="1">
      <c r="A542" s="503"/>
    </row>
    <row r="543" spans="1:1" ht="15.75" customHeight="1">
      <c r="A543" s="503"/>
    </row>
    <row r="544" spans="1:1" ht="15.75" customHeight="1">
      <c r="A544" s="503"/>
    </row>
    <row r="545" spans="1:1" ht="15.75" customHeight="1">
      <c r="A545" s="503"/>
    </row>
    <row r="546" spans="1:1" ht="15.75" customHeight="1">
      <c r="A546" s="503"/>
    </row>
    <row r="547" spans="1:1" ht="15.75" customHeight="1">
      <c r="A547" s="503"/>
    </row>
    <row r="548" spans="1:1" ht="15.75" customHeight="1">
      <c r="A548" s="503"/>
    </row>
    <row r="549" spans="1:1" ht="15.75" customHeight="1">
      <c r="A549" s="503"/>
    </row>
    <row r="550" spans="1:1" ht="15.75" customHeight="1">
      <c r="A550" s="503"/>
    </row>
    <row r="551" spans="1:1" ht="15.75" customHeight="1">
      <c r="A551" s="503"/>
    </row>
    <row r="552" spans="1:1" ht="15.75" customHeight="1">
      <c r="A552" s="503"/>
    </row>
    <row r="553" spans="1:1" ht="15.75" customHeight="1">
      <c r="A553" s="503"/>
    </row>
    <row r="554" spans="1:1" ht="15.75" customHeight="1">
      <c r="A554" s="503"/>
    </row>
    <row r="555" spans="1:1" ht="15.75" customHeight="1">
      <c r="A555" s="503"/>
    </row>
    <row r="556" spans="1:1" ht="15.75" customHeight="1">
      <c r="A556" s="503"/>
    </row>
    <row r="557" spans="1:1" ht="15.75" customHeight="1">
      <c r="A557" s="503"/>
    </row>
    <row r="558" spans="1:1" ht="15.75" customHeight="1">
      <c r="A558" s="503"/>
    </row>
    <row r="559" spans="1:1" ht="15.75" customHeight="1">
      <c r="A559" s="503"/>
    </row>
    <row r="560" spans="1:1" ht="15.75" customHeight="1">
      <c r="A560" s="503"/>
    </row>
    <row r="561" spans="1:1" ht="15.75" customHeight="1">
      <c r="A561" s="503"/>
    </row>
    <row r="562" spans="1:1" ht="15.75" customHeight="1">
      <c r="A562" s="503"/>
    </row>
    <row r="563" spans="1:1" ht="15.75" customHeight="1">
      <c r="A563" s="503"/>
    </row>
    <row r="564" spans="1:1" ht="15.75" customHeight="1">
      <c r="A564" s="503"/>
    </row>
    <row r="565" spans="1:1" ht="15.75" customHeight="1">
      <c r="A565" s="503"/>
    </row>
    <row r="566" spans="1:1" ht="15.75" customHeight="1">
      <c r="A566" s="503"/>
    </row>
    <row r="567" spans="1:1" ht="15.75" customHeight="1">
      <c r="A567" s="503"/>
    </row>
    <row r="568" spans="1:1" ht="15.75" customHeight="1">
      <c r="A568" s="503"/>
    </row>
    <row r="569" spans="1:1" ht="15.75" customHeight="1">
      <c r="A569" s="503"/>
    </row>
    <row r="570" spans="1:1" ht="15.75" customHeight="1">
      <c r="A570" s="503"/>
    </row>
    <row r="571" spans="1:1" ht="15.75" customHeight="1">
      <c r="A571" s="503"/>
    </row>
    <row r="572" spans="1:1" ht="15.75" customHeight="1">
      <c r="A572" s="503"/>
    </row>
    <row r="573" spans="1:1" ht="15.75" customHeight="1">
      <c r="A573" s="503"/>
    </row>
    <row r="574" spans="1:1" ht="15.75" customHeight="1">
      <c r="A574" s="503"/>
    </row>
    <row r="575" spans="1:1" ht="15.75" customHeight="1">
      <c r="A575" s="503"/>
    </row>
    <row r="576" spans="1:1" ht="15.75" customHeight="1">
      <c r="A576" s="503"/>
    </row>
    <row r="577" spans="1:1" ht="15.75" customHeight="1">
      <c r="A577" s="503"/>
    </row>
    <row r="578" spans="1:1" ht="15.75" customHeight="1">
      <c r="A578" s="503"/>
    </row>
    <row r="579" spans="1:1" ht="15.75" customHeight="1">
      <c r="A579" s="503"/>
    </row>
    <row r="580" spans="1:1" ht="15.75" customHeight="1">
      <c r="A580" s="503"/>
    </row>
    <row r="581" spans="1:1" ht="15.75" customHeight="1">
      <c r="A581" s="503"/>
    </row>
    <row r="582" spans="1:1" ht="15.75" customHeight="1">
      <c r="A582" s="503"/>
    </row>
    <row r="583" spans="1:1" ht="15.75" customHeight="1">
      <c r="A583" s="503"/>
    </row>
    <row r="584" spans="1:1" ht="15.75" customHeight="1">
      <c r="A584" s="503"/>
    </row>
    <row r="585" spans="1:1" ht="15.75" customHeight="1">
      <c r="A585" s="503"/>
    </row>
    <row r="586" spans="1:1" ht="15.75" customHeight="1">
      <c r="A586" s="503"/>
    </row>
    <row r="587" spans="1:1" ht="15.75" customHeight="1">
      <c r="A587" s="503"/>
    </row>
    <row r="588" spans="1:1" ht="15.75" customHeight="1">
      <c r="A588" s="503"/>
    </row>
    <row r="589" spans="1:1" ht="15.75" customHeight="1">
      <c r="A589" s="503"/>
    </row>
    <row r="590" spans="1:1" ht="15.75" customHeight="1">
      <c r="A590" s="503"/>
    </row>
    <row r="591" spans="1:1" ht="15.75" customHeight="1">
      <c r="A591" s="503"/>
    </row>
    <row r="592" spans="1:1" ht="15.75" customHeight="1">
      <c r="A592" s="503"/>
    </row>
    <row r="593" spans="1:1" ht="15.75" customHeight="1">
      <c r="A593" s="503"/>
    </row>
    <row r="594" spans="1:1" ht="15.75" customHeight="1">
      <c r="A594" s="503"/>
    </row>
    <row r="595" spans="1:1" ht="15.75" customHeight="1">
      <c r="A595" s="503"/>
    </row>
    <row r="596" spans="1:1" ht="15.75" customHeight="1">
      <c r="A596" s="503"/>
    </row>
    <row r="597" spans="1:1" ht="15.75" customHeight="1">
      <c r="A597" s="503"/>
    </row>
    <row r="598" spans="1:1" ht="15.75" customHeight="1">
      <c r="A598" s="503"/>
    </row>
    <row r="599" spans="1:1" ht="15.75" customHeight="1">
      <c r="A599" s="503"/>
    </row>
    <row r="600" spans="1:1" ht="15.75" customHeight="1">
      <c r="A600" s="503"/>
    </row>
    <row r="601" spans="1:1" ht="15.75" customHeight="1">
      <c r="A601" s="503"/>
    </row>
    <row r="602" spans="1:1" ht="15.75" customHeight="1">
      <c r="A602" s="503"/>
    </row>
    <row r="603" spans="1:1" ht="15.75" customHeight="1">
      <c r="A603" s="503"/>
    </row>
    <row r="604" spans="1:1" ht="15.75" customHeight="1">
      <c r="A604" s="503"/>
    </row>
    <row r="605" spans="1:1" ht="15.75" customHeight="1">
      <c r="A605" s="503"/>
    </row>
    <row r="606" spans="1:1" ht="15.75" customHeight="1">
      <c r="A606" s="503"/>
    </row>
    <row r="607" spans="1:1" ht="15.75" customHeight="1">
      <c r="A607" s="503"/>
    </row>
    <row r="608" spans="1:1" ht="15.75" customHeight="1">
      <c r="A608" s="503"/>
    </row>
    <row r="609" spans="1:1" ht="15.75" customHeight="1">
      <c r="A609" s="503"/>
    </row>
    <row r="610" spans="1:1" ht="15.75" customHeight="1">
      <c r="A610" s="503"/>
    </row>
    <row r="611" spans="1:1" ht="15.75" customHeight="1">
      <c r="A611" s="503"/>
    </row>
    <row r="612" spans="1:1" ht="15.75" customHeight="1">
      <c r="A612" s="503"/>
    </row>
    <row r="613" spans="1:1" ht="15.75" customHeight="1">
      <c r="A613" s="503"/>
    </row>
    <row r="614" spans="1:1" ht="15.75" customHeight="1">
      <c r="A614" s="503"/>
    </row>
    <row r="615" spans="1:1" ht="15.75" customHeight="1">
      <c r="A615" s="503"/>
    </row>
    <row r="616" spans="1:1" ht="15.75" customHeight="1">
      <c r="A616" s="503"/>
    </row>
    <row r="617" spans="1:1" ht="15.75" customHeight="1">
      <c r="A617" s="503"/>
    </row>
    <row r="618" spans="1:1" ht="15.75" customHeight="1">
      <c r="A618" s="503"/>
    </row>
    <row r="619" spans="1:1" ht="15.75" customHeight="1">
      <c r="A619" s="503"/>
    </row>
    <row r="620" spans="1:1" ht="15.75" customHeight="1">
      <c r="A620" s="503"/>
    </row>
    <row r="621" spans="1:1" ht="15.75" customHeight="1">
      <c r="A621" s="503"/>
    </row>
    <row r="622" spans="1:1" ht="15.75" customHeight="1">
      <c r="A622" s="503"/>
    </row>
    <row r="623" spans="1:1" ht="15.75" customHeight="1">
      <c r="A623" s="503"/>
    </row>
    <row r="624" spans="1:1" ht="15.75" customHeight="1">
      <c r="A624" s="503"/>
    </row>
    <row r="625" spans="1:1" ht="15.75" customHeight="1">
      <c r="A625" s="503"/>
    </row>
    <row r="626" spans="1:1" ht="15.75" customHeight="1">
      <c r="A626" s="503"/>
    </row>
    <row r="627" spans="1:1" ht="15.75" customHeight="1">
      <c r="A627" s="503"/>
    </row>
    <row r="628" spans="1:1" ht="15.75" customHeight="1">
      <c r="A628" s="503"/>
    </row>
    <row r="629" spans="1:1" ht="15.75" customHeight="1">
      <c r="A629" s="503"/>
    </row>
    <row r="630" spans="1:1" ht="15.75" customHeight="1">
      <c r="A630" s="503"/>
    </row>
    <row r="631" spans="1:1" ht="15.75" customHeight="1">
      <c r="A631" s="503"/>
    </row>
    <row r="632" spans="1:1" ht="15.75" customHeight="1">
      <c r="A632" s="503"/>
    </row>
    <row r="633" spans="1:1" ht="15.75" customHeight="1">
      <c r="A633" s="503"/>
    </row>
    <row r="634" spans="1:1" ht="15.75" customHeight="1">
      <c r="A634" s="503"/>
    </row>
    <row r="635" spans="1:1" ht="15.75" customHeight="1">
      <c r="A635" s="503"/>
    </row>
    <row r="636" spans="1:1" ht="15.75" customHeight="1">
      <c r="A636" s="503"/>
    </row>
    <row r="637" spans="1:1" ht="15.75" customHeight="1">
      <c r="A637" s="503"/>
    </row>
    <row r="638" spans="1:1" ht="15.75" customHeight="1">
      <c r="A638" s="503"/>
    </row>
    <row r="639" spans="1:1" ht="15.75" customHeight="1">
      <c r="A639" s="503"/>
    </row>
    <row r="640" spans="1:1" ht="15.75" customHeight="1">
      <c r="A640" s="503"/>
    </row>
    <row r="641" spans="1:1" ht="15.75" customHeight="1">
      <c r="A641" s="503"/>
    </row>
    <row r="642" spans="1:1" ht="15.75" customHeight="1">
      <c r="A642" s="503"/>
    </row>
    <row r="643" spans="1:1" ht="15.75" customHeight="1">
      <c r="A643" s="503"/>
    </row>
    <row r="644" spans="1:1" ht="15.75" customHeight="1">
      <c r="A644" s="503"/>
    </row>
    <row r="645" spans="1:1" ht="15.75" customHeight="1">
      <c r="A645" s="503"/>
    </row>
    <row r="646" spans="1:1" ht="15.75" customHeight="1">
      <c r="A646" s="503"/>
    </row>
    <row r="647" spans="1:1" ht="15.75" customHeight="1">
      <c r="A647" s="503"/>
    </row>
    <row r="648" spans="1:1" ht="15.75" customHeight="1">
      <c r="A648" s="503"/>
    </row>
    <row r="649" spans="1:1" ht="15.75" customHeight="1">
      <c r="A649" s="503"/>
    </row>
    <row r="650" spans="1:1" ht="15.75" customHeight="1">
      <c r="A650" s="503"/>
    </row>
    <row r="651" spans="1:1" ht="15.75" customHeight="1">
      <c r="A651" s="503"/>
    </row>
    <row r="652" spans="1:1" ht="15.75" customHeight="1">
      <c r="A652" s="503"/>
    </row>
    <row r="653" spans="1:1" ht="15.75" customHeight="1">
      <c r="A653" s="503"/>
    </row>
    <row r="654" spans="1:1" ht="15.75" customHeight="1">
      <c r="A654" s="503"/>
    </row>
    <row r="655" spans="1:1" ht="15.75" customHeight="1">
      <c r="A655" s="503"/>
    </row>
    <row r="656" spans="1:1" ht="15.75" customHeight="1">
      <c r="A656" s="503"/>
    </row>
    <row r="657" spans="1:1" ht="15.75" customHeight="1">
      <c r="A657" s="503"/>
    </row>
    <row r="658" spans="1:1" ht="15.75" customHeight="1">
      <c r="A658" s="503"/>
    </row>
    <row r="659" spans="1:1" ht="15.75" customHeight="1">
      <c r="A659" s="503"/>
    </row>
    <row r="660" spans="1:1" ht="15.75" customHeight="1">
      <c r="A660" s="503"/>
    </row>
    <row r="661" spans="1:1" ht="15.75" customHeight="1">
      <c r="A661" s="503"/>
    </row>
    <row r="662" spans="1:1" ht="15.75" customHeight="1">
      <c r="A662" s="503"/>
    </row>
    <row r="663" spans="1:1" ht="15.75" customHeight="1">
      <c r="A663" s="503"/>
    </row>
    <row r="664" spans="1:1" ht="15.75" customHeight="1">
      <c r="A664" s="503"/>
    </row>
    <row r="665" spans="1:1" ht="15.75" customHeight="1">
      <c r="A665" s="503"/>
    </row>
    <row r="666" spans="1:1" ht="15.75" customHeight="1">
      <c r="A666" s="503"/>
    </row>
    <row r="667" spans="1:1" ht="15.75" customHeight="1">
      <c r="A667" s="503"/>
    </row>
    <row r="668" spans="1:1" ht="15.75" customHeight="1">
      <c r="A668" s="503"/>
    </row>
    <row r="669" spans="1:1" ht="15.75" customHeight="1">
      <c r="A669" s="503"/>
    </row>
    <row r="670" spans="1:1" ht="15.75" customHeight="1">
      <c r="A670" s="503"/>
    </row>
    <row r="671" spans="1:1" ht="15.75" customHeight="1">
      <c r="A671" s="503"/>
    </row>
    <row r="672" spans="1:1" ht="15.75" customHeight="1">
      <c r="A672" s="503"/>
    </row>
    <row r="673" spans="1:1" ht="15.75" customHeight="1">
      <c r="A673" s="503"/>
    </row>
    <row r="674" spans="1:1" ht="15.75" customHeight="1">
      <c r="A674" s="503"/>
    </row>
    <row r="675" spans="1:1" ht="15.75" customHeight="1">
      <c r="A675" s="503"/>
    </row>
    <row r="676" spans="1:1" ht="15.75" customHeight="1">
      <c r="A676" s="503"/>
    </row>
    <row r="677" spans="1:1" ht="15.75" customHeight="1">
      <c r="A677" s="503"/>
    </row>
    <row r="678" spans="1:1" ht="15.75" customHeight="1">
      <c r="A678" s="503"/>
    </row>
    <row r="679" spans="1:1" ht="15.75" customHeight="1">
      <c r="A679" s="503"/>
    </row>
    <row r="680" spans="1:1" ht="15.75" customHeight="1">
      <c r="A680" s="503"/>
    </row>
    <row r="681" spans="1:1" ht="15.75" customHeight="1">
      <c r="A681" s="503"/>
    </row>
    <row r="682" spans="1:1" ht="15.75" customHeight="1">
      <c r="A682" s="503"/>
    </row>
    <row r="683" spans="1:1" ht="15.75" customHeight="1">
      <c r="A683" s="503"/>
    </row>
    <row r="684" spans="1:1" ht="15.75" customHeight="1">
      <c r="A684" s="503"/>
    </row>
    <row r="685" spans="1:1" ht="15.75" customHeight="1">
      <c r="A685" s="503"/>
    </row>
    <row r="686" spans="1:1" ht="15.75" customHeight="1">
      <c r="A686" s="503"/>
    </row>
    <row r="687" spans="1:1" ht="15.75" customHeight="1">
      <c r="A687" s="503"/>
    </row>
    <row r="688" spans="1:1" ht="15.75" customHeight="1">
      <c r="A688" s="503"/>
    </row>
    <row r="689" spans="1:1" ht="15.75" customHeight="1">
      <c r="A689" s="503"/>
    </row>
    <row r="690" spans="1:1" ht="15.75" customHeight="1">
      <c r="A690" s="503"/>
    </row>
    <row r="691" spans="1:1" ht="15.75" customHeight="1">
      <c r="A691" s="503"/>
    </row>
    <row r="692" spans="1:1" ht="15.75" customHeight="1">
      <c r="A692" s="503"/>
    </row>
    <row r="693" spans="1:1" ht="15.75" customHeight="1">
      <c r="A693" s="503"/>
    </row>
    <row r="694" spans="1:1" ht="15.75" customHeight="1">
      <c r="A694" s="503"/>
    </row>
    <row r="695" spans="1:1" ht="15.75" customHeight="1">
      <c r="A695" s="503"/>
    </row>
    <row r="696" spans="1:1" ht="15.75" customHeight="1">
      <c r="A696" s="503"/>
    </row>
    <row r="697" spans="1:1" ht="15.75" customHeight="1">
      <c r="A697" s="503"/>
    </row>
    <row r="698" spans="1:1" ht="15.75" customHeight="1">
      <c r="A698" s="503"/>
    </row>
    <row r="699" spans="1:1" ht="15.75" customHeight="1">
      <c r="A699" s="503"/>
    </row>
    <row r="700" spans="1:1" ht="15.75" customHeight="1">
      <c r="A700" s="503"/>
    </row>
    <row r="701" spans="1:1" ht="15.75" customHeight="1">
      <c r="A701" s="503"/>
    </row>
    <row r="702" spans="1:1" ht="15.75" customHeight="1">
      <c r="A702" s="503"/>
    </row>
    <row r="703" spans="1:1" ht="15.75" customHeight="1">
      <c r="A703" s="503"/>
    </row>
    <row r="704" spans="1:1" ht="15.75" customHeight="1">
      <c r="A704" s="503"/>
    </row>
    <row r="705" spans="1:1" ht="15.75" customHeight="1">
      <c r="A705" s="503"/>
    </row>
    <row r="706" spans="1:1" ht="15.75" customHeight="1">
      <c r="A706" s="503"/>
    </row>
    <row r="707" spans="1:1" ht="15.75" customHeight="1">
      <c r="A707" s="503"/>
    </row>
    <row r="708" spans="1:1" ht="15.75" customHeight="1">
      <c r="A708" s="503"/>
    </row>
    <row r="709" spans="1:1" ht="15.75" customHeight="1">
      <c r="A709" s="503"/>
    </row>
    <row r="710" spans="1:1" ht="15.75" customHeight="1">
      <c r="A710" s="503"/>
    </row>
    <row r="711" spans="1:1" ht="15.75" customHeight="1">
      <c r="A711" s="503"/>
    </row>
    <row r="712" spans="1:1" ht="15.75" customHeight="1">
      <c r="A712" s="503"/>
    </row>
    <row r="713" spans="1:1" ht="15.75" customHeight="1">
      <c r="A713" s="503"/>
    </row>
    <row r="714" spans="1:1" ht="15.75" customHeight="1">
      <c r="A714" s="503"/>
    </row>
    <row r="715" spans="1:1" ht="15.75" customHeight="1">
      <c r="A715" s="503"/>
    </row>
    <row r="716" spans="1:1" ht="15.75" customHeight="1">
      <c r="A716" s="503"/>
    </row>
    <row r="717" spans="1:1" ht="15.75" customHeight="1">
      <c r="A717" s="503"/>
    </row>
    <row r="718" spans="1:1" ht="15.75" customHeight="1">
      <c r="A718" s="503"/>
    </row>
    <row r="719" spans="1:1" ht="15.75" customHeight="1">
      <c r="A719" s="503"/>
    </row>
    <row r="720" spans="1:1" ht="15.75" customHeight="1">
      <c r="A720" s="503"/>
    </row>
    <row r="721" spans="1:1" ht="15.75" customHeight="1">
      <c r="A721" s="503"/>
    </row>
    <row r="722" spans="1:1" ht="15.75" customHeight="1">
      <c r="A722" s="503"/>
    </row>
    <row r="723" spans="1:1" ht="15.75" customHeight="1">
      <c r="A723" s="503"/>
    </row>
    <row r="724" spans="1:1" ht="15.75" customHeight="1">
      <c r="A724" s="503"/>
    </row>
    <row r="725" spans="1:1" ht="15.75" customHeight="1">
      <c r="A725" s="503"/>
    </row>
    <row r="726" spans="1:1" ht="15.75" customHeight="1">
      <c r="A726" s="503"/>
    </row>
    <row r="727" spans="1:1" ht="15.75" customHeight="1">
      <c r="A727" s="503"/>
    </row>
    <row r="728" spans="1:1" ht="15.75" customHeight="1">
      <c r="A728" s="503"/>
    </row>
    <row r="729" spans="1:1" ht="15.75" customHeight="1">
      <c r="A729" s="503"/>
    </row>
    <row r="730" spans="1:1" ht="15.75" customHeight="1">
      <c r="A730" s="503"/>
    </row>
    <row r="731" spans="1:1" ht="15.75" customHeight="1">
      <c r="A731" s="503"/>
    </row>
    <row r="732" spans="1:1" ht="15.75" customHeight="1">
      <c r="A732" s="503"/>
    </row>
    <row r="733" spans="1:1" ht="15.75" customHeight="1">
      <c r="A733" s="503"/>
    </row>
    <row r="734" spans="1:1" ht="15.75" customHeight="1">
      <c r="A734" s="503"/>
    </row>
    <row r="735" spans="1:1" ht="15.75" customHeight="1">
      <c r="A735" s="503"/>
    </row>
    <row r="736" spans="1:1" ht="15.75" customHeight="1">
      <c r="A736" s="503"/>
    </row>
    <row r="737" spans="1:1" ht="15.75" customHeight="1">
      <c r="A737" s="503"/>
    </row>
    <row r="738" spans="1:1" ht="15.75" customHeight="1">
      <c r="A738" s="503"/>
    </row>
    <row r="739" spans="1:1" ht="15.75" customHeight="1">
      <c r="A739" s="503"/>
    </row>
    <row r="740" spans="1:1" ht="15.75" customHeight="1">
      <c r="A740" s="503"/>
    </row>
    <row r="741" spans="1:1" ht="15.75" customHeight="1">
      <c r="A741" s="503"/>
    </row>
    <row r="742" spans="1:1" ht="15.75" customHeight="1">
      <c r="A742" s="503"/>
    </row>
    <row r="743" spans="1:1" ht="15.75" customHeight="1">
      <c r="A743" s="503"/>
    </row>
    <row r="744" spans="1:1" ht="15.75" customHeight="1">
      <c r="A744" s="503"/>
    </row>
    <row r="745" spans="1:1" ht="15.75" customHeight="1">
      <c r="A745" s="503"/>
    </row>
    <row r="746" spans="1:1" ht="15.75" customHeight="1">
      <c r="A746" s="503"/>
    </row>
    <row r="747" spans="1:1" ht="15.75" customHeight="1">
      <c r="A747" s="503"/>
    </row>
    <row r="748" spans="1:1" ht="15.75" customHeight="1">
      <c r="A748" s="503"/>
    </row>
    <row r="749" spans="1:1" ht="15.75" customHeight="1">
      <c r="A749" s="503"/>
    </row>
    <row r="750" spans="1:1" ht="15.75" customHeight="1">
      <c r="A750" s="503"/>
    </row>
    <row r="751" spans="1:1" ht="15.75" customHeight="1">
      <c r="A751" s="503"/>
    </row>
    <row r="752" spans="1:1" ht="15.75" customHeight="1">
      <c r="A752" s="503"/>
    </row>
    <row r="753" spans="1:1" ht="15.75" customHeight="1">
      <c r="A753" s="503"/>
    </row>
    <row r="754" spans="1:1" ht="15.75" customHeight="1">
      <c r="A754" s="503"/>
    </row>
    <row r="755" spans="1:1" ht="15.75" customHeight="1">
      <c r="A755" s="503"/>
    </row>
    <row r="756" spans="1:1" ht="15.75" customHeight="1">
      <c r="A756" s="503"/>
    </row>
    <row r="757" spans="1:1" ht="15.75" customHeight="1">
      <c r="A757" s="503"/>
    </row>
    <row r="758" spans="1:1" ht="15.75" customHeight="1">
      <c r="A758" s="503"/>
    </row>
    <row r="759" spans="1:1" ht="15.75" customHeight="1">
      <c r="A759" s="503"/>
    </row>
    <row r="760" spans="1:1" ht="15.75" customHeight="1">
      <c r="A760" s="503"/>
    </row>
    <row r="761" spans="1:1" ht="15.75" customHeight="1">
      <c r="A761" s="503"/>
    </row>
    <row r="762" spans="1:1" ht="15.75" customHeight="1">
      <c r="A762" s="503"/>
    </row>
    <row r="763" spans="1:1" ht="15.75" customHeight="1">
      <c r="A763" s="503"/>
    </row>
    <row r="764" spans="1:1" ht="15.75" customHeight="1">
      <c r="A764" s="503"/>
    </row>
    <row r="765" spans="1:1" ht="15.75" customHeight="1">
      <c r="A765" s="503"/>
    </row>
    <row r="766" spans="1:1" ht="15.75" customHeight="1">
      <c r="A766" s="503"/>
    </row>
    <row r="767" spans="1:1" ht="15.75" customHeight="1">
      <c r="A767" s="503"/>
    </row>
    <row r="768" spans="1:1" ht="15.75" customHeight="1">
      <c r="A768" s="503"/>
    </row>
    <row r="769" spans="1:1" ht="15.75" customHeight="1">
      <c r="A769" s="503"/>
    </row>
    <row r="770" spans="1:1" ht="15.75" customHeight="1">
      <c r="A770" s="503"/>
    </row>
    <row r="771" spans="1:1" ht="15.75" customHeight="1">
      <c r="A771" s="503"/>
    </row>
    <row r="772" spans="1:1" ht="15.75" customHeight="1">
      <c r="A772" s="503"/>
    </row>
    <row r="773" spans="1:1" ht="15.75" customHeight="1">
      <c r="A773" s="503"/>
    </row>
    <row r="774" spans="1:1" ht="15.75" customHeight="1">
      <c r="A774" s="503"/>
    </row>
    <row r="775" spans="1:1" ht="15.75" customHeight="1">
      <c r="A775" s="503"/>
    </row>
    <row r="776" spans="1:1" ht="15.75" customHeight="1">
      <c r="A776" s="503"/>
    </row>
    <row r="777" spans="1:1" ht="15.75" customHeight="1">
      <c r="A777" s="503"/>
    </row>
    <row r="778" spans="1:1" ht="15.75" customHeight="1">
      <c r="A778" s="503"/>
    </row>
    <row r="779" spans="1:1" ht="15.75" customHeight="1">
      <c r="A779" s="503"/>
    </row>
    <row r="780" spans="1:1" ht="15.75" customHeight="1">
      <c r="A780" s="503"/>
    </row>
    <row r="781" spans="1:1" ht="15.75" customHeight="1">
      <c r="A781" s="503"/>
    </row>
    <row r="782" spans="1:1" ht="15.75" customHeight="1">
      <c r="A782" s="503"/>
    </row>
    <row r="783" spans="1:1" ht="15.75" customHeight="1">
      <c r="A783" s="503"/>
    </row>
    <row r="784" spans="1:1" ht="15.75" customHeight="1">
      <c r="A784" s="503"/>
    </row>
    <row r="785" spans="1:1" ht="15.75" customHeight="1">
      <c r="A785" s="503"/>
    </row>
    <row r="786" spans="1:1" ht="15.75" customHeight="1">
      <c r="A786" s="503"/>
    </row>
    <row r="787" spans="1:1" ht="15.75" customHeight="1">
      <c r="A787" s="503"/>
    </row>
    <row r="788" spans="1:1" ht="15.75" customHeight="1">
      <c r="A788" s="503"/>
    </row>
    <row r="789" spans="1:1" ht="15.75" customHeight="1">
      <c r="A789" s="503"/>
    </row>
    <row r="790" spans="1:1" ht="15.75" customHeight="1">
      <c r="A790" s="503"/>
    </row>
    <row r="791" spans="1:1" ht="15.75" customHeight="1">
      <c r="A791" s="503"/>
    </row>
    <row r="792" spans="1:1" ht="15.75" customHeight="1">
      <c r="A792" s="503"/>
    </row>
    <row r="793" spans="1:1" ht="15.75" customHeight="1">
      <c r="A793" s="503"/>
    </row>
    <row r="794" spans="1:1" ht="15.75" customHeight="1">
      <c r="A794" s="503"/>
    </row>
    <row r="795" spans="1:1" ht="15.75" customHeight="1">
      <c r="A795" s="503"/>
    </row>
    <row r="796" spans="1:1" ht="15.75" customHeight="1">
      <c r="A796" s="503"/>
    </row>
    <row r="797" spans="1:1" ht="15.75" customHeight="1">
      <c r="A797" s="503"/>
    </row>
    <row r="798" spans="1:1" ht="15.75" customHeight="1">
      <c r="A798" s="503"/>
    </row>
    <row r="799" spans="1:1" ht="15.75" customHeight="1">
      <c r="A799" s="503"/>
    </row>
    <row r="800" spans="1:1" ht="15.75" customHeight="1">
      <c r="A800" s="503"/>
    </row>
    <row r="801" spans="1:1" ht="15.75" customHeight="1">
      <c r="A801" s="503"/>
    </row>
    <row r="802" spans="1:1" ht="15.75" customHeight="1">
      <c r="A802" s="503"/>
    </row>
    <row r="803" spans="1:1" ht="15.75" customHeight="1">
      <c r="A803" s="503"/>
    </row>
    <row r="804" spans="1:1" ht="15.75" customHeight="1">
      <c r="A804" s="503"/>
    </row>
    <row r="805" spans="1:1" ht="15.75" customHeight="1">
      <c r="A805" s="503"/>
    </row>
    <row r="806" spans="1:1" ht="15.75" customHeight="1">
      <c r="A806" s="503"/>
    </row>
    <row r="807" spans="1:1" ht="15.75" customHeight="1">
      <c r="A807" s="503"/>
    </row>
    <row r="808" spans="1:1" ht="15.75" customHeight="1">
      <c r="A808" s="503"/>
    </row>
    <row r="809" spans="1:1" ht="15.75" customHeight="1">
      <c r="A809" s="503"/>
    </row>
    <row r="810" spans="1:1" ht="15.75" customHeight="1">
      <c r="A810" s="503"/>
    </row>
    <row r="811" spans="1:1" ht="15.75" customHeight="1">
      <c r="A811" s="503"/>
    </row>
    <row r="812" spans="1:1" ht="15.75" customHeight="1">
      <c r="A812" s="503"/>
    </row>
    <row r="813" spans="1:1" ht="15.75" customHeight="1">
      <c r="A813" s="503"/>
    </row>
    <row r="814" spans="1:1" ht="15.75" customHeight="1">
      <c r="A814" s="503"/>
    </row>
    <row r="815" spans="1:1" ht="15.75" customHeight="1">
      <c r="A815" s="503"/>
    </row>
    <row r="816" spans="1:1" ht="15.75" customHeight="1">
      <c r="A816" s="503"/>
    </row>
    <row r="817" spans="1:1" ht="15.75" customHeight="1">
      <c r="A817" s="503"/>
    </row>
    <row r="818" spans="1:1" ht="15.75" customHeight="1">
      <c r="A818" s="503"/>
    </row>
    <row r="819" spans="1:1" ht="15.75" customHeight="1">
      <c r="A819" s="503"/>
    </row>
    <row r="820" spans="1:1" ht="15.75" customHeight="1">
      <c r="A820" s="503"/>
    </row>
    <row r="821" spans="1:1" ht="15.75" customHeight="1">
      <c r="A821" s="503"/>
    </row>
    <row r="822" spans="1:1" ht="15.75" customHeight="1">
      <c r="A822" s="503"/>
    </row>
    <row r="823" spans="1:1" ht="15.75" customHeight="1">
      <c r="A823" s="503"/>
    </row>
    <row r="824" spans="1:1" ht="15.75" customHeight="1">
      <c r="A824" s="503"/>
    </row>
    <row r="825" spans="1:1" ht="15.75" customHeight="1">
      <c r="A825" s="503"/>
    </row>
    <row r="826" spans="1:1" ht="15.75" customHeight="1">
      <c r="A826" s="503"/>
    </row>
    <row r="827" spans="1:1" ht="15.75" customHeight="1">
      <c r="A827" s="503"/>
    </row>
    <row r="828" spans="1:1" ht="15.75" customHeight="1">
      <c r="A828" s="503"/>
    </row>
    <row r="829" spans="1:1" ht="15.75" customHeight="1">
      <c r="A829" s="503"/>
    </row>
    <row r="830" spans="1:1" ht="15.75" customHeight="1">
      <c r="A830" s="503"/>
    </row>
    <row r="831" spans="1:1" ht="15.75" customHeight="1">
      <c r="A831" s="503"/>
    </row>
    <row r="832" spans="1:1" ht="15.75" customHeight="1">
      <c r="A832" s="503"/>
    </row>
    <row r="833" spans="1:1" ht="15.75" customHeight="1">
      <c r="A833" s="503"/>
    </row>
    <row r="834" spans="1:1" ht="15.75" customHeight="1">
      <c r="A834" s="503"/>
    </row>
    <row r="835" spans="1:1" ht="15.75" customHeight="1">
      <c r="A835" s="503"/>
    </row>
    <row r="836" spans="1:1" ht="15.75" customHeight="1">
      <c r="A836" s="503"/>
    </row>
    <row r="837" spans="1:1" ht="15.75" customHeight="1">
      <c r="A837" s="503"/>
    </row>
    <row r="838" spans="1:1" ht="15.75" customHeight="1">
      <c r="A838" s="503"/>
    </row>
    <row r="839" spans="1:1" ht="15.75" customHeight="1">
      <c r="A839" s="503"/>
    </row>
    <row r="840" spans="1:1" ht="15.75" customHeight="1">
      <c r="A840" s="503"/>
    </row>
    <row r="841" spans="1:1" ht="15.75" customHeight="1">
      <c r="A841" s="503"/>
    </row>
    <row r="842" spans="1:1" ht="15.75" customHeight="1">
      <c r="A842" s="503"/>
    </row>
    <row r="843" spans="1:1" ht="15.75" customHeight="1">
      <c r="A843" s="503"/>
    </row>
    <row r="844" spans="1:1" ht="15.75" customHeight="1">
      <c r="A844" s="503"/>
    </row>
    <row r="845" spans="1:1" ht="15.75" customHeight="1">
      <c r="A845" s="503"/>
    </row>
    <row r="846" spans="1:1" ht="15.75" customHeight="1">
      <c r="A846" s="503"/>
    </row>
    <row r="847" spans="1:1" ht="15.75" customHeight="1">
      <c r="A847" s="503"/>
    </row>
    <row r="848" spans="1:1" ht="15.75" customHeight="1">
      <c r="A848" s="503"/>
    </row>
    <row r="849" spans="1:1" ht="15.75" customHeight="1">
      <c r="A849" s="503"/>
    </row>
    <row r="850" spans="1:1" ht="15.75" customHeight="1">
      <c r="A850" s="503"/>
    </row>
    <row r="851" spans="1:1" ht="15.75" customHeight="1">
      <c r="A851" s="503"/>
    </row>
    <row r="852" spans="1:1" ht="15.75" customHeight="1">
      <c r="A852" s="503"/>
    </row>
    <row r="853" spans="1:1" ht="15.75" customHeight="1">
      <c r="A853" s="503"/>
    </row>
    <row r="854" spans="1:1" ht="15.75" customHeight="1">
      <c r="A854" s="503"/>
    </row>
    <row r="855" spans="1:1" ht="15.75" customHeight="1">
      <c r="A855" s="503"/>
    </row>
    <row r="856" spans="1:1" ht="15.75" customHeight="1">
      <c r="A856" s="503"/>
    </row>
    <row r="857" spans="1:1" ht="15.75" customHeight="1">
      <c r="A857" s="503"/>
    </row>
    <row r="858" spans="1:1" ht="15.75" customHeight="1">
      <c r="A858" s="503"/>
    </row>
    <row r="859" spans="1:1" ht="15.75" customHeight="1">
      <c r="A859" s="503"/>
    </row>
    <row r="860" spans="1:1" ht="15.75" customHeight="1">
      <c r="A860" s="503"/>
    </row>
    <row r="861" spans="1:1" ht="15.75" customHeight="1">
      <c r="A861" s="503"/>
    </row>
    <row r="862" spans="1:1" ht="15.75" customHeight="1">
      <c r="A862" s="503"/>
    </row>
    <row r="863" spans="1:1" ht="15.75" customHeight="1">
      <c r="A863" s="503"/>
    </row>
    <row r="864" spans="1:1" ht="15.75" customHeight="1">
      <c r="A864" s="503"/>
    </row>
    <row r="865" spans="1:1" ht="15.75" customHeight="1">
      <c r="A865" s="503"/>
    </row>
    <row r="866" spans="1:1" ht="15.75" customHeight="1">
      <c r="A866" s="503"/>
    </row>
    <row r="867" spans="1:1" ht="15.75" customHeight="1">
      <c r="A867" s="503"/>
    </row>
    <row r="868" spans="1:1" ht="15.75" customHeight="1">
      <c r="A868" s="503"/>
    </row>
    <row r="869" spans="1:1" ht="15.75" customHeight="1">
      <c r="A869" s="503"/>
    </row>
    <row r="870" spans="1:1" ht="15.75" customHeight="1">
      <c r="A870" s="503"/>
    </row>
    <row r="871" spans="1:1" ht="15.75" customHeight="1">
      <c r="A871" s="503"/>
    </row>
    <row r="872" spans="1:1" ht="15.75" customHeight="1">
      <c r="A872" s="503"/>
    </row>
    <row r="873" spans="1:1" ht="15.75" customHeight="1">
      <c r="A873" s="503"/>
    </row>
    <row r="874" spans="1:1" ht="15.75" customHeight="1">
      <c r="A874" s="503"/>
    </row>
    <row r="875" spans="1:1" ht="15.75" customHeight="1">
      <c r="A875" s="503"/>
    </row>
    <row r="876" spans="1:1" ht="15.75" customHeight="1">
      <c r="A876" s="503"/>
    </row>
    <row r="877" spans="1:1" ht="15.75" customHeight="1">
      <c r="A877" s="503"/>
    </row>
    <row r="878" spans="1:1" ht="15.75" customHeight="1">
      <c r="A878" s="503"/>
    </row>
    <row r="879" spans="1:1" ht="15.75" customHeight="1">
      <c r="A879" s="503"/>
    </row>
    <row r="880" spans="1:1" ht="15.75" customHeight="1">
      <c r="A880" s="503"/>
    </row>
    <row r="881" spans="1:1" ht="15.75" customHeight="1">
      <c r="A881" s="503"/>
    </row>
    <row r="882" spans="1:1" ht="15.75" customHeight="1">
      <c r="A882" s="503"/>
    </row>
    <row r="883" spans="1:1" ht="15.75" customHeight="1">
      <c r="A883" s="503"/>
    </row>
    <row r="884" spans="1:1" ht="15.75" customHeight="1">
      <c r="A884" s="503"/>
    </row>
    <row r="885" spans="1:1" ht="15.75" customHeight="1">
      <c r="A885" s="503"/>
    </row>
    <row r="886" spans="1:1" ht="15.75" customHeight="1">
      <c r="A886" s="503"/>
    </row>
    <row r="887" spans="1:1" ht="15.75" customHeight="1">
      <c r="A887" s="503"/>
    </row>
    <row r="888" spans="1:1" ht="15.75" customHeight="1">
      <c r="A888" s="503"/>
    </row>
    <row r="889" spans="1:1" ht="15.75" customHeight="1">
      <c r="A889" s="503"/>
    </row>
    <row r="890" spans="1:1" ht="15.75" customHeight="1">
      <c r="A890" s="503"/>
    </row>
    <row r="891" spans="1:1" ht="15.75" customHeight="1">
      <c r="A891" s="503"/>
    </row>
    <row r="892" spans="1:1" ht="15.75" customHeight="1">
      <c r="A892" s="503"/>
    </row>
    <row r="893" spans="1:1" ht="15.75" customHeight="1">
      <c r="A893" s="503"/>
    </row>
    <row r="894" spans="1:1" ht="15.75" customHeight="1">
      <c r="A894" s="503"/>
    </row>
    <row r="895" spans="1:1" ht="15.75" customHeight="1">
      <c r="A895" s="503"/>
    </row>
    <row r="896" spans="1:1" ht="15.75" customHeight="1">
      <c r="A896" s="503"/>
    </row>
    <row r="897" spans="1:1" ht="15.75" customHeight="1">
      <c r="A897" s="503"/>
    </row>
    <row r="898" spans="1:1" ht="15.75" customHeight="1">
      <c r="A898" s="503"/>
    </row>
    <row r="899" spans="1:1" ht="15.75" customHeight="1">
      <c r="A899" s="503"/>
    </row>
    <row r="900" spans="1:1" ht="15.75" customHeight="1">
      <c r="A900" s="503"/>
    </row>
    <row r="901" spans="1:1" ht="15.75" customHeight="1">
      <c r="A901" s="503"/>
    </row>
    <row r="902" spans="1:1" ht="15.75" customHeight="1">
      <c r="A902" s="503"/>
    </row>
    <row r="903" spans="1:1" ht="15.75" customHeight="1">
      <c r="A903" s="503"/>
    </row>
    <row r="904" spans="1:1" ht="15.75" customHeight="1">
      <c r="A904" s="503"/>
    </row>
    <row r="905" spans="1:1" ht="15.75" customHeight="1">
      <c r="A905" s="503"/>
    </row>
    <row r="906" spans="1:1" ht="15.75" customHeight="1">
      <c r="A906" s="503"/>
    </row>
    <row r="907" spans="1:1" ht="15.75" customHeight="1">
      <c r="A907" s="503"/>
    </row>
    <row r="908" spans="1:1" ht="15.75" customHeight="1">
      <c r="A908" s="503"/>
    </row>
    <row r="909" spans="1:1" ht="15.75" customHeight="1">
      <c r="A909" s="503"/>
    </row>
    <row r="910" spans="1:1" ht="15.75" customHeight="1">
      <c r="A910" s="503"/>
    </row>
    <row r="911" spans="1:1" ht="15.75" customHeight="1">
      <c r="A911" s="503"/>
    </row>
    <row r="912" spans="1:1" ht="15.75" customHeight="1">
      <c r="A912" s="503"/>
    </row>
    <row r="913" spans="1:1" ht="15.75" customHeight="1">
      <c r="A913" s="503"/>
    </row>
    <row r="914" spans="1:1" ht="15.75" customHeight="1">
      <c r="A914" s="503"/>
    </row>
    <row r="915" spans="1:1" ht="15.75" customHeight="1">
      <c r="A915" s="503"/>
    </row>
    <row r="916" spans="1:1" ht="15.75" customHeight="1">
      <c r="A916" s="503"/>
    </row>
    <row r="917" spans="1:1" ht="15.75" customHeight="1">
      <c r="A917" s="503"/>
    </row>
    <row r="918" spans="1:1" ht="15.75" customHeight="1">
      <c r="A918" s="503"/>
    </row>
    <row r="919" spans="1:1" ht="15.75" customHeight="1">
      <c r="A919" s="503"/>
    </row>
    <row r="920" spans="1:1" ht="15.75" customHeight="1">
      <c r="A920" s="503"/>
    </row>
    <row r="921" spans="1:1" ht="15.75" customHeight="1">
      <c r="A921" s="503"/>
    </row>
    <row r="922" spans="1:1" ht="15.75" customHeight="1">
      <c r="A922" s="503"/>
    </row>
    <row r="923" spans="1:1" ht="15.75" customHeight="1">
      <c r="A923" s="503"/>
    </row>
    <row r="924" spans="1:1" ht="15.75" customHeight="1">
      <c r="A924" s="503"/>
    </row>
    <row r="925" spans="1:1" ht="15.75" customHeight="1">
      <c r="A925" s="503"/>
    </row>
    <row r="926" spans="1:1" ht="15.75" customHeight="1">
      <c r="A926" s="503"/>
    </row>
    <row r="927" spans="1:1" ht="15.75" customHeight="1">
      <c r="A927" s="503"/>
    </row>
    <row r="928" spans="1:1" ht="15.75" customHeight="1">
      <c r="A928" s="503"/>
    </row>
    <row r="929" spans="1:1" ht="15.75" customHeight="1">
      <c r="A929" s="503"/>
    </row>
    <row r="930" spans="1:1" ht="15.75" customHeight="1">
      <c r="A930" s="503"/>
    </row>
    <row r="931" spans="1:1" ht="15.75" customHeight="1">
      <c r="A931" s="503"/>
    </row>
    <row r="932" spans="1:1" ht="15.75" customHeight="1">
      <c r="A932" s="503"/>
    </row>
    <row r="933" spans="1:1" ht="15.75" customHeight="1">
      <c r="A933" s="503"/>
    </row>
    <row r="934" spans="1:1" ht="15.75" customHeight="1">
      <c r="A934" s="503"/>
    </row>
    <row r="935" spans="1:1" ht="15.75" customHeight="1">
      <c r="A935" s="503"/>
    </row>
    <row r="936" spans="1:1" ht="15.75" customHeight="1">
      <c r="A936" s="503"/>
    </row>
    <row r="937" spans="1:1" ht="15.75" customHeight="1">
      <c r="A937" s="503"/>
    </row>
    <row r="938" spans="1:1" ht="15.75" customHeight="1">
      <c r="A938" s="503"/>
    </row>
    <row r="939" spans="1:1" ht="15.75" customHeight="1">
      <c r="A939" s="503"/>
    </row>
    <row r="940" spans="1:1" ht="15.75" customHeight="1">
      <c r="A940" s="503"/>
    </row>
    <row r="941" spans="1:1" ht="15.75" customHeight="1">
      <c r="A941" s="503"/>
    </row>
    <row r="942" spans="1:1" ht="15.75" customHeight="1">
      <c r="A942" s="503"/>
    </row>
    <row r="943" spans="1:1" ht="15.75" customHeight="1">
      <c r="A943" s="503"/>
    </row>
    <row r="944" spans="1:1" ht="15.75" customHeight="1">
      <c r="A944" s="503"/>
    </row>
    <row r="945" spans="1:1" ht="15.75" customHeight="1">
      <c r="A945" s="503"/>
    </row>
    <row r="946" spans="1:1" ht="15.75" customHeight="1">
      <c r="A946" s="503"/>
    </row>
    <row r="947" spans="1:1" ht="15.75" customHeight="1">
      <c r="A947" s="503"/>
    </row>
    <row r="948" spans="1:1" ht="15.75" customHeight="1">
      <c r="A948" s="503"/>
    </row>
    <row r="949" spans="1:1" ht="15.75" customHeight="1">
      <c r="A949" s="503"/>
    </row>
    <row r="950" spans="1:1" ht="15.75" customHeight="1">
      <c r="A950" s="503"/>
    </row>
    <row r="951" spans="1:1" ht="15.75" customHeight="1">
      <c r="A951" s="503"/>
    </row>
    <row r="952" spans="1:1" ht="15.75" customHeight="1">
      <c r="A952" s="503"/>
    </row>
    <row r="953" spans="1:1" ht="15.75" customHeight="1">
      <c r="A953" s="503"/>
    </row>
    <row r="954" spans="1:1" ht="15.75" customHeight="1">
      <c r="A954" s="503"/>
    </row>
    <row r="955" spans="1:1" ht="15.75" customHeight="1">
      <c r="A955" s="503"/>
    </row>
    <row r="956" spans="1:1" ht="15.75" customHeight="1">
      <c r="A956" s="503"/>
    </row>
    <row r="957" spans="1:1" ht="15.75" customHeight="1">
      <c r="A957" s="503"/>
    </row>
    <row r="958" spans="1:1" ht="15.75" customHeight="1">
      <c r="A958" s="503"/>
    </row>
    <row r="959" spans="1:1" ht="15.75" customHeight="1">
      <c r="A959" s="503"/>
    </row>
    <row r="960" spans="1:1" ht="15.75" customHeight="1">
      <c r="A960" s="503"/>
    </row>
    <row r="961" spans="1:1" ht="15.75" customHeight="1">
      <c r="A961" s="503"/>
    </row>
    <row r="962" spans="1:1" ht="15.75" customHeight="1">
      <c r="A962" s="503"/>
    </row>
    <row r="963" spans="1:1" ht="15.75" customHeight="1">
      <c r="A963" s="503"/>
    </row>
    <row r="964" spans="1:1" ht="15.75" customHeight="1">
      <c r="A964" s="503"/>
    </row>
    <row r="965" spans="1:1" ht="15.75" customHeight="1">
      <c r="A965" s="503"/>
    </row>
    <row r="966" spans="1:1" ht="15.75" customHeight="1">
      <c r="A966" s="503"/>
    </row>
    <row r="967" spans="1:1" ht="15.75" customHeight="1">
      <c r="A967" s="503"/>
    </row>
    <row r="968" spans="1:1" ht="15.75" customHeight="1">
      <c r="A968" s="503"/>
    </row>
    <row r="969" spans="1:1" ht="15.75" customHeight="1">
      <c r="A969" s="503"/>
    </row>
    <row r="970" spans="1:1" ht="15.75" customHeight="1">
      <c r="A970" s="503"/>
    </row>
    <row r="971" spans="1:1" ht="15.75" customHeight="1">
      <c r="A971" s="503"/>
    </row>
    <row r="972" spans="1:1" ht="15.75" customHeight="1">
      <c r="A972" s="503"/>
    </row>
    <row r="973" spans="1:1" ht="15.75" customHeight="1">
      <c r="A973" s="503"/>
    </row>
    <row r="974" spans="1:1" ht="15.75" customHeight="1">
      <c r="A974" s="503"/>
    </row>
    <row r="975" spans="1:1" ht="15.75" customHeight="1">
      <c r="A975" s="503"/>
    </row>
    <row r="976" spans="1:1" ht="15.75" customHeight="1">
      <c r="A976" s="503"/>
    </row>
    <row r="977" spans="1:1" ht="15.75" customHeight="1">
      <c r="A977" s="503"/>
    </row>
    <row r="978" spans="1:1" ht="15.75" customHeight="1">
      <c r="A978" s="503"/>
    </row>
    <row r="979" spans="1:1" ht="15.75" customHeight="1">
      <c r="A979" s="503"/>
    </row>
    <row r="980" spans="1:1" ht="15.75" customHeight="1">
      <c r="A980" s="503"/>
    </row>
    <row r="981" spans="1:1" ht="15.75" customHeight="1">
      <c r="A981" s="503"/>
    </row>
    <row r="982" spans="1:1" ht="15.75" customHeight="1">
      <c r="A982" s="503"/>
    </row>
    <row r="983" spans="1:1" ht="15.75" customHeight="1">
      <c r="A983" s="503"/>
    </row>
    <row r="984" spans="1:1" ht="15.75" customHeight="1">
      <c r="A984" s="503"/>
    </row>
    <row r="985" spans="1:1" ht="15.75" customHeight="1">
      <c r="A985" s="503"/>
    </row>
    <row r="986" spans="1:1" ht="15.75" customHeight="1">
      <c r="A986" s="503"/>
    </row>
    <row r="987" spans="1:1" ht="15.75" customHeight="1">
      <c r="A987" s="503"/>
    </row>
    <row r="988" spans="1:1" ht="15.75" customHeight="1">
      <c r="A988" s="503"/>
    </row>
    <row r="989" spans="1:1" ht="15.75" customHeight="1">
      <c r="A989" s="503"/>
    </row>
    <row r="990" spans="1:1" ht="15.75" customHeight="1">
      <c r="A990" s="503"/>
    </row>
    <row r="991" spans="1:1" ht="15.75" customHeight="1">
      <c r="A991" s="503"/>
    </row>
    <row r="992" spans="1:1" ht="15.75" customHeight="1">
      <c r="A992" s="503"/>
    </row>
    <row r="993" spans="1:1" ht="15.75" customHeight="1">
      <c r="A993" s="503"/>
    </row>
    <row r="994" spans="1:1" ht="15.75" customHeight="1">
      <c r="A994" s="503"/>
    </row>
    <row r="995" spans="1:1" ht="15.75" customHeight="1">
      <c r="A995" s="503"/>
    </row>
    <row r="996" spans="1:1" ht="15.75" customHeight="1">
      <c r="A996" s="503"/>
    </row>
    <row r="997" spans="1:1" ht="15.75" customHeight="1">
      <c r="A997" s="503"/>
    </row>
    <row r="998" spans="1:1" ht="15.75" customHeight="1">
      <c r="A998" s="503"/>
    </row>
    <row r="999" spans="1:1" ht="15.75" customHeight="1">
      <c r="A999" s="503"/>
    </row>
    <row r="1000" spans="1:1" ht="15.75" customHeight="1">
      <c r="A1000" s="503"/>
    </row>
    <row r="1001" spans="1:1" ht="15" customHeight="1">
      <c r="A1001" s="503"/>
    </row>
  </sheetData>
  <conditionalFormatting sqref="B2: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{717850E9-E55E-4243-B229-1E60B0E67492}</x14:id>
        </ext>
      </extLst>
    </cfRule>
  </conditionalFormatting>
  <conditionalFormatting sqref="C2:I17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850E9-E55E-4243-B229-1E60B0E67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E3C4FB98-2F2A-4CE8-9BA3-1630DB9E05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'Controle de Vendas'!B2:I2</xm:f>
              <xm:sqref>J2</xm:sqref>
            </x14:sparkline>
            <x14:sparkline>
              <xm:f>'Controle de Vendas'!B3:I3</xm:f>
              <xm:sqref>J3</xm:sqref>
            </x14:sparkline>
            <x14:sparkline>
              <xm:f>'Controle de Vendas'!B4:I4</xm:f>
              <xm:sqref>J4</xm:sqref>
            </x14:sparkline>
            <x14:sparkline>
              <xm:f>'Controle de Vendas'!B5:I5</xm:f>
              <xm:sqref>J5</xm:sqref>
            </x14:sparkline>
            <x14:sparkline>
              <xm:f>'Controle de Vendas'!B6:I6</xm:f>
              <xm:sqref>J6</xm:sqref>
            </x14:sparkline>
            <x14:sparkline>
              <xm:f>'Controle de Vendas'!B7:I7</xm:f>
              <xm:sqref>J7</xm:sqref>
            </x14:sparkline>
            <x14:sparkline>
              <xm:f>'Controle de Vendas'!B8:I8</xm:f>
              <xm:sqref>J8</xm:sqref>
            </x14:sparkline>
            <x14:sparkline>
              <xm:f>'Controle de Vendas'!B9:I9</xm:f>
              <xm:sqref>J9</xm:sqref>
            </x14:sparkline>
            <x14:sparkline>
              <xm:f>'Controle de Vendas'!B10:I10</xm:f>
              <xm:sqref>J10</xm:sqref>
            </x14:sparkline>
            <x14:sparkline>
              <xm:f>'Controle de Vendas'!B11:I11</xm:f>
              <xm:sqref>J11</xm:sqref>
            </x14:sparkline>
            <x14:sparkline>
              <xm:f>'Controle de Vendas'!B12:I12</xm:f>
              <xm:sqref>J12</xm:sqref>
            </x14:sparkline>
            <x14:sparkline>
              <xm:f>'Controle de Vendas'!B13:I13</xm:f>
              <xm:sqref>J13</xm:sqref>
            </x14:sparkline>
            <x14:sparkline>
              <xm:f>'Controle de Vendas'!B14:I14</xm:f>
              <xm:sqref>J14</xm:sqref>
            </x14:sparkline>
            <x14:sparkline>
              <xm:f>'Controle de Vendas'!B15:I15</xm:f>
              <xm:sqref>J15</xm:sqref>
            </x14:sparkline>
            <x14:sparkline>
              <xm:f>'Controle de Vendas'!B16:I16</xm:f>
              <xm:sqref>J16</xm:sqref>
            </x14:sparkline>
            <x14:sparkline>
              <xm:f>'Controle de Vendas'!B17:I17</xm:f>
              <xm:sqref>J17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CDB5-CF77-41E5-8C57-0A543ACAE5A2}">
  <dimension ref="A1:M109"/>
  <sheetViews>
    <sheetView workbookViewId="0">
      <selection sqref="A1:M109"/>
    </sheetView>
  </sheetViews>
  <sheetFormatPr defaultRowHeight="15"/>
  <sheetData>
    <row r="1" spans="1:13">
      <c r="A1" s="84" t="s">
        <v>1274</v>
      </c>
      <c r="B1" s="84" t="s">
        <v>1275</v>
      </c>
      <c r="C1" s="84"/>
      <c r="D1" s="84"/>
      <c r="E1" s="84"/>
      <c r="F1" s="84"/>
      <c r="G1" s="84"/>
      <c r="H1" s="84"/>
      <c r="I1" s="84"/>
      <c r="J1" s="84" t="s">
        <v>20</v>
      </c>
      <c r="K1" s="84" t="s">
        <v>1276</v>
      </c>
      <c r="L1" s="92"/>
      <c r="M1" s="92"/>
    </row>
    <row r="2" spans="1:13">
      <c r="A2" s="92" t="s">
        <v>1277</v>
      </c>
      <c r="B2" s="92" t="s">
        <v>377</v>
      </c>
      <c r="C2" s="92">
        <v>735.4</v>
      </c>
      <c r="D2" s="92"/>
      <c r="E2" s="92"/>
      <c r="F2" s="92"/>
      <c r="G2" s="92"/>
      <c r="H2" s="92"/>
      <c r="I2" s="92"/>
      <c r="J2" s="268">
        <v>735.4</v>
      </c>
      <c r="K2" s="84"/>
      <c r="L2" s="92"/>
      <c r="M2" s="92"/>
    </row>
    <row r="3" spans="1:13">
      <c r="A3" s="279">
        <v>44134</v>
      </c>
      <c r="B3" s="92" t="s">
        <v>1278</v>
      </c>
      <c r="C3" s="268">
        <v>124.57</v>
      </c>
      <c r="D3" s="268"/>
      <c r="E3" s="268"/>
      <c r="F3" s="268"/>
      <c r="G3" s="92"/>
      <c r="H3" s="92"/>
      <c r="I3" s="92"/>
      <c r="J3" s="268">
        <v>124.57</v>
      </c>
      <c r="K3" s="84"/>
      <c r="L3" s="92"/>
      <c r="M3" s="92"/>
    </row>
    <row r="4" spans="1:13">
      <c r="A4" s="279">
        <v>44140</v>
      </c>
      <c r="B4" s="92" t="s">
        <v>406</v>
      </c>
      <c r="C4" s="268">
        <v>3323.4</v>
      </c>
      <c r="D4" s="268"/>
      <c r="E4" s="268"/>
      <c r="F4" s="268"/>
      <c r="G4" s="92"/>
      <c r="H4" s="92"/>
      <c r="I4" s="92"/>
      <c r="J4" s="268">
        <v>3323.4</v>
      </c>
      <c r="K4" s="84"/>
      <c r="L4" s="92"/>
      <c r="M4" s="92"/>
    </row>
    <row r="5" spans="1:13">
      <c r="A5" s="279">
        <v>44145</v>
      </c>
      <c r="B5" s="280" t="s">
        <v>377</v>
      </c>
      <c r="C5" s="268">
        <v>302.60000000000002</v>
      </c>
      <c r="D5" s="268"/>
      <c r="E5" s="268"/>
      <c r="F5" s="268"/>
      <c r="G5" s="92"/>
      <c r="H5" s="92"/>
      <c r="I5" s="92"/>
      <c r="J5" s="268">
        <v>302.60000000000002</v>
      </c>
      <c r="K5" s="84"/>
      <c r="L5" s="92"/>
      <c r="M5" s="92"/>
    </row>
    <row r="6" spans="1:13">
      <c r="A6" s="279">
        <v>44146</v>
      </c>
      <c r="B6" s="280" t="s">
        <v>1279</v>
      </c>
      <c r="C6" s="268">
        <v>2542.0100000000002</v>
      </c>
      <c r="D6" s="268"/>
      <c r="E6" s="268"/>
      <c r="F6" s="268"/>
      <c r="G6" s="92"/>
      <c r="H6" s="92"/>
      <c r="I6" s="92"/>
      <c r="J6" s="268">
        <v>2542.0100000000002</v>
      </c>
      <c r="K6" s="84"/>
      <c r="L6" s="92"/>
      <c r="M6" s="92"/>
    </row>
    <row r="7" spans="1:13">
      <c r="A7" s="279">
        <v>44146</v>
      </c>
      <c r="B7" s="280" t="s">
        <v>406</v>
      </c>
      <c r="C7" s="268">
        <v>3900.26</v>
      </c>
      <c r="D7" s="268"/>
      <c r="E7" s="268"/>
      <c r="F7" s="268"/>
      <c r="G7" s="92"/>
      <c r="H7" s="92"/>
      <c r="I7" s="92"/>
      <c r="J7" s="268">
        <v>3900.26</v>
      </c>
      <c r="K7" s="84"/>
      <c r="L7" s="92"/>
      <c r="M7" s="92"/>
    </row>
    <row r="8" spans="1:13">
      <c r="A8" s="279">
        <v>44146</v>
      </c>
      <c r="B8" s="92" t="s">
        <v>1280</v>
      </c>
      <c r="C8" s="268">
        <v>4198</v>
      </c>
      <c r="D8" s="268"/>
      <c r="E8" s="268"/>
      <c r="F8" s="268"/>
      <c r="G8" s="92"/>
      <c r="H8" s="92"/>
      <c r="I8" s="92"/>
      <c r="J8" s="268">
        <v>4198</v>
      </c>
      <c r="K8" s="232">
        <f>SUM(J2:J8)</f>
        <v>15126.240000000002</v>
      </c>
      <c r="L8" s="92"/>
      <c r="M8" s="92"/>
    </row>
    <row r="9" spans="1:13">
      <c r="A9" s="279">
        <v>44146</v>
      </c>
      <c r="B9" s="92" t="s">
        <v>1281</v>
      </c>
      <c r="C9" s="268">
        <v>4138</v>
      </c>
      <c r="D9" s="268"/>
      <c r="E9" s="268"/>
      <c r="F9" s="268"/>
      <c r="G9" s="92"/>
      <c r="H9" s="92"/>
      <c r="I9" s="92"/>
      <c r="J9" s="268">
        <v>4138</v>
      </c>
      <c r="K9" s="84"/>
      <c r="L9" s="92"/>
      <c r="M9" s="92"/>
    </row>
    <row r="10" spans="1:13">
      <c r="A10" s="279">
        <v>44147</v>
      </c>
      <c r="B10" s="92" t="s">
        <v>372</v>
      </c>
      <c r="C10" s="268">
        <v>3380</v>
      </c>
      <c r="D10" s="268"/>
      <c r="E10" s="268"/>
      <c r="F10" s="268"/>
      <c r="G10" s="92"/>
      <c r="H10" s="92"/>
      <c r="I10" s="92"/>
      <c r="J10" s="268">
        <v>3380</v>
      </c>
      <c r="K10" s="84"/>
      <c r="L10" s="92"/>
      <c r="M10" s="92"/>
    </row>
    <row r="11" spans="1:13">
      <c r="A11" s="279">
        <v>44147</v>
      </c>
      <c r="B11" s="280" t="s">
        <v>377</v>
      </c>
      <c r="C11" s="268">
        <v>3874.7</v>
      </c>
      <c r="D11" s="268">
        <v>3850</v>
      </c>
      <c r="E11" s="268"/>
      <c r="F11" s="268"/>
      <c r="G11" s="92"/>
      <c r="H11" s="92"/>
      <c r="I11" s="92"/>
      <c r="J11" s="268">
        <f t="shared" ref="J11:J12" si="0">SUM(C11,D11)</f>
        <v>7724.7</v>
      </c>
      <c r="K11" s="84"/>
      <c r="L11" s="92"/>
      <c r="M11" s="92"/>
    </row>
    <row r="12" spans="1:13">
      <c r="A12" s="279">
        <v>44148</v>
      </c>
      <c r="B12" s="280" t="s">
        <v>406</v>
      </c>
      <c r="C12" s="268">
        <v>1500</v>
      </c>
      <c r="D12" s="268">
        <v>1510.05</v>
      </c>
      <c r="E12" s="268"/>
      <c r="F12" s="268"/>
      <c r="G12" s="92"/>
      <c r="H12" s="92"/>
      <c r="I12" s="92"/>
      <c r="J12" s="268">
        <f t="shared" si="0"/>
        <v>3010.05</v>
      </c>
      <c r="K12" s="84"/>
      <c r="L12" s="92"/>
      <c r="M12" s="92"/>
    </row>
    <row r="13" spans="1:13">
      <c r="A13" s="279">
        <v>44148</v>
      </c>
      <c r="B13" s="280" t="s">
        <v>1282</v>
      </c>
      <c r="C13" s="268">
        <v>353</v>
      </c>
      <c r="D13" s="268"/>
      <c r="E13" s="268"/>
      <c r="F13" s="268"/>
      <c r="G13" s="92"/>
      <c r="H13" s="92"/>
      <c r="I13" s="92"/>
      <c r="J13" s="268">
        <v>353</v>
      </c>
      <c r="K13" s="84"/>
      <c r="L13" s="92"/>
      <c r="M13" s="92"/>
    </row>
    <row r="14" spans="1:13">
      <c r="A14" s="279">
        <v>44148</v>
      </c>
      <c r="B14" s="280" t="s">
        <v>377</v>
      </c>
      <c r="C14" s="268">
        <v>195.66</v>
      </c>
      <c r="D14" s="268">
        <v>1510.65</v>
      </c>
      <c r="E14" s="281">
        <v>4069</v>
      </c>
      <c r="F14" s="268"/>
      <c r="G14" s="92"/>
      <c r="H14" s="92"/>
      <c r="I14" s="92"/>
      <c r="J14" s="268">
        <f>SUM(C14,D14,E14)</f>
        <v>5775.31</v>
      </c>
      <c r="K14" s="84"/>
      <c r="L14" s="92"/>
      <c r="M14" s="92"/>
    </row>
    <row r="15" spans="1:13">
      <c r="A15" s="279">
        <v>44149</v>
      </c>
      <c r="B15" s="92" t="s">
        <v>377</v>
      </c>
      <c r="C15" s="268">
        <v>935.7</v>
      </c>
      <c r="D15" s="268">
        <v>182.14</v>
      </c>
      <c r="E15" s="268">
        <v>134.19999999999999</v>
      </c>
      <c r="F15" s="268">
        <v>2051.1</v>
      </c>
      <c r="G15" s="92"/>
      <c r="H15" s="92"/>
      <c r="I15" s="92"/>
      <c r="J15" s="268">
        <f t="shared" ref="J15:J17" si="1">SUM(C15,D15,E15,F15,G15)</f>
        <v>3303.1400000000003</v>
      </c>
      <c r="K15" s="232">
        <f>SUM(J9:J15)</f>
        <v>27684.2</v>
      </c>
      <c r="L15" s="92"/>
      <c r="M15" s="92"/>
    </row>
    <row r="16" spans="1:13">
      <c r="A16" s="279">
        <v>44150</v>
      </c>
      <c r="B16" s="92" t="s">
        <v>1280</v>
      </c>
      <c r="C16" s="268">
        <v>34.75</v>
      </c>
      <c r="D16" s="268"/>
      <c r="E16" s="268"/>
      <c r="F16" s="268"/>
      <c r="G16" s="92"/>
      <c r="H16" s="92"/>
      <c r="I16" s="92"/>
      <c r="J16" s="268">
        <f t="shared" si="1"/>
        <v>34.75</v>
      </c>
      <c r="K16" s="226"/>
      <c r="L16" s="232"/>
      <c r="M16" s="92"/>
    </row>
    <row r="17" spans="1:13">
      <c r="A17" s="279">
        <v>44150</v>
      </c>
      <c r="B17" s="280" t="s">
        <v>377</v>
      </c>
      <c r="C17" s="268">
        <v>6739.63</v>
      </c>
      <c r="D17" s="268">
        <v>777.26</v>
      </c>
      <c r="E17" s="268">
        <v>624.89</v>
      </c>
      <c r="F17" s="268"/>
      <c r="G17" s="92"/>
      <c r="H17" s="92"/>
      <c r="I17" s="92"/>
      <c r="J17" s="268">
        <f t="shared" si="1"/>
        <v>8141.7800000000007</v>
      </c>
      <c r="K17" s="84"/>
      <c r="L17" s="92"/>
      <c r="M17" s="92"/>
    </row>
    <row r="18" spans="1:13">
      <c r="A18" s="279">
        <v>44150</v>
      </c>
      <c r="B18" s="280" t="s">
        <v>1283</v>
      </c>
      <c r="C18" s="268">
        <v>35</v>
      </c>
      <c r="D18" s="268"/>
      <c r="E18" s="268"/>
      <c r="F18" s="268"/>
      <c r="G18" s="92"/>
      <c r="H18" s="92"/>
      <c r="I18" s="92"/>
      <c r="J18" s="268">
        <v>35</v>
      </c>
      <c r="K18" s="84"/>
      <c r="L18" s="92"/>
      <c r="M18" s="92"/>
    </row>
    <row r="19" spans="1:13">
      <c r="A19" s="279">
        <v>44150</v>
      </c>
      <c r="B19" s="92" t="s">
        <v>1284</v>
      </c>
      <c r="C19" s="268">
        <v>4636.9799999999996</v>
      </c>
      <c r="D19" s="268">
        <v>34.74</v>
      </c>
      <c r="E19" s="268"/>
      <c r="F19" s="268"/>
      <c r="G19" s="92"/>
      <c r="H19" s="92"/>
      <c r="I19" s="92"/>
      <c r="J19" s="268">
        <f t="shared" ref="J19:J20" si="2">SUM(C19,D19,E19,F19,G19)</f>
        <v>4671.7199999999993</v>
      </c>
      <c r="K19" s="84"/>
      <c r="L19" s="92"/>
      <c r="M19" s="92"/>
    </row>
    <row r="20" spans="1:13">
      <c r="A20" s="279">
        <v>44151</v>
      </c>
      <c r="B20" s="92" t="s">
        <v>377</v>
      </c>
      <c r="C20" s="268">
        <v>2051.1</v>
      </c>
      <c r="D20" s="268"/>
      <c r="E20" s="268"/>
      <c r="F20" s="268"/>
      <c r="G20" s="92"/>
      <c r="H20" s="92"/>
      <c r="I20" s="92"/>
      <c r="J20" s="268">
        <f t="shared" si="2"/>
        <v>2051.1</v>
      </c>
      <c r="K20" s="84"/>
      <c r="L20" s="92"/>
      <c r="M20" s="92"/>
    </row>
    <row r="21" spans="1:13">
      <c r="A21" s="279">
        <v>44152</v>
      </c>
      <c r="B21" s="92" t="s">
        <v>1285</v>
      </c>
      <c r="C21" s="268">
        <v>952</v>
      </c>
      <c r="D21" s="268"/>
      <c r="E21" s="268"/>
      <c r="F21" s="268"/>
      <c r="G21" s="92"/>
      <c r="H21" s="92"/>
      <c r="I21" s="92"/>
      <c r="J21" s="268">
        <v>952</v>
      </c>
      <c r="K21" s="84"/>
      <c r="L21" s="92"/>
      <c r="M21" s="92"/>
    </row>
    <row r="22" spans="1:13">
      <c r="A22" s="279">
        <v>44152</v>
      </c>
      <c r="B22" s="280" t="s">
        <v>377</v>
      </c>
      <c r="C22" s="268">
        <v>952.7</v>
      </c>
      <c r="D22" s="268"/>
      <c r="E22" s="268"/>
      <c r="F22" s="268"/>
      <c r="G22" s="92"/>
      <c r="H22" s="92"/>
      <c r="I22" s="92"/>
      <c r="J22" s="268">
        <f>SUM(C22,D22,E22,F22,G22)</f>
        <v>952.7</v>
      </c>
      <c r="K22" s="232">
        <f>SUM(J16:J22)</f>
        <v>16839.05</v>
      </c>
      <c r="L22" s="92"/>
      <c r="M22" s="92"/>
    </row>
    <row r="23" spans="1:13">
      <c r="A23" s="279">
        <v>44153</v>
      </c>
      <c r="B23" s="92"/>
      <c r="C23" s="268"/>
      <c r="D23" s="268"/>
      <c r="E23" s="268"/>
      <c r="F23" s="268"/>
      <c r="G23" s="92"/>
      <c r="H23" s="92"/>
      <c r="I23" s="92"/>
      <c r="J23" s="268"/>
      <c r="K23" s="84"/>
      <c r="L23" s="92"/>
      <c r="M23" s="92"/>
    </row>
    <row r="24" spans="1:13">
      <c r="A24" s="279">
        <v>44154</v>
      </c>
      <c r="B24" s="92" t="s">
        <v>406</v>
      </c>
      <c r="C24" s="268">
        <v>147.18</v>
      </c>
      <c r="D24" s="268"/>
      <c r="E24" s="268"/>
      <c r="F24" s="268"/>
      <c r="G24" s="92"/>
      <c r="H24" s="92"/>
      <c r="I24" s="92"/>
      <c r="J24" s="268">
        <v>147.18</v>
      </c>
      <c r="K24" s="84"/>
      <c r="L24" s="92"/>
      <c r="M24" s="92"/>
    </row>
    <row r="25" spans="1:13">
      <c r="A25" s="279">
        <v>44154</v>
      </c>
      <c r="B25" s="92" t="s">
        <v>377</v>
      </c>
      <c r="C25" s="268">
        <v>641.76</v>
      </c>
      <c r="D25" s="268">
        <v>645</v>
      </c>
      <c r="E25" s="281">
        <v>17.98</v>
      </c>
      <c r="F25" s="281">
        <v>147.18</v>
      </c>
      <c r="G25" s="92"/>
      <c r="H25" s="92"/>
      <c r="I25" s="92"/>
      <c r="J25" s="268">
        <f>SUM(C25,D25,E25,F25,G25)</f>
        <v>1451.92</v>
      </c>
      <c r="K25" s="232"/>
      <c r="L25" s="92"/>
      <c r="M25" s="92"/>
    </row>
    <row r="26" spans="1:13">
      <c r="A26" s="279">
        <v>44155</v>
      </c>
      <c r="B26" s="92"/>
      <c r="C26" s="268"/>
      <c r="D26" s="268"/>
      <c r="E26" s="268"/>
      <c r="F26" s="268"/>
      <c r="G26" s="92"/>
      <c r="H26" s="92"/>
      <c r="I26" s="92"/>
      <c r="J26" s="268"/>
      <c r="K26" s="84"/>
      <c r="L26" s="92"/>
      <c r="M26" s="92"/>
    </row>
    <row r="27" spans="1:13">
      <c r="A27" s="279">
        <v>44156</v>
      </c>
      <c r="B27" s="280" t="s">
        <v>377</v>
      </c>
      <c r="C27" s="268">
        <v>716.08</v>
      </c>
      <c r="D27" s="268">
        <v>120.62</v>
      </c>
      <c r="E27" s="268"/>
      <c r="F27" s="268"/>
      <c r="G27" s="92"/>
      <c r="H27" s="92"/>
      <c r="I27" s="92"/>
      <c r="J27" s="268">
        <f>SUM(C27:D27)</f>
        <v>836.7</v>
      </c>
      <c r="K27" s="84"/>
      <c r="L27" s="92"/>
      <c r="M27" s="92"/>
    </row>
    <row r="28" spans="1:13">
      <c r="A28" s="279">
        <v>44157</v>
      </c>
      <c r="B28" s="280" t="s">
        <v>377</v>
      </c>
      <c r="C28" s="268">
        <v>588.28</v>
      </c>
      <c r="D28" s="279"/>
      <c r="E28" s="268"/>
      <c r="F28" s="268"/>
      <c r="G28" s="92"/>
      <c r="H28" s="92"/>
      <c r="I28" s="92"/>
      <c r="J28" s="268">
        <v>588.28</v>
      </c>
      <c r="K28" s="84"/>
      <c r="L28" s="92"/>
      <c r="M28" s="92"/>
    </row>
    <row r="29" spans="1:13">
      <c r="A29" s="279">
        <v>44157</v>
      </c>
      <c r="B29" s="280" t="s">
        <v>406</v>
      </c>
      <c r="C29" s="268">
        <v>500.73</v>
      </c>
      <c r="D29" s="92">
        <v>588.28</v>
      </c>
      <c r="E29" s="268"/>
      <c r="F29" s="268"/>
      <c r="G29" s="92"/>
      <c r="H29" s="92"/>
      <c r="I29" s="92"/>
      <c r="J29" s="268">
        <f>SUM(C29,D29)</f>
        <v>1089.01</v>
      </c>
      <c r="K29" s="84"/>
      <c r="L29" s="92"/>
      <c r="M29" s="92"/>
    </row>
    <row r="30" spans="1:13">
      <c r="A30" s="279">
        <v>44157</v>
      </c>
      <c r="B30" s="92" t="s">
        <v>372</v>
      </c>
      <c r="C30" s="268">
        <v>1633.28</v>
      </c>
      <c r="D30" s="268">
        <v>173.4</v>
      </c>
      <c r="E30" s="268">
        <v>500</v>
      </c>
      <c r="F30" s="268"/>
      <c r="G30" s="92"/>
      <c r="H30" s="92"/>
      <c r="I30" s="92"/>
      <c r="J30" s="268">
        <f>SUM(C30,D30,E30,F30,G30)</f>
        <v>2306.6800000000003</v>
      </c>
      <c r="K30" s="232"/>
      <c r="L30" s="232"/>
      <c r="M30" s="92"/>
    </row>
    <row r="31" spans="1:13">
      <c r="A31" s="279">
        <v>44158</v>
      </c>
      <c r="B31" s="282" t="s">
        <v>1286</v>
      </c>
      <c r="C31" s="268">
        <v>176.82</v>
      </c>
      <c r="D31" s="268"/>
      <c r="E31" s="268"/>
      <c r="F31" s="268"/>
      <c r="G31" s="92"/>
      <c r="H31" s="92"/>
      <c r="I31" s="92"/>
      <c r="J31" s="268">
        <v>176.82</v>
      </c>
      <c r="K31" s="232">
        <f>SUM(J24:J31)</f>
        <v>6596.59</v>
      </c>
      <c r="L31" s="232"/>
      <c r="M31" s="92"/>
    </row>
    <row r="32" spans="1:13">
      <c r="A32" s="279">
        <v>44158</v>
      </c>
      <c r="B32" s="92" t="s">
        <v>377</v>
      </c>
      <c r="C32" s="268">
        <v>823.64</v>
      </c>
      <c r="D32" s="268"/>
      <c r="E32" s="268"/>
      <c r="F32" s="268"/>
      <c r="G32" s="92"/>
      <c r="H32" s="92"/>
      <c r="I32" s="92"/>
      <c r="J32" s="268">
        <v>823.64</v>
      </c>
      <c r="K32" s="84"/>
      <c r="L32" s="92"/>
      <c r="M32" s="92"/>
    </row>
    <row r="33" spans="1:13">
      <c r="A33" s="279">
        <v>44159</v>
      </c>
      <c r="B33" s="282" t="s">
        <v>1287</v>
      </c>
      <c r="C33" s="268">
        <v>1001.3</v>
      </c>
      <c r="D33" s="268"/>
      <c r="E33" s="268"/>
      <c r="F33" s="268"/>
      <c r="G33" s="92"/>
      <c r="H33" s="92"/>
      <c r="I33" s="92"/>
      <c r="J33" s="268">
        <v>1001.3</v>
      </c>
      <c r="K33" s="84"/>
      <c r="L33" s="92"/>
      <c r="M33" s="92"/>
    </row>
    <row r="34" spans="1:13">
      <c r="A34" s="279">
        <v>44159</v>
      </c>
      <c r="B34" s="92" t="s">
        <v>1288</v>
      </c>
      <c r="C34" s="268">
        <v>986</v>
      </c>
      <c r="D34" s="268"/>
      <c r="E34" s="268"/>
      <c r="F34" s="268"/>
      <c r="G34" s="92"/>
      <c r="H34" s="92"/>
      <c r="I34" s="92"/>
      <c r="J34" s="268">
        <v>986</v>
      </c>
      <c r="K34" s="84"/>
      <c r="L34" s="92"/>
      <c r="M34" s="92"/>
    </row>
    <row r="35" spans="1:13">
      <c r="A35" s="279">
        <v>44160</v>
      </c>
      <c r="B35" s="92"/>
      <c r="C35" s="268"/>
      <c r="D35" s="268"/>
      <c r="E35" s="268"/>
      <c r="F35" s="268"/>
      <c r="G35" s="92"/>
      <c r="H35" s="92"/>
      <c r="I35" s="92"/>
      <c r="J35" s="268"/>
      <c r="K35" s="84"/>
      <c r="L35" s="92"/>
      <c r="M35" s="92"/>
    </row>
    <row r="36" spans="1:13">
      <c r="A36" s="279">
        <v>44161</v>
      </c>
      <c r="B36" s="92" t="s">
        <v>1289</v>
      </c>
      <c r="C36" s="268">
        <v>49.9</v>
      </c>
      <c r="D36" s="268">
        <v>219.78</v>
      </c>
      <c r="E36" s="268"/>
      <c r="F36" s="268"/>
      <c r="G36" s="92"/>
      <c r="H36" s="92"/>
      <c r="I36" s="92"/>
      <c r="J36" s="268">
        <f>SUM(C36,D36)</f>
        <v>269.68</v>
      </c>
      <c r="K36" s="84"/>
      <c r="L36" s="92"/>
      <c r="M36" s="92"/>
    </row>
    <row r="37" spans="1:13">
      <c r="A37" s="279">
        <v>44162</v>
      </c>
      <c r="B37" s="282" t="s">
        <v>1287</v>
      </c>
      <c r="C37" s="268">
        <v>542.29999999999995</v>
      </c>
      <c r="D37" s="268"/>
      <c r="E37" s="268"/>
      <c r="F37" s="268"/>
      <c r="G37" s="92"/>
      <c r="H37" s="92"/>
      <c r="I37" s="92"/>
      <c r="J37" s="268">
        <v>542.29999999999995</v>
      </c>
      <c r="K37" s="84"/>
      <c r="L37" s="92"/>
      <c r="M37" s="92"/>
    </row>
    <row r="38" spans="1:13">
      <c r="A38" s="279">
        <v>44162</v>
      </c>
      <c r="B38" s="92" t="s">
        <v>1289</v>
      </c>
      <c r="C38" s="268">
        <v>99.9</v>
      </c>
      <c r="D38" s="268">
        <v>346.74</v>
      </c>
      <c r="E38" s="268"/>
      <c r="F38" s="268"/>
      <c r="G38" s="92"/>
      <c r="H38" s="92"/>
      <c r="I38" s="92"/>
      <c r="J38" s="268">
        <f>SUM(C38,D38)</f>
        <v>446.64</v>
      </c>
      <c r="K38" s="84"/>
      <c r="L38" s="92"/>
      <c r="M38" s="92"/>
    </row>
    <row r="39" spans="1:13">
      <c r="A39" s="279">
        <v>44162</v>
      </c>
      <c r="B39" s="92" t="s">
        <v>377</v>
      </c>
      <c r="C39" s="92">
        <v>927.96</v>
      </c>
      <c r="D39" s="268"/>
      <c r="E39" s="268"/>
      <c r="F39" s="268"/>
      <c r="G39" s="92"/>
      <c r="H39" s="92"/>
      <c r="I39" s="92"/>
      <c r="J39" s="92">
        <v>927.9</v>
      </c>
      <c r="K39" s="232">
        <f>SUM(J32:J39)</f>
        <v>4997.46</v>
      </c>
      <c r="L39" s="92"/>
      <c r="M39" s="92"/>
    </row>
    <row r="40" spans="1:13">
      <c r="A40" s="279">
        <v>44163</v>
      </c>
      <c r="B40" s="92" t="s">
        <v>377</v>
      </c>
      <c r="C40" s="92">
        <v>152.41</v>
      </c>
      <c r="D40" s="268"/>
      <c r="E40" s="268"/>
      <c r="F40" s="268"/>
      <c r="G40" s="92"/>
      <c r="H40" s="92"/>
      <c r="I40" s="92"/>
      <c r="J40" s="92">
        <v>152.41</v>
      </c>
      <c r="K40" s="84"/>
      <c r="L40" s="92"/>
      <c r="M40" s="92"/>
    </row>
    <row r="41" spans="1:13">
      <c r="A41" s="279">
        <v>44163</v>
      </c>
      <c r="B41" s="92" t="s">
        <v>1284</v>
      </c>
      <c r="C41" s="268">
        <v>1351.1</v>
      </c>
      <c r="D41" s="268">
        <v>1306.96</v>
      </c>
      <c r="E41" s="268"/>
      <c r="F41" s="268"/>
      <c r="G41" s="92"/>
      <c r="H41" s="92"/>
      <c r="I41" s="92"/>
      <c r="J41" s="268">
        <f>SUM(C41,D41)</f>
        <v>2658.06</v>
      </c>
      <c r="K41" s="84"/>
      <c r="L41" s="92"/>
      <c r="M41" s="92"/>
    </row>
    <row r="42" spans="1:13">
      <c r="A42" s="279">
        <v>44164</v>
      </c>
      <c r="B42" s="92" t="s">
        <v>1281</v>
      </c>
      <c r="C42" s="268">
        <v>328.45</v>
      </c>
      <c r="D42" s="268"/>
      <c r="E42" s="268"/>
      <c r="F42" s="268"/>
      <c r="G42" s="92"/>
      <c r="H42" s="92"/>
      <c r="I42" s="92"/>
      <c r="J42" s="268">
        <v>328.45</v>
      </c>
      <c r="K42" s="84"/>
      <c r="L42" s="92"/>
      <c r="M42" s="92"/>
    </row>
    <row r="43" spans="1:13">
      <c r="A43" s="279">
        <v>44164</v>
      </c>
      <c r="B43" s="92" t="s">
        <v>1279</v>
      </c>
      <c r="C43" s="268">
        <v>788.82</v>
      </c>
      <c r="D43" s="268"/>
      <c r="E43" s="268"/>
      <c r="F43" s="268"/>
      <c r="G43" s="92"/>
      <c r="H43" s="92"/>
      <c r="I43" s="92"/>
      <c r="J43" s="268">
        <v>788.82</v>
      </c>
      <c r="K43" s="84"/>
      <c r="L43" s="92"/>
      <c r="M43" s="92"/>
    </row>
    <row r="44" spans="1:13">
      <c r="A44" s="279">
        <v>44164</v>
      </c>
      <c r="B44" s="92" t="s">
        <v>377</v>
      </c>
      <c r="C44" s="268">
        <v>475.57</v>
      </c>
      <c r="D44" s="268"/>
      <c r="E44" s="268"/>
      <c r="F44" s="268"/>
      <c r="G44" s="92"/>
      <c r="H44" s="92"/>
      <c r="I44" s="92"/>
      <c r="J44" s="268">
        <v>475.57</v>
      </c>
      <c r="K44" s="84"/>
      <c r="L44" s="92"/>
      <c r="M44" s="92"/>
    </row>
    <row r="45" spans="1:13">
      <c r="A45" s="279">
        <v>44165</v>
      </c>
      <c r="B45" s="92"/>
      <c r="C45" s="268"/>
      <c r="D45" s="268"/>
      <c r="E45" s="268"/>
      <c r="F45" s="268"/>
      <c r="G45" s="92"/>
      <c r="H45" s="92"/>
      <c r="I45" s="92"/>
      <c r="J45" s="268"/>
      <c r="K45" s="84"/>
      <c r="L45" s="92"/>
      <c r="M45" s="92"/>
    </row>
    <row r="46" spans="1:13">
      <c r="A46" s="279">
        <v>44166</v>
      </c>
      <c r="B46" s="92" t="s">
        <v>1290</v>
      </c>
      <c r="C46" s="268">
        <v>42.39</v>
      </c>
      <c r="D46" s="268"/>
      <c r="E46" s="268"/>
      <c r="F46" s="268"/>
      <c r="G46" s="92"/>
      <c r="H46" s="92"/>
      <c r="I46" s="92"/>
      <c r="J46" s="268">
        <v>42.39</v>
      </c>
      <c r="K46" s="84"/>
      <c r="L46" s="92"/>
      <c r="M46" s="92"/>
    </row>
    <row r="47" spans="1:13">
      <c r="A47" s="279">
        <v>44167</v>
      </c>
      <c r="B47" s="92" t="s">
        <v>1291</v>
      </c>
      <c r="C47" s="268">
        <v>183</v>
      </c>
      <c r="D47" s="268"/>
      <c r="E47" s="268"/>
      <c r="F47" s="268"/>
      <c r="G47" s="92"/>
      <c r="H47" s="92"/>
      <c r="I47" s="92"/>
      <c r="J47" s="268">
        <v>183</v>
      </c>
      <c r="K47" s="232">
        <f>SUM(J40:J47)</f>
        <v>4628.7</v>
      </c>
      <c r="L47" s="92"/>
      <c r="M47" s="92"/>
    </row>
    <row r="48" spans="1:13">
      <c r="A48" s="279">
        <v>44167</v>
      </c>
      <c r="B48" s="92" t="s">
        <v>406</v>
      </c>
      <c r="C48" s="268">
        <v>4.99</v>
      </c>
      <c r="D48" s="268">
        <v>29.7</v>
      </c>
      <c r="E48" s="268"/>
      <c r="F48" s="268"/>
      <c r="G48" s="92"/>
      <c r="H48" s="92"/>
      <c r="I48" s="92"/>
      <c r="J48" s="268">
        <f t="shared" ref="J48:J49" si="3">SUM(C48,D48,E48,F48,G48)</f>
        <v>34.69</v>
      </c>
      <c r="K48" s="84"/>
      <c r="L48" s="92"/>
      <c r="M48" s="92"/>
    </row>
    <row r="49" spans="1:13">
      <c r="A49" s="279">
        <v>44169</v>
      </c>
      <c r="B49" s="92" t="s">
        <v>1292</v>
      </c>
      <c r="C49" s="268">
        <v>419.85</v>
      </c>
      <c r="D49" s="268"/>
      <c r="E49" s="268"/>
      <c r="F49" s="268"/>
      <c r="G49" s="92"/>
      <c r="H49" s="92"/>
      <c r="I49" s="92"/>
      <c r="J49" s="268">
        <f t="shared" si="3"/>
        <v>419.85</v>
      </c>
      <c r="K49" s="84"/>
      <c r="L49" s="92"/>
      <c r="M49" s="92"/>
    </row>
    <row r="50" spans="1:13">
      <c r="A50" s="279">
        <v>44169</v>
      </c>
      <c r="B50" s="280" t="s">
        <v>377</v>
      </c>
      <c r="C50" s="268">
        <v>725.71</v>
      </c>
      <c r="D50" s="268"/>
      <c r="E50" s="268"/>
      <c r="F50" s="268"/>
      <c r="G50" s="92"/>
      <c r="H50" s="92"/>
      <c r="I50" s="92"/>
      <c r="J50" s="268">
        <v>725.71</v>
      </c>
      <c r="K50" s="84"/>
      <c r="L50" s="92"/>
      <c r="M50" s="92"/>
    </row>
    <row r="51" spans="1:13">
      <c r="A51" s="279">
        <v>44170</v>
      </c>
      <c r="B51" s="280" t="s">
        <v>377</v>
      </c>
      <c r="C51" s="268">
        <v>3323.4</v>
      </c>
      <c r="D51" s="268"/>
      <c r="E51" s="268"/>
      <c r="F51" s="268"/>
      <c r="G51" s="92"/>
      <c r="H51" s="92"/>
      <c r="I51" s="92"/>
      <c r="J51" s="268">
        <v>3323.4</v>
      </c>
      <c r="K51" s="84"/>
      <c r="L51" s="92"/>
      <c r="M51" s="92"/>
    </row>
    <row r="52" spans="1:13">
      <c r="A52" s="279">
        <v>44170</v>
      </c>
      <c r="B52" s="92" t="s">
        <v>406</v>
      </c>
      <c r="C52" s="268">
        <v>150</v>
      </c>
      <c r="D52" s="268"/>
      <c r="E52" s="268"/>
      <c r="F52" s="268"/>
      <c r="G52" s="92"/>
      <c r="H52" s="92"/>
      <c r="I52" s="92"/>
      <c r="J52" s="268">
        <f t="shared" ref="J52:J53" si="4">SUM(C52,D52,E52,F52,G52)</f>
        <v>150</v>
      </c>
      <c r="K52" s="84"/>
      <c r="L52" s="92"/>
      <c r="M52" s="92"/>
    </row>
    <row r="53" spans="1:13">
      <c r="A53" s="279">
        <v>44171</v>
      </c>
      <c r="B53" s="280" t="s">
        <v>377</v>
      </c>
      <c r="C53" s="268">
        <v>120.33</v>
      </c>
      <c r="D53" s="268"/>
      <c r="E53" s="268"/>
      <c r="F53" s="268"/>
      <c r="G53" s="92"/>
      <c r="H53" s="92"/>
      <c r="I53" s="92"/>
      <c r="J53" s="268">
        <f t="shared" si="4"/>
        <v>120.33</v>
      </c>
      <c r="K53" s="84"/>
      <c r="L53" s="92"/>
      <c r="M53" s="92"/>
    </row>
    <row r="54" spans="1:13">
      <c r="A54" s="279">
        <v>44172</v>
      </c>
      <c r="B54" s="92"/>
      <c r="C54" s="268"/>
      <c r="D54" s="268"/>
      <c r="E54" s="268"/>
      <c r="F54" s="268"/>
      <c r="G54" s="92"/>
      <c r="H54" s="92"/>
      <c r="I54" s="92"/>
      <c r="J54" s="268"/>
      <c r="K54" s="84"/>
      <c r="L54" s="92"/>
      <c r="M54" s="92"/>
    </row>
    <row r="55" spans="1:13">
      <c r="A55" s="279">
        <v>44173</v>
      </c>
      <c r="B55" s="92" t="s">
        <v>406</v>
      </c>
      <c r="C55" s="268">
        <v>726</v>
      </c>
      <c r="D55" s="268"/>
      <c r="E55" s="268"/>
      <c r="F55" s="268"/>
      <c r="G55" s="92"/>
      <c r="H55" s="92"/>
      <c r="I55" s="92"/>
      <c r="J55" s="268">
        <f>SUM(C55,D55,E55,F55,G55)</f>
        <v>726</v>
      </c>
      <c r="K55" s="232">
        <f>SUM(J48:J55)</f>
        <v>5499.98</v>
      </c>
      <c r="L55" s="232"/>
      <c r="M55" s="92"/>
    </row>
    <row r="56" spans="1:13">
      <c r="A56" s="279">
        <v>44174</v>
      </c>
      <c r="B56" s="92"/>
      <c r="C56" s="268"/>
      <c r="D56" s="268"/>
      <c r="E56" s="268"/>
      <c r="F56" s="268"/>
      <c r="G56" s="92"/>
      <c r="H56" s="92"/>
      <c r="I56" s="92"/>
      <c r="J56" s="268"/>
      <c r="K56" s="84"/>
      <c r="L56" s="84"/>
      <c r="M56" s="92"/>
    </row>
    <row r="57" spans="1:13">
      <c r="A57" s="279">
        <v>44175</v>
      </c>
      <c r="B57" s="92"/>
      <c r="C57" s="268"/>
      <c r="D57" s="268"/>
      <c r="E57" s="268"/>
      <c r="F57" s="268"/>
      <c r="G57" s="92"/>
      <c r="H57" s="92"/>
      <c r="I57" s="92"/>
      <c r="J57" s="268"/>
      <c r="K57" s="84"/>
      <c r="L57" s="84"/>
      <c r="M57" s="92"/>
    </row>
    <row r="58" spans="1:13">
      <c r="A58" s="279">
        <v>44176</v>
      </c>
      <c r="B58" s="92"/>
      <c r="C58" s="268"/>
      <c r="D58" s="268"/>
      <c r="E58" s="268"/>
      <c r="F58" s="268"/>
      <c r="G58" s="92"/>
      <c r="H58" s="92"/>
      <c r="I58" s="92"/>
      <c r="J58" s="268"/>
      <c r="K58" s="84"/>
      <c r="L58" s="84"/>
      <c r="M58" s="92"/>
    </row>
    <row r="59" spans="1:13">
      <c r="A59" s="279">
        <v>44177</v>
      </c>
      <c r="B59" s="92" t="s">
        <v>1291</v>
      </c>
      <c r="C59" s="268">
        <v>1473</v>
      </c>
      <c r="D59" s="268" t="s">
        <v>1293</v>
      </c>
      <c r="E59" s="268"/>
      <c r="F59" s="268"/>
      <c r="G59" s="92"/>
      <c r="H59" s="92"/>
      <c r="I59" s="92"/>
      <c r="J59" s="268">
        <v>1473</v>
      </c>
      <c r="K59" s="84"/>
      <c r="L59" s="84"/>
      <c r="M59" s="92"/>
    </row>
    <row r="60" spans="1:13">
      <c r="A60" s="279">
        <v>44177</v>
      </c>
      <c r="B60" s="92" t="s">
        <v>377</v>
      </c>
      <c r="C60" s="268">
        <v>346.83</v>
      </c>
      <c r="D60" s="268">
        <v>113.68</v>
      </c>
      <c r="E60" s="268"/>
      <c r="F60" s="268"/>
      <c r="G60" s="92"/>
      <c r="H60" s="92"/>
      <c r="I60" s="92"/>
      <c r="J60" s="268">
        <f t="shared" ref="J60:J61" si="5">SUM(C60,D60,E60,F60,G60)</f>
        <v>460.51</v>
      </c>
      <c r="K60" s="84"/>
      <c r="L60" s="84"/>
      <c r="M60" s="92"/>
    </row>
    <row r="61" spans="1:13">
      <c r="A61" s="279">
        <v>44177</v>
      </c>
      <c r="B61" s="92" t="s">
        <v>1284</v>
      </c>
      <c r="C61" s="268">
        <v>2982.16</v>
      </c>
      <c r="D61" s="268">
        <v>1770</v>
      </c>
      <c r="E61" s="268">
        <v>3088</v>
      </c>
      <c r="F61" s="268"/>
      <c r="G61" s="92"/>
      <c r="H61" s="92"/>
      <c r="I61" s="92"/>
      <c r="J61" s="268">
        <f t="shared" si="5"/>
        <v>7840.16</v>
      </c>
      <c r="K61" s="84"/>
      <c r="L61" s="84"/>
      <c r="M61" s="92"/>
    </row>
    <row r="62" spans="1:13">
      <c r="A62" s="279">
        <v>44177</v>
      </c>
      <c r="B62" s="92" t="s">
        <v>1294</v>
      </c>
      <c r="C62" s="268">
        <v>645</v>
      </c>
      <c r="D62" s="268"/>
      <c r="E62" s="268"/>
      <c r="F62" s="268"/>
      <c r="G62" s="92"/>
      <c r="H62" s="92"/>
      <c r="I62" s="92"/>
      <c r="J62" s="268">
        <v>645</v>
      </c>
      <c r="K62" s="84"/>
      <c r="L62" s="84"/>
      <c r="M62" s="92"/>
    </row>
    <row r="63" spans="1:13">
      <c r="A63" s="279">
        <v>44177</v>
      </c>
      <c r="B63" s="92" t="s">
        <v>406</v>
      </c>
      <c r="C63" s="268">
        <v>1473.8</v>
      </c>
      <c r="D63" s="268"/>
      <c r="E63" s="268"/>
      <c r="F63" s="268"/>
      <c r="G63" s="92"/>
      <c r="H63" s="92"/>
      <c r="I63" s="92"/>
      <c r="J63" s="268">
        <f t="shared" ref="J63:J64" si="6">SUM(C63,D63,E63,F63,G63)</f>
        <v>1473.8</v>
      </c>
      <c r="K63" s="84"/>
      <c r="L63" s="84"/>
      <c r="M63" s="92"/>
    </row>
    <row r="64" spans="1:13">
      <c r="A64" s="279">
        <v>44178</v>
      </c>
      <c r="B64" s="92" t="s">
        <v>1280</v>
      </c>
      <c r="C64" s="268">
        <v>1557.92</v>
      </c>
      <c r="D64" s="268"/>
      <c r="E64" s="268"/>
      <c r="F64" s="268"/>
      <c r="G64" s="92"/>
      <c r="H64" s="92"/>
      <c r="I64" s="92"/>
      <c r="J64" s="268">
        <f t="shared" si="6"/>
        <v>1557.92</v>
      </c>
      <c r="K64" s="84"/>
      <c r="L64" s="84"/>
      <c r="M64" s="92"/>
    </row>
    <row r="65" spans="1:13">
      <c r="A65" s="279">
        <v>44179</v>
      </c>
      <c r="B65" s="92" t="s">
        <v>1292</v>
      </c>
      <c r="C65" s="268">
        <v>839.7</v>
      </c>
      <c r="D65" s="268"/>
      <c r="E65" s="268"/>
      <c r="F65" s="268"/>
      <c r="G65" s="92"/>
      <c r="H65" s="92"/>
      <c r="I65" s="92"/>
      <c r="J65" s="268">
        <v>839.7</v>
      </c>
      <c r="K65" s="232">
        <f>SUM(J59:J65)</f>
        <v>14290.09</v>
      </c>
      <c r="L65" s="232"/>
      <c r="M65" s="92"/>
    </row>
    <row r="66" spans="1:13">
      <c r="A66" s="279">
        <v>44179</v>
      </c>
      <c r="B66" s="92" t="s">
        <v>1291</v>
      </c>
      <c r="C66" s="268">
        <v>347.14</v>
      </c>
      <c r="D66" s="268"/>
      <c r="E66" s="268"/>
      <c r="F66" s="268"/>
      <c r="G66" s="92"/>
      <c r="H66" s="92"/>
      <c r="I66" s="92"/>
      <c r="J66" s="268">
        <f>SUM(C66,D66,E66,F66,G66)</f>
        <v>347.14</v>
      </c>
      <c r="K66" s="84"/>
      <c r="L66" s="92"/>
      <c r="M66" s="92"/>
    </row>
    <row r="67" spans="1:13">
      <c r="A67" s="279">
        <v>44180</v>
      </c>
      <c r="B67" s="92" t="s">
        <v>1291</v>
      </c>
      <c r="C67" s="268">
        <v>1385.02</v>
      </c>
      <c r="D67" s="268"/>
      <c r="E67" s="268"/>
      <c r="F67" s="268"/>
      <c r="G67" s="92"/>
      <c r="H67" s="92"/>
      <c r="I67" s="92"/>
      <c r="J67" s="268">
        <v>1385.02</v>
      </c>
      <c r="K67" s="84"/>
      <c r="L67" s="92"/>
      <c r="M67" s="92"/>
    </row>
    <row r="68" spans="1:13">
      <c r="A68" s="279">
        <v>44180</v>
      </c>
      <c r="B68" s="92" t="s">
        <v>406</v>
      </c>
      <c r="C68" s="268">
        <v>1385.02</v>
      </c>
      <c r="D68" s="268">
        <v>130</v>
      </c>
      <c r="E68" s="268"/>
      <c r="F68" s="268"/>
      <c r="G68" s="92"/>
      <c r="H68" s="92"/>
      <c r="I68" s="92"/>
      <c r="J68" s="268">
        <f t="shared" ref="J68:J70" si="7">SUM(C68,D68,E68,F68,G68)</f>
        <v>1515.02</v>
      </c>
      <c r="K68" s="84"/>
      <c r="L68" s="92"/>
      <c r="M68" s="92"/>
    </row>
    <row r="69" spans="1:13">
      <c r="A69" s="279">
        <v>44181</v>
      </c>
      <c r="B69" s="92" t="s">
        <v>1284</v>
      </c>
      <c r="C69" s="268">
        <v>1314</v>
      </c>
      <c r="D69" s="268"/>
      <c r="E69" s="268"/>
      <c r="F69" s="268"/>
      <c r="G69" s="92"/>
      <c r="H69" s="92"/>
      <c r="I69" s="92"/>
      <c r="J69" s="268">
        <f t="shared" si="7"/>
        <v>1314</v>
      </c>
      <c r="K69" s="84"/>
      <c r="L69" s="92"/>
      <c r="M69" s="92"/>
    </row>
    <row r="70" spans="1:13">
      <c r="A70" s="279">
        <v>44181</v>
      </c>
      <c r="B70" s="92" t="s">
        <v>1284</v>
      </c>
      <c r="C70" s="268">
        <v>525.6</v>
      </c>
      <c r="D70" s="268">
        <v>1888.2</v>
      </c>
      <c r="E70" s="268"/>
      <c r="F70" s="268"/>
      <c r="G70" s="92"/>
      <c r="H70" s="92"/>
      <c r="I70" s="92"/>
      <c r="J70" s="268">
        <f t="shared" si="7"/>
        <v>2413.8000000000002</v>
      </c>
      <c r="K70" s="232"/>
      <c r="L70" s="92"/>
      <c r="M70" s="92"/>
    </row>
    <row r="71" spans="1:13">
      <c r="A71" s="279">
        <v>44182</v>
      </c>
      <c r="B71" s="92" t="s">
        <v>1295</v>
      </c>
      <c r="C71" s="268"/>
      <c r="D71" s="268"/>
      <c r="E71" s="268"/>
      <c r="F71" s="268"/>
      <c r="G71" s="92"/>
      <c r="H71" s="92"/>
      <c r="I71" s="92"/>
      <c r="J71" s="268"/>
      <c r="K71" s="84"/>
      <c r="L71" s="92"/>
      <c r="M71" s="92"/>
    </row>
    <row r="72" spans="1:13">
      <c r="A72" s="279">
        <v>44183</v>
      </c>
      <c r="B72" s="92"/>
      <c r="C72" s="268" t="s">
        <v>1296</v>
      </c>
      <c r="D72" s="268"/>
      <c r="E72" s="268"/>
      <c r="F72" s="268"/>
      <c r="G72" s="92"/>
      <c r="H72" s="92"/>
      <c r="I72" s="92"/>
      <c r="J72" s="268"/>
      <c r="K72" s="84"/>
      <c r="L72" s="92"/>
      <c r="M72" s="92"/>
    </row>
    <row r="73" spans="1:13">
      <c r="A73" s="279">
        <v>44184</v>
      </c>
      <c r="B73" s="92" t="s">
        <v>1294</v>
      </c>
      <c r="C73" s="268">
        <v>84.78</v>
      </c>
      <c r="D73" s="268"/>
      <c r="E73" s="268"/>
      <c r="F73" s="268"/>
      <c r="G73" s="92"/>
      <c r="H73" s="92"/>
      <c r="I73" s="92"/>
      <c r="J73" s="268">
        <v>84.78</v>
      </c>
      <c r="K73" s="84"/>
      <c r="L73" s="92"/>
      <c r="M73" s="92"/>
    </row>
    <row r="74" spans="1:13">
      <c r="A74" s="279">
        <v>44184</v>
      </c>
      <c r="B74" s="92" t="s">
        <v>372</v>
      </c>
      <c r="C74" s="268">
        <v>3826.26</v>
      </c>
      <c r="D74" s="268">
        <v>1657.24</v>
      </c>
      <c r="E74" s="268">
        <v>942.26</v>
      </c>
      <c r="F74" s="268"/>
      <c r="G74" s="92"/>
      <c r="H74" s="92"/>
      <c r="I74" s="92"/>
      <c r="J74" s="268">
        <f>SUM(C74,D74,E74,F74,G74)</f>
        <v>6425.76</v>
      </c>
      <c r="K74" s="232">
        <f>SUM(J66:J74)</f>
        <v>13485.52</v>
      </c>
      <c r="L74" s="232"/>
      <c r="M74" s="92"/>
    </row>
    <row r="75" spans="1:13">
      <c r="A75" s="279">
        <v>44185</v>
      </c>
      <c r="B75" s="92" t="s">
        <v>377</v>
      </c>
      <c r="C75" s="268">
        <v>908</v>
      </c>
      <c r="D75" s="268"/>
      <c r="E75" s="268"/>
      <c r="F75" s="268"/>
      <c r="G75" s="92"/>
      <c r="H75" s="92"/>
      <c r="I75" s="92"/>
      <c r="J75" s="268">
        <v>908</v>
      </c>
      <c r="K75" s="84"/>
      <c r="L75" s="84"/>
      <c r="M75" s="92"/>
    </row>
    <row r="76" spans="1:13">
      <c r="A76" s="279">
        <v>44185</v>
      </c>
      <c r="B76" s="92" t="s">
        <v>1279</v>
      </c>
      <c r="C76" s="268">
        <v>3032</v>
      </c>
      <c r="D76" s="268"/>
      <c r="E76" s="268"/>
      <c r="F76" s="268"/>
      <c r="G76" s="92"/>
      <c r="H76" s="92"/>
      <c r="I76" s="92"/>
      <c r="J76" s="268">
        <v>3032</v>
      </c>
      <c r="K76" s="84"/>
      <c r="L76" s="84"/>
      <c r="M76" s="92"/>
    </row>
    <row r="77" spans="1:13">
      <c r="A77" s="279">
        <v>44185</v>
      </c>
      <c r="B77" s="92" t="s">
        <v>1281</v>
      </c>
      <c r="C77" s="268">
        <v>778.38</v>
      </c>
      <c r="D77" s="268"/>
      <c r="E77" s="268"/>
      <c r="F77" s="268"/>
      <c r="G77" s="92"/>
      <c r="H77" s="92"/>
      <c r="I77" s="92"/>
      <c r="J77" s="268">
        <f t="shared" ref="J77:J78" si="8">SUM(C77,D77,E77,F77,G77)</f>
        <v>778.38</v>
      </c>
      <c r="K77" s="84"/>
      <c r="L77" s="84"/>
      <c r="M77" s="92"/>
    </row>
    <row r="78" spans="1:13">
      <c r="A78" s="279">
        <v>44186</v>
      </c>
      <c r="B78" s="92" t="s">
        <v>1280</v>
      </c>
      <c r="C78" s="268">
        <v>596.78</v>
      </c>
      <c r="D78" s="268"/>
      <c r="E78" s="268"/>
      <c r="F78" s="268"/>
      <c r="G78" s="92"/>
      <c r="H78" s="92"/>
      <c r="I78" s="92"/>
      <c r="J78" s="268">
        <f t="shared" si="8"/>
        <v>596.78</v>
      </c>
      <c r="K78" s="84"/>
      <c r="L78" s="84"/>
      <c r="M78" s="92"/>
    </row>
    <row r="79" spans="1:13">
      <c r="A79" s="279"/>
      <c r="B79" s="92"/>
      <c r="C79" s="268"/>
      <c r="D79" s="268"/>
      <c r="E79" s="268"/>
      <c r="F79" s="268"/>
      <c r="G79" s="92"/>
      <c r="H79" s="92"/>
      <c r="I79" s="92"/>
      <c r="J79" s="268"/>
      <c r="K79" s="84"/>
      <c r="L79" s="84"/>
      <c r="M79" s="92"/>
    </row>
    <row r="80" spans="1:13">
      <c r="A80" s="279">
        <v>44187</v>
      </c>
      <c r="B80" s="92" t="s">
        <v>406</v>
      </c>
      <c r="C80" s="268">
        <v>549.67999999999995</v>
      </c>
      <c r="D80" s="268">
        <v>549.67999999999995</v>
      </c>
      <c r="E80" s="268"/>
      <c r="F80" s="268"/>
      <c r="G80" s="92"/>
      <c r="H80" s="92"/>
      <c r="I80" s="92"/>
      <c r="J80" s="268">
        <f t="shared" ref="J80:J82" si="9">SUM(C80,D80,E80,F80,G80)</f>
        <v>1099.3599999999999</v>
      </c>
      <c r="K80" s="84"/>
      <c r="L80" s="84"/>
      <c r="M80" s="92"/>
    </row>
    <row r="81" spans="1:13">
      <c r="A81" s="279">
        <v>44188</v>
      </c>
      <c r="B81" s="92" t="s">
        <v>372</v>
      </c>
      <c r="C81" s="268">
        <v>1613.6</v>
      </c>
      <c r="D81" s="268">
        <v>190.98</v>
      </c>
      <c r="E81" s="268"/>
      <c r="F81" s="268"/>
      <c r="G81" s="92"/>
      <c r="H81" s="92"/>
      <c r="I81" s="92"/>
      <c r="J81" s="268">
        <f t="shared" si="9"/>
        <v>1804.58</v>
      </c>
      <c r="K81" s="84"/>
      <c r="L81" s="84"/>
      <c r="M81" s="92"/>
    </row>
    <row r="82" spans="1:13">
      <c r="A82" s="279">
        <v>44189</v>
      </c>
      <c r="B82" s="92" t="s">
        <v>1284</v>
      </c>
      <c r="C82" s="268">
        <v>1954.68</v>
      </c>
      <c r="D82" s="268"/>
      <c r="E82" s="268"/>
      <c r="F82" s="268"/>
      <c r="G82" s="92"/>
      <c r="H82" s="92"/>
      <c r="I82" s="92"/>
      <c r="J82" s="268">
        <f t="shared" si="9"/>
        <v>1954.68</v>
      </c>
      <c r="K82" s="232">
        <f>SUM(J75:J82)</f>
        <v>10173.779999999999</v>
      </c>
      <c r="L82" s="232"/>
      <c r="M82" s="92"/>
    </row>
    <row r="83" spans="1:13">
      <c r="A83" s="279">
        <v>44190</v>
      </c>
      <c r="B83" s="92"/>
      <c r="C83" s="268"/>
      <c r="D83" s="268"/>
      <c r="E83" s="268"/>
      <c r="F83" s="268"/>
      <c r="G83" s="92"/>
      <c r="H83" s="92"/>
      <c r="I83" s="92"/>
      <c r="J83" s="268"/>
      <c r="K83" s="84"/>
      <c r="L83" s="92"/>
      <c r="M83" s="92"/>
    </row>
    <row r="84" spans="1:13">
      <c r="A84" s="279">
        <v>44191</v>
      </c>
      <c r="B84" s="92" t="s">
        <v>1294</v>
      </c>
      <c r="C84" s="268">
        <v>783.8</v>
      </c>
      <c r="D84" s="268"/>
      <c r="E84" s="268"/>
      <c r="F84" s="268"/>
      <c r="G84" s="92"/>
      <c r="H84" s="92"/>
      <c r="I84" s="92"/>
      <c r="J84" s="268">
        <v>783.8</v>
      </c>
      <c r="K84" s="84"/>
      <c r="L84" s="92"/>
      <c r="M84" s="92"/>
    </row>
    <row r="85" spans="1:13">
      <c r="A85" s="279">
        <v>44191</v>
      </c>
      <c r="B85" s="92" t="s">
        <v>1291</v>
      </c>
      <c r="C85" s="268">
        <v>1282.23</v>
      </c>
      <c r="D85" s="268">
        <v>150</v>
      </c>
      <c r="E85" s="268"/>
      <c r="F85" s="268"/>
      <c r="G85" s="92"/>
      <c r="H85" s="92"/>
      <c r="I85" s="92"/>
      <c r="J85" s="268">
        <f t="shared" ref="J85:J88" si="10">SUM(C85,D85,E85,F85,G85)</f>
        <v>1432.23</v>
      </c>
      <c r="K85" s="84"/>
      <c r="L85" s="92"/>
      <c r="M85" s="92"/>
    </row>
    <row r="86" spans="1:13">
      <c r="A86" s="279">
        <v>44191</v>
      </c>
      <c r="B86" s="92" t="s">
        <v>1284</v>
      </c>
      <c r="C86" s="268">
        <v>3047</v>
      </c>
      <c r="D86" s="268"/>
      <c r="E86" s="268"/>
      <c r="F86" s="268"/>
      <c r="G86" s="92"/>
      <c r="H86" s="92"/>
      <c r="I86" s="92"/>
      <c r="J86" s="268">
        <f t="shared" si="10"/>
        <v>3047</v>
      </c>
      <c r="K86" s="84"/>
      <c r="L86" s="92"/>
      <c r="M86" s="92"/>
    </row>
    <row r="87" spans="1:13">
      <c r="A87" s="279">
        <v>44191</v>
      </c>
      <c r="B87" s="92" t="s">
        <v>372</v>
      </c>
      <c r="C87" s="268">
        <v>1534.72</v>
      </c>
      <c r="D87" s="268">
        <v>260</v>
      </c>
      <c r="E87" s="268">
        <v>60</v>
      </c>
      <c r="F87" s="268"/>
      <c r="G87" s="92"/>
      <c r="H87" s="92"/>
      <c r="I87" s="92"/>
      <c r="J87" s="268">
        <f t="shared" si="10"/>
        <v>1854.72</v>
      </c>
      <c r="K87" s="84"/>
      <c r="L87" s="92"/>
      <c r="M87" s="92"/>
    </row>
    <row r="88" spans="1:13">
      <c r="A88" s="279">
        <v>44191</v>
      </c>
      <c r="B88" s="92" t="s">
        <v>1284</v>
      </c>
      <c r="C88" s="268">
        <v>4636.9799999999996</v>
      </c>
      <c r="D88" s="268"/>
      <c r="E88" s="268"/>
      <c r="F88" s="268"/>
      <c r="G88" s="92"/>
      <c r="H88" s="92"/>
      <c r="I88" s="92"/>
      <c r="J88" s="268">
        <f t="shared" si="10"/>
        <v>4636.9799999999996</v>
      </c>
      <c r="K88" s="232"/>
      <c r="L88" s="92"/>
      <c r="M88" s="92"/>
    </row>
    <row r="89" spans="1:13">
      <c r="A89" s="279">
        <v>44192</v>
      </c>
      <c r="B89" s="92"/>
      <c r="C89" s="268"/>
      <c r="D89" s="268"/>
      <c r="E89" s="268"/>
      <c r="F89" s="268"/>
      <c r="G89" s="92"/>
      <c r="H89" s="92"/>
      <c r="I89" s="92"/>
      <c r="J89" s="268"/>
      <c r="K89" s="84"/>
      <c r="L89" s="92"/>
      <c r="M89" s="92"/>
    </row>
    <row r="90" spans="1:13">
      <c r="A90" s="279">
        <v>44193</v>
      </c>
      <c r="B90" s="92" t="s">
        <v>406</v>
      </c>
      <c r="C90" s="268">
        <v>1737</v>
      </c>
      <c r="D90" s="268">
        <v>403.59</v>
      </c>
      <c r="E90" s="268"/>
      <c r="F90" s="268"/>
      <c r="G90" s="92"/>
      <c r="H90" s="92"/>
      <c r="I90" s="92"/>
      <c r="J90" s="268">
        <f t="shared" ref="J90:J91" si="11">SUM(C90,D90,E90,F90,G90)</f>
        <v>2140.59</v>
      </c>
      <c r="K90" s="84"/>
      <c r="L90" s="92"/>
      <c r="M90" s="92"/>
    </row>
    <row r="91" spans="1:13">
      <c r="A91" s="279">
        <v>44193</v>
      </c>
      <c r="B91" s="92" t="s">
        <v>1284</v>
      </c>
      <c r="C91" s="268">
        <v>1210</v>
      </c>
      <c r="D91" s="268">
        <v>382.8</v>
      </c>
      <c r="E91" s="268"/>
      <c r="F91" s="268"/>
      <c r="G91" s="92"/>
      <c r="H91" s="92"/>
      <c r="I91" s="92"/>
      <c r="J91" s="268">
        <f t="shared" si="11"/>
        <v>1592.8</v>
      </c>
      <c r="K91" s="232">
        <f>SUM(J83:J91)</f>
        <v>15488.119999999999</v>
      </c>
      <c r="L91" s="232"/>
      <c r="M91" s="92"/>
    </row>
    <row r="92" spans="1:13">
      <c r="A92" s="279">
        <v>44194</v>
      </c>
      <c r="B92" s="92"/>
      <c r="C92" s="268"/>
      <c r="D92" s="268"/>
      <c r="E92" s="268"/>
      <c r="F92" s="268"/>
      <c r="G92" s="92"/>
      <c r="H92" s="92"/>
      <c r="I92" s="92"/>
      <c r="J92" s="268"/>
      <c r="K92" s="84"/>
      <c r="L92" s="92"/>
      <c r="M92" s="92"/>
    </row>
    <row r="93" spans="1:13">
      <c r="A93" s="279">
        <v>44195</v>
      </c>
      <c r="B93" s="92" t="s">
        <v>377</v>
      </c>
      <c r="C93" s="268">
        <v>752.75</v>
      </c>
      <c r="D93" s="268"/>
      <c r="E93" s="268"/>
      <c r="F93" s="268"/>
      <c r="G93" s="92"/>
      <c r="H93" s="92"/>
      <c r="I93" s="92"/>
      <c r="J93" s="268">
        <v>752.75</v>
      </c>
      <c r="K93" s="84"/>
      <c r="L93" s="92"/>
      <c r="M93" s="92"/>
    </row>
    <row r="94" spans="1:13">
      <c r="A94" s="279">
        <v>44195</v>
      </c>
      <c r="B94" s="92" t="s">
        <v>372</v>
      </c>
      <c r="C94" s="268">
        <v>2354.8200000000002</v>
      </c>
      <c r="D94" s="268">
        <v>1670</v>
      </c>
      <c r="E94" s="268">
        <v>560.28</v>
      </c>
      <c r="F94" s="268">
        <v>152.97999999999999</v>
      </c>
      <c r="G94" s="92">
        <v>746.2</v>
      </c>
      <c r="H94" s="268">
        <f>SUM(C92,D92,E92,F94,G94)</f>
        <v>899.18000000000006</v>
      </c>
      <c r="I94" s="92"/>
      <c r="J94" s="268">
        <f>SUM(C94,D94,E94,F94,G94,H94)</f>
        <v>6383.46</v>
      </c>
      <c r="K94" s="84"/>
      <c r="L94" s="92"/>
      <c r="M94" s="92"/>
    </row>
    <row r="95" spans="1:13">
      <c r="A95" s="279">
        <v>44196</v>
      </c>
      <c r="B95" s="92" t="s">
        <v>372</v>
      </c>
      <c r="C95" s="268">
        <v>4477.24</v>
      </c>
      <c r="D95" s="268">
        <v>170.8</v>
      </c>
      <c r="E95" s="268"/>
      <c r="F95" s="268"/>
      <c r="G95" s="92"/>
      <c r="H95" s="92"/>
      <c r="I95" s="92"/>
      <c r="J95" s="268">
        <f>SUM(C95,D95)</f>
        <v>4648.04</v>
      </c>
      <c r="K95" s="84"/>
      <c r="L95" s="92"/>
      <c r="M95" s="92"/>
    </row>
    <row r="96" spans="1:13">
      <c r="A96" s="279">
        <v>44196</v>
      </c>
      <c r="B96" s="92" t="s">
        <v>377</v>
      </c>
      <c r="C96" s="268">
        <v>809.07</v>
      </c>
      <c r="D96" s="268">
        <v>23.88</v>
      </c>
      <c r="E96" s="268">
        <v>8.9700000000000006</v>
      </c>
      <c r="F96" s="268"/>
      <c r="G96" s="92"/>
      <c r="H96" s="92"/>
      <c r="I96" s="92"/>
      <c r="J96" s="268">
        <f>SUM(C94,D94,E94,F96,G96)</f>
        <v>4585.1000000000004</v>
      </c>
      <c r="K96" s="232">
        <f>SUM(J92:J96)</f>
        <v>16369.35</v>
      </c>
      <c r="L96" s="92"/>
      <c r="M96" s="92"/>
    </row>
    <row r="97" spans="1:13">
      <c r="A97" s="279"/>
      <c r="B97" s="92"/>
      <c r="C97" s="268"/>
      <c r="D97" s="268"/>
      <c r="E97" s="268"/>
      <c r="F97" s="268"/>
      <c r="G97" s="92"/>
      <c r="H97" s="92"/>
      <c r="I97" s="92"/>
      <c r="J97" s="268"/>
      <c r="K97" s="232"/>
      <c r="L97" s="92"/>
      <c r="M97" s="92"/>
    </row>
    <row r="98" spans="1:13">
      <c r="A98" s="92"/>
      <c r="B98" s="92"/>
      <c r="C98" s="92"/>
      <c r="D98" s="283"/>
      <c r="E98" s="283"/>
      <c r="F98" s="283"/>
      <c r="G98" s="283"/>
      <c r="H98" s="283"/>
      <c r="I98" s="283"/>
      <c r="J98" s="284">
        <f t="shared" ref="J98:K98" si="12">SUM(J2:J96)</f>
        <v>151179.08000000002</v>
      </c>
      <c r="K98" s="285">
        <f t="shared" si="12"/>
        <v>151179.08000000002</v>
      </c>
      <c r="L98" s="268"/>
      <c r="M98" s="92"/>
    </row>
    <row r="99" spans="1:13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232"/>
      <c r="M99" s="92"/>
    </row>
    <row r="100" spans="1:13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</row>
    <row r="101" spans="1:13">
      <c r="A101" s="92"/>
      <c r="B101" s="92"/>
      <c r="C101" s="92"/>
      <c r="D101" s="283"/>
      <c r="E101" s="283"/>
      <c r="F101" s="283"/>
      <c r="G101" s="283"/>
      <c r="H101" s="283"/>
      <c r="I101" s="283"/>
      <c r="J101" s="286" t="s">
        <v>1297</v>
      </c>
      <c r="K101" s="287">
        <v>45000</v>
      </c>
      <c r="L101" s="287">
        <v>13500</v>
      </c>
      <c r="M101" s="92">
        <v>2</v>
      </c>
    </row>
    <row r="102" spans="1:13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287">
        <v>58500</v>
      </c>
      <c r="L102" s="287">
        <v>17500</v>
      </c>
      <c r="M102" s="92">
        <v>4</v>
      </c>
    </row>
    <row r="103" spans="1:1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287">
        <v>76000</v>
      </c>
      <c r="L103" s="287">
        <v>22000</v>
      </c>
      <c r="M103" s="92">
        <v>6</v>
      </c>
    </row>
    <row r="104" spans="1:13">
      <c r="A104" s="92"/>
      <c r="B104" s="92"/>
      <c r="C104" s="92"/>
      <c r="D104" s="92"/>
      <c r="E104" s="277">
        <v>44528</v>
      </c>
      <c r="F104" s="92" t="s">
        <v>365</v>
      </c>
      <c r="G104" s="287">
        <v>382</v>
      </c>
      <c r="H104" s="92"/>
      <c r="I104" s="92"/>
      <c r="J104" s="92"/>
      <c r="K104" s="288">
        <v>98000</v>
      </c>
      <c r="L104" s="289">
        <f>SUM(L101:L103)</f>
        <v>53000</v>
      </c>
      <c r="M104" s="92"/>
    </row>
    <row r="105" spans="1:13">
      <c r="A105" s="92"/>
      <c r="B105" s="92"/>
      <c r="C105" s="92"/>
      <c r="D105" s="92"/>
      <c r="E105" s="277">
        <v>44528</v>
      </c>
      <c r="F105" s="92" t="s">
        <v>365</v>
      </c>
      <c r="G105" s="287">
        <v>1210</v>
      </c>
      <c r="H105" s="92"/>
      <c r="I105" s="92"/>
      <c r="J105" s="92"/>
      <c r="K105" s="92"/>
      <c r="L105" s="92"/>
      <c r="M105" s="92"/>
    </row>
    <row r="106" spans="1:13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</row>
    <row r="107" spans="1:13">
      <c r="A107" s="92"/>
      <c r="B107" s="92"/>
      <c r="C107" s="92"/>
      <c r="D107" s="92"/>
      <c r="E107" s="277">
        <v>44545</v>
      </c>
      <c r="F107" s="92" t="s">
        <v>1298</v>
      </c>
      <c r="G107" s="287">
        <v>839</v>
      </c>
      <c r="H107" s="92"/>
      <c r="I107" s="92"/>
      <c r="J107" s="92"/>
      <c r="K107" s="92"/>
      <c r="L107" s="92"/>
      <c r="M107" s="92"/>
    </row>
    <row r="108" spans="1:13">
      <c r="A108" s="92"/>
      <c r="B108" s="92"/>
      <c r="C108" s="92"/>
      <c r="D108" s="92"/>
      <c r="E108" s="277">
        <v>44550</v>
      </c>
      <c r="F108" s="92" t="s">
        <v>360</v>
      </c>
      <c r="G108" s="287">
        <v>784</v>
      </c>
      <c r="H108" s="92"/>
      <c r="I108" s="92"/>
      <c r="J108" s="92"/>
      <c r="K108" s="92"/>
      <c r="L108" s="92"/>
      <c r="M108" s="92"/>
    </row>
    <row r="109" spans="1:13">
      <c r="A109" s="92"/>
      <c r="B109" s="92"/>
      <c r="C109" s="92"/>
      <c r="D109" s="92"/>
      <c r="E109" s="277">
        <v>44551</v>
      </c>
      <c r="F109" s="92" t="s">
        <v>586</v>
      </c>
      <c r="G109" s="287">
        <v>445</v>
      </c>
      <c r="H109" s="92"/>
      <c r="I109" s="92"/>
      <c r="J109" s="92"/>
      <c r="K109" s="92"/>
      <c r="L109" s="92"/>
      <c r="M109" s="92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B24F-A185-4D58-BF78-C50FAA75BA92}">
  <dimension ref="A2:D363"/>
  <sheetViews>
    <sheetView workbookViewId="0">
      <selection activeCell="E9" sqref="E9"/>
    </sheetView>
  </sheetViews>
  <sheetFormatPr defaultRowHeight="15"/>
  <cols>
    <col min="1" max="1" width="9.28515625" customWidth="1"/>
    <col min="2" max="4" width="19.42578125" customWidth="1"/>
  </cols>
  <sheetData>
    <row r="2" spans="1:4">
      <c r="A2" s="277">
        <v>44197</v>
      </c>
      <c r="B2" s="92"/>
      <c r="C2" s="268"/>
      <c r="D2" s="268"/>
    </row>
    <row r="3" spans="1:4">
      <c r="A3" s="277">
        <v>44198</v>
      </c>
      <c r="B3" s="92" t="s">
        <v>342</v>
      </c>
      <c r="C3" s="268">
        <v>468</v>
      </c>
      <c r="D3" s="268"/>
    </row>
    <row r="5" spans="1:4">
      <c r="A5" s="277">
        <v>44198</v>
      </c>
      <c r="B5" s="92" t="s">
        <v>1279</v>
      </c>
      <c r="C5" s="268">
        <v>277.7</v>
      </c>
      <c r="D5" s="268"/>
    </row>
    <row r="6" spans="1:4">
      <c r="A6" s="277">
        <v>44198</v>
      </c>
      <c r="B6" s="92" t="s">
        <v>1279</v>
      </c>
      <c r="C6" s="268">
        <v>461.45</v>
      </c>
      <c r="D6" s="268"/>
    </row>
    <row r="7" spans="1:4">
      <c r="A7" s="277">
        <v>44198</v>
      </c>
      <c r="B7" s="92" t="s">
        <v>1279</v>
      </c>
      <c r="C7" s="268">
        <v>1850.39</v>
      </c>
    </row>
    <row r="8" spans="1:4">
      <c r="A8" s="277">
        <v>44198</v>
      </c>
      <c r="B8" s="92" t="s">
        <v>1281</v>
      </c>
      <c r="C8" s="268">
        <v>1427.75</v>
      </c>
      <c r="D8" s="268"/>
    </row>
    <row r="9" spans="1:4">
      <c r="A9" s="277">
        <v>44198</v>
      </c>
      <c r="B9" s="92" t="s">
        <v>406</v>
      </c>
      <c r="C9" s="268">
        <v>1194.3</v>
      </c>
      <c r="D9" s="268"/>
    </row>
    <row r="10" spans="1:4">
      <c r="A10" s="277">
        <v>44198</v>
      </c>
      <c r="B10" s="92" t="s">
        <v>372</v>
      </c>
      <c r="C10" s="268">
        <v>1661.44</v>
      </c>
      <c r="D10" s="268"/>
    </row>
    <row r="11" spans="1:4">
      <c r="A11" s="277">
        <v>44198</v>
      </c>
      <c r="B11" s="92" t="s">
        <v>372</v>
      </c>
      <c r="C11" s="268">
        <v>448</v>
      </c>
      <c r="D11" s="268"/>
    </row>
    <row r="12" spans="1:4">
      <c r="A12" s="277">
        <v>44198</v>
      </c>
      <c r="B12" s="290" t="s">
        <v>710</v>
      </c>
      <c r="C12" s="268">
        <v>46.9</v>
      </c>
    </row>
    <row r="13" spans="1:4">
      <c r="A13" s="277">
        <v>44199</v>
      </c>
      <c r="B13" s="92" t="s">
        <v>1299</v>
      </c>
      <c r="C13" s="268">
        <v>726.9</v>
      </c>
      <c r="D13" s="268"/>
    </row>
    <row r="14" spans="1:4">
      <c r="A14" s="277">
        <v>44200</v>
      </c>
      <c r="B14" s="92" t="s">
        <v>1300</v>
      </c>
      <c r="C14" s="268">
        <v>2904.8</v>
      </c>
      <c r="D14" s="268"/>
    </row>
    <row r="15" spans="1:4">
      <c r="A15" s="277">
        <v>44201</v>
      </c>
      <c r="B15" s="92" t="s">
        <v>1279</v>
      </c>
      <c r="C15" s="268">
        <v>615.14</v>
      </c>
      <c r="D15" s="268"/>
    </row>
    <row r="16" spans="1:4">
      <c r="A16" s="277">
        <v>44201</v>
      </c>
      <c r="B16" s="92" t="s">
        <v>1292</v>
      </c>
      <c r="C16" s="268">
        <v>1194</v>
      </c>
      <c r="D16" s="268"/>
    </row>
    <row r="17" spans="1:4">
      <c r="A17" s="277">
        <v>44201</v>
      </c>
      <c r="B17" s="92" t="s">
        <v>1292</v>
      </c>
      <c r="C17" s="268">
        <v>968.4</v>
      </c>
    </row>
    <row r="18" spans="1:4">
      <c r="A18" s="277">
        <v>44201</v>
      </c>
      <c r="B18" s="92" t="s">
        <v>342</v>
      </c>
      <c r="C18" s="268">
        <v>300</v>
      </c>
      <c r="D18" s="268"/>
    </row>
    <row r="19" spans="1:4">
      <c r="A19" s="277">
        <v>44201</v>
      </c>
      <c r="B19" s="92" t="s">
        <v>1281</v>
      </c>
      <c r="C19" s="268">
        <v>670</v>
      </c>
      <c r="D19" s="268"/>
    </row>
    <row r="20" spans="1:4">
      <c r="A20" s="277">
        <v>44201</v>
      </c>
      <c r="B20" s="92" t="s">
        <v>406</v>
      </c>
      <c r="C20" s="268">
        <v>981.79</v>
      </c>
      <c r="D20" s="268"/>
    </row>
    <row r="21" spans="1:4">
      <c r="A21" s="277">
        <v>44202</v>
      </c>
      <c r="B21" s="92" t="s">
        <v>406</v>
      </c>
      <c r="C21" s="268">
        <v>997.4</v>
      </c>
      <c r="D21" s="268"/>
    </row>
    <row r="22" spans="1:4">
      <c r="A22" s="277">
        <v>44203</v>
      </c>
      <c r="B22" s="92" t="s">
        <v>801</v>
      </c>
      <c r="C22" s="268">
        <v>313.5</v>
      </c>
      <c r="D22" s="268"/>
    </row>
    <row r="23" spans="1:4">
      <c r="A23" s="277">
        <v>44203</v>
      </c>
      <c r="B23" s="92" t="s">
        <v>801</v>
      </c>
      <c r="C23" s="268">
        <v>313.5</v>
      </c>
    </row>
    <row r="24" spans="1:4">
      <c r="A24" s="277">
        <v>44203</v>
      </c>
      <c r="B24" s="92" t="s">
        <v>377</v>
      </c>
      <c r="C24" s="268">
        <v>693.74</v>
      </c>
    </row>
    <row r="25" spans="1:4">
      <c r="A25" s="277">
        <v>44203</v>
      </c>
      <c r="B25" s="92" t="s">
        <v>372</v>
      </c>
      <c r="C25" s="268">
        <v>1560.28</v>
      </c>
      <c r="D25" s="268"/>
    </row>
    <row r="26" spans="1:4">
      <c r="A26" s="277">
        <v>44203</v>
      </c>
      <c r="B26" s="92" t="s">
        <v>1301</v>
      </c>
      <c r="C26" s="268">
        <v>104.11</v>
      </c>
      <c r="D26" s="268"/>
    </row>
    <row r="27" spans="1:4">
      <c r="A27" s="277">
        <v>44203</v>
      </c>
      <c r="B27" s="92" t="s">
        <v>1278</v>
      </c>
      <c r="C27" s="268">
        <v>63.44</v>
      </c>
      <c r="D27" s="268"/>
    </row>
    <row r="28" spans="1:4">
      <c r="A28" s="277">
        <v>44204</v>
      </c>
      <c r="B28" s="92" t="s">
        <v>372</v>
      </c>
      <c r="C28" s="268">
        <v>364</v>
      </c>
      <c r="D28" s="268"/>
    </row>
    <row r="29" spans="1:4">
      <c r="A29" s="277">
        <v>44205</v>
      </c>
      <c r="B29" s="92" t="s">
        <v>1294</v>
      </c>
      <c r="C29" s="268">
        <v>225.12</v>
      </c>
      <c r="D29" s="268"/>
    </row>
    <row r="30" spans="1:4">
      <c r="A30" s="277">
        <v>44205</v>
      </c>
      <c r="B30" s="92" t="s">
        <v>1294</v>
      </c>
      <c r="C30" s="268">
        <v>968.98</v>
      </c>
    </row>
    <row r="31" spans="1:4">
      <c r="A31" s="277">
        <v>44205</v>
      </c>
      <c r="B31" s="92" t="s">
        <v>377</v>
      </c>
      <c r="C31" s="268">
        <v>193.75</v>
      </c>
      <c r="D31" s="268"/>
    </row>
    <row r="32" spans="1:4">
      <c r="A32" s="277">
        <v>44205</v>
      </c>
      <c r="B32" s="92" t="s">
        <v>406</v>
      </c>
      <c r="C32" s="268">
        <v>485.35</v>
      </c>
      <c r="D32" s="268"/>
    </row>
    <row r="33" spans="1:4">
      <c r="A33" s="277">
        <v>44205</v>
      </c>
      <c r="B33" s="92" t="s">
        <v>1301</v>
      </c>
      <c r="C33" s="268">
        <v>132.6</v>
      </c>
      <c r="D33" s="268"/>
    </row>
    <row r="34" spans="1:4">
      <c r="A34" s="277">
        <v>44207</v>
      </c>
      <c r="B34" s="92" t="s">
        <v>1292</v>
      </c>
      <c r="C34" s="268">
        <v>1443.12</v>
      </c>
      <c r="D34" s="268"/>
    </row>
    <row r="35" spans="1:4">
      <c r="A35" s="277">
        <v>44208</v>
      </c>
      <c r="B35" s="92" t="s">
        <v>1301</v>
      </c>
      <c r="C35" s="268">
        <v>150.24</v>
      </c>
    </row>
    <row r="36" spans="1:4">
      <c r="A36" s="277">
        <v>44208</v>
      </c>
      <c r="B36" s="92" t="s">
        <v>406</v>
      </c>
      <c r="C36" s="268">
        <v>1210.46</v>
      </c>
      <c r="D36" s="268"/>
    </row>
    <row r="37" spans="1:4">
      <c r="A37" s="277">
        <v>44208</v>
      </c>
      <c r="B37" s="92" t="s">
        <v>406</v>
      </c>
      <c r="C37" s="268">
        <v>378.18</v>
      </c>
      <c r="D37" s="268"/>
    </row>
    <row r="38" spans="1:4">
      <c r="A38" s="277">
        <v>44208</v>
      </c>
      <c r="B38" s="92" t="s">
        <v>406</v>
      </c>
      <c r="C38" s="268">
        <v>95.84</v>
      </c>
      <c r="D38" s="268"/>
    </row>
    <row r="39" spans="1:4">
      <c r="A39" s="277">
        <v>44208</v>
      </c>
      <c r="B39" s="92" t="s">
        <v>372</v>
      </c>
      <c r="C39" s="268">
        <v>540</v>
      </c>
      <c r="D39" s="268"/>
    </row>
    <row r="40" spans="1:4">
      <c r="A40" s="277">
        <v>44210</v>
      </c>
      <c r="B40" s="92" t="s">
        <v>372</v>
      </c>
      <c r="C40" s="268">
        <v>340</v>
      </c>
      <c r="D40" s="268"/>
    </row>
    <row r="41" spans="1:4">
      <c r="A41" s="277">
        <v>44211</v>
      </c>
      <c r="B41" s="92" t="s">
        <v>406</v>
      </c>
      <c r="C41" s="268">
        <v>536.51</v>
      </c>
      <c r="D41" s="268"/>
    </row>
    <row r="42" spans="1:4">
      <c r="A42" s="277">
        <v>44212</v>
      </c>
      <c r="B42" s="92" t="s">
        <v>372</v>
      </c>
      <c r="C42" s="268">
        <v>2439.73</v>
      </c>
      <c r="D42" s="268"/>
    </row>
    <row r="43" spans="1:4">
      <c r="A43" s="277">
        <v>44212</v>
      </c>
      <c r="B43" s="92" t="s">
        <v>372</v>
      </c>
      <c r="C43" s="268">
        <v>1497</v>
      </c>
      <c r="D43" s="268"/>
    </row>
    <row r="44" spans="1:4">
      <c r="A44" s="277">
        <v>44216</v>
      </c>
      <c r="B44" s="92"/>
      <c r="C44" s="268"/>
      <c r="D44" s="268"/>
    </row>
    <row r="45" spans="1:4">
      <c r="A45" s="277">
        <v>44217</v>
      </c>
      <c r="B45" s="92" t="s">
        <v>430</v>
      </c>
      <c r="C45" s="268">
        <v>262.02999999999997</v>
      </c>
      <c r="D45" s="268"/>
    </row>
    <row r="46" spans="1:4">
      <c r="A46" s="277">
        <v>44218</v>
      </c>
      <c r="B46" s="92" t="s">
        <v>377</v>
      </c>
      <c r="C46" s="268">
        <v>173</v>
      </c>
      <c r="D46" s="268"/>
    </row>
    <row r="47" spans="1:4">
      <c r="A47" s="277">
        <v>44218</v>
      </c>
      <c r="B47" s="92" t="s">
        <v>372</v>
      </c>
      <c r="C47" s="268">
        <v>730.78</v>
      </c>
      <c r="D47" s="268"/>
    </row>
    <row r="48" spans="1:4">
      <c r="A48" s="277">
        <v>44218</v>
      </c>
      <c r="B48" s="92"/>
      <c r="C48" s="268"/>
      <c r="D48" s="268"/>
    </row>
    <row r="49" spans="1:4">
      <c r="A49" s="277">
        <v>44218</v>
      </c>
      <c r="B49" s="92" t="s">
        <v>372</v>
      </c>
      <c r="C49" s="268">
        <v>730</v>
      </c>
      <c r="D49" s="268"/>
    </row>
    <row r="50" spans="1:4">
      <c r="A50" s="277">
        <v>44219</v>
      </c>
      <c r="B50" s="92" t="s">
        <v>1294</v>
      </c>
      <c r="C50" s="268">
        <v>1302.5999999999999</v>
      </c>
      <c r="D50" s="92"/>
    </row>
    <row r="51" spans="1:4">
      <c r="A51" s="277">
        <v>44219</v>
      </c>
      <c r="B51" s="92" t="s">
        <v>1294</v>
      </c>
      <c r="C51" s="268">
        <v>122</v>
      </c>
      <c r="D51" s="92"/>
    </row>
    <row r="52" spans="1:4">
      <c r="A52" s="277">
        <v>44219</v>
      </c>
      <c r="B52" s="92" t="s">
        <v>1281</v>
      </c>
      <c r="C52" s="268">
        <v>165.75</v>
      </c>
      <c r="D52" s="92"/>
    </row>
    <row r="53" spans="1:4">
      <c r="A53" s="277">
        <v>44219</v>
      </c>
      <c r="B53" s="92" t="s">
        <v>377</v>
      </c>
      <c r="C53" s="268">
        <v>1010.4</v>
      </c>
      <c r="D53" s="92"/>
    </row>
    <row r="54" spans="1:4">
      <c r="A54" s="277">
        <v>44220</v>
      </c>
      <c r="B54" s="92" t="s">
        <v>372</v>
      </c>
      <c r="C54" s="268">
        <v>1785</v>
      </c>
      <c r="D54" s="92"/>
    </row>
    <row r="55" spans="1:4">
      <c r="A55" s="277">
        <v>44220</v>
      </c>
      <c r="B55" s="92" t="s">
        <v>1281</v>
      </c>
      <c r="C55" s="268">
        <v>514.94000000000005</v>
      </c>
      <c r="D55" s="92"/>
    </row>
    <row r="56" spans="1:4">
      <c r="A56" s="277">
        <v>44221</v>
      </c>
      <c r="B56" s="92" t="s">
        <v>1302</v>
      </c>
      <c r="C56" s="268">
        <v>216</v>
      </c>
      <c r="D56" s="92"/>
    </row>
    <row r="57" spans="1:4">
      <c r="A57" s="277">
        <v>44221</v>
      </c>
      <c r="B57" s="92" t="s">
        <v>1292</v>
      </c>
      <c r="C57" s="268">
        <v>1254</v>
      </c>
      <c r="D57" s="92"/>
    </row>
    <row r="58" spans="1:4">
      <c r="A58" s="277">
        <v>44221</v>
      </c>
      <c r="B58" s="92" t="s">
        <v>1292</v>
      </c>
      <c r="C58" s="268">
        <v>60</v>
      </c>
      <c r="D58" s="92"/>
    </row>
    <row r="59" spans="1:4">
      <c r="A59" s="277">
        <v>44223</v>
      </c>
      <c r="B59" s="92" t="s">
        <v>1294</v>
      </c>
      <c r="C59" s="268">
        <v>469.24</v>
      </c>
      <c r="D59" s="92"/>
    </row>
    <row r="60" spans="1:4">
      <c r="A60" s="277">
        <v>44223</v>
      </c>
      <c r="B60" s="92" t="s">
        <v>1294</v>
      </c>
      <c r="C60" s="268">
        <v>35.26</v>
      </c>
      <c r="D60" s="92"/>
    </row>
    <row r="61" spans="1:4">
      <c r="A61" s="277">
        <v>44223</v>
      </c>
      <c r="B61" s="92" t="s">
        <v>372</v>
      </c>
      <c r="C61" s="268">
        <v>263.16000000000003</v>
      </c>
      <c r="D61" s="283"/>
    </row>
    <row r="62" spans="1:4">
      <c r="A62" s="277">
        <v>44223</v>
      </c>
      <c r="B62" s="92" t="s">
        <v>1298</v>
      </c>
      <c r="C62" s="268">
        <v>2508</v>
      </c>
    </row>
    <row r="63" spans="1:4">
      <c r="A63" s="277">
        <v>44226</v>
      </c>
      <c r="B63" s="92" t="s">
        <v>372</v>
      </c>
      <c r="C63" s="268">
        <v>94</v>
      </c>
    </row>
    <row r="64" spans="1:4">
      <c r="A64" s="277">
        <v>44226</v>
      </c>
      <c r="B64" s="92" t="s">
        <v>372</v>
      </c>
      <c r="C64" s="268">
        <v>1800</v>
      </c>
      <c r="D64" s="92"/>
    </row>
    <row r="65" spans="1:4">
      <c r="A65" s="277">
        <v>44227</v>
      </c>
      <c r="B65" s="92" t="s">
        <v>372</v>
      </c>
      <c r="C65" s="268">
        <v>2085</v>
      </c>
      <c r="D65" s="92"/>
    </row>
    <row r="66" spans="1:4">
      <c r="A66" s="291" t="s">
        <v>20</v>
      </c>
      <c r="B66" s="283"/>
      <c r="C66" s="292"/>
      <c r="D66" s="92"/>
    </row>
    <row r="67" spans="1:4">
      <c r="A67" s="293" t="s">
        <v>20</v>
      </c>
      <c r="B67" s="294"/>
      <c r="C67" s="289">
        <f>SUM(C2:C65)</f>
        <v>46824.97</v>
      </c>
      <c r="D67" s="92"/>
    </row>
    <row r="68" spans="1:4">
      <c r="A68" s="226"/>
      <c r="B68" s="226"/>
      <c r="C68" s="268"/>
      <c r="D68" s="92"/>
    </row>
    <row r="69" spans="1:4">
      <c r="A69" s="226"/>
      <c r="B69" s="226"/>
      <c r="C69" s="268"/>
      <c r="D69" s="92"/>
    </row>
    <row r="70" spans="1:4">
      <c r="C70" s="268"/>
      <c r="D70" s="92"/>
    </row>
    <row r="71" spans="1:4">
      <c r="C71" s="268"/>
    </row>
    <row r="72" spans="1:4">
      <c r="A72" s="277"/>
      <c r="B72" s="92"/>
      <c r="C72" s="268"/>
      <c r="D72" s="92"/>
    </row>
    <row r="73" spans="1:4">
      <c r="C73" s="268"/>
      <c r="D73" s="92"/>
    </row>
    <row r="74" spans="1:4">
      <c r="A74" s="277"/>
      <c r="B74" s="92"/>
      <c r="C74" s="268"/>
      <c r="D74" s="92"/>
    </row>
    <row r="75" spans="1:4">
      <c r="A75" s="295"/>
      <c r="B75" s="296"/>
      <c r="C75" s="297"/>
      <c r="D75" s="296"/>
    </row>
    <row r="76" spans="1:4">
      <c r="A76" s="277">
        <v>44198</v>
      </c>
      <c r="B76" s="92" t="s">
        <v>342</v>
      </c>
      <c r="C76" s="268">
        <v>468</v>
      </c>
      <c r="D76" s="268"/>
    </row>
    <row r="77" spans="1:4">
      <c r="A77" s="277">
        <v>44198</v>
      </c>
      <c r="B77" s="92" t="s">
        <v>1279</v>
      </c>
      <c r="C77" s="268">
        <v>1850.39</v>
      </c>
      <c r="D77" s="268"/>
    </row>
    <row r="78" spans="1:4">
      <c r="A78" s="277">
        <v>44198</v>
      </c>
      <c r="B78" s="92" t="s">
        <v>1279</v>
      </c>
      <c r="C78" s="268">
        <v>461.45</v>
      </c>
    </row>
    <row r="79" spans="1:4">
      <c r="A79" s="277">
        <v>44198</v>
      </c>
      <c r="B79" s="92" t="s">
        <v>1279</v>
      </c>
      <c r="C79" s="268">
        <v>277.7</v>
      </c>
      <c r="D79" s="268"/>
    </row>
    <row r="80" spans="1:4">
      <c r="A80" s="277">
        <v>44198</v>
      </c>
      <c r="B80" s="92" t="s">
        <v>1281</v>
      </c>
      <c r="C80" s="268">
        <v>1427.75</v>
      </c>
      <c r="D80" s="268"/>
    </row>
    <row r="81" spans="1:4">
      <c r="A81" s="277">
        <v>44198</v>
      </c>
      <c r="B81" s="92" t="s">
        <v>406</v>
      </c>
      <c r="C81" s="268">
        <v>1194.3</v>
      </c>
    </row>
    <row r="82" spans="1:4">
      <c r="A82" s="277">
        <v>44198</v>
      </c>
      <c r="B82" s="92" t="s">
        <v>372</v>
      </c>
      <c r="C82" s="268">
        <v>1661.44</v>
      </c>
    </row>
    <row r="83" spans="1:4">
      <c r="A83" s="277">
        <v>44198</v>
      </c>
      <c r="B83" s="92" t="s">
        <v>372</v>
      </c>
      <c r="C83" s="268">
        <v>448</v>
      </c>
    </row>
    <row r="84" spans="1:4">
      <c r="A84" s="277">
        <v>44198</v>
      </c>
      <c r="B84" s="298" t="s">
        <v>710</v>
      </c>
      <c r="C84" s="268">
        <v>46.9</v>
      </c>
      <c r="D84" s="268"/>
    </row>
    <row r="85" spans="1:4">
      <c r="A85" s="277">
        <v>44199</v>
      </c>
      <c r="B85" s="92" t="s">
        <v>1299</v>
      </c>
      <c r="C85" s="268">
        <v>726.9</v>
      </c>
      <c r="D85" s="268"/>
    </row>
    <row r="86" spans="1:4">
      <c r="A86" s="277">
        <v>44200</v>
      </c>
      <c r="B86" s="92" t="s">
        <v>1300</v>
      </c>
      <c r="C86" s="268">
        <v>2904.8</v>
      </c>
      <c r="D86" s="268"/>
    </row>
    <row r="87" spans="1:4">
      <c r="A87" s="277">
        <v>44201</v>
      </c>
      <c r="B87" s="92" t="s">
        <v>1279</v>
      </c>
      <c r="C87" s="268">
        <v>615.14</v>
      </c>
      <c r="D87" s="268"/>
    </row>
    <row r="88" spans="1:4">
      <c r="C88" s="268"/>
    </row>
    <row r="89" spans="1:4">
      <c r="A89" s="277">
        <v>44201</v>
      </c>
      <c r="B89" s="92" t="s">
        <v>1292</v>
      </c>
      <c r="C89" s="268">
        <v>968.4</v>
      </c>
    </row>
    <row r="90" spans="1:4">
      <c r="A90" s="277">
        <v>44201</v>
      </c>
      <c r="B90" s="92" t="s">
        <v>1292</v>
      </c>
      <c r="C90" s="268">
        <v>1194</v>
      </c>
    </row>
    <row r="91" spans="1:4">
      <c r="A91" s="277">
        <v>44201</v>
      </c>
      <c r="B91" s="92" t="s">
        <v>342</v>
      </c>
      <c r="C91" s="268">
        <v>300</v>
      </c>
      <c r="D91" s="268"/>
    </row>
    <row r="92" spans="1:4">
      <c r="A92" s="277">
        <v>44201</v>
      </c>
      <c r="B92" s="92" t="s">
        <v>1281</v>
      </c>
      <c r="C92" s="268">
        <v>670</v>
      </c>
      <c r="D92" s="268"/>
    </row>
    <row r="93" spans="1:4">
      <c r="A93" s="277">
        <v>44201</v>
      </c>
      <c r="B93" s="92" t="s">
        <v>406</v>
      </c>
      <c r="C93" s="268">
        <v>981.79</v>
      </c>
      <c r="D93" s="268"/>
    </row>
    <row r="94" spans="1:4">
      <c r="A94" s="277">
        <v>44202</v>
      </c>
      <c r="B94" s="92" t="s">
        <v>406</v>
      </c>
      <c r="C94" s="268">
        <v>997.4</v>
      </c>
      <c r="D94" s="268"/>
    </row>
    <row r="95" spans="1:4">
      <c r="A95" s="277">
        <v>44203</v>
      </c>
      <c r="B95" s="92" t="s">
        <v>801</v>
      </c>
      <c r="C95" s="268">
        <v>313.5</v>
      </c>
      <c r="D95" s="268"/>
    </row>
    <row r="96" spans="1:4">
      <c r="A96" s="277">
        <v>44203</v>
      </c>
      <c r="B96" s="92" t="s">
        <v>801</v>
      </c>
      <c r="C96" s="268">
        <v>313.5</v>
      </c>
    </row>
    <row r="97" spans="1:4">
      <c r="C97" s="268"/>
    </row>
    <row r="98" spans="1:4">
      <c r="A98" s="277">
        <v>44203</v>
      </c>
      <c r="B98" s="92" t="s">
        <v>377</v>
      </c>
      <c r="C98" s="268">
        <v>693.74</v>
      </c>
      <c r="D98" s="268"/>
    </row>
    <row r="99" spans="1:4">
      <c r="A99" s="277">
        <v>44203</v>
      </c>
      <c r="B99" s="92" t="s">
        <v>372</v>
      </c>
      <c r="C99" s="268">
        <v>1560.28</v>
      </c>
      <c r="D99" s="268"/>
    </row>
    <row r="100" spans="1:4">
      <c r="A100" s="277">
        <v>44203</v>
      </c>
      <c r="B100" s="92" t="s">
        <v>1301</v>
      </c>
      <c r="C100" s="268">
        <v>104.11</v>
      </c>
      <c r="D100" s="268"/>
    </row>
    <row r="101" spans="1:4">
      <c r="A101" s="277">
        <v>44203</v>
      </c>
      <c r="B101" s="92" t="s">
        <v>1278</v>
      </c>
      <c r="C101" s="268">
        <v>63.44</v>
      </c>
      <c r="D101" s="268"/>
    </row>
    <row r="102" spans="1:4">
      <c r="A102" s="277">
        <v>44204</v>
      </c>
      <c r="B102" s="92" t="s">
        <v>372</v>
      </c>
      <c r="C102" s="268">
        <v>364</v>
      </c>
      <c r="D102" s="268"/>
    </row>
    <row r="103" spans="1:4">
      <c r="A103" s="277">
        <v>44205</v>
      </c>
      <c r="B103" s="92" t="s">
        <v>1294</v>
      </c>
      <c r="C103" s="268">
        <v>968.98</v>
      </c>
    </row>
    <row r="104" spans="1:4">
      <c r="A104" s="277">
        <v>44205</v>
      </c>
      <c r="B104" s="92" t="s">
        <v>1294</v>
      </c>
      <c r="C104" s="268">
        <v>225.12</v>
      </c>
    </row>
    <row r="105" spans="1:4">
      <c r="C105" s="268"/>
    </row>
    <row r="106" spans="1:4">
      <c r="A106" s="277">
        <v>44205</v>
      </c>
      <c r="B106" s="92" t="s">
        <v>377</v>
      </c>
      <c r="C106" s="268">
        <v>193.75</v>
      </c>
      <c r="D106" s="268"/>
    </row>
    <row r="107" spans="1:4">
      <c r="A107" s="277">
        <v>44205</v>
      </c>
      <c r="B107" s="92" t="s">
        <v>406</v>
      </c>
      <c r="C107" s="268">
        <v>485.35</v>
      </c>
      <c r="D107" s="268"/>
    </row>
    <row r="108" spans="1:4">
      <c r="A108" s="277">
        <v>44205</v>
      </c>
      <c r="B108" s="92" t="s">
        <v>1301</v>
      </c>
      <c r="C108" s="268">
        <v>132.6</v>
      </c>
      <c r="D108" s="268"/>
    </row>
    <row r="109" spans="1:4">
      <c r="A109" s="277">
        <v>44206</v>
      </c>
      <c r="B109" s="92" t="s">
        <v>1303</v>
      </c>
      <c r="C109" s="268">
        <v>170</v>
      </c>
      <c r="D109" s="268"/>
    </row>
    <row r="110" spans="1:4">
      <c r="A110" s="277">
        <v>44207</v>
      </c>
      <c r="B110" s="92" t="s">
        <v>1292</v>
      </c>
      <c r="C110" s="268">
        <v>1443.12</v>
      </c>
      <c r="D110" s="268"/>
    </row>
    <row r="111" spans="1:4">
      <c r="A111" s="277">
        <v>44208</v>
      </c>
      <c r="B111" s="92" t="s">
        <v>1301</v>
      </c>
      <c r="C111" s="268">
        <v>150.24</v>
      </c>
      <c r="D111" s="268"/>
    </row>
    <row r="112" spans="1:4">
      <c r="A112" s="277">
        <v>44208</v>
      </c>
      <c r="B112" s="92" t="s">
        <v>406</v>
      </c>
      <c r="C112" s="268">
        <v>1210.46</v>
      </c>
    </row>
    <row r="113" spans="1:4">
      <c r="A113" s="277">
        <v>44208</v>
      </c>
      <c r="B113" s="92" t="s">
        <v>406</v>
      </c>
      <c r="C113" s="268">
        <v>378.18</v>
      </c>
    </row>
    <row r="114" spans="1:4">
      <c r="A114" s="277">
        <v>44208</v>
      </c>
      <c r="B114" s="92" t="s">
        <v>406</v>
      </c>
      <c r="C114" s="268">
        <v>95.84</v>
      </c>
    </row>
    <row r="115" spans="1:4">
      <c r="C115" s="268"/>
    </row>
    <row r="116" spans="1:4">
      <c r="A116" s="277">
        <v>44208</v>
      </c>
      <c r="B116" s="92" t="s">
        <v>372</v>
      </c>
      <c r="C116" s="268">
        <v>540</v>
      </c>
      <c r="D116" s="268"/>
    </row>
    <row r="117" spans="1:4">
      <c r="A117" s="277">
        <v>44209</v>
      </c>
      <c r="B117" s="92"/>
      <c r="C117" s="268"/>
      <c r="D117" s="268"/>
    </row>
    <row r="118" spans="1:4">
      <c r="A118" s="277">
        <v>44210</v>
      </c>
      <c r="B118" s="92" t="s">
        <v>372</v>
      </c>
      <c r="C118" s="268">
        <v>340</v>
      </c>
      <c r="D118" s="268"/>
    </row>
    <row r="119" spans="1:4">
      <c r="A119" s="277">
        <v>44211</v>
      </c>
      <c r="B119" s="92" t="s">
        <v>406</v>
      </c>
      <c r="C119" s="268">
        <v>536.51</v>
      </c>
      <c r="D119" s="268"/>
    </row>
    <row r="120" spans="1:4">
      <c r="A120" s="277">
        <v>44212</v>
      </c>
      <c r="B120" s="92" t="s">
        <v>372</v>
      </c>
      <c r="C120" s="268">
        <v>2439.73</v>
      </c>
      <c r="D120" s="268"/>
    </row>
    <row r="121" spans="1:4">
      <c r="A121" s="277">
        <v>44212</v>
      </c>
      <c r="B121" s="92" t="s">
        <v>372</v>
      </c>
      <c r="C121" s="268">
        <v>1497</v>
      </c>
      <c r="D121" s="268"/>
    </row>
    <row r="122" spans="1:4">
      <c r="A122" s="277">
        <v>44214</v>
      </c>
      <c r="B122" s="92"/>
      <c r="C122" s="268"/>
      <c r="D122" s="268"/>
    </row>
    <row r="123" spans="1:4">
      <c r="A123" s="277">
        <v>44215</v>
      </c>
      <c r="B123" s="92"/>
      <c r="C123" s="268"/>
      <c r="D123" s="268"/>
    </row>
    <row r="124" spans="1:4">
      <c r="A124" s="277">
        <v>44216</v>
      </c>
      <c r="B124" s="92"/>
      <c r="C124" s="268"/>
      <c r="D124" s="268"/>
    </row>
    <row r="125" spans="1:4">
      <c r="A125" s="277">
        <v>44217</v>
      </c>
      <c r="B125" s="92" t="s">
        <v>430</v>
      </c>
      <c r="C125" s="268">
        <v>262.02999999999997</v>
      </c>
      <c r="D125" s="268"/>
    </row>
    <row r="126" spans="1:4">
      <c r="A126" s="277">
        <v>44217</v>
      </c>
      <c r="B126" s="92" t="s">
        <v>1298</v>
      </c>
      <c r="C126" s="287">
        <v>840</v>
      </c>
      <c r="D126" s="268"/>
    </row>
    <row r="127" spans="1:4">
      <c r="A127" s="277">
        <v>44217</v>
      </c>
      <c r="B127" s="92" t="s">
        <v>1304</v>
      </c>
      <c r="C127" s="287">
        <v>262</v>
      </c>
      <c r="D127" s="268"/>
    </row>
    <row r="128" spans="1:4">
      <c r="C128" s="268"/>
      <c r="D128" s="268"/>
    </row>
    <row r="129" spans="1:4">
      <c r="A129" s="277">
        <v>44218</v>
      </c>
      <c r="B129" s="92" t="s">
        <v>377</v>
      </c>
      <c r="C129" s="268">
        <v>173</v>
      </c>
      <c r="D129" s="268"/>
    </row>
    <row r="130" spans="1:4">
      <c r="A130" s="277">
        <v>44218</v>
      </c>
      <c r="B130" s="92" t="s">
        <v>372</v>
      </c>
      <c r="C130" s="268">
        <v>730.78</v>
      </c>
      <c r="D130" s="268"/>
    </row>
    <row r="131" spans="1:4">
      <c r="A131" s="277">
        <v>44218</v>
      </c>
      <c r="B131" s="92" t="s">
        <v>372</v>
      </c>
      <c r="C131" s="287">
        <v>74</v>
      </c>
      <c r="D131" s="268"/>
    </row>
    <row r="132" spans="1:4">
      <c r="A132" s="277">
        <v>44218</v>
      </c>
      <c r="B132" s="92" t="s">
        <v>372</v>
      </c>
      <c r="C132" s="287">
        <v>730</v>
      </c>
      <c r="D132" s="268"/>
    </row>
    <row r="133" spans="1:4">
      <c r="A133" s="277">
        <v>44218</v>
      </c>
      <c r="B133" s="92" t="s">
        <v>1298</v>
      </c>
      <c r="C133" s="287">
        <v>1255</v>
      </c>
      <c r="D133" s="268"/>
    </row>
    <row r="134" spans="1:4">
      <c r="A134" s="277">
        <v>44218</v>
      </c>
      <c r="B134" s="92" t="s">
        <v>360</v>
      </c>
      <c r="C134" s="287">
        <v>122</v>
      </c>
      <c r="D134" s="268"/>
    </row>
    <row r="135" spans="1:4">
      <c r="A135" s="277">
        <v>44219</v>
      </c>
      <c r="B135" s="92" t="s">
        <v>1294</v>
      </c>
      <c r="C135" s="268">
        <v>1302.5999999999999</v>
      </c>
      <c r="D135" s="92"/>
    </row>
    <row r="136" spans="1:4">
      <c r="A136" s="277">
        <v>44219</v>
      </c>
      <c r="B136" s="92" t="s">
        <v>1294</v>
      </c>
      <c r="C136" s="268">
        <v>122</v>
      </c>
      <c r="D136" s="92"/>
    </row>
    <row r="137" spans="1:4">
      <c r="A137" s="277">
        <v>44219</v>
      </c>
      <c r="B137" s="92" t="s">
        <v>1281</v>
      </c>
      <c r="C137" s="268">
        <v>165.75</v>
      </c>
      <c r="D137" s="92"/>
    </row>
    <row r="138" spans="1:4">
      <c r="A138" s="277">
        <v>44219</v>
      </c>
      <c r="B138" s="92" t="s">
        <v>377</v>
      </c>
      <c r="C138" s="268">
        <v>1010.4</v>
      </c>
      <c r="D138" s="92"/>
    </row>
    <row r="139" spans="1:4">
      <c r="A139" s="277">
        <v>44219</v>
      </c>
      <c r="B139" s="92" t="s">
        <v>360</v>
      </c>
      <c r="C139" s="287">
        <v>1303</v>
      </c>
      <c r="D139" s="92"/>
    </row>
    <row r="140" spans="1:4">
      <c r="A140" s="277">
        <v>44219</v>
      </c>
      <c r="B140" s="92" t="s">
        <v>1305</v>
      </c>
      <c r="C140" s="268">
        <v>240</v>
      </c>
      <c r="D140" s="92"/>
    </row>
    <row r="141" spans="1:4">
      <c r="A141" s="277">
        <v>44220</v>
      </c>
      <c r="B141" s="92" t="s">
        <v>372</v>
      </c>
      <c r="C141" s="268">
        <v>1785</v>
      </c>
      <c r="D141" s="92"/>
    </row>
    <row r="142" spans="1:4">
      <c r="A142" s="277">
        <v>44220</v>
      </c>
      <c r="B142" s="92" t="s">
        <v>1281</v>
      </c>
      <c r="C142" s="268">
        <v>514.94000000000005</v>
      </c>
    </row>
    <row r="143" spans="1:4">
      <c r="A143" s="277">
        <v>44221</v>
      </c>
      <c r="B143" s="92" t="s">
        <v>1302</v>
      </c>
      <c r="C143" s="268">
        <v>216</v>
      </c>
    </row>
    <row r="144" spans="1:4">
      <c r="A144" s="277">
        <v>44221</v>
      </c>
      <c r="B144" s="92" t="s">
        <v>1292</v>
      </c>
      <c r="C144" s="268">
        <v>1254</v>
      </c>
      <c r="D144" s="92"/>
    </row>
    <row r="145" spans="1:4">
      <c r="A145" s="277">
        <v>44221</v>
      </c>
      <c r="B145" s="92" t="s">
        <v>1292</v>
      </c>
      <c r="C145" s="268">
        <v>60</v>
      </c>
      <c r="D145" s="92"/>
    </row>
    <row r="146" spans="1:4">
      <c r="A146" s="277">
        <v>44221</v>
      </c>
      <c r="B146" s="92" t="s">
        <v>1298</v>
      </c>
      <c r="C146" s="287">
        <v>61</v>
      </c>
      <c r="D146" s="92"/>
    </row>
    <row r="147" spans="1:4">
      <c r="A147" s="277">
        <v>44222</v>
      </c>
      <c r="B147" s="92" t="s">
        <v>1298</v>
      </c>
      <c r="C147" s="287">
        <v>2508</v>
      </c>
      <c r="D147" s="92"/>
    </row>
    <row r="148" spans="1:4">
      <c r="A148" s="277">
        <v>44223</v>
      </c>
      <c r="B148" s="92" t="s">
        <v>1298</v>
      </c>
      <c r="C148" s="287">
        <v>116</v>
      </c>
      <c r="D148" s="92"/>
    </row>
    <row r="149" spans="1:4">
      <c r="A149" s="277">
        <v>44223</v>
      </c>
      <c r="B149" s="92" t="s">
        <v>1298</v>
      </c>
      <c r="C149" s="287">
        <v>2508</v>
      </c>
      <c r="D149" s="92"/>
    </row>
    <row r="150" spans="1:4">
      <c r="A150" s="277">
        <v>44223</v>
      </c>
      <c r="B150" s="92" t="s">
        <v>1294</v>
      </c>
      <c r="C150" s="268">
        <v>469.24</v>
      </c>
      <c r="D150" s="92"/>
    </row>
    <row r="151" spans="1:4">
      <c r="A151" s="277">
        <v>44223</v>
      </c>
      <c r="B151" s="92" t="s">
        <v>1294</v>
      </c>
      <c r="C151" s="268">
        <v>35.26</v>
      </c>
      <c r="D151" s="92"/>
    </row>
    <row r="152" spans="1:4">
      <c r="A152" s="277">
        <v>44223</v>
      </c>
      <c r="B152" s="92" t="s">
        <v>372</v>
      </c>
      <c r="C152" s="268">
        <v>263.16000000000003</v>
      </c>
      <c r="D152" s="92"/>
    </row>
    <row r="153" spans="1:4">
      <c r="A153" s="277">
        <v>44223</v>
      </c>
      <c r="B153" s="92" t="s">
        <v>360</v>
      </c>
      <c r="C153" s="287">
        <v>35</v>
      </c>
      <c r="D153" s="92"/>
    </row>
    <row r="154" spans="1:4">
      <c r="A154" s="277">
        <v>44223</v>
      </c>
      <c r="B154" s="92" t="s">
        <v>372</v>
      </c>
      <c r="C154" s="287">
        <v>264</v>
      </c>
      <c r="D154" s="92"/>
    </row>
    <row r="155" spans="1:4">
      <c r="A155" s="277">
        <v>44226</v>
      </c>
      <c r="B155" s="92" t="s">
        <v>360</v>
      </c>
      <c r="C155" s="287">
        <v>34</v>
      </c>
      <c r="D155" s="92"/>
    </row>
    <row r="156" spans="1:4">
      <c r="A156" s="277">
        <v>44226</v>
      </c>
      <c r="B156" s="92" t="s">
        <v>360</v>
      </c>
      <c r="C156" s="287">
        <v>201</v>
      </c>
      <c r="D156" s="92"/>
    </row>
    <row r="157" spans="1:4">
      <c r="A157" s="277">
        <v>44226</v>
      </c>
      <c r="B157" s="92" t="s">
        <v>360</v>
      </c>
      <c r="C157" s="287">
        <v>123</v>
      </c>
      <c r="D157" s="92"/>
    </row>
    <row r="158" spans="1:4">
      <c r="A158" s="277">
        <v>44226</v>
      </c>
      <c r="B158" s="92" t="s">
        <v>372</v>
      </c>
      <c r="C158" s="287">
        <v>144</v>
      </c>
      <c r="D158" s="92"/>
    </row>
    <row r="159" spans="1:4">
      <c r="A159" s="277">
        <v>44226</v>
      </c>
      <c r="B159" s="92" t="s">
        <v>372</v>
      </c>
      <c r="C159" s="287">
        <v>1800</v>
      </c>
      <c r="D159" s="92"/>
    </row>
    <row r="160" spans="1:4">
      <c r="A160" s="277">
        <v>44226</v>
      </c>
      <c r="B160" s="92" t="s">
        <v>360</v>
      </c>
      <c r="C160" s="268">
        <v>358</v>
      </c>
      <c r="D160" s="92"/>
    </row>
    <row r="161" spans="1:4">
      <c r="A161" s="277">
        <v>44227</v>
      </c>
      <c r="B161" s="92" t="s">
        <v>372</v>
      </c>
      <c r="C161" s="287">
        <v>2085</v>
      </c>
      <c r="D161" s="268"/>
    </row>
    <row r="162" spans="1:4">
      <c r="C162" s="268"/>
      <c r="D162" s="92"/>
    </row>
    <row r="163" spans="1:4">
      <c r="A163" s="293" t="s">
        <v>20</v>
      </c>
      <c r="B163" s="294"/>
      <c r="C163" s="289">
        <f>SUM(C76:C162)</f>
        <v>54840.97</v>
      </c>
      <c r="D163" s="92"/>
    </row>
    <row r="164" spans="1:4">
      <c r="C164" s="268"/>
      <c r="D164" s="92"/>
    </row>
    <row r="165" spans="1:4">
      <c r="C165" s="268"/>
      <c r="D165" s="92"/>
    </row>
    <row r="166" spans="1:4">
      <c r="C166" s="268"/>
      <c r="D166" s="92"/>
    </row>
    <row r="167" spans="1:4">
      <c r="C167" s="268"/>
      <c r="D167" s="92"/>
    </row>
    <row r="168" spans="1:4">
      <c r="C168" s="268"/>
      <c r="D168" s="92"/>
    </row>
    <row r="169" spans="1:4">
      <c r="C169" s="268"/>
      <c r="D169" s="92"/>
    </row>
    <row r="170" spans="1:4">
      <c r="A170" s="277"/>
      <c r="B170" s="92"/>
      <c r="C170" s="268"/>
      <c r="D170" s="92"/>
    </row>
    <row r="171" spans="1:4">
      <c r="A171" s="277"/>
      <c r="B171" s="92"/>
      <c r="C171" s="268"/>
      <c r="D171" s="92"/>
    </row>
    <row r="172" spans="1:4">
      <c r="A172" s="277"/>
      <c r="B172" s="92"/>
      <c r="C172" s="268"/>
      <c r="D172" s="92"/>
    </row>
    <row r="173" spans="1:4">
      <c r="A173" s="277"/>
      <c r="B173" s="92"/>
      <c r="C173" s="268"/>
      <c r="D173" s="92"/>
    </row>
    <row r="174" spans="1:4">
      <c r="A174" s="277"/>
      <c r="B174" s="92"/>
      <c r="C174" s="268"/>
      <c r="D174" s="92"/>
    </row>
    <row r="175" spans="1:4">
      <c r="A175" s="277"/>
      <c r="B175" s="92"/>
      <c r="C175" s="268"/>
      <c r="D175" s="92"/>
    </row>
    <row r="176" spans="1:4">
      <c r="A176" s="277"/>
      <c r="B176" s="92"/>
      <c r="C176" s="268"/>
      <c r="D176" s="92"/>
    </row>
    <row r="177" spans="1:4">
      <c r="A177" s="277"/>
      <c r="B177" s="92"/>
      <c r="C177" s="268"/>
      <c r="D177" s="92"/>
    </row>
    <row r="178" spans="1:4">
      <c r="A178" s="277"/>
      <c r="B178" s="92"/>
      <c r="C178" s="268"/>
      <c r="D178" s="92"/>
    </row>
    <row r="179" spans="1:4">
      <c r="A179" s="277"/>
      <c r="B179" s="92"/>
      <c r="C179" s="268"/>
      <c r="D179" s="92"/>
    </row>
    <row r="180" spans="1:4">
      <c r="A180" s="277"/>
      <c r="B180" s="92"/>
      <c r="C180" s="268"/>
      <c r="D180" s="92"/>
    </row>
    <row r="181" spans="1:4">
      <c r="A181" s="277"/>
      <c r="B181" s="92"/>
      <c r="C181" s="268"/>
      <c r="D181" s="92"/>
    </row>
    <row r="182" spans="1:4">
      <c r="A182" s="277"/>
      <c r="B182" s="92"/>
      <c r="C182" s="268"/>
      <c r="D182" s="92"/>
    </row>
    <row r="183" spans="1:4">
      <c r="A183" s="277"/>
      <c r="B183" s="92"/>
      <c r="C183" s="268"/>
      <c r="D183" s="92"/>
    </row>
    <row r="184" spans="1:4">
      <c r="A184" s="277"/>
      <c r="B184" s="92"/>
      <c r="C184" s="268"/>
      <c r="D184" s="92"/>
    </row>
    <row r="185" spans="1:4">
      <c r="A185" s="277"/>
      <c r="B185" s="92"/>
      <c r="C185" s="268"/>
      <c r="D185" s="92"/>
    </row>
    <row r="186" spans="1:4">
      <c r="A186" s="277"/>
      <c r="B186" s="92"/>
      <c r="C186" s="268"/>
      <c r="D186" s="92"/>
    </row>
    <row r="187" spans="1:4">
      <c r="A187" s="277"/>
      <c r="B187" s="92"/>
      <c r="C187" s="268"/>
      <c r="D187" s="92"/>
    </row>
    <row r="188" spans="1:4">
      <c r="A188" s="277"/>
      <c r="B188" s="92"/>
      <c r="C188" s="268"/>
      <c r="D188" s="92"/>
    </row>
    <row r="189" spans="1:4">
      <c r="A189" s="277"/>
      <c r="B189" s="92"/>
      <c r="C189" s="268"/>
      <c r="D189" s="92"/>
    </row>
    <row r="190" spans="1:4">
      <c r="A190" s="277"/>
      <c r="B190" s="92"/>
      <c r="C190" s="268"/>
      <c r="D190" s="92"/>
    </row>
    <row r="191" spans="1:4">
      <c r="A191" s="277"/>
      <c r="B191" s="92"/>
      <c r="C191" s="268"/>
      <c r="D191" s="92"/>
    </row>
    <row r="192" spans="1:4">
      <c r="A192" s="277"/>
      <c r="B192" s="92"/>
      <c r="C192" s="268"/>
      <c r="D192" s="92"/>
    </row>
    <row r="193" spans="1:4">
      <c r="A193" s="277"/>
      <c r="B193" s="92"/>
      <c r="C193" s="268"/>
      <c r="D193" s="92"/>
    </row>
    <row r="194" spans="1:4">
      <c r="A194" s="277"/>
      <c r="B194" s="92"/>
      <c r="C194" s="268"/>
      <c r="D194" s="92"/>
    </row>
    <row r="195" spans="1:4">
      <c r="A195" s="277"/>
      <c r="B195" s="92"/>
      <c r="C195" s="268"/>
      <c r="D195" s="92"/>
    </row>
    <row r="196" spans="1:4">
      <c r="A196" s="277"/>
      <c r="B196" s="92"/>
      <c r="C196" s="268"/>
      <c r="D196" s="92"/>
    </row>
    <row r="197" spans="1:4">
      <c r="A197" s="277"/>
      <c r="B197" s="92"/>
      <c r="C197" s="268"/>
      <c r="D197" s="92"/>
    </row>
    <row r="198" spans="1:4">
      <c r="A198" s="277"/>
      <c r="B198" s="92"/>
      <c r="C198" s="268"/>
      <c r="D198" s="92"/>
    </row>
    <row r="199" spans="1:4">
      <c r="A199" s="277"/>
      <c r="B199" s="92"/>
      <c r="C199" s="268"/>
      <c r="D199" s="92"/>
    </row>
    <row r="200" spans="1:4">
      <c r="A200" s="277"/>
      <c r="B200" s="92"/>
      <c r="C200" s="268"/>
      <c r="D200" s="92"/>
    </row>
    <row r="201" spans="1:4">
      <c r="A201" s="277"/>
      <c r="B201" s="92"/>
      <c r="C201" s="268"/>
      <c r="D201" s="92"/>
    </row>
    <row r="202" spans="1:4">
      <c r="A202" s="277"/>
      <c r="B202" s="92"/>
      <c r="C202" s="268"/>
      <c r="D202" s="92"/>
    </row>
    <row r="203" spans="1:4">
      <c r="A203" s="277"/>
      <c r="B203" s="92"/>
      <c r="C203" s="268"/>
      <c r="D203" s="92"/>
    </row>
    <row r="204" spans="1:4">
      <c r="A204" s="277"/>
      <c r="B204" s="92"/>
      <c r="C204" s="268"/>
      <c r="D204" s="92"/>
    </row>
    <row r="205" spans="1:4">
      <c r="A205" s="277"/>
      <c r="B205" s="92"/>
      <c r="C205" s="268"/>
      <c r="D205" s="92"/>
    </row>
    <row r="206" spans="1:4">
      <c r="A206" s="277"/>
      <c r="B206" s="92"/>
      <c r="C206" s="268"/>
      <c r="D206" s="92"/>
    </row>
    <row r="207" spans="1:4">
      <c r="A207" s="277"/>
      <c r="B207" s="92"/>
      <c r="C207" s="268"/>
      <c r="D207" s="92"/>
    </row>
    <row r="208" spans="1:4">
      <c r="A208" s="277"/>
      <c r="B208" s="92"/>
      <c r="C208" s="268"/>
      <c r="D208" s="92"/>
    </row>
    <row r="209" spans="1:4">
      <c r="A209" s="277"/>
      <c r="B209" s="92"/>
      <c r="C209" s="268"/>
      <c r="D209" s="92"/>
    </row>
    <row r="210" spans="1:4">
      <c r="A210" s="277"/>
      <c r="B210" s="92"/>
      <c r="C210" s="268"/>
      <c r="D210" s="92"/>
    </row>
    <row r="211" spans="1:4">
      <c r="A211" s="277"/>
      <c r="B211" s="92"/>
      <c r="C211" s="268"/>
      <c r="D211" s="92"/>
    </row>
    <row r="212" spans="1:4">
      <c r="A212" s="277"/>
      <c r="B212" s="92"/>
      <c r="C212" s="268"/>
      <c r="D212" s="92"/>
    </row>
    <row r="213" spans="1:4">
      <c r="A213" s="277"/>
      <c r="B213" s="92"/>
      <c r="C213" s="268"/>
      <c r="D213" s="92"/>
    </row>
    <row r="214" spans="1:4">
      <c r="A214" s="277"/>
      <c r="B214" s="92"/>
      <c r="C214" s="268"/>
      <c r="D214" s="92"/>
    </row>
    <row r="215" spans="1:4">
      <c r="A215" s="277"/>
      <c r="B215" s="92"/>
      <c r="C215" s="268"/>
      <c r="D215" s="92"/>
    </row>
    <row r="216" spans="1:4">
      <c r="A216" s="277"/>
      <c r="B216" s="92"/>
      <c r="C216" s="268"/>
      <c r="D216" s="92"/>
    </row>
    <row r="217" spans="1:4">
      <c r="A217" s="277"/>
      <c r="B217" s="92"/>
      <c r="C217" s="268"/>
      <c r="D217" s="92"/>
    </row>
    <row r="218" spans="1:4">
      <c r="A218" s="277"/>
      <c r="B218" s="92"/>
      <c r="C218" s="268"/>
      <c r="D218" s="92"/>
    </row>
    <row r="219" spans="1:4">
      <c r="A219" s="277"/>
      <c r="B219" s="92"/>
      <c r="C219" s="268"/>
      <c r="D219" s="92"/>
    </row>
    <row r="220" spans="1:4">
      <c r="A220" s="277"/>
      <c r="B220" s="92"/>
      <c r="C220" s="268"/>
      <c r="D220" s="92"/>
    </row>
    <row r="221" spans="1:4">
      <c r="A221" s="277"/>
      <c r="B221" s="92"/>
      <c r="C221" s="268"/>
      <c r="D221" s="92"/>
    </row>
    <row r="222" spans="1:4">
      <c r="A222" s="277"/>
      <c r="B222" s="92"/>
      <c r="C222" s="268"/>
      <c r="D222" s="92"/>
    </row>
    <row r="223" spans="1:4">
      <c r="A223" s="277"/>
      <c r="B223" s="92"/>
      <c r="C223" s="268"/>
      <c r="D223" s="92"/>
    </row>
    <row r="224" spans="1:4">
      <c r="A224" s="277"/>
      <c r="B224" s="92"/>
      <c r="C224" s="268"/>
      <c r="D224" s="92"/>
    </row>
    <row r="225" spans="1:4">
      <c r="A225" s="277"/>
      <c r="B225" s="92"/>
      <c r="C225" s="268"/>
      <c r="D225" s="92"/>
    </row>
    <row r="226" spans="1:4">
      <c r="A226" s="277"/>
      <c r="B226" s="92"/>
      <c r="C226" s="268"/>
      <c r="D226" s="92"/>
    </row>
    <row r="227" spans="1:4">
      <c r="A227" s="277"/>
      <c r="B227" s="92"/>
      <c r="C227" s="268"/>
      <c r="D227" s="92"/>
    </row>
    <row r="228" spans="1:4">
      <c r="A228" s="277"/>
      <c r="B228" s="92"/>
      <c r="C228" s="268"/>
      <c r="D228" s="92"/>
    </row>
    <row r="229" spans="1:4">
      <c r="A229" s="277"/>
      <c r="B229" s="92"/>
      <c r="C229" s="268"/>
      <c r="D229" s="92"/>
    </row>
    <row r="230" spans="1:4">
      <c r="A230" s="277"/>
      <c r="B230" s="92"/>
      <c r="C230" s="268"/>
      <c r="D230" s="92"/>
    </row>
    <row r="231" spans="1:4">
      <c r="A231" s="277"/>
      <c r="B231" s="92"/>
      <c r="C231" s="268"/>
      <c r="D231" s="92"/>
    </row>
    <row r="232" spans="1:4">
      <c r="A232" s="277"/>
      <c r="B232" s="92"/>
      <c r="C232" s="268"/>
      <c r="D232" s="92"/>
    </row>
    <row r="233" spans="1:4">
      <c r="A233" s="277"/>
      <c r="B233" s="92"/>
      <c r="C233" s="268"/>
      <c r="D233" s="92"/>
    </row>
    <row r="234" spans="1:4">
      <c r="A234" s="277"/>
      <c r="B234" s="92"/>
      <c r="C234" s="268"/>
      <c r="D234" s="92"/>
    </row>
    <row r="235" spans="1:4">
      <c r="A235" s="277"/>
      <c r="B235" s="92"/>
      <c r="C235" s="268"/>
      <c r="D235" s="92"/>
    </row>
    <row r="236" spans="1:4">
      <c r="A236" s="277"/>
      <c r="B236" s="92"/>
      <c r="C236" s="268"/>
      <c r="D236" s="92"/>
    </row>
    <row r="237" spans="1:4">
      <c r="A237" s="277"/>
      <c r="B237" s="92"/>
      <c r="C237" s="268"/>
      <c r="D237" s="92"/>
    </row>
    <row r="238" spans="1:4">
      <c r="A238" s="277"/>
      <c r="B238" s="92"/>
      <c r="C238" s="268"/>
      <c r="D238" s="92"/>
    </row>
    <row r="239" spans="1:4">
      <c r="A239" s="277"/>
      <c r="B239" s="92"/>
      <c r="C239" s="268"/>
      <c r="D239" s="92"/>
    </row>
    <row r="240" spans="1:4">
      <c r="A240" s="277"/>
      <c r="B240" s="92"/>
      <c r="C240" s="268"/>
      <c r="D240" s="92"/>
    </row>
    <row r="241" spans="1:4">
      <c r="A241" s="277"/>
      <c r="B241" s="92"/>
      <c r="C241" s="268"/>
      <c r="D241" s="92"/>
    </row>
    <row r="242" spans="1:4">
      <c r="A242" s="277"/>
      <c r="B242" s="92"/>
      <c r="C242" s="268"/>
      <c r="D242" s="92"/>
    </row>
    <row r="243" spans="1:4">
      <c r="A243" s="277"/>
      <c r="B243" s="92"/>
      <c r="C243" s="268"/>
      <c r="D243" s="92"/>
    </row>
    <row r="244" spans="1:4">
      <c r="A244" s="277"/>
      <c r="B244" s="92"/>
      <c r="C244" s="268"/>
      <c r="D244" s="92"/>
    </row>
    <row r="245" spans="1:4">
      <c r="A245" s="277"/>
      <c r="B245" s="92"/>
      <c r="C245" s="268"/>
      <c r="D245" s="92"/>
    </row>
    <row r="246" spans="1:4">
      <c r="A246" s="277"/>
      <c r="B246" s="92"/>
      <c r="C246" s="268"/>
      <c r="D246" s="92"/>
    </row>
    <row r="247" spans="1:4">
      <c r="A247" s="277"/>
      <c r="B247" s="92"/>
      <c r="C247" s="268"/>
      <c r="D247" s="92"/>
    </row>
    <row r="248" spans="1:4">
      <c r="A248" s="277"/>
      <c r="B248" s="92"/>
      <c r="C248" s="268"/>
      <c r="D248" s="92"/>
    </row>
    <row r="249" spans="1:4">
      <c r="A249" s="277"/>
      <c r="B249" s="92"/>
      <c r="C249" s="268"/>
      <c r="D249" s="92"/>
    </row>
    <row r="250" spans="1:4">
      <c r="A250" s="277"/>
      <c r="B250" s="92"/>
      <c r="C250" s="268"/>
      <c r="D250" s="92"/>
    </row>
    <row r="251" spans="1:4">
      <c r="A251" s="277"/>
      <c r="B251" s="92"/>
      <c r="C251" s="268"/>
      <c r="D251" s="92"/>
    </row>
    <row r="252" spans="1:4">
      <c r="A252" s="277"/>
      <c r="B252" s="92"/>
      <c r="C252" s="268"/>
      <c r="D252" s="92"/>
    </row>
    <row r="253" spans="1:4">
      <c r="A253" s="277"/>
      <c r="B253" s="92"/>
      <c r="C253" s="268"/>
      <c r="D253" s="92"/>
    </row>
    <row r="254" spans="1:4">
      <c r="A254" s="277"/>
      <c r="B254" s="92"/>
      <c r="C254" s="268"/>
      <c r="D254" s="92"/>
    </row>
    <row r="255" spans="1:4">
      <c r="A255" s="277"/>
      <c r="B255" s="92"/>
      <c r="C255" s="268"/>
      <c r="D255" s="92"/>
    </row>
    <row r="256" spans="1:4">
      <c r="A256" s="277"/>
      <c r="B256" s="92"/>
      <c r="C256" s="268"/>
      <c r="D256" s="92"/>
    </row>
    <row r="257" spans="1:4">
      <c r="A257" s="277"/>
      <c r="B257" s="92"/>
      <c r="C257" s="268"/>
      <c r="D257" s="92"/>
    </row>
    <row r="258" spans="1:4">
      <c r="A258" s="277"/>
      <c r="B258" s="92"/>
      <c r="C258" s="268"/>
      <c r="D258" s="92"/>
    </row>
    <row r="259" spans="1:4">
      <c r="A259" s="277"/>
      <c r="B259" s="92"/>
      <c r="C259" s="268"/>
      <c r="D259" s="92"/>
    </row>
    <row r="260" spans="1:4">
      <c r="A260" s="277"/>
      <c r="B260" s="92"/>
      <c r="C260" s="268"/>
      <c r="D260" s="92"/>
    </row>
    <row r="261" spans="1:4">
      <c r="A261" s="277"/>
      <c r="B261" s="92"/>
      <c r="C261" s="268"/>
      <c r="D261" s="92"/>
    </row>
    <row r="262" spans="1:4">
      <c r="A262" s="277"/>
      <c r="B262" s="92"/>
      <c r="C262" s="268"/>
      <c r="D262" s="92"/>
    </row>
    <row r="263" spans="1:4">
      <c r="A263" s="277"/>
      <c r="B263" s="92"/>
      <c r="C263" s="268"/>
      <c r="D263" s="92"/>
    </row>
    <row r="264" spans="1:4">
      <c r="A264" s="277"/>
      <c r="B264" s="92"/>
      <c r="C264" s="268"/>
      <c r="D264" s="92"/>
    </row>
    <row r="265" spans="1:4">
      <c r="A265" s="277"/>
      <c r="B265" s="92"/>
      <c r="C265" s="268"/>
      <c r="D265" s="92"/>
    </row>
    <row r="266" spans="1:4">
      <c r="A266" s="277"/>
      <c r="B266" s="92"/>
      <c r="C266" s="268"/>
      <c r="D266" s="92"/>
    </row>
    <row r="267" spans="1:4">
      <c r="A267" s="277"/>
      <c r="B267" s="92"/>
      <c r="C267" s="268"/>
      <c r="D267" s="92"/>
    </row>
    <row r="268" spans="1:4">
      <c r="A268" s="277"/>
      <c r="B268" s="92"/>
      <c r="C268" s="268"/>
      <c r="D268" s="92"/>
    </row>
    <row r="269" spans="1:4">
      <c r="A269" s="277"/>
      <c r="B269" s="92"/>
      <c r="C269" s="268"/>
      <c r="D269" s="92"/>
    </row>
    <row r="270" spans="1:4">
      <c r="A270" s="277"/>
      <c r="B270" s="92"/>
      <c r="C270" s="268"/>
      <c r="D270" s="92"/>
    </row>
    <row r="271" spans="1:4">
      <c r="A271" s="277"/>
      <c r="B271" s="92"/>
      <c r="C271" s="268"/>
      <c r="D271" s="92"/>
    </row>
    <row r="272" spans="1:4">
      <c r="A272" s="277"/>
      <c r="B272" s="92"/>
      <c r="C272" s="268"/>
      <c r="D272" s="92"/>
    </row>
    <row r="273" spans="1:4">
      <c r="A273" s="277"/>
      <c r="B273" s="92"/>
      <c r="C273" s="268"/>
      <c r="D273" s="92"/>
    </row>
    <row r="274" spans="1:4">
      <c r="A274" s="277"/>
      <c r="B274" s="92"/>
      <c r="C274" s="268"/>
      <c r="D274" s="92"/>
    </row>
    <row r="275" spans="1:4">
      <c r="A275" s="277"/>
      <c r="B275" s="92"/>
      <c r="C275" s="268"/>
      <c r="D275" s="92"/>
    </row>
    <row r="276" spans="1:4">
      <c r="A276" s="277"/>
      <c r="B276" s="92"/>
      <c r="C276" s="268"/>
      <c r="D276" s="92"/>
    </row>
    <row r="277" spans="1:4">
      <c r="A277" s="277"/>
      <c r="B277" s="92"/>
      <c r="C277" s="268"/>
      <c r="D277" s="92"/>
    </row>
    <row r="278" spans="1:4">
      <c r="A278" s="277"/>
      <c r="B278" s="92"/>
      <c r="C278" s="268"/>
      <c r="D278" s="92"/>
    </row>
    <row r="279" spans="1:4">
      <c r="A279" s="277"/>
      <c r="B279" s="92"/>
      <c r="C279" s="268"/>
      <c r="D279" s="92"/>
    </row>
    <row r="280" spans="1:4">
      <c r="A280" s="277"/>
      <c r="B280" s="92"/>
      <c r="C280" s="268"/>
      <c r="D280" s="92"/>
    </row>
    <row r="281" spans="1:4">
      <c r="A281" s="277"/>
      <c r="B281" s="92"/>
      <c r="C281" s="268"/>
      <c r="D281" s="92"/>
    </row>
    <row r="282" spans="1:4">
      <c r="A282" s="277"/>
      <c r="B282" s="92"/>
      <c r="C282" s="268"/>
      <c r="D282" s="92"/>
    </row>
    <row r="283" spans="1:4">
      <c r="A283" s="277"/>
      <c r="B283" s="92"/>
      <c r="C283" s="268"/>
      <c r="D283" s="92"/>
    </row>
    <row r="284" spans="1:4">
      <c r="A284" s="277"/>
      <c r="B284" s="92"/>
      <c r="C284" s="268"/>
      <c r="D284" s="92"/>
    </row>
    <row r="285" spans="1:4">
      <c r="A285" s="277"/>
      <c r="B285" s="92"/>
      <c r="C285" s="268"/>
      <c r="D285" s="92"/>
    </row>
    <row r="286" spans="1:4">
      <c r="A286" s="277"/>
      <c r="B286" s="92"/>
      <c r="C286" s="268"/>
      <c r="D286" s="92"/>
    </row>
    <row r="287" spans="1:4">
      <c r="A287" s="277"/>
      <c r="B287" s="92"/>
      <c r="C287" s="268"/>
      <c r="D287" s="92"/>
    </row>
    <row r="288" spans="1:4">
      <c r="A288" s="277"/>
      <c r="B288" s="92"/>
      <c r="C288" s="268"/>
      <c r="D288" s="92"/>
    </row>
    <row r="289" spans="1:4">
      <c r="A289" s="277"/>
      <c r="B289" s="92"/>
      <c r="C289" s="268"/>
      <c r="D289" s="92"/>
    </row>
    <row r="290" spans="1:4">
      <c r="A290" s="277"/>
      <c r="B290" s="92"/>
      <c r="C290" s="268"/>
      <c r="D290" s="92"/>
    </row>
    <row r="291" spans="1:4">
      <c r="A291" s="277"/>
      <c r="B291" s="92"/>
      <c r="C291" s="268"/>
      <c r="D291" s="92"/>
    </row>
    <row r="292" spans="1:4">
      <c r="A292" s="277"/>
      <c r="B292" s="92"/>
      <c r="C292" s="268"/>
      <c r="D292" s="92"/>
    </row>
    <row r="293" spans="1:4">
      <c r="A293" s="277"/>
      <c r="B293" s="92"/>
      <c r="C293" s="268"/>
      <c r="D293" s="92"/>
    </row>
    <row r="294" spans="1:4">
      <c r="A294" s="277"/>
      <c r="B294" s="92"/>
      <c r="C294" s="268"/>
      <c r="D294" s="92"/>
    </row>
    <row r="295" spans="1:4">
      <c r="A295" s="277"/>
      <c r="B295" s="92"/>
      <c r="C295" s="268"/>
      <c r="D295" s="92"/>
    </row>
    <row r="296" spans="1:4">
      <c r="A296" s="277"/>
      <c r="B296" s="92"/>
      <c r="C296" s="268"/>
      <c r="D296" s="92"/>
    </row>
    <row r="297" spans="1:4">
      <c r="A297" s="277"/>
      <c r="B297" s="92"/>
      <c r="C297" s="268"/>
      <c r="D297" s="92"/>
    </row>
    <row r="298" spans="1:4">
      <c r="A298" s="277"/>
      <c r="B298" s="92"/>
      <c r="C298" s="268"/>
      <c r="D298" s="92"/>
    </row>
    <row r="299" spans="1:4">
      <c r="A299" s="277"/>
      <c r="B299" s="92"/>
      <c r="C299" s="268"/>
      <c r="D299" s="92"/>
    </row>
    <row r="300" spans="1:4">
      <c r="A300" s="277"/>
      <c r="B300" s="92"/>
      <c r="C300" s="268"/>
      <c r="D300" s="92"/>
    </row>
    <row r="301" spans="1:4">
      <c r="A301" s="277"/>
      <c r="B301" s="92"/>
      <c r="C301" s="268"/>
      <c r="D301" s="92"/>
    </row>
    <row r="302" spans="1:4">
      <c r="A302" s="277"/>
      <c r="B302" s="92"/>
      <c r="C302" s="268"/>
      <c r="D302" s="92"/>
    </row>
    <row r="303" spans="1:4">
      <c r="A303" s="277"/>
      <c r="B303" s="92"/>
      <c r="C303" s="268"/>
      <c r="D303" s="92"/>
    </row>
    <row r="304" spans="1:4">
      <c r="A304" s="277"/>
      <c r="B304" s="92"/>
      <c r="C304" s="268"/>
      <c r="D304" s="92"/>
    </row>
    <row r="305" spans="1:4">
      <c r="A305" s="277"/>
      <c r="B305" s="92"/>
      <c r="C305" s="268"/>
      <c r="D305" s="92"/>
    </row>
    <row r="306" spans="1:4">
      <c r="A306" s="277"/>
      <c r="B306" s="92"/>
      <c r="C306" s="268"/>
      <c r="D306" s="92"/>
    </row>
    <row r="307" spans="1:4">
      <c r="A307" s="277"/>
      <c r="B307" s="92"/>
      <c r="C307" s="268"/>
      <c r="D307" s="92"/>
    </row>
    <row r="308" spans="1:4">
      <c r="A308" s="277"/>
      <c r="B308" s="92"/>
      <c r="C308" s="268"/>
      <c r="D308" s="92"/>
    </row>
    <row r="309" spans="1:4">
      <c r="A309" s="277"/>
      <c r="B309" s="92"/>
      <c r="C309" s="268"/>
      <c r="D309" s="92"/>
    </row>
    <row r="310" spans="1:4">
      <c r="A310" s="277"/>
      <c r="B310" s="92"/>
      <c r="C310" s="268"/>
      <c r="D310" s="92"/>
    </row>
    <row r="311" spans="1:4">
      <c r="A311" s="277"/>
      <c r="B311" s="92"/>
      <c r="C311" s="268"/>
      <c r="D311" s="92"/>
    </row>
    <row r="312" spans="1:4">
      <c r="A312" s="277"/>
      <c r="B312" s="92"/>
      <c r="C312" s="268"/>
      <c r="D312" s="92"/>
    </row>
    <row r="313" spans="1:4">
      <c r="A313" s="277"/>
      <c r="B313" s="92"/>
      <c r="C313" s="268"/>
      <c r="D313" s="92"/>
    </row>
    <row r="314" spans="1:4">
      <c r="A314" s="277"/>
      <c r="B314" s="92"/>
      <c r="C314" s="268"/>
      <c r="D314" s="92"/>
    </row>
    <row r="315" spans="1:4">
      <c r="A315" s="277"/>
      <c r="B315" s="92"/>
      <c r="C315" s="268"/>
      <c r="D315" s="92"/>
    </row>
    <row r="316" spans="1:4">
      <c r="A316" s="277"/>
      <c r="B316" s="92"/>
      <c r="C316" s="268"/>
      <c r="D316" s="92"/>
    </row>
    <row r="317" spans="1:4">
      <c r="A317" s="277"/>
      <c r="B317" s="92"/>
      <c r="C317" s="268"/>
      <c r="D317" s="92"/>
    </row>
    <row r="318" spans="1:4">
      <c r="A318" s="277"/>
      <c r="B318" s="92"/>
      <c r="C318" s="268"/>
      <c r="D318" s="92"/>
    </row>
    <row r="319" spans="1:4">
      <c r="A319" s="277"/>
      <c r="B319" s="92"/>
      <c r="C319" s="268"/>
      <c r="D319" s="92"/>
    </row>
    <row r="320" spans="1:4">
      <c r="A320" s="277"/>
      <c r="B320" s="92"/>
      <c r="C320" s="268"/>
      <c r="D320" s="92"/>
    </row>
    <row r="321" spans="1:4">
      <c r="A321" s="277"/>
      <c r="B321" s="92"/>
      <c r="C321" s="268"/>
      <c r="D321" s="92"/>
    </row>
    <row r="322" spans="1:4">
      <c r="A322" s="277"/>
      <c r="B322" s="92"/>
      <c r="C322" s="268"/>
      <c r="D322" s="92"/>
    </row>
    <row r="323" spans="1:4">
      <c r="A323" s="277"/>
      <c r="B323" s="92"/>
      <c r="C323" s="268"/>
      <c r="D323" s="92"/>
    </row>
    <row r="324" spans="1:4">
      <c r="A324" s="277"/>
      <c r="B324" s="92"/>
      <c r="C324" s="268"/>
      <c r="D324" s="92"/>
    </row>
    <row r="325" spans="1:4">
      <c r="A325" s="277"/>
      <c r="B325" s="92"/>
      <c r="C325" s="268"/>
      <c r="D325" s="92"/>
    </row>
    <row r="326" spans="1:4">
      <c r="A326" s="277"/>
      <c r="B326" s="92"/>
      <c r="C326" s="268"/>
      <c r="D326" s="92"/>
    </row>
    <row r="327" spans="1:4">
      <c r="A327" s="277"/>
      <c r="B327" s="92"/>
      <c r="C327" s="268"/>
      <c r="D327" s="92"/>
    </row>
    <row r="328" spans="1:4">
      <c r="A328" s="277"/>
      <c r="B328" s="92"/>
      <c r="C328" s="268"/>
      <c r="D328" s="92"/>
    </row>
    <row r="329" spans="1:4">
      <c r="A329" s="277"/>
      <c r="B329" s="92"/>
      <c r="C329" s="268"/>
      <c r="D329" s="92"/>
    </row>
    <row r="330" spans="1:4">
      <c r="A330" s="277"/>
      <c r="B330" s="92"/>
      <c r="C330" s="268"/>
      <c r="D330" s="92"/>
    </row>
    <row r="331" spans="1:4">
      <c r="A331" s="277"/>
      <c r="B331" s="92"/>
      <c r="C331" s="268"/>
      <c r="D331" s="92"/>
    </row>
    <row r="332" spans="1:4">
      <c r="A332" s="277"/>
      <c r="B332" s="92"/>
      <c r="C332" s="268"/>
      <c r="D332" s="92"/>
    </row>
    <row r="333" spans="1:4">
      <c r="A333" s="277"/>
      <c r="B333" s="92"/>
      <c r="C333" s="268"/>
      <c r="D333" s="92"/>
    </row>
    <row r="334" spans="1:4">
      <c r="A334" s="277"/>
      <c r="B334" s="92"/>
      <c r="C334" s="268"/>
      <c r="D334" s="92"/>
    </row>
    <row r="335" spans="1:4">
      <c r="A335" s="277"/>
      <c r="B335" s="92"/>
      <c r="C335" s="268"/>
      <c r="D335" s="92"/>
    </row>
    <row r="336" spans="1:4">
      <c r="A336" s="277"/>
      <c r="B336" s="92"/>
      <c r="C336" s="268"/>
      <c r="D336" s="92"/>
    </row>
    <row r="337" spans="1:4">
      <c r="A337" s="277"/>
      <c r="B337" s="92"/>
      <c r="C337" s="268"/>
      <c r="D337" s="92"/>
    </row>
    <row r="338" spans="1:4">
      <c r="A338" s="277"/>
      <c r="B338" s="92"/>
      <c r="C338" s="268"/>
      <c r="D338" s="92"/>
    </row>
    <row r="339" spans="1:4">
      <c r="A339" s="277"/>
      <c r="B339" s="92"/>
      <c r="C339" s="268"/>
      <c r="D339" s="92"/>
    </row>
    <row r="340" spans="1:4">
      <c r="A340" s="277"/>
      <c r="B340" s="92"/>
      <c r="C340" s="268"/>
      <c r="D340" s="92"/>
    </row>
    <row r="341" spans="1:4">
      <c r="A341" s="277"/>
      <c r="B341" s="92"/>
      <c r="C341" s="268"/>
      <c r="D341" s="92"/>
    </row>
    <row r="342" spans="1:4">
      <c r="A342" s="277"/>
      <c r="B342" s="92"/>
      <c r="C342" s="268"/>
      <c r="D342" s="92"/>
    </row>
    <row r="343" spans="1:4">
      <c r="A343" s="277"/>
      <c r="B343" s="92"/>
      <c r="C343" s="268"/>
      <c r="D343" s="92"/>
    </row>
    <row r="344" spans="1:4">
      <c r="A344" s="277"/>
      <c r="B344" s="92"/>
      <c r="C344" s="268"/>
      <c r="D344" s="92"/>
    </row>
    <row r="345" spans="1:4">
      <c r="A345" s="277"/>
      <c r="B345" s="92"/>
      <c r="C345" s="268"/>
      <c r="D345" s="92"/>
    </row>
    <row r="346" spans="1:4">
      <c r="A346" s="277"/>
      <c r="B346" s="92"/>
      <c r="C346" s="268"/>
      <c r="D346" s="92"/>
    </row>
    <row r="347" spans="1:4">
      <c r="A347" s="277"/>
      <c r="B347" s="92"/>
      <c r="C347" s="268"/>
      <c r="D347" s="92"/>
    </row>
    <row r="348" spans="1:4">
      <c r="A348" s="277"/>
      <c r="B348" s="92"/>
      <c r="C348" s="268"/>
      <c r="D348" s="92"/>
    </row>
    <row r="349" spans="1:4">
      <c r="A349" s="277"/>
      <c r="B349" s="92"/>
      <c r="C349" s="268"/>
      <c r="D349" s="92"/>
    </row>
    <row r="350" spans="1:4">
      <c r="A350" s="277"/>
      <c r="B350" s="92"/>
      <c r="C350" s="268"/>
      <c r="D350" s="92"/>
    </row>
    <row r="351" spans="1:4">
      <c r="A351" s="277"/>
      <c r="B351" s="92"/>
      <c r="C351" s="268"/>
      <c r="D351" s="92"/>
    </row>
    <row r="352" spans="1:4">
      <c r="A352" s="277"/>
      <c r="B352" s="92"/>
      <c r="C352" s="268"/>
      <c r="D352" s="92"/>
    </row>
    <row r="353" spans="1:4">
      <c r="A353" s="277"/>
      <c r="B353" s="92"/>
      <c r="C353" s="268"/>
      <c r="D353" s="92"/>
    </row>
    <row r="354" spans="1:4">
      <c r="A354" s="277"/>
      <c r="B354" s="92"/>
      <c r="C354" s="268"/>
      <c r="D354" s="92"/>
    </row>
    <row r="355" spans="1:4">
      <c r="A355" s="277"/>
      <c r="B355" s="92"/>
      <c r="C355" s="268"/>
      <c r="D355" s="92"/>
    </row>
    <row r="356" spans="1:4">
      <c r="A356" s="277"/>
      <c r="B356" s="92"/>
      <c r="C356" s="268"/>
      <c r="D356" s="92"/>
    </row>
    <row r="357" spans="1:4">
      <c r="A357" s="277"/>
      <c r="B357" s="92"/>
      <c r="C357" s="268"/>
      <c r="D357" s="92"/>
    </row>
    <row r="358" spans="1:4">
      <c r="A358" s="277"/>
      <c r="B358" s="92"/>
      <c r="C358" s="268"/>
      <c r="D358" s="92"/>
    </row>
    <row r="359" spans="1:4">
      <c r="A359" s="277"/>
      <c r="B359" s="92"/>
      <c r="C359" s="268"/>
      <c r="D359" s="92"/>
    </row>
    <row r="360" spans="1:4">
      <c r="A360" s="277"/>
      <c r="B360" s="92"/>
      <c r="C360" s="268"/>
      <c r="D360" s="92"/>
    </row>
    <row r="361" spans="1:4">
      <c r="A361" s="277"/>
      <c r="B361" s="92"/>
      <c r="C361" s="268"/>
      <c r="D361" s="92"/>
    </row>
    <row r="362" spans="1:4">
      <c r="A362" s="277"/>
      <c r="B362" s="92"/>
      <c r="C362" s="268"/>
      <c r="D362" s="92"/>
    </row>
    <row r="363" spans="1:4">
      <c r="A363" s="277"/>
      <c r="B363" s="92"/>
      <c r="C363" s="268"/>
      <c r="D363" s="92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E477-4406-40CE-9E09-0CE5D5AEDBC5}">
  <dimension ref="A2:C204"/>
  <sheetViews>
    <sheetView workbookViewId="0">
      <selection sqref="A1:XFD1"/>
    </sheetView>
  </sheetViews>
  <sheetFormatPr defaultRowHeight="15"/>
  <cols>
    <col min="1" max="1" width="8.85546875" bestFit="1" customWidth="1"/>
    <col min="2" max="2" width="27.85546875" bestFit="1" customWidth="1"/>
    <col min="3" max="3" width="20.28515625" bestFit="1" customWidth="1"/>
  </cols>
  <sheetData>
    <row r="2" spans="1:3">
      <c r="A2" s="277">
        <v>44228</v>
      </c>
      <c r="B2" s="92" t="s">
        <v>360</v>
      </c>
      <c r="C2" s="287">
        <v>814</v>
      </c>
    </row>
    <row r="3" spans="1:3">
      <c r="A3" s="277">
        <v>44228</v>
      </c>
      <c r="B3" s="92" t="s">
        <v>360</v>
      </c>
      <c r="C3" s="287">
        <v>164</v>
      </c>
    </row>
    <row r="4" spans="1:3">
      <c r="A4" s="277">
        <v>44228</v>
      </c>
      <c r="B4" s="92" t="s">
        <v>360</v>
      </c>
      <c r="C4" s="287">
        <v>67</v>
      </c>
    </row>
    <row r="5" spans="1:3">
      <c r="A5" s="277">
        <v>44349</v>
      </c>
      <c r="B5" s="92" t="s">
        <v>372</v>
      </c>
      <c r="C5" s="268">
        <v>1528</v>
      </c>
    </row>
    <row r="6" spans="1:3">
      <c r="A6" s="277">
        <v>44349</v>
      </c>
      <c r="B6" s="92" t="s">
        <v>372</v>
      </c>
      <c r="C6" s="268">
        <v>235</v>
      </c>
    </row>
    <row r="7" spans="1:3">
      <c r="A7" s="277">
        <v>44229</v>
      </c>
      <c r="B7" s="92" t="s">
        <v>1298</v>
      </c>
      <c r="C7" s="287">
        <v>560</v>
      </c>
    </row>
    <row r="8" spans="1:3">
      <c r="A8" s="277">
        <v>44229</v>
      </c>
      <c r="B8" s="92" t="s">
        <v>406</v>
      </c>
      <c r="C8" s="268">
        <v>926</v>
      </c>
    </row>
    <row r="9" spans="1:3">
      <c r="A9" s="277">
        <v>44230</v>
      </c>
      <c r="B9" s="92" t="s">
        <v>360</v>
      </c>
      <c r="C9" s="287">
        <v>435</v>
      </c>
    </row>
    <row r="10" spans="1:3">
      <c r="A10" s="277">
        <v>44230</v>
      </c>
      <c r="B10" s="92" t="s">
        <v>360</v>
      </c>
      <c r="C10" s="287">
        <v>110</v>
      </c>
    </row>
    <row r="11" spans="1:3">
      <c r="A11" s="277">
        <v>44230</v>
      </c>
      <c r="B11" s="92" t="s">
        <v>360</v>
      </c>
      <c r="C11" s="287">
        <v>322</v>
      </c>
    </row>
    <row r="12" spans="1:3">
      <c r="A12" s="277">
        <v>44232</v>
      </c>
      <c r="B12" s="92" t="s">
        <v>1306</v>
      </c>
      <c r="C12" s="268">
        <v>2716</v>
      </c>
    </row>
    <row r="13" spans="1:3">
      <c r="A13" s="277">
        <v>44232</v>
      </c>
      <c r="B13" s="92" t="s">
        <v>372</v>
      </c>
      <c r="C13" s="268">
        <v>795</v>
      </c>
    </row>
    <row r="14" spans="1:3">
      <c r="A14" s="277">
        <v>44232</v>
      </c>
      <c r="B14" s="92" t="s">
        <v>1307</v>
      </c>
      <c r="C14" s="268">
        <v>150</v>
      </c>
    </row>
    <row r="15" spans="1:3">
      <c r="A15" s="277">
        <v>44232</v>
      </c>
      <c r="B15" s="92" t="s">
        <v>1308</v>
      </c>
      <c r="C15" s="268">
        <v>1894</v>
      </c>
    </row>
    <row r="16" spans="1:3">
      <c r="A16" s="277">
        <v>44232</v>
      </c>
      <c r="B16" s="92" t="s">
        <v>1307</v>
      </c>
      <c r="C16" s="268">
        <v>700</v>
      </c>
    </row>
    <row r="17" spans="1:3">
      <c r="A17" s="277">
        <v>44232</v>
      </c>
      <c r="B17" s="92" t="s">
        <v>372</v>
      </c>
      <c r="C17" s="268">
        <v>795</v>
      </c>
    </row>
    <row r="18" spans="1:3">
      <c r="A18" s="277">
        <v>44232</v>
      </c>
      <c r="B18" s="92" t="s">
        <v>1309</v>
      </c>
      <c r="C18" s="268">
        <v>1894.6</v>
      </c>
    </row>
    <row r="19" spans="1:3">
      <c r="A19" s="277">
        <v>44232</v>
      </c>
      <c r="B19" s="92" t="s">
        <v>398</v>
      </c>
      <c r="C19" s="287">
        <v>2716</v>
      </c>
    </row>
    <row r="20" spans="1:3">
      <c r="A20" s="277">
        <v>44233</v>
      </c>
      <c r="B20" s="92" t="s">
        <v>365</v>
      </c>
      <c r="C20" s="268">
        <v>624</v>
      </c>
    </row>
    <row r="21" spans="1:3">
      <c r="A21" s="277">
        <v>44233</v>
      </c>
      <c r="B21" s="92" t="s">
        <v>360</v>
      </c>
      <c r="C21" s="287">
        <v>1103</v>
      </c>
    </row>
    <row r="22" spans="1:3">
      <c r="A22" s="277">
        <v>44233</v>
      </c>
      <c r="B22" s="277" t="s">
        <v>1310</v>
      </c>
      <c r="C22" s="268">
        <v>379</v>
      </c>
    </row>
    <row r="23" spans="1:3">
      <c r="A23" s="277">
        <v>44233</v>
      </c>
      <c r="B23" s="92" t="s">
        <v>365</v>
      </c>
      <c r="C23" s="268">
        <v>624</v>
      </c>
    </row>
    <row r="24" spans="1:3">
      <c r="A24" s="277">
        <v>44233</v>
      </c>
      <c r="B24" s="92" t="s">
        <v>365</v>
      </c>
      <c r="C24" s="268">
        <v>2592</v>
      </c>
    </row>
    <row r="25" spans="1:3">
      <c r="A25" s="277">
        <v>44233</v>
      </c>
      <c r="B25" s="92" t="s">
        <v>1310</v>
      </c>
      <c r="C25" s="268">
        <v>380</v>
      </c>
    </row>
    <row r="26" spans="1:3">
      <c r="A26" s="277">
        <v>44233</v>
      </c>
      <c r="B26" s="92" t="s">
        <v>1311</v>
      </c>
      <c r="C26" s="268">
        <v>350</v>
      </c>
    </row>
    <row r="27" spans="1:3">
      <c r="A27" s="277">
        <v>44233</v>
      </c>
      <c r="B27" s="92" t="s">
        <v>575</v>
      </c>
      <c r="C27" s="268">
        <v>11</v>
      </c>
    </row>
    <row r="28" spans="1:3">
      <c r="A28" s="277">
        <v>44233</v>
      </c>
      <c r="B28" s="92" t="s">
        <v>360</v>
      </c>
      <c r="C28" s="268">
        <v>1104</v>
      </c>
    </row>
    <row r="29" spans="1:3">
      <c r="A29" s="277">
        <v>44233</v>
      </c>
      <c r="B29" s="92" t="s">
        <v>1310</v>
      </c>
      <c r="C29" s="268">
        <v>380</v>
      </c>
    </row>
    <row r="30" spans="1:3">
      <c r="A30" s="277">
        <v>44234</v>
      </c>
      <c r="B30" s="92" t="s">
        <v>773</v>
      </c>
      <c r="C30" s="268">
        <v>957</v>
      </c>
    </row>
    <row r="31" spans="1:3">
      <c r="A31" s="277">
        <v>44234</v>
      </c>
      <c r="B31" s="92" t="s">
        <v>1312</v>
      </c>
      <c r="C31" s="268">
        <v>978</v>
      </c>
    </row>
    <row r="32" spans="1:3">
      <c r="A32" s="277">
        <v>44234</v>
      </c>
      <c r="B32" s="92" t="s">
        <v>1312</v>
      </c>
      <c r="C32" s="268">
        <v>978</v>
      </c>
    </row>
    <row r="33" spans="1:3">
      <c r="A33" s="277">
        <v>44235</v>
      </c>
      <c r="B33" s="92" t="s">
        <v>1313</v>
      </c>
      <c r="C33" s="268">
        <v>100</v>
      </c>
    </row>
    <row r="34" spans="1:3">
      <c r="A34" s="277">
        <v>44235</v>
      </c>
      <c r="B34" s="92" t="s">
        <v>1314</v>
      </c>
      <c r="C34" s="268">
        <v>2000</v>
      </c>
    </row>
    <row r="35" spans="1:3">
      <c r="A35" s="277">
        <v>44235</v>
      </c>
      <c r="B35" s="92" t="s">
        <v>1315</v>
      </c>
      <c r="C35" s="268">
        <v>430</v>
      </c>
    </row>
    <row r="36" spans="1:3">
      <c r="A36" s="277">
        <v>44235</v>
      </c>
      <c r="B36" s="92" t="s">
        <v>1316</v>
      </c>
      <c r="C36" s="268">
        <v>315</v>
      </c>
    </row>
    <row r="37" spans="1:3">
      <c r="A37" s="277">
        <v>44236</v>
      </c>
      <c r="B37" s="92" t="s">
        <v>1315</v>
      </c>
      <c r="C37" s="287">
        <v>641</v>
      </c>
    </row>
    <row r="38" spans="1:3">
      <c r="A38" s="277">
        <v>44236</v>
      </c>
      <c r="B38" s="92" t="s">
        <v>1315</v>
      </c>
      <c r="C38" s="268">
        <v>642</v>
      </c>
    </row>
    <row r="39" spans="1:3">
      <c r="A39" s="277">
        <v>44236</v>
      </c>
      <c r="B39" s="92" t="s">
        <v>1317</v>
      </c>
      <c r="C39" s="287">
        <v>7200</v>
      </c>
    </row>
    <row r="40" spans="1:3">
      <c r="A40" s="277">
        <v>44237</v>
      </c>
      <c r="B40" s="92" t="s">
        <v>360</v>
      </c>
      <c r="C40" s="287">
        <v>9</v>
      </c>
    </row>
    <row r="41" spans="1:3">
      <c r="A41" s="277">
        <v>44237</v>
      </c>
      <c r="B41" s="92" t="s">
        <v>360</v>
      </c>
      <c r="C41" s="287">
        <v>2003</v>
      </c>
    </row>
    <row r="42" spans="1:3">
      <c r="A42" s="277">
        <v>44237</v>
      </c>
      <c r="B42" s="92" t="s">
        <v>1318</v>
      </c>
      <c r="C42" s="268">
        <v>1500</v>
      </c>
    </row>
    <row r="43" spans="1:3">
      <c r="A43" s="277">
        <v>44237</v>
      </c>
      <c r="B43" s="92" t="s">
        <v>406</v>
      </c>
      <c r="C43" s="268">
        <v>487</v>
      </c>
    </row>
    <row r="44" spans="1:3">
      <c r="A44" s="277">
        <v>44237</v>
      </c>
      <c r="B44" s="92" t="s">
        <v>372</v>
      </c>
      <c r="C44" s="268">
        <v>642</v>
      </c>
    </row>
    <row r="45" spans="1:3">
      <c r="A45" s="277">
        <v>44237</v>
      </c>
      <c r="B45" s="92" t="s">
        <v>372</v>
      </c>
      <c r="C45" s="268">
        <v>486</v>
      </c>
    </row>
    <row r="46" spans="1:3">
      <c r="A46" s="277">
        <v>44237</v>
      </c>
      <c r="B46" s="92" t="s">
        <v>406</v>
      </c>
      <c r="C46" s="268">
        <v>2003</v>
      </c>
    </row>
    <row r="47" spans="1:3">
      <c r="A47" s="277">
        <v>44237</v>
      </c>
      <c r="B47" s="92" t="s">
        <v>406</v>
      </c>
      <c r="C47" s="268">
        <v>1194</v>
      </c>
    </row>
    <row r="48" spans="1:3">
      <c r="A48" s="277">
        <v>44237</v>
      </c>
      <c r="B48" s="92" t="s">
        <v>372</v>
      </c>
      <c r="C48" s="287">
        <v>107</v>
      </c>
    </row>
    <row r="49" spans="1:3">
      <c r="A49" s="277">
        <v>44237</v>
      </c>
      <c r="B49" s="92" t="s">
        <v>372</v>
      </c>
      <c r="C49" s="287">
        <v>1194</v>
      </c>
    </row>
    <row r="50" spans="1:3">
      <c r="A50" s="277">
        <v>44239</v>
      </c>
      <c r="B50" s="92" t="s">
        <v>1319</v>
      </c>
      <c r="C50" s="268">
        <v>108</v>
      </c>
    </row>
    <row r="51" spans="1:3">
      <c r="A51" s="277">
        <v>44239</v>
      </c>
      <c r="B51" s="92" t="s">
        <v>1305</v>
      </c>
      <c r="C51" s="268">
        <v>487</v>
      </c>
    </row>
    <row r="52" spans="1:3">
      <c r="A52" s="277">
        <v>44239</v>
      </c>
      <c r="B52" s="92" t="s">
        <v>1312</v>
      </c>
      <c r="C52" s="268">
        <v>380</v>
      </c>
    </row>
    <row r="53" spans="1:3">
      <c r="A53" s="277">
        <v>44239</v>
      </c>
      <c r="B53" s="92" t="s">
        <v>1305</v>
      </c>
      <c r="C53" s="268">
        <v>360</v>
      </c>
    </row>
    <row r="54" spans="1:3">
      <c r="A54" s="277">
        <v>44239</v>
      </c>
      <c r="B54" s="92" t="s">
        <v>1312</v>
      </c>
      <c r="C54" s="268">
        <v>522</v>
      </c>
    </row>
    <row r="55" spans="1:3">
      <c r="A55" s="277">
        <v>44239</v>
      </c>
      <c r="B55" s="92" t="s">
        <v>1319</v>
      </c>
      <c r="C55" s="268">
        <v>98</v>
      </c>
    </row>
    <row r="56" spans="1:3">
      <c r="A56" s="277">
        <v>44240</v>
      </c>
      <c r="B56" s="92" t="s">
        <v>1305</v>
      </c>
      <c r="C56" s="268">
        <v>650</v>
      </c>
    </row>
    <row r="57" spans="1:3">
      <c r="A57" s="277">
        <v>44240</v>
      </c>
      <c r="B57" s="92" t="s">
        <v>1305</v>
      </c>
      <c r="C57" s="268">
        <v>30</v>
      </c>
    </row>
    <row r="58" spans="1:3">
      <c r="A58" s="277">
        <v>44240</v>
      </c>
      <c r="B58" s="92" t="s">
        <v>372</v>
      </c>
      <c r="C58" s="268">
        <v>953</v>
      </c>
    </row>
    <row r="59" spans="1:3">
      <c r="A59" s="277">
        <v>44240</v>
      </c>
      <c r="B59" s="92" t="s">
        <v>360</v>
      </c>
      <c r="C59" s="268">
        <v>646</v>
      </c>
    </row>
    <row r="60" spans="1:3">
      <c r="A60" s="277">
        <v>44240</v>
      </c>
      <c r="B60" s="92" t="s">
        <v>372</v>
      </c>
      <c r="C60" s="268">
        <v>269</v>
      </c>
    </row>
    <row r="61" spans="1:3">
      <c r="A61" s="277">
        <v>44240</v>
      </c>
      <c r="B61" s="92" t="s">
        <v>372</v>
      </c>
      <c r="C61" s="287">
        <v>269</v>
      </c>
    </row>
    <row r="62" spans="1:3">
      <c r="A62" s="277">
        <v>44240</v>
      </c>
      <c r="B62" s="92" t="s">
        <v>372</v>
      </c>
      <c r="C62" s="287">
        <v>953</v>
      </c>
    </row>
    <row r="63" spans="1:3">
      <c r="A63" s="277">
        <v>44240</v>
      </c>
      <c r="B63" s="92" t="s">
        <v>360</v>
      </c>
      <c r="C63" s="287">
        <v>645</v>
      </c>
    </row>
    <row r="64" spans="1:3">
      <c r="A64" s="277">
        <v>44240</v>
      </c>
      <c r="B64" s="92" t="s">
        <v>1312</v>
      </c>
      <c r="C64" s="268">
        <v>263</v>
      </c>
    </row>
    <row r="65" spans="1:3">
      <c r="A65" s="277">
        <v>44240</v>
      </c>
      <c r="B65" s="92" t="s">
        <v>1312</v>
      </c>
      <c r="C65" s="268">
        <v>100</v>
      </c>
    </row>
    <row r="66" spans="1:3">
      <c r="A66" s="277">
        <v>44240</v>
      </c>
      <c r="B66" s="92" t="s">
        <v>1312</v>
      </c>
      <c r="C66" s="268">
        <v>299</v>
      </c>
    </row>
    <row r="67" spans="1:3">
      <c r="A67" s="277">
        <v>44240</v>
      </c>
      <c r="B67" s="92" t="s">
        <v>372</v>
      </c>
      <c r="C67" s="268">
        <v>994</v>
      </c>
    </row>
    <row r="68" spans="1:3">
      <c r="A68" s="277">
        <v>44240</v>
      </c>
      <c r="B68" s="92" t="s">
        <v>372</v>
      </c>
      <c r="C68" s="268">
        <v>269</v>
      </c>
    </row>
    <row r="69" spans="1:3">
      <c r="A69" s="277">
        <v>44240</v>
      </c>
      <c r="B69" s="92" t="s">
        <v>360</v>
      </c>
      <c r="C69" s="268">
        <v>646</v>
      </c>
    </row>
    <row r="70" spans="1:3">
      <c r="A70" s="277">
        <v>44240</v>
      </c>
      <c r="B70" s="92" t="s">
        <v>1320</v>
      </c>
      <c r="C70" s="268">
        <v>654</v>
      </c>
    </row>
    <row r="71" spans="1:3">
      <c r="A71" s="277">
        <v>44240</v>
      </c>
      <c r="B71" s="92" t="s">
        <v>372</v>
      </c>
      <c r="C71" s="268">
        <v>269</v>
      </c>
    </row>
    <row r="72" spans="1:3">
      <c r="A72" s="277">
        <v>44240</v>
      </c>
      <c r="B72" s="92" t="s">
        <v>372</v>
      </c>
      <c r="C72" s="268">
        <v>953</v>
      </c>
    </row>
    <row r="73" spans="1:3">
      <c r="A73" s="277">
        <v>44240</v>
      </c>
      <c r="B73" s="92" t="s">
        <v>360</v>
      </c>
      <c r="C73" s="268">
        <v>645</v>
      </c>
    </row>
    <row r="74" spans="1:3">
      <c r="A74" s="277">
        <v>44240</v>
      </c>
      <c r="B74" s="92" t="s">
        <v>1312</v>
      </c>
      <c r="C74" s="268">
        <v>299</v>
      </c>
    </row>
    <row r="75" spans="1:3">
      <c r="A75" s="277">
        <v>44240</v>
      </c>
      <c r="B75" s="92" t="s">
        <v>1312</v>
      </c>
      <c r="C75" s="268">
        <v>99</v>
      </c>
    </row>
    <row r="76" spans="1:3">
      <c r="A76" s="277">
        <v>44240</v>
      </c>
      <c r="B76" s="92" t="s">
        <v>1312</v>
      </c>
      <c r="C76" s="268">
        <v>5</v>
      </c>
    </row>
    <row r="77" spans="1:3">
      <c r="A77" s="277">
        <v>44240</v>
      </c>
      <c r="B77" s="92" t="s">
        <v>1312</v>
      </c>
      <c r="C77" s="268">
        <v>262</v>
      </c>
    </row>
    <row r="78" spans="1:3">
      <c r="A78" s="277">
        <v>44241</v>
      </c>
      <c r="B78" s="92" t="s">
        <v>365</v>
      </c>
      <c r="C78" s="287">
        <v>769</v>
      </c>
    </row>
    <row r="79" spans="1:3">
      <c r="A79" s="277">
        <v>44241</v>
      </c>
      <c r="B79" s="92" t="s">
        <v>372</v>
      </c>
      <c r="C79" s="287">
        <v>1934</v>
      </c>
    </row>
    <row r="80" spans="1:3">
      <c r="A80" s="277">
        <v>44241</v>
      </c>
      <c r="B80" s="92" t="s">
        <v>1312</v>
      </c>
      <c r="C80" s="268">
        <v>486</v>
      </c>
    </row>
    <row r="81" spans="1:3">
      <c r="A81" s="277">
        <v>44242</v>
      </c>
      <c r="B81" s="92" t="s">
        <v>1321</v>
      </c>
      <c r="C81" s="268">
        <v>203</v>
      </c>
    </row>
    <row r="82" spans="1:3">
      <c r="A82" s="277">
        <v>44242</v>
      </c>
      <c r="B82" s="92" t="s">
        <v>1322</v>
      </c>
      <c r="C82" s="268">
        <v>70</v>
      </c>
    </row>
    <row r="83" spans="1:3">
      <c r="A83" s="277">
        <v>44242</v>
      </c>
      <c r="B83" s="92" t="s">
        <v>1323</v>
      </c>
      <c r="C83" s="268">
        <v>670</v>
      </c>
    </row>
    <row r="84" spans="1:3">
      <c r="A84" s="277">
        <v>44242</v>
      </c>
      <c r="B84" s="92" t="s">
        <v>1324</v>
      </c>
      <c r="C84" s="268">
        <v>904</v>
      </c>
    </row>
    <row r="85" spans="1:3">
      <c r="A85" s="277">
        <v>44242</v>
      </c>
      <c r="B85" s="92" t="s">
        <v>1324</v>
      </c>
      <c r="C85" s="268">
        <v>162</v>
      </c>
    </row>
    <row r="86" spans="1:3">
      <c r="A86" s="277">
        <v>44242</v>
      </c>
      <c r="B86" s="92" t="s">
        <v>1318</v>
      </c>
      <c r="C86" s="268">
        <v>1500</v>
      </c>
    </row>
    <row r="87" spans="1:3">
      <c r="A87" s="277">
        <v>44242</v>
      </c>
      <c r="B87" s="92" t="s">
        <v>1303</v>
      </c>
      <c r="C87" s="268">
        <v>170</v>
      </c>
    </row>
    <row r="88" spans="1:3">
      <c r="A88" s="277">
        <v>44242</v>
      </c>
      <c r="B88" s="92" t="s">
        <v>1325</v>
      </c>
      <c r="C88" s="268">
        <v>500</v>
      </c>
    </row>
    <row r="89" spans="1:3">
      <c r="A89" s="277">
        <v>44242</v>
      </c>
      <c r="B89" s="92" t="s">
        <v>1324</v>
      </c>
      <c r="C89" s="268">
        <v>1066</v>
      </c>
    </row>
    <row r="90" spans="1:3">
      <c r="A90" s="277">
        <v>44242</v>
      </c>
      <c r="B90" s="92" t="s">
        <v>1298</v>
      </c>
      <c r="C90" s="268">
        <v>56</v>
      </c>
    </row>
    <row r="91" spans="1:3">
      <c r="A91" s="277">
        <v>44243</v>
      </c>
      <c r="B91" s="92" t="s">
        <v>1298</v>
      </c>
      <c r="C91" s="268">
        <v>1814</v>
      </c>
    </row>
    <row r="92" spans="1:3">
      <c r="A92" s="277">
        <v>44243</v>
      </c>
      <c r="B92" s="92" t="s">
        <v>1324</v>
      </c>
      <c r="C92" s="268">
        <v>217</v>
      </c>
    </row>
    <row r="93" spans="1:3">
      <c r="A93" s="277">
        <v>44243</v>
      </c>
      <c r="B93" s="92" t="s">
        <v>1326</v>
      </c>
      <c r="C93" s="268">
        <v>3542</v>
      </c>
    </row>
    <row r="94" spans="1:3">
      <c r="A94" s="277">
        <v>44243</v>
      </c>
      <c r="B94" s="92" t="s">
        <v>1306</v>
      </c>
      <c r="C94" s="268">
        <v>1417</v>
      </c>
    </row>
    <row r="95" spans="1:3">
      <c r="A95" s="277">
        <v>44243</v>
      </c>
      <c r="B95" s="92" t="s">
        <v>1315</v>
      </c>
      <c r="C95" s="268">
        <v>527</v>
      </c>
    </row>
    <row r="96" spans="1:3">
      <c r="A96" s="277">
        <v>44243</v>
      </c>
      <c r="B96" s="92" t="s">
        <v>398</v>
      </c>
      <c r="C96" s="287">
        <v>1417</v>
      </c>
    </row>
    <row r="97" spans="1:3">
      <c r="A97" s="277">
        <v>44243</v>
      </c>
      <c r="B97" s="92" t="s">
        <v>360</v>
      </c>
      <c r="C97" s="287">
        <v>1813</v>
      </c>
    </row>
    <row r="98" spans="1:3">
      <c r="A98" s="277">
        <v>44243</v>
      </c>
      <c r="B98" s="92" t="s">
        <v>360</v>
      </c>
      <c r="C98" s="287">
        <v>56</v>
      </c>
    </row>
    <row r="99" spans="1:3">
      <c r="A99" s="277">
        <v>44244</v>
      </c>
      <c r="B99" s="92" t="s">
        <v>360</v>
      </c>
      <c r="C99" s="287">
        <v>2119</v>
      </c>
    </row>
    <row r="100" spans="1:3">
      <c r="A100" s="277">
        <v>44244</v>
      </c>
      <c r="B100" s="92" t="s">
        <v>1327</v>
      </c>
      <c r="C100" s="268">
        <v>27.21</v>
      </c>
    </row>
    <row r="101" spans="1:3">
      <c r="A101" s="277">
        <v>44244</v>
      </c>
      <c r="B101" s="92" t="s">
        <v>1324</v>
      </c>
      <c r="C101" s="268">
        <v>65</v>
      </c>
    </row>
    <row r="102" spans="1:3">
      <c r="A102" s="277">
        <v>44244</v>
      </c>
      <c r="B102" s="92" t="s">
        <v>1328</v>
      </c>
      <c r="C102" s="268">
        <v>375</v>
      </c>
    </row>
    <row r="103" spans="1:3">
      <c r="A103" s="277">
        <v>44244</v>
      </c>
      <c r="B103" s="92" t="s">
        <v>1329</v>
      </c>
      <c r="C103" s="268">
        <v>216</v>
      </c>
    </row>
    <row r="104" spans="1:3">
      <c r="A104" s="277">
        <v>44245</v>
      </c>
      <c r="B104" s="92" t="s">
        <v>1305</v>
      </c>
      <c r="C104" s="268">
        <v>640</v>
      </c>
    </row>
    <row r="105" spans="1:3">
      <c r="A105" s="277">
        <v>44245</v>
      </c>
      <c r="B105" s="92" t="s">
        <v>372</v>
      </c>
      <c r="C105" s="287">
        <v>534</v>
      </c>
    </row>
    <row r="106" spans="1:3">
      <c r="A106" s="277">
        <v>44245</v>
      </c>
      <c r="B106" s="92" t="s">
        <v>372</v>
      </c>
      <c r="C106" s="268">
        <v>600</v>
      </c>
    </row>
    <row r="107" spans="1:3">
      <c r="A107" s="277">
        <v>44245</v>
      </c>
      <c r="B107" s="92" t="s">
        <v>1305</v>
      </c>
      <c r="C107" s="268">
        <v>230</v>
      </c>
    </row>
    <row r="108" spans="1:3">
      <c r="A108" s="277">
        <v>44245</v>
      </c>
      <c r="B108" s="92" t="s">
        <v>1305</v>
      </c>
      <c r="C108" s="268">
        <v>250</v>
      </c>
    </row>
    <row r="109" spans="1:3">
      <c r="A109" s="277">
        <v>44246</v>
      </c>
      <c r="B109" s="92" t="s">
        <v>1305</v>
      </c>
      <c r="C109" s="268">
        <v>50</v>
      </c>
    </row>
    <row r="110" spans="1:3">
      <c r="A110" s="277">
        <v>44246</v>
      </c>
      <c r="B110" s="92" t="s">
        <v>1330</v>
      </c>
      <c r="C110" s="268">
        <v>28.5</v>
      </c>
    </row>
    <row r="111" spans="1:3">
      <c r="A111" s="277">
        <v>44246</v>
      </c>
      <c r="B111" s="92" t="s">
        <v>1330</v>
      </c>
      <c r="C111" s="268">
        <v>447</v>
      </c>
    </row>
    <row r="112" spans="1:3">
      <c r="A112" s="277">
        <v>44246</v>
      </c>
      <c r="B112" s="92" t="s">
        <v>406</v>
      </c>
      <c r="C112" s="268">
        <v>556</v>
      </c>
    </row>
    <row r="113" spans="1:3">
      <c r="A113" s="277">
        <v>44246</v>
      </c>
      <c r="B113" s="92" t="s">
        <v>1306</v>
      </c>
      <c r="C113" s="268">
        <v>119</v>
      </c>
    </row>
    <row r="114" spans="1:3">
      <c r="A114" s="277">
        <v>44246</v>
      </c>
      <c r="B114" s="92" t="s">
        <v>406</v>
      </c>
      <c r="C114" s="268">
        <v>355</v>
      </c>
    </row>
    <row r="115" spans="1:3">
      <c r="A115" s="277">
        <v>44246</v>
      </c>
      <c r="B115" s="92" t="s">
        <v>406</v>
      </c>
      <c r="C115" s="268">
        <v>50</v>
      </c>
    </row>
    <row r="116" spans="1:3">
      <c r="A116" s="277">
        <v>44246</v>
      </c>
      <c r="B116" s="92" t="s">
        <v>1312</v>
      </c>
      <c r="C116" s="268">
        <v>884</v>
      </c>
    </row>
    <row r="117" spans="1:3">
      <c r="A117" s="277">
        <v>44246</v>
      </c>
      <c r="B117" s="92" t="s">
        <v>1305</v>
      </c>
      <c r="C117" s="268">
        <v>640</v>
      </c>
    </row>
    <row r="118" spans="1:3">
      <c r="A118" s="277">
        <v>44247</v>
      </c>
      <c r="B118" s="92" t="s">
        <v>360</v>
      </c>
      <c r="C118" s="268">
        <v>980</v>
      </c>
    </row>
    <row r="119" spans="1:3">
      <c r="A119" s="277">
        <v>44247</v>
      </c>
      <c r="B119" s="92" t="s">
        <v>360</v>
      </c>
      <c r="C119" s="268">
        <v>645</v>
      </c>
    </row>
    <row r="120" spans="1:3">
      <c r="A120" s="277">
        <v>44247</v>
      </c>
      <c r="B120" s="92" t="s">
        <v>1315</v>
      </c>
      <c r="C120" s="268">
        <v>207</v>
      </c>
    </row>
    <row r="121" spans="1:3">
      <c r="A121" s="277">
        <v>44247</v>
      </c>
      <c r="B121" s="92" t="s">
        <v>1312</v>
      </c>
      <c r="C121" s="268">
        <v>1675</v>
      </c>
    </row>
    <row r="122" spans="1:3">
      <c r="A122" s="277">
        <v>44247</v>
      </c>
      <c r="B122" s="92" t="s">
        <v>372</v>
      </c>
      <c r="C122" s="268">
        <v>805</v>
      </c>
    </row>
    <row r="123" spans="1:3">
      <c r="A123" s="277">
        <v>44248</v>
      </c>
      <c r="B123" s="92" t="s">
        <v>365</v>
      </c>
      <c r="C123" s="287">
        <v>1848</v>
      </c>
    </row>
    <row r="124" spans="1:3">
      <c r="A124" s="277">
        <v>44248</v>
      </c>
      <c r="B124" s="92" t="s">
        <v>372</v>
      </c>
      <c r="C124" s="268">
        <v>2893</v>
      </c>
    </row>
    <row r="125" spans="1:3">
      <c r="A125" s="277">
        <v>44249</v>
      </c>
      <c r="B125" s="92" t="s">
        <v>1305</v>
      </c>
      <c r="C125" s="268">
        <v>800</v>
      </c>
    </row>
    <row r="126" spans="1:3">
      <c r="A126" s="277">
        <v>44250</v>
      </c>
      <c r="B126" s="92" t="s">
        <v>1305</v>
      </c>
      <c r="C126" s="268">
        <v>210</v>
      </c>
    </row>
    <row r="127" spans="1:3">
      <c r="A127" s="277">
        <v>44251</v>
      </c>
      <c r="B127" s="92" t="s">
        <v>1315</v>
      </c>
      <c r="C127" s="268">
        <v>277</v>
      </c>
    </row>
    <row r="128" spans="1:3">
      <c r="A128" s="277">
        <v>44251</v>
      </c>
      <c r="B128" s="92" t="s">
        <v>360</v>
      </c>
      <c r="C128" s="268">
        <v>717</v>
      </c>
    </row>
    <row r="129" spans="1:3">
      <c r="A129" s="277">
        <v>44251</v>
      </c>
      <c r="B129" s="92" t="s">
        <v>360</v>
      </c>
      <c r="C129" s="268">
        <v>717</v>
      </c>
    </row>
    <row r="130" spans="1:3">
      <c r="A130" s="277">
        <v>44251</v>
      </c>
      <c r="B130" s="92" t="s">
        <v>1315</v>
      </c>
      <c r="C130" s="268">
        <v>277</v>
      </c>
    </row>
    <row r="131" spans="1:3">
      <c r="A131" s="277">
        <v>44251</v>
      </c>
      <c r="B131" s="92" t="s">
        <v>360</v>
      </c>
      <c r="C131" s="287">
        <v>717</v>
      </c>
    </row>
    <row r="132" spans="1:3">
      <c r="A132" s="277">
        <v>44251</v>
      </c>
      <c r="B132" s="92" t="s">
        <v>1315</v>
      </c>
      <c r="C132" s="287">
        <v>277</v>
      </c>
    </row>
    <row r="133" spans="1:3">
      <c r="A133" s="277">
        <v>44251</v>
      </c>
      <c r="B133" s="92" t="s">
        <v>372</v>
      </c>
      <c r="C133" s="268">
        <v>717</v>
      </c>
    </row>
    <row r="134" spans="1:3">
      <c r="A134" s="277">
        <v>44251</v>
      </c>
      <c r="B134" s="92" t="s">
        <v>1315</v>
      </c>
      <c r="C134" s="268">
        <v>277</v>
      </c>
    </row>
    <row r="135" spans="1:3">
      <c r="A135" s="277">
        <v>44252</v>
      </c>
      <c r="B135" s="92" t="s">
        <v>1315</v>
      </c>
      <c r="C135" s="268">
        <v>138</v>
      </c>
    </row>
    <row r="136" spans="1:3">
      <c r="A136" s="277">
        <v>44252</v>
      </c>
      <c r="B136" s="92" t="s">
        <v>1312</v>
      </c>
      <c r="C136" s="268">
        <v>3085.67</v>
      </c>
    </row>
    <row r="137" spans="1:3">
      <c r="A137" s="277">
        <v>44252</v>
      </c>
      <c r="B137" s="92" t="s">
        <v>372</v>
      </c>
      <c r="C137" s="268">
        <v>363.04</v>
      </c>
    </row>
    <row r="138" spans="1:3">
      <c r="A138" s="277">
        <v>44252</v>
      </c>
      <c r="B138" s="92" t="s">
        <v>372</v>
      </c>
      <c r="C138" s="268">
        <v>2893</v>
      </c>
    </row>
    <row r="139" spans="1:3">
      <c r="A139" s="277">
        <v>44252</v>
      </c>
      <c r="B139" s="92" t="s">
        <v>372</v>
      </c>
      <c r="C139" s="268">
        <v>35.94</v>
      </c>
    </row>
    <row r="140" spans="1:3">
      <c r="A140" s="277">
        <v>44252</v>
      </c>
      <c r="B140" s="92" t="s">
        <v>372</v>
      </c>
      <c r="C140" s="287">
        <v>36</v>
      </c>
    </row>
    <row r="141" spans="1:3">
      <c r="A141" s="277">
        <v>44252</v>
      </c>
      <c r="B141" s="92" t="s">
        <v>1315</v>
      </c>
      <c r="C141" s="287">
        <v>138</v>
      </c>
    </row>
    <row r="142" spans="1:3">
      <c r="A142" s="277">
        <v>44252</v>
      </c>
      <c r="B142" s="92" t="s">
        <v>372</v>
      </c>
      <c r="C142" s="287">
        <v>364</v>
      </c>
    </row>
    <row r="143" spans="1:3">
      <c r="A143" s="277">
        <v>44252</v>
      </c>
      <c r="B143" s="92" t="s">
        <v>1315</v>
      </c>
      <c r="C143" s="287">
        <v>138</v>
      </c>
    </row>
    <row r="144" spans="1:3">
      <c r="A144" s="277">
        <v>44252</v>
      </c>
      <c r="B144" s="92" t="s">
        <v>1305</v>
      </c>
      <c r="C144" s="268">
        <v>160</v>
      </c>
    </row>
    <row r="145" spans="1:3">
      <c r="A145" s="277">
        <v>44252</v>
      </c>
      <c r="B145" s="92" t="s">
        <v>1305</v>
      </c>
      <c r="C145" s="268">
        <v>130</v>
      </c>
    </row>
    <row r="146" spans="1:3">
      <c r="A146" s="277">
        <v>44252</v>
      </c>
      <c r="B146" s="92" t="s">
        <v>1305</v>
      </c>
      <c r="C146" s="268">
        <v>74</v>
      </c>
    </row>
    <row r="147" spans="1:3">
      <c r="A147" s="277">
        <v>44252</v>
      </c>
      <c r="B147" s="92" t="s">
        <v>1331</v>
      </c>
      <c r="C147" s="268">
        <v>6200</v>
      </c>
    </row>
    <row r="148" spans="1:3">
      <c r="A148" s="277">
        <v>44252</v>
      </c>
      <c r="B148" s="92" t="s">
        <v>372</v>
      </c>
      <c r="C148" s="268">
        <v>363</v>
      </c>
    </row>
    <row r="149" spans="1:3">
      <c r="A149" s="277">
        <v>44252</v>
      </c>
      <c r="B149" s="92" t="s">
        <v>372</v>
      </c>
      <c r="C149" s="268">
        <v>36</v>
      </c>
    </row>
    <row r="150" spans="1:3">
      <c r="A150" s="277">
        <v>44252</v>
      </c>
      <c r="B150" s="92" t="s">
        <v>1315</v>
      </c>
      <c r="C150" s="268">
        <v>138</v>
      </c>
    </row>
    <row r="151" spans="1:3">
      <c r="A151" s="277">
        <v>44252</v>
      </c>
      <c r="B151" s="92" t="s">
        <v>1315</v>
      </c>
      <c r="C151" s="268">
        <v>138</v>
      </c>
    </row>
    <row r="152" spans="1:3">
      <c r="A152" s="277">
        <v>44252</v>
      </c>
      <c r="B152" s="92" t="s">
        <v>372</v>
      </c>
      <c r="C152" s="268">
        <v>363</v>
      </c>
    </row>
    <row r="153" spans="1:3">
      <c r="A153" s="277">
        <v>44252</v>
      </c>
      <c r="B153" s="92" t="s">
        <v>372</v>
      </c>
      <c r="C153" s="268">
        <v>36</v>
      </c>
    </row>
    <row r="154" spans="1:3">
      <c r="A154" s="277">
        <v>44252</v>
      </c>
      <c r="B154" s="92" t="s">
        <v>365</v>
      </c>
      <c r="C154" s="268">
        <v>2893</v>
      </c>
    </row>
    <row r="155" spans="1:3">
      <c r="A155" s="277">
        <v>44252</v>
      </c>
      <c r="B155" s="92" t="s">
        <v>1312</v>
      </c>
      <c r="C155" s="268">
        <v>3087</v>
      </c>
    </row>
    <row r="156" spans="1:3">
      <c r="A156" s="277">
        <v>44253</v>
      </c>
      <c r="B156" s="92" t="s">
        <v>1305</v>
      </c>
      <c r="C156" s="268">
        <v>450</v>
      </c>
    </row>
    <row r="157" spans="1:3">
      <c r="A157" s="277">
        <v>44253</v>
      </c>
      <c r="B157" s="92" t="s">
        <v>1305</v>
      </c>
      <c r="C157" s="268">
        <v>405</v>
      </c>
    </row>
    <row r="158" spans="1:3">
      <c r="A158" s="277">
        <v>44253</v>
      </c>
      <c r="B158" s="92" t="s">
        <v>1305</v>
      </c>
      <c r="C158" s="268">
        <v>460</v>
      </c>
    </row>
    <row r="159" spans="1:3">
      <c r="A159" s="277">
        <v>44253</v>
      </c>
      <c r="B159" s="92" t="s">
        <v>1305</v>
      </c>
      <c r="C159" s="268">
        <v>405</v>
      </c>
    </row>
    <row r="160" spans="1:3">
      <c r="A160" s="277">
        <v>44253</v>
      </c>
      <c r="B160" s="92" t="s">
        <v>1312</v>
      </c>
      <c r="C160" s="268">
        <v>3086</v>
      </c>
    </row>
    <row r="161" spans="1:3">
      <c r="A161" s="277">
        <v>44253</v>
      </c>
      <c r="B161" s="92" t="s">
        <v>1332</v>
      </c>
      <c r="C161" s="268">
        <v>814</v>
      </c>
    </row>
    <row r="162" spans="1:3">
      <c r="A162" s="277">
        <v>44253</v>
      </c>
      <c r="B162" s="92" t="s">
        <v>1333</v>
      </c>
      <c r="C162" s="268">
        <v>108</v>
      </c>
    </row>
    <row r="163" spans="1:3">
      <c r="A163" s="277">
        <v>44253</v>
      </c>
      <c r="B163" s="92" t="s">
        <v>1333</v>
      </c>
      <c r="C163" s="268">
        <v>470</v>
      </c>
    </row>
    <row r="164" spans="1:3">
      <c r="A164" s="277">
        <v>44253</v>
      </c>
      <c r="B164" s="92" t="s">
        <v>1333</v>
      </c>
      <c r="C164" s="268">
        <v>470</v>
      </c>
    </row>
    <row r="165" spans="1:3">
      <c r="A165" s="277">
        <v>44253</v>
      </c>
      <c r="B165" s="92" t="s">
        <v>1333</v>
      </c>
      <c r="C165" s="268">
        <v>824</v>
      </c>
    </row>
    <row r="166" spans="1:3">
      <c r="A166" s="277">
        <v>44253</v>
      </c>
      <c r="B166" s="92" t="s">
        <v>1334</v>
      </c>
      <c r="C166" s="268">
        <v>1664</v>
      </c>
    </row>
    <row r="167" spans="1:3">
      <c r="A167" s="277">
        <v>44253</v>
      </c>
      <c r="B167" s="92" t="s">
        <v>1306</v>
      </c>
      <c r="C167" s="268">
        <v>1280</v>
      </c>
    </row>
    <row r="168" spans="1:3">
      <c r="A168" s="277">
        <v>44253</v>
      </c>
      <c r="B168" s="92" t="s">
        <v>1328</v>
      </c>
      <c r="C168" s="268">
        <v>450</v>
      </c>
    </row>
    <row r="169" spans="1:3">
      <c r="A169" s="277">
        <v>44253</v>
      </c>
      <c r="B169" s="92" t="s">
        <v>1298</v>
      </c>
      <c r="C169" s="287">
        <v>1664</v>
      </c>
    </row>
    <row r="170" spans="1:3">
      <c r="A170" s="277">
        <v>44253</v>
      </c>
      <c r="B170" s="92" t="s">
        <v>398</v>
      </c>
      <c r="C170" s="287">
        <v>1280</v>
      </c>
    </row>
    <row r="171" spans="1:3">
      <c r="A171" s="277">
        <v>44253</v>
      </c>
      <c r="B171" s="92" t="s">
        <v>365</v>
      </c>
      <c r="C171" s="287">
        <v>275</v>
      </c>
    </row>
    <row r="172" spans="1:3">
      <c r="A172" s="277">
        <v>44253</v>
      </c>
      <c r="B172" s="92" t="s">
        <v>365</v>
      </c>
      <c r="C172" s="287">
        <v>680</v>
      </c>
    </row>
    <row r="173" spans="1:3">
      <c r="A173" s="277">
        <v>44253</v>
      </c>
      <c r="B173" s="92" t="s">
        <v>1335</v>
      </c>
      <c r="C173" s="268">
        <v>813</v>
      </c>
    </row>
    <row r="174" spans="1:3">
      <c r="A174" s="277">
        <v>44253</v>
      </c>
      <c r="B174" s="92" t="s">
        <v>1298</v>
      </c>
      <c r="C174" s="268">
        <v>1663</v>
      </c>
    </row>
    <row r="175" spans="1:3">
      <c r="A175" s="277">
        <v>44253</v>
      </c>
      <c r="B175" s="92" t="s">
        <v>1336</v>
      </c>
      <c r="C175" s="268">
        <v>450</v>
      </c>
    </row>
    <row r="176" spans="1:3">
      <c r="A176" s="277">
        <v>44253</v>
      </c>
      <c r="B176" s="92" t="s">
        <v>365</v>
      </c>
      <c r="C176" s="268">
        <v>680</v>
      </c>
    </row>
    <row r="177" spans="1:3">
      <c r="A177" s="277">
        <v>44252</v>
      </c>
      <c r="B177" s="92" t="s">
        <v>1306</v>
      </c>
      <c r="C177" s="268">
        <v>1279.78</v>
      </c>
    </row>
    <row r="178" spans="1:3">
      <c r="A178" s="277">
        <v>44253</v>
      </c>
      <c r="B178" s="92" t="s">
        <v>1333</v>
      </c>
      <c r="C178" s="268">
        <v>823.37</v>
      </c>
    </row>
    <row r="179" spans="1:3">
      <c r="A179" s="277">
        <v>44253</v>
      </c>
      <c r="B179" s="92" t="s">
        <v>1333</v>
      </c>
      <c r="C179" s="268">
        <v>107.68</v>
      </c>
    </row>
    <row r="180" spans="1:3">
      <c r="A180" s="277">
        <v>44253</v>
      </c>
      <c r="B180" s="92" t="s">
        <v>1333</v>
      </c>
      <c r="C180" s="268">
        <v>469.44</v>
      </c>
    </row>
    <row r="181" spans="1:3">
      <c r="A181" s="277">
        <v>44253</v>
      </c>
      <c r="B181" s="92" t="s">
        <v>1333</v>
      </c>
      <c r="C181" s="268">
        <v>469.44</v>
      </c>
    </row>
    <row r="182" spans="1:3">
      <c r="A182" s="277">
        <v>44254</v>
      </c>
      <c r="B182" s="92" t="s">
        <v>406</v>
      </c>
      <c r="C182" s="268">
        <v>2029</v>
      </c>
    </row>
    <row r="183" spans="1:3">
      <c r="A183" s="277">
        <v>44254</v>
      </c>
      <c r="B183" s="92" t="s">
        <v>372</v>
      </c>
      <c r="C183" s="268">
        <v>1069.51</v>
      </c>
    </row>
    <row r="184" spans="1:3">
      <c r="A184" s="277">
        <v>44254</v>
      </c>
      <c r="B184" s="92" t="s">
        <v>406</v>
      </c>
      <c r="C184" s="268">
        <v>150</v>
      </c>
    </row>
    <row r="185" spans="1:3">
      <c r="A185" s="277">
        <v>44254</v>
      </c>
      <c r="B185" s="92" t="s">
        <v>1305</v>
      </c>
      <c r="C185" s="268">
        <v>1380</v>
      </c>
    </row>
    <row r="186" spans="1:3">
      <c r="A186" s="277">
        <v>44254</v>
      </c>
      <c r="B186" s="92" t="s">
        <v>1312</v>
      </c>
      <c r="C186" s="268">
        <v>434</v>
      </c>
    </row>
    <row r="187" spans="1:3">
      <c r="A187" s="277">
        <v>44254</v>
      </c>
      <c r="B187" s="92" t="s">
        <v>1281</v>
      </c>
      <c r="C187" s="268">
        <v>287</v>
      </c>
    </row>
    <row r="188" spans="1:3">
      <c r="A188" s="277">
        <v>44254</v>
      </c>
      <c r="B188" s="92" t="s">
        <v>360</v>
      </c>
      <c r="C188" s="287">
        <v>220</v>
      </c>
    </row>
    <row r="189" spans="1:3">
      <c r="A189" s="277">
        <v>44254</v>
      </c>
      <c r="B189" s="92" t="s">
        <v>360</v>
      </c>
      <c r="C189" s="287">
        <v>197</v>
      </c>
    </row>
    <row r="190" spans="1:3">
      <c r="A190" s="277">
        <v>44254</v>
      </c>
      <c r="B190" s="92" t="s">
        <v>360</v>
      </c>
      <c r="C190" s="287">
        <v>147</v>
      </c>
    </row>
    <row r="191" spans="1:3">
      <c r="A191" s="277">
        <v>44254</v>
      </c>
      <c r="B191" s="92" t="s">
        <v>360</v>
      </c>
      <c r="C191" s="287">
        <v>525</v>
      </c>
    </row>
    <row r="192" spans="1:3">
      <c r="A192" s="277">
        <v>44254</v>
      </c>
      <c r="B192" s="92" t="s">
        <v>360</v>
      </c>
      <c r="C192" s="287">
        <v>256</v>
      </c>
    </row>
    <row r="193" spans="1:3">
      <c r="A193" s="277">
        <v>44254</v>
      </c>
      <c r="B193" s="92" t="s">
        <v>360</v>
      </c>
      <c r="C193" s="287">
        <v>185</v>
      </c>
    </row>
    <row r="194" spans="1:3">
      <c r="A194" s="277">
        <v>44254</v>
      </c>
      <c r="B194" s="92" t="s">
        <v>360</v>
      </c>
      <c r="C194" s="287">
        <v>895</v>
      </c>
    </row>
    <row r="195" spans="1:3">
      <c r="A195" s="277">
        <v>44254</v>
      </c>
      <c r="B195" s="92" t="s">
        <v>372</v>
      </c>
      <c r="C195" s="268">
        <v>264</v>
      </c>
    </row>
    <row r="196" spans="1:3">
      <c r="A196" s="277">
        <v>44254</v>
      </c>
      <c r="B196" s="92" t="s">
        <v>372</v>
      </c>
      <c r="C196" s="287">
        <v>1070</v>
      </c>
    </row>
    <row r="197" spans="1:3">
      <c r="A197" s="277">
        <v>44255</v>
      </c>
      <c r="B197" s="92" t="s">
        <v>1312</v>
      </c>
      <c r="C197" s="268">
        <v>665</v>
      </c>
    </row>
    <row r="198" spans="1:3">
      <c r="A198" s="277">
        <v>44255</v>
      </c>
      <c r="B198" s="92" t="s">
        <v>372</v>
      </c>
      <c r="C198" s="268">
        <v>1803</v>
      </c>
    </row>
    <row r="199" spans="1:3">
      <c r="A199" s="277">
        <v>44255</v>
      </c>
      <c r="B199" s="92" t="s">
        <v>1337</v>
      </c>
      <c r="C199" s="268">
        <v>180</v>
      </c>
    </row>
    <row r="200" spans="1:3">
      <c r="A200" s="277">
        <v>44255</v>
      </c>
      <c r="B200" s="92" t="s">
        <v>372</v>
      </c>
      <c r="C200" s="287">
        <v>1804</v>
      </c>
    </row>
    <row r="201" spans="1:3">
      <c r="A201" s="92" t="s">
        <v>1338</v>
      </c>
      <c r="B201" s="92" t="s">
        <v>372</v>
      </c>
      <c r="C201" s="287">
        <v>94</v>
      </c>
    </row>
    <row r="202" spans="1:3" ht="19.5">
      <c r="A202" s="222" t="s">
        <v>20</v>
      </c>
      <c r="B202" s="226"/>
      <c r="C202" s="299">
        <f>SUM(C2:C201)</f>
        <v>157884.18000000002</v>
      </c>
    </row>
    <row r="203" spans="1:3">
      <c r="A203" s="226"/>
      <c r="B203" s="226"/>
      <c r="C203" s="226"/>
    </row>
    <row r="204" spans="1:3">
      <c r="A204" s="293" t="s">
        <v>20</v>
      </c>
      <c r="B204" s="294"/>
      <c r="C204" s="289">
        <f>SUM(C2:C201)</f>
        <v>157884.18000000002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400A-675A-4FA4-B3CF-009F268736B6}">
  <dimension ref="A2:D334"/>
  <sheetViews>
    <sheetView workbookViewId="0">
      <selection sqref="A1:XFD1"/>
    </sheetView>
  </sheetViews>
  <sheetFormatPr defaultRowHeight="15"/>
  <cols>
    <col min="1" max="4" width="11.5703125" customWidth="1"/>
  </cols>
  <sheetData>
    <row r="2" spans="1:4">
      <c r="A2" s="277">
        <v>44257</v>
      </c>
      <c r="B2" s="92" t="s">
        <v>365</v>
      </c>
      <c r="C2" s="287">
        <v>1583</v>
      </c>
      <c r="D2" s="92"/>
    </row>
    <row r="3" spans="1:4">
      <c r="A3" s="277">
        <v>44257</v>
      </c>
      <c r="B3" s="92" t="s">
        <v>1315</v>
      </c>
      <c r="C3" s="287">
        <v>377</v>
      </c>
      <c r="D3" s="92"/>
    </row>
    <row r="4" spans="1:4">
      <c r="A4" s="277">
        <v>44257</v>
      </c>
      <c r="B4" s="92" t="s">
        <v>1315</v>
      </c>
      <c r="C4" s="268">
        <v>377</v>
      </c>
      <c r="D4" s="92"/>
    </row>
    <row r="5" spans="1:4">
      <c r="A5" s="277">
        <v>44258</v>
      </c>
      <c r="B5" s="92" t="s">
        <v>1339</v>
      </c>
      <c r="C5" s="268">
        <v>1037.5</v>
      </c>
      <c r="D5" s="92"/>
    </row>
    <row r="6" spans="1:4">
      <c r="A6" s="277">
        <v>44258</v>
      </c>
      <c r="B6" s="92" t="s">
        <v>342</v>
      </c>
      <c r="C6" s="268">
        <v>144</v>
      </c>
      <c r="D6" s="92"/>
    </row>
    <row r="7" spans="1:4">
      <c r="A7" s="277">
        <v>44257</v>
      </c>
      <c r="B7" s="92" t="s">
        <v>1315</v>
      </c>
      <c r="C7" s="268">
        <v>58</v>
      </c>
      <c r="D7" s="92"/>
    </row>
    <row r="8" spans="1:4">
      <c r="A8" s="277">
        <v>44258</v>
      </c>
      <c r="B8" s="92" t="s">
        <v>1315</v>
      </c>
      <c r="C8" s="268">
        <v>225</v>
      </c>
      <c r="D8" s="92"/>
    </row>
    <row r="9" spans="1:4">
      <c r="A9" s="277">
        <v>44257</v>
      </c>
      <c r="B9" s="92" t="s">
        <v>1315</v>
      </c>
      <c r="C9" s="268">
        <v>294</v>
      </c>
      <c r="D9" s="92"/>
    </row>
    <row r="10" spans="1:4">
      <c r="A10" s="277">
        <v>44258</v>
      </c>
      <c r="B10" s="92" t="s">
        <v>1340</v>
      </c>
      <c r="C10" s="268">
        <v>208.5</v>
      </c>
      <c r="D10" s="92"/>
    </row>
    <row r="11" spans="1:4">
      <c r="A11" s="277">
        <v>44258</v>
      </c>
      <c r="B11" s="92" t="s">
        <v>1315</v>
      </c>
      <c r="C11" s="268">
        <v>184</v>
      </c>
      <c r="D11" s="92"/>
    </row>
    <row r="12" spans="1:4">
      <c r="A12" s="92"/>
      <c r="B12" s="92"/>
      <c r="C12" s="92"/>
      <c r="D12" s="92"/>
    </row>
    <row r="13" spans="1:4">
      <c r="A13" s="277">
        <v>44259</v>
      </c>
      <c r="B13" s="92" t="s">
        <v>406</v>
      </c>
      <c r="C13" s="268">
        <v>53.9</v>
      </c>
      <c r="D13" s="92"/>
    </row>
    <row r="14" spans="1:4">
      <c r="A14" s="277">
        <v>44259</v>
      </c>
      <c r="B14" s="92" t="s">
        <v>406</v>
      </c>
      <c r="C14" s="268">
        <v>53.9</v>
      </c>
      <c r="D14" s="92"/>
    </row>
    <row r="15" spans="1:4">
      <c r="A15" s="277">
        <v>44259</v>
      </c>
      <c r="B15" s="92" t="s">
        <v>406</v>
      </c>
      <c r="C15" s="268">
        <v>53.9</v>
      </c>
      <c r="D15" s="92"/>
    </row>
    <row r="16" spans="1:4">
      <c r="A16" s="277">
        <v>44259</v>
      </c>
      <c r="B16" s="92" t="s">
        <v>406</v>
      </c>
      <c r="C16" s="268">
        <v>53.9</v>
      </c>
      <c r="D16" s="92"/>
    </row>
    <row r="17" spans="1:4">
      <c r="A17" s="277">
        <v>44259</v>
      </c>
      <c r="B17" s="92" t="s">
        <v>406</v>
      </c>
      <c r="C17" s="268">
        <v>508.33</v>
      </c>
      <c r="D17" s="92"/>
    </row>
    <row r="18" spans="1:4">
      <c r="A18" s="277">
        <v>44259</v>
      </c>
      <c r="B18" s="92" t="s">
        <v>1341</v>
      </c>
      <c r="C18" s="268">
        <v>1300</v>
      </c>
      <c r="D18" s="92"/>
    </row>
    <row r="19" spans="1:4">
      <c r="A19" s="277">
        <v>44260</v>
      </c>
      <c r="B19" s="92" t="s">
        <v>1341</v>
      </c>
      <c r="C19" s="268">
        <v>550</v>
      </c>
      <c r="D19" s="92"/>
    </row>
    <row r="20" spans="1:4">
      <c r="A20" s="277">
        <v>44259</v>
      </c>
      <c r="B20" s="92" t="s">
        <v>1280</v>
      </c>
      <c r="C20" s="268">
        <v>357</v>
      </c>
      <c r="D20" s="92"/>
    </row>
    <row r="21" spans="1:4">
      <c r="A21" s="277">
        <v>44259</v>
      </c>
      <c r="B21" s="92" t="s">
        <v>1280</v>
      </c>
      <c r="C21" s="268">
        <v>421</v>
      </c>
      <c r="D21" s="92"/>
    </row>
    <row r="22" spans="1:4">
      <c r="A22" s="277">
        <v>44259</v>
      </c>
      <c r="B22" s="92" t="s">
        <v>1312</v>
      </c>
      <c r="C22" s="268">
        <v>408.33</v>
      </c>
      <c r="D22" s="92"/>
    </row>
    <row r="23" spans="1:4">
      <c r="A23" s="277">
        <v>44259</v>
      </c>
      <c r="B23" s="92" t="s">
        <v>1342</v>
      </c>
      <c r="C23" s="268">
        <v>170</v>
      </c>
      <c r="D23" s="92"/>
    </row>
    <row r="24" spans="1:4">
      <c r="A24" s="277">
        <v>44260</v>
      </c>
      <c r="B24" s="92" t="s">
        <v>1315</v>
      </c>
      <c r="C24" s="287">
        <v>138</v>
      </c>
      <c r="D24" s="92"/>
    </row>
    <row r="25" spans="1:4">
      <c r="A25" s="277">
        <v>44260</v>
      </c>
      <c r="B25" s="92" t="s">
        <v>398</v>
      </c>
      <c r="C25" s="287">
        <v>282</v>
      </c>
      <c r="D25" s="92"/>
    </row>
    <row r="26" spans="1:4">
      <c r="D26" s="92"/>
    </row>
    <row r="27" spans="1:4">
      <c r="A27" s="277">
        <v>44261</v>
      </c>
      <c r="B27" s="92" t="s">
        <v>1305</v>
      </c>
      <c r="C27" s="268">
        <v>990</v>
      </c>
      <c r="D27" s="92"/>
    </row>
    <row r="28" spans="1:4">
      <c r="A28" s="277">
        <v>44261</v>
      </c>
      <c r="B28" s="92" t="s">
        <v>360</v>
      </c>
      <c r="C28" s="268">
        <v>2015</v>
      </c>
      <c r="D28" s="92"/>
    </row>
    <row r="29" spans="1:4">
      <c r="A29" s="277">
        <v>44261</v>
      </c>
      <c r="B29" s="92" t="s">
        <v>372</v>
      </c>
      <c r="C29" s="268">
        <v>1400</v>
      </c>
      <c r="D29" s="92"/>
    </row>
    <row r="30" spans="1:4">
      <c r="A30" s="277">
        <v>44261</v>
      </c>
      <c r="B30" s="92" t="s">
        <v>360</v>
      </c>
      <c r="C30" s="268">
        <v>1027</v>
      </c>
      <c r="D30" s="92"/>
    </row>
    <row r="31" spans="1:4">
      <c r="A31" s="277">
        <v>44261</v>
      </c>
      <c r="B31" s="92" t="s">
        <v>1342</v>
      </c>
      <c r="C31" s="268">
        <v>500</v>
      </c>
      <c r="D31" s="92"/>
    </row>
    <row r="32" spans="1:4">
      <c r="A32" s="277">
        <v>44261</v>
      </c>
      <c r="B32" s="92" t="s">
        <v>1320</v>
      </c>
      <c r="C32" s="268">
        <v>1212</v>
      </c>
      <c r="D32" s="92"/>
    </row>
    <row r="33" spans="1:4">
      <c r="A33" s="277">
        <v>44261</v>
      </c>
      <c r="B33" s="92" t="s">
        <v>360</v>
      </c>
      <c r="C33" s="287">
        <v>1028</v>
      </c>
      <c r="D33" s="92"/>
    </row>
    <row r="34" spans="1:4">
      <c r="A34" s="277">
        <v>44261</v>
      </c>
      <c r="B34" s="92" t="s">
        <v>372</v>
      </c>
      <c r="C34" s="287">
        <v>1400</v>
      </c>
      <c r="D34" s="268"/>
    </row>
    <row r="35" spans="1:4">
      <c r="A35" s="277">
        <v>44262</v>
      </c>
      <c r="B35" s="92" t="s">
        <v>773</v>
      </c>
      <c r="C35" s="268">
        <v>2109</v>
      </c>
      <c r="D35" s="92"/>
    </row>
    <row r="36" spans="1:4">
      <c r="A36" s="277">
        <v>44262</v>
      </c>
      <c r="B36" s="92" t="s">
        <v>1312</v>
      </c>
      <c r="C36" s="268">
        <v>1013</v>
      </c>
      <c r="D36" s="268"/>
    </row>
    <row r="37" spans="1:4">
      <c r="A37" s="277">
        <v>44263</v>
      </c>
      <c r="B37" s="92" t="s">
        <v>1343</v>
      </c>
      <c r="C37" s="287">
        <v>984</v>
      </c>
      <c r="D37" s="268"/>
    </row>
    <row r="38" spans="1:4">
      <c r="A38" s="277">
        <v>44263</v>
      </c>
      <c r="B38" s="92" t="s">
        <v>406</v>
      </c>
      <c r="C38" s="268">
        <v>984</v>
      </c>
      <c r="D38" s="92"/>
    </row>
    <row r="39" spans="1:4">
      <c r="A39" s="277">
        <v>44264</v>
      </c>
      <c r="B39" s="92" t="s">
        <v>1340</v>
      </c>
      <c r="C39" s="268">
        <v>1051</v>
      </c>
      <c r="D39" s="92"/>
    </row>
    <row r="40" spans="1:4">
      <c r="A40" s="277">
        <v>44264</v>
      </c>
      <c r="B40" s="92" t="s">
        <v>408</v>
      </c>
      <c r="C40" s="268">
        <v>294</v>
      </c>
      <c r="D40" s="92"/>
    </row>
    <row r="41" spans="1:4">
      <c r="A41" s="277">
        <v>44264</v>
      </c>
      <c r="B41" s="92" t="s">
        <v>408</v>
      </c>
      <c r="C41" s="268">
        <v>58</v>
      </c>
      <c r="D41" s="92"/>
    </row>
    <row r="42" spans="1:4">
      <c r="A42" s="277">
        <v>44264</v>
      </c>
      <c r="B42" s="92" t="s">
        <v>1315</v>
      </c>
      <c r="C42" s="287">
        <v>58</v>
      </c>
      <c r="D42" s="92"/>
    </row>
    <row r="43" spans="1:4">
      <c r="A43" s="277">
        <v>44264</v>
      </c>
      <c r="B43" s="92" t="s">
        <v>1315</v>
      </c>
      <c r="C43" s="287">
        <v>294</v>
      </c>
      <c r="D43" s="92"/>
    </row>
    <row r="44" spans="1:4">
      <c r="D44" s="92"/>
    </row>
    <row r="45" spans="1:4">
      <c r="D45" s="92"/>
    </row>
    <row r="46" spans="1:4">
      <c r="A46" s="277">
        <v>44265</v>
      </c>
      <c r="B46" s="92" t="s">
        <v>360</v>
      </c>
      <c r="C46" s="287">
        <v>1155</v>
      </c>
      <c r="D46" s="92"/>
    </row>
    <row r="47" spans="1:4">
      <c r="A47" s="277">
        <v>44265</v>
      </c>
      <c r="B47" s="92" t="s">
        <v>1315</v>
      </c>
      <c r="C47" s="268">
        <v>812.7</v>
      </c>
      <c r="D47" s="92"/>
    </row>
    <row r="48" spans="1:4">
      <c r="A48" s="277">
        <v>44265</v>
      </c>
      <c r="B48" s="92" t="s">
        <v>360</v>
      </c>
      <c r="C48" s="268">
        <v>1154</v>
      </c>
      <c r="D48" s="92"/>
    </row>
    <row r="49" spans="1:4">
      <c r="A49" s="277">
        <v>44265</v>
      </c>
      <c r="B49" s="92" t="s">
        <v>1305</v>
      </c>
      <c r="C49" s="268">
        <v>730</v>
      </c>
      <c r="D49" s="92"/>
    </row>
    <row r="50" spans="1:4">
      <c r="A50" s="277">
        <v>44265</v>
      </c>
      <c r="B50" s="92" t="s">
        <v>408</v>
      </c>
      <c r="C50" s="268">
        <v>225</v>
      </c>
      <c r="D50" s="92"/>
    </row>
    <row r="51" spans="1:4">
      <c r="A51" s="277">
        <v>44265</v>
      </c>
      <c r="B51" s="92" t="s">
        <v>1315</v>
      </c>
      <c r="C51" s="287">
        <v>282</v>
      </c>
      <c r="D51" s="92"/>
    </row>
    <row r="52" spans="1:4">
      <c r="A52" s="277">
        <v>44265</v>
      </c>
      <c r="B52" s="92" t="s">
        <v>1315</v>
      </c>
      <c r="C52" s="287">
        <v>192</v>
      </c>
      <c r="D52" s="92"/>
    </row>
    <row r="53" spans="1:4">
      <c r="A53" s="277">
        <v>44265</v>
      </c>
      <c r="B53" s="92" t="s">
        <v>1315</v>
      </c>
      <c r="C53" s="287">
        <v>225</v>
      </c>
      <c r="D53" s="92"/>
    </row>
    <row r="54" spans="1:4">
      <c r="A54" s="277">
        <v>44266</v>
      </c>
      <c r="B54" s="92" t="s">
        <v>1329</v>
      </c>
      <c r="C54" s="268">
        <v>216</v>
      </c>
      <c r="D54" s="92"/>
    </row>
    <row r="55" spans="1:4">
      <c r="A55" s="277">
        <v>44266</v>
      </c>
      <c r="B55" s="92" t="s">
        <v>372</v>
      </c>
      <c r="C55" s="268">
        <v>619</v>
      </c>
      <c r="D55" s="92"/>
    </row>
    <row r="56" spans="1:4">
      <c r="A56" s="277">
        <v>44266</v>
      </c>
      <c r="B56" s="92" t="s">
        <v>372</v>
      </c>
      <c r="C56" s="268">
        <v>207</v>
      </c>
      <c r="D56" s="92"/>
    </row>
    <row r="57" spans="1:4">
      <c r="A57" s="277">
        <v>44266</v>
      </c>
      <c r="B57" s="92" t="s">
        <v>372</v>
      </c>
      <c r="C57" s="287">
        <v>208</v>
      </c>
      <c r="D57" s="92"/>
    </row>
    <row r="58" spans="1:4">
      <c r="A58" s="277">
        <v>44266</v>
      </c>
      <c r="B58" s="92" t="s">
        <v>372</v>
      </c>
      <c r="C58" s="287">
        <v>620</v>
      </c>
      <c r="D58" s="92"/>
    </row>
    <row r="59" spans="1:4">
      <c r="A59" s="277">
        <v>44267</v>
      </c>
      <c r="B59" s="92" t="s">
        <v>372</v>
      </c>
      <c r="C59" s="287">
        <v>1162</v>
      </c>
      <c r="D59" s="92"/>
    </row>
    <row r="60" spans="1:4">
      <c r="A60" s="277">
        <v>44267</v>
      </c>
      <c r="B60" s="92" t="s">
        <v>372</v>
      </c>
      <c r="C60" s="287">
        <v>135</v>
      </c>
      <c r="D60" s="92"/>
    </row>
    <row r="61" spans="1:4">
      <c r="A61" s="277">
        <v>44267</v>
      </c>
      <c r="B61" s="92" t="s">
        <v>1298</v>
      </c>
      <c r="C61" s="287">
        <v>1062</v>
      </c>
      <c r="D61" s="92"/>
    </row>
    <row r="62" spans="1:4">
      <c r="A62" s="277">
        <v>44267</v>
      </c>
      <c r="B62" s="92" t="s">
        <v>360</v>
      </c>
      <c r="C62" s="268">
        <v>1061</v>
      </c>
      <c r="D62" s="92"/>
    </row>
    <row r="63" spans="1:4">
      <c r="A63" s="277">
        <v>44267</v>
      </c>
      <c r="B63" s="92" t="s">
        <v>1316</v>
      </c>
      <c r="C63" s="268">
        <v>526</v>
      </c>
      <c r="D63" s="92"/>
    </row>
    <row r="64" spans="1:4">
      <c r="A64" s="277">
        <v>44267</v>
      </c>
      <c r="B64" s="92" t="s">
        <v>372</v>
      </c>
      <c r="C64" s="268">
        <v>1161</v>
      </c>
      <c r="D64" s="92"/>
    </row>
    <row r="65" spans="1:4">
      <c r="A65" s="277">
        <v>44267</v>
      </c>
      <c r="B65" s="92" t="s">
        <v>1298</v>
      </c>
      <c r="C65" s="268">
        <v>1061</v>
      </c>
      <c r="D65" s="92"/>
    </row>
    <row r="66" spans="1:4">
      <c r="A66" s="277">
        <v>44268</v>
      </c>
      <c r="B66" s="92" t="s">
        <v>1312</v>
      </c>
      <c r="C66" s="268">
        <v>1887.53</v>
      </c>
      <c r="D66" s="92"/>
    </row>
    <row r="67" spans="1:4">
      <c r="A67" s="277">
        <v>44268</v>
      </c>
      <c r="B67" s="92" t="s">
        <v>1312</v>
      </c>
      <c r="C67" s="268">
        <v>45.14</v>
      </c>
      <c r="D67" s="92"/>
    </row>
    <row r="68" spans="1:4">
      <c r="A68" s="277">
        <v>44268</v>
      </c>
      <c r="B68" s="92" t="s">
        <v>365</v>
      </c>
      <c r="C68" s="268">
        <v>319</v>
      </c>
      <c r="D68" s="92"/>
    </row>
    <row r="69" spans="1:4">
      <c r="A69" s="277">
        <v>44268</v>
      </c>
      <c r="B69" s="92" t="s">
        <v>365</v>
      </c>
      <c r="C69" s="268">
        <v>930</v>
      </c>
      <c r="D69" s="92"/>
    </row>
    <row r="70" spans="1:4">
      <c r="A70" s="277">
        <v>44268</v>
      </c>
      <c r="B70" s="92" t="s">
        <v>365</v>
      </c>
      <c r="C70" s="268">
        <v>905</v>
      </c>
      <c r="D70" s="92"/>
    </row>
    <row r="71" spans="1:4">
      <c r="A71" s="277">
        <v>44268</v>
      </c>
      <c r="B71" s="92" t="s">
        <v>372</v>
      </c>
      <c r="C71" s="268">
        <v>134</v>
      </c>
      <c r="D71" s="92"/>
    </row>
    <row r="72" spans="1:4">
      <c r="A72" s="277">
        <v>44268</v>
      </c>
      <c r="B72" s="92" t="s">
        <v>406</v>
      </c>
      <c r="C72" s="268">
        <v>60</v>
      </c>
      <c r="D72" s="92"/>
    </row>
    <row r="73" spans="1:4">
      <c r="A73" s="277">
        <v>44268</v>
      </c>
      <c r="B73" s="92" t="s">
        <v>406</v>
      </c>
      <c r="C73" s="268">
        <v>2897</v>
      </c>
      <c r="D73" s="92"/>
    </row>
    <row r="74" spans="1:4">
      <c r="A74" s="277">
        <v>44268</v>
      </c>
      <c r="B74" s="92" t="s">
        <v>365</v>
      </c>
      <c r="C74" s="268">
        <v>1537.5</v>
      </c>
      <c r="D74" s="92"/>
    </row>
    <row r="75" spans="1:4">
      <c r="A75" s="277">
        <v>44268</v>
      </c>
      <c r="B75" s="92" t="s">
        <v>365</v>
      </c>
      <c r="C75" s="268">
        <v>307.5</v>
      </c>
      <c r="D75" s="92"/>
    </row>
    <row r="76" spans="1:4">
      <c r="A76" s="277">
        <v>44268</v>
      </c>
      <c r="B76" s="92" t="s">
        <v>365</v>
      </c>
      <c r="C76" s="287">
        <v>2140</v>
      </c>
      <c r="D76" s="92"/>
    </row>
    <row r="77" spans="1:4">
      <c r="A77" s="277">
        <v>44268</v>
      </c>
      <c r="B77" s="92" t="s">
        <v>365</v>
      </c>
      <c r="C77" s="287">
        <v>1637</v>
      </c>
      <c r="D77" s="92"/>
    </row>
    <row r="78" spans="1:4">
      <c r="A78" s="277">
        <v>44268</v>
      </c>
      <c r="B78" s="92" t="s">
        <v>365</v>
      </c>
      <c r="C78" s="287">
        <v>307</v>
      </c>
      <c r="D78" s="92"/>
    </row>
    <row r="79" spans="1:4">
      <c r="A79" s="277">
        <v>44268</v>
      </c>
      <c r="B79" s="92" t="s">
        <v>365</v>
      </c>
      <c r="C79" s="287">
        <v>239</v>
      </c>
      <c r="D79" s="92"/>
    </row>
    <row r="80" spans="1:4">
      <c r="A80" s="277">
        <v>44269</v>
      </c>
      <c r="B80" s="92" t="s">
        <v>372</v>
      </c>
      <c r="C80" s="287">
        <v>479</v>
      </c>
      <c r="D80" s="92"/>
    </row>
    <row r="81" spans="1:4">
      <c r="A81" s="277">
        <v>44269</v>
      </c>
      <c r="B81" s="92" t="s">
        <v>372</v>
      </c>
      <c r="C81" s="287">
        <v>928</v>
      </c>
      <c r="D81" s="92"/>
    </row>
    <row r="82" spans="1:4">
      <c r="A82" s="277">
        <v>44270</v>
      </c>
      <c r="B82" s="92" t="s">
        <v>1315</v>
      </c>
      <c r="C82" s="287">
        <v>697</v>
      </c>
      <c r="D82" s="92"/>
    </row>
    <row r="83" spans="1:4">
      <c r="A83" s="277">
        <v>44270</v>
      </c>
      <c r="B83" s="92" t="s">
        <v>398</v>
      </c>
      <c r="C83" s="287">
        <v>76</v>
      </c>
      <c r="D83" s="92"/>
    </row>
    <row r="84" spans="1:4">
      <c r="A84" s="277">
        <v>44270</v>
      </c>
      <c r="B84" s="92" t="s">
        <v>1344</v>
      </c>
      <c r="C84" s="287">
        <v>696</v>
      </c>
      <c r="D84" s="92"/>
    </row>
    <row r="85" spans="1:4">
      <c r="A85" s="277">
        <v>44272</v>
      </c>
      <c r="B85" s="92" t="s">
        <v>1315</v>
      </c>
      <c r="C85" s="287">
        <v>192</v>
      </c>
      <c r="D85" s="92"/>
    </row>
    <row r="86" spans="1:4">
      <c r="A86" s="277">
        <v>44272</v>
      </c>
      <c r="B86" s="92" t="s">
        <v>1315</v>
      </c>
      <c r="C86" s="287">
        <v>282</v>
      </c>
      <c r="D86" s="92"/>
    </row>
    <row r="87" spans="1:4">
      <c r="A87" s="277">
        <v>44272</v>
      </c>
      <c r="B87" s="92" t="s">
        <v>408</v>
      </c>
      <c r="C87" s="268">
        <v>192</v>
      </c>
      <c r="D87" s="92"/>
    </row>
    <row r="88" spans="1:4">
      <c r="A88" s="277">
        <v>44272</v>
      </c>
      <c r="B88" s="92" t="s">
        <v>408</v>
      </c>
      <c r="C88" s="268">
        <v>282</v>
      </c>
      <c r="D88" s="92"/>
    </row>
    <row r="89" spans="1:4">
      <c r="A89" s="277">
        <v>44272</v>
      </c>
      <c r="B89" s="92" t="s">
        <v>1315</v>
      </c>
      <c r="C89" s="287">
        <v>138</v>
      </c>
      <c r="D89" s="92"/>
    </row>
    <row r="90" spans="1:4">
      <c r="A90" s="277">
        <v>44273</v>
      </c>
      <c r="B90" s="92" t="s">
        <v>372</v>
      </c>
      <c r="C90" s="287">
        <v>887</v>
      </c>
      <c r="D90" s="92"/>
    </row>
    <row r="91" spans="1:4">
      <c r="A91" s="277">
        <v>44273</v>
      </c>
      <c r="B91" s="92" t="s">
        <v>1298</v>
      </c>
      <c r="C91" s="287">
        <v>27.48</v>
      </c>
      <c r="D91" s="92"/>
    </row>
    <row r="92" spans="1:4">
      <c r="A92" s="277">
        <v>44274</v>
      </c>
      <c r="B92" s="92" t="s">
        <v>1298</v>
      </c>
      <c r="C92" s="287">
        <v>1789</v>
      </c>
      <c r="D92" s="92"/>
    </row>
    <row r="93" spans="1:4">
      <c r="A93" s="277">
        <v>44274</v>
      </c>
      <c r="B93" s="92" t="s">
        <v>398</v>
      </c>
      <c r="C93" s="287">
        <v>1530</v>
      </c>
      <c r="D93" s="92"/>
    </row>
    <row r="94" spans="1:4">
      <c r="A94" s="277">
        <v>44275</v>
      </c>
      <c r="B94" s="92" t="s">
        <v>377</v>
      </c>
      <c r="C94" s="287">
        <v>1000</v>
      </c>
      <c r="D94" s="92"/>
    </row>
    <row r="95" spans="1:4">
      <c r="A95" s="277">
        <v>44275</v>
      </c>
      <c r="B95" s="92" t="s">
        <v>1345</v>
      </c>
      <c r="C95" s="287">
        <v>904</v>
      </c>
      <c r="D95" s="92"/>
    </row>
    <row r="96" spans="1:4">
      <c r="A96" s="277">
        <v>44275</v>
      </c>
      <c r="B96" s="92" t="s">
        <v>360</v>
      </c>
      <c r="C96" s="287">
        <v>215</v>
      </c>
      <c r="D96" s="92"/>
    </row>
    <row r="97" spans="1:4">
      <c r="A97" s="277">
        <v>44275</v>
      </c>
      <c r="B97" s="92" t="s">
        <v>360</v>
      </c>
      <c r="C97" s="287">
        <v>416</v>
      </c>
      <c r="D97" s="92"/>
    </row>
    <row r="98" spans="1:4">
      <c r="A98" s="277">
        <v>44275</v>
      </c>
      <c r="B98" s="92" t="s">
        <v>360</v>
      </c>
      <c r="C98" s="287">
        <v>144</v>
      </c>
      <c r="D98" s="92"/>
    </row>
    <row r="99" spans="1:4">
      <c r="A99" s="277">
        <v>44275</v>
      </c>
      <c r="B99" s="92" t="s">
        <v>360</v>
      </c>
      <c r="C99" s="287">
        <v>753</v>
      </c>
      <c r="D99" s="92"/>
    </row>
    <row r="100" spans="1:4">
      <c r="A100" s="277">
        <v>44275</v>
      </c>
      <c r="B100" s="92" t="s">
        <v>360</v>
      </c>
      <c r="C100" s="287">
        <v>168</v>
      </c>
      <c r="D100" s="92"/>
    </row>
    <row r="101" spans="1:4">
      <c r="A101" s="277">
        <v>44275</v>
      </c>
      <c r="B101" s="92" t="s">
        <v>360</v>
      </c>
      <c r="C101" s="287">
        <v>530</v>
      </c>
      <c r="D101" s="92"/>
    </row>
    <row r="102" spans="1:4">
      <c r="A102" s="277">
        <v>44275</v>
      </c>
      <c r="B102" s="92" t="s">
        <v>360</v>
      </c>
      <c r="C102" s="287">
        <v>262</v>
      </c>
      <c r="D102" s="92"/>
    </row>
    <row r="103" spans="1:4">
      <c r="A103" s="277">
        <v>44275</v>
      </c>
      <c r="B103" s="92" t="s">
        <v>360</v>
      </c>
      <c r="C103" s="287">
        <v>335</v>
      </c>
      <c r="D103" s="92"/>
    </row>
    <row r="104" spans="1:4">
      <c r="A104" s="277">
        <v>44275</v>
      </c>
      <c r="B104" s="92" t="s">
        <v>360</v>
      </c>
      <c r="C104" s="287">
        <v>806</v>
      </c>
      <c r="D104" s="92"/>
    </row>
    <row r="105" spans="1:4">
      <c r="A105" s="277">
        <v>44275</v>
      </c>
      <c r="B105" s="92" t="s">
        <v>360</v>
      </c>
      <c r="C105" s="287">
        <v>645</v>
      </c>
      <c r="D105" s="92"/>
    </row>
    <row r="106" spans="1:4">
      <c r="A106" s="277">
        <v>44275</v>
      </c>
      <c r="B106" s="92" t="s">
        <v>360</v>
      </c>
      <c r="C106" s="287">
        <v>63</v>
      </c>
      <c r="D106" s="92"/>
    </row>
    <row r="107" spans="1:4">
      <c r="A107" s="277">
        <v>44275</v>
      </c>
      <c r="B107" s="92" t="s">
        <v>360</v>
      </c>
      <c r="C107" s="287">
        <v>299</v>
      </c>
      <c r="D107" s="92"/>
    </row>
    <row r="108" spans="1:4">
      <c r="C108" s="92"/>
      <c r="D108" s="92"/>
    </row>
    <row r="109" spans="1:4">
      <c r="A109" s="277">
        <v>44277</v>
      </c>
      <c r="B109" s="92" t="s">
        <v>1345</v>
      </c>
      <c r="C109" s="287">
        <v>404</v>
      </c>
      <c r="D109" s="92"/>
    </row>
    <row r="110" spans="1:4">
      <c r="A110" s="277">
        <v>44278</v>
      </c>
      <c r="B110" s="92" t="s">
        <v>1346</v>
      </c>
      <c r="C110" s="287">
        <v>1799</v>
      </c>
      <c r="D110" s="92"/>
    </row>
    <row r="111" spans="1:4">
      <c r="A111" s="277">
        <v>44279</v>
      </c>
      <c r="B111" s="92" t="s">
        <v>1347</v>
      </c>
      <c r="C111" s="287">
        <v>220</v>
      </c>
      <c r="D111" s="92"/>
    </row>
    <row r="112" spans="1:4">
      <c r="A112" s="277">
        <v>44280</v>
      </c>
      <c r="B112" s="92" t="s">
        <v>1298</v>
      </c>
      <c r="C112" s="287">
        <v>32.5</v>
      </c>
      <c r="D112" s="92"/>
    </row>
    <row r="113" spans="1:4">
      <c r="A113" s="277">
        <v>44280</v>
      </c>
      <c r="B113" s="92" t="s">
        <v>1298</v>
      </c>
      <c r="C113" s="287">
        <v>2105</v>
      </c>
      <c r="D113" s="92"/>
    </row>
    <row r="114" spans="1:4">
      <c r="A114" s="277">
        <v>44281</v>
      </c>
      <c r="B114" s="92" t="s">
        <v>365</v>
      </c>
      <c r="C114" s="268">
        <v>227</v>
      </c>
      <c r="D114" s="92"/>
    </row>
    <row r="115" spans="1:4">
      <c r="A115" s="270">
        <v>44281</v>
      </c>
      <c r="B115" s="84" t="s">
        <v>1348</v>
      </c>
      <c r="C115" s="232">
        <v>85</v>
      </c>
      <c r="D115" s="92"/>
    </row>
    <row r="116" spans="1:4">
      <c r="A116" s="277">
        <v>44282</v>
      </c>
      <c r="B116" s="92" t="s">
        <v>1349</v>
      </c>
      <c r="C116" s="287">
        <v>47</v>
      </c>
      <c r="D116" s="92"/>
    </row>
    <row r="117" spans="1:4">
      <c r="A117" s="277">
        <v>44282</v>
      </c>
      <c r="B117" s="92" t="s">
        <v>1350</v>
      </c>
      <c r="C117" s="232">
        <v>260</v>
      </c>
      <c r="D117" s="92"/>
    </row>
    <row r="118" spans="1:4">
      <c r="A118" s="277">
        <v>44282</v>
      </c>
      <c r="B118" s="92" t="s">
        <v>1350</v>
      </c>
      <c r="C118" s="232">
        <v>70</v>
      </c>
      <c r="D118" s="92"/>
    </row>
    <row r="119" spans="1:4">
      <c r="A119" s="277">
        <v>44282</v>
      </c>
      <c r="B119" s="92" t="s">
        <v>1350</v>
      </c>
      <c r="C119" s="232">
        <v>100</v>
      </c>
      <c r="D119" s="92"/>
    </row>
    <row r="120" spans="1:4">
      <c r="A120" s="277">
        <v>44282</v>
      </c>
      <c r="B120" s="92" t="s">
        <v>1351</v>
      </c>
      <c r="C120" s="232">
        <v>280</v>
      </c>
      <c r="D120" s="92"/>
    </row>
    <row r="121" spans="1:4">
      <c r="A121" s="277">
        <v>44282</v>
      </c>
      <c r="B121" s="92" t="s">
        <v>360</v>
      </c>
      <c r="C121" s="287">
        <v>76</v>
      </c>
      <c r="D121" s="92"/>
    </row>
    <row r="122" spans="1:4">
      <c r="A122" s="277">
        <v>44282</v>
      </c>
      <c r="B122" s="92" t="s">
        <v>360</v>
      </c>
      <c r="C122" s="287">
        <v>93</v>
      </c>
      <c r="D122" s="92"/>
    </row>
    <row r="123" spans="1:4">
      <c r="A123" s="277">
        <v>44282</v>
      </c>
      <c r="B123" s="92" t="s">
        <v>360</v>
      </c>
      <c r="C123" s="287">
        <v>895</v>
      </c>
      <c r="D123" s="92"/>
    </row>
    <row r="124" spans="1:4">
      <c r="A124" s="277">
        <v>44282</v>
      </c>
      <c r="B124" s="92" t="s">
        <v>360</v>
      </c>
      <c r="C124" s="287">
        <v>377</v>
      </c>
      <c r="D124" s="92"/>
    </row>
    <row r="125" spans="1:4">
      <c r="A125" s="277">
        <v>44285</v>
      </c>
      <c r="B125" s="92" t="s">
        <v>1315</v>
      </c>
      <c r="C125" s="287">
        <v>394</v>
      </c>
      <c r="D125" s="92"/>
    </row>
    <row r="126" spans="1:4">
      <c r="A126" s="277">
        <v>44285</v>
      </c>
      <c r="B126" s="92" t="s">
        <v>1315</v>
      </c>
      <c r="C126" s="287">
        <v>480</v>
      </c>
      <c r="D126" s="92"/>
    </row>
    <row r="127" spans="1:4">
      <c r="A127" s="277">
        <v>44285</v>
      </c>
      <c r="B127" s="92" t="s">
        <v>372</v>
      </c>
      <c r="C127" s="287">
        <v>187</v>
      </c>
      <c r="D127" s="92"/>
    </row>
    <row r="128" spans="1:4">
      <c r="A128" s="277">
        <v>44285</v>
      </c>
      <c r="B128" s="92" t="s">
        <v>372</v>
      </c>
      <c r="C128" s="287">
        <v>824</v>
      </c>
      <c r="D128" s="92"/>
    </row>
    <row r="129" spans="1:4">
      <c r="A129" s="277">
        <v>44285</v>
      </c>
      <c r="B129" s="92" t="s">
        <v>372</v>
      </c>
      <c r="C129" s="287">
        <v>150</v>
      </c>
      <c r="D129" s="92"/>
    </row>
    <row r="130" spans="1:4">
      <c r="A130" s="277">
        <v>44285</v>
      </c>
      <c r="B130" s="92" t="s">
        <v>372</v>
      </c>
      <c r="C130" s="287">
        <v>21</v>
      </c>
      <c r="D130" s="92"/>
    </row>
    <row r="131" spans="1:4">
      <c r="A131" s="277">
        <v>44282</v>
      </c>
      <c r="B131" s="92" t="s">
        <v>372</v>
      </c>
      <c r="C131" s="287">
        <v>703</v>
      </c>
      <c r="D131" s="92"/>
    </row>
    <row r="132" spans="1:4">
      <c r="A132" s="277">
        <v>44282</v>
      </c>
      <c r="B132" s="92" t="s">
        <v>372</v>
      </c>
      <c r="C132" s="287">
        <v>245</v>
      </c>
      <c r="D132" s="92"/>
    </row>
    <row r="133" spans="1:4">
      <c r="D133" s="92"/>
    </row>
    <row r="134" spans="1:4">
      <c r="A134" s="293" t="s">
        <v>20</v>
      </c>
      <c r="B134" s="294"/>
      <c r="C134" s="289">
        <f>SUM(C2:C133)</f>
        <v>76224.61</v>
      </c>
      <c r="D134" s="92"/>
    </row>
    <row r="135" spans="1:4">
      <c r="D135" s="92"/>
    </row>
    <row r="136" spans="1:4">
      <c r="D136" s="92"/>
    </row>
    <row r="137" spans="1:4">
      <c r="D137" s="92"/>
    </row>
    <row r="138" spans="1:4">
      <c r="D138" s="92"/>
    </row>
    <row r="139" spans="1:4">
      <c r="D139" s="92"/>
    </row>
    <row r="140" spans="1:4">
      <c r="D140" s="92"/>
    </row>
    <row r="141" spans="1:4">
      <c r="D141" s="92"/>
    </row>
    <row r="142" spans="1:4">
      <c r="D142" s="92"/>
    </row>
    <row r="143" spans="1:4">
      <c r="D143" s="92"/>
    </row>
    <row r="144" spans="1:4">
      <c r="D144" s="92"/>
    </row>
    <row r="145" spans="1:4">
      <c r="D145" s="92"/>
    </row>
    <row r="146" spans="1:4">
      <c r="D146" s="92"/>
    </row>
    <row r="147" spans="1:4">
      <c r="A147" s="92"/>
      <c r="B147" s="92"/>
      <c r="C147" s="92"/>
      <c r="D147" s="92"/>
    </row>
    <row r="148" spans="1:4">
      <c r="A148" s="92"/>
      <c r="B148" s="92"/>
      <c r="C148" s="92"/>
      <c r="D148" s="92"/>
    </row>
    <row r="149" spans="1:4">
      <c r="A149" s="92"/>
      <c r="B149" s="92"/>
      <c r="C149" s="92"/>
      <c r="D149" s="92"/>
    </row>
    <row r="150" spans="1:4">
      <c r="A150" s="92"/>
      <c r="B150" s="92"/>
      <c r="C150" s="92"/>
      <c r="D150" s="92"/>
    </row>
    <row r="151" spans="1:4">
      <c r="A151" s="92"/>
      <c r="B151" s="92"/>
      <c r="C151" s="92"/>
      <c r="D151" s="92"/>
    </row>
    <row r="152" spans="1:4">
      <c r="A152" s="92"/>
      <c r="B152" s="92"/>
      <c r="C152" s="92"/>
      <c r="D152" s="92"/>
    </row>
    <row r="153" spans="1:4">
      <c r="A153" s="92"/>
      <c r="B153" s="92"/>
      <c r="C153" s="92"/>
      <c r="D153" s="92"/>
    </row>
    <row r="154" spans="1:4">
      <c r="A154" s="92"/>
      <c r="B154" s="92"/>
      <c r="C154" s="92"/>
      <c r="D154" s="92"/>
    </row>
    <row r="155" spans="1:4">
      <c r="A155" s="92"/>
      <c r="B155" s="92"/>
      <c r="C155" s="92"/>
      <c r="D155" s="92"/>
    </row>
    <row r="156" spans="1:4">
      <c r="A156" s="92"/>
      <c r="B156" s="92"/>
      <c r="C156" s="92"/>
      <c r="D156" s="92"/>
    </row>
    <row r="157" spans="1:4">
      <c r="A157" s="92"/>
      <c r="B157" s="92"/>
      <c r="C157" s="92"/>
      <c r="D157" s="92"/>
    </row>
    <row r="158" spans="1:4">
      <c r="A158" s="92"/>
      <c r="B158" s="92"/>
      <c r="C158" s="92"/>
      <c r="D158" s="92"/>
    </row>
    <row r="159" spans="1:4">
      <c r="A159" s="92"/>
      <c r="B159" s="92"/>
      <c r="C159" s="92"/>
      <c r="D159" s="92"/>
    </row>
    <row r="160" spans="1:4">
      <c r="A160" s="92"/>
      <c r="B160" s="92"/>
      <c r="C160" s="92"/>
      <c r="D160" s="92"/>
    </row>
    <row r="161" spans="1:4">
      <c r="A161" s="92"/>
      <c r="B161" s="92"/>
      <c r="C161" s="92"/>
      <c r="D161" s="92"/>
    </row>
    <row r="162" spans="1:4">
      <c r="A162" s="92"/>
      <c r="B162" s="92"/>
      <c r="C162" s="92"/>
      <c r="D162" s="92"/>
    </row>
    <row r="163" spans="1:4">
      <c r="A163" s="92"/>
      <c r="B163" s="92"/>
      <c r="C163" s="92"/>
      <c r="D163" s="92"/>
    </row>
    <row r="164" spans="1:4">
      <c r="A164" s="92"/>
      <c r="B164" s="92"/>
      <c r="C164" s="92"/>
      <c r="D164" s="92"/>
    </row>
    <row r="165" spans="1:4">
      <c r="A165" s="92"/>
      <c r="B165" s="92"/>
      <c r="C165" s="92"/>
      <c r="D165" s="92"/>
    </row>
    <row r="166" spans="1:4">
      <c r="A166" s="92"/>
      <c r="B166" s="92"/>
      <c r="C166" s="92"/>
      <c r="D166" s="92"/>
    </row>
    <row r="167" spans="1:4">
      <c r="A167" s="92"/>
      <c r="B167" s="92"/>
      <c r="C167" s="92"/>
      <c r="D167" s="92"/>
    </row>
    <row r="168" spans="1:4">
      <c r="A168" s="92"/>
      <c r="B168" s="92"/>
      <c r="C168" s="92"/>
      <c r="D168" s="92"/>
    </row>
    <row r="169" spans="1:4">
      <c r="A169" s="92"/>
      <c r="B169" s="92"/>
      <c r="C169" s="92"/>
      <c r="D169" s="92"/>
    </row>
    <row r="170" spans="1:4">
      <c r="A170" s="92"/>
      <c r="B170" s="92"/>
      <c r="C170" s="92"/>
      <c r="D170" s="92"/>
    </row>
    <row r="171" spans="1:4">
      <c r="A171" s="92"/>
      <c r="B171" s="92"/>
      <c r="C171" s="92"/>
      <c r="D171" s="92"/>
    </row>
    <row r="172" spans="1:4">
      <c r="A172" s="92"/>
      <c r="B172" s="92"/>
      <c r="C172" s="92"/>
      <c r="D172" s="92"/>
    </row>
    <row r="173" spans="1:4">
      <c r="A173" s="92"/>
      <c r="B173" s="92"/>
      <c r="C173" s="92"/>
      <c r="D173" s="92"/>
    </row>
    <row r="174" spans="1:4">
      <c r="A174" s="92"/>
      <c r="B174" s="92"/>
      <c r="C174" s="92"/>
      <c r="D174" s="92"/>
    </row>
    <row r="175" spans="1:4">
      <c r="A175" s="92"/>
      <c r="B175" s="92"/>
      <c r="C175" s="92"/>
      <c r="D175" s="92"/>
    </row>
    <row r="176" spans="1:4">
      <c r="A176" s="92"/>
      <c r="B176" s="92"/>
      <c r="C176" s="92"/>
      <c r="D176" s="92"/>
    </row>
    <row r="177" spans="1:4">
      <c r="A177" s="92"/>
      <c r="B177" s="92"/>
      <c r="C177" s="92"/>
      <c r="D177" s="92"/>
    </row>
    <row r="178" spans="1:4">
      <c r="A178" s="92"/>
      <c r="B178" s="92"/>
      <c r="C178" s="92"/>
      <c r="D178" s="92"/>
    </row>
    <row r="179" spans="1:4">
      <c r="A179" s="92"/>
      <c r="B179" s="92"/>
      <c r="C179" s="92"/>
      <c r="D179" s="92"/>
    </row>
    <row r="180" spans="1:4">
      <c r="A180" s="92"/>
      <c r="B180" s="92"/>
      <c r="C180" s="92"/>
      <c r="D180" s="92"/>
    </row>
    <row r="181" spans="1:4">
      <c r="A181" s="92"/>
      <c r="B181" s="92"/>
      <c r="C181" s="92"/>
      <c r="D181" s="92"/>
    </row>
    <row r="182" spans="1:4">
      <c r="A182" s="92"/>
      <c r="B182" s="92"/>
      <c r="C182" s="92"/>
      <c r="D182" s="92"/>
    </row>
    <row r="183" spans="1:4">
      <c r="A183" s="92"/>
      <c r="B183" s="92"/>
      <c r="C183" s="92"/>
      <c r="D183" s="92"/>
    </row>
    <row r="184" spans="1:4">
      <c r="A184" s="92"/>
      <c r="B184" s="92"/>
      <c r="C184" s="92"/>
      <c r="D184" s="92"/>
    </row>
    <row r="185" spans="1:4">
      <c r="A185" s="92"/>
      <c r="B185" s="92"/>
      <c r="C185" s="92"/>
      <c r="D185" s="92"/>
    </row>
    <row r="186" spans="1:4">
      <c r="A186" s="92"/>
      <c r="B186" s="92"/>
      <c r="C186" s="92"/>
      <c r="D186" s="92"/>
    </row>
    <row r="187" spans="1:4">
      <c r="A187" s="92"/>
      <c r="B187" s="92"/>
      <c r="C187" s="92"/>
      <c r="D187" s="92"/>
    </row>
    <row r="188" spans="1:4">
      <c r="A188" s="92"/>
      <c r="B188" s="92"/>
      <c r="C188" s="92"/>
      <c r="D188" s="92"/>
    </row>
    <row r="189" spans="1:4">
      <c r="A189" s="92"/>
      <c r="B189" s="92"/>
      <c r="C189" s="92"/>
      <c r="D189" s="92"/>
    </row>
    <row r="190" spans="1:4">
      <c r="A190" s="92"/>
      <c r="B190" s="92"/>
      <c r="C190" s="92"/>
      <c r="D190" s="92"/>
    </row>
    <row r="191" spans="1:4">
      <c r="A191" s="92"/>
      <c r="B191" s="92"/>
      <c r="C191" s="92"/>
      <c r="D191" s="92"/>
    </row>
    <row r="192" spans="1:4">
      <c r="A192" s="92"/>
      <c r="B192" s="92"/>
      <c r="C192" s="92"/>
      <c r="D192" s="92"/>
    </row>
    <row r="193" spans="1:4">
      <c r="A193" s="92"/>
      <c r="B193" s="92"/>
      <c r="C193" s="92"/>
      <c r="D193" s="92"/>
    </row>
    <row r="194" spans="1:4">
      <c r="A194" s="92"/>
      <c r="B194" s="92"/>
      <c r="C194" s="92"/>
      <c r="D194" s="92"/>
    </row>
    <row r="195" spans="1:4">
      <c r="A195" s="92"/>
      <c r="B195" s="92"/>
      <c r="C195" s="92"/>
      <c r="D195" s="92"/>
    </row>
    <row r="196" spans="1:4">
      <c r="A196" s="92"/>
      <c r="B196" s="92"/>
      <c r="C196" s="92"/>
      <c r="D196" s="92"/>
    </row>
    <row r="197" spans="1:4">
      <c r="A197" s="92"/>
      <c r="B197" s="92"/>
      <c r="C197" s="92"/>
      <c r="D197" s="92"/>
    </row>
    <row r="198" spans="1:4">
      <c r="A198" s="92"/>
      <c r="B198" s="92"/>
      <c r="C198" s="92"/>
      <c r="D198" s="92"/>
    </row>
    <row r="199" spans="1:4">
      <c r="A199" s="92"/>
      <c r="B199" s="92"/>
      <c r="C199" s="92"/>
      <c r="D199" s="92"/>
    </row>
    <row r="200" spans="1:4">
      <c r="A200" s="92"/>
      <c r="B200" s="92"/>
      <c r="C200" s="92"/>
      <c r="D200" s="92"/>
    </row>
    <row r="201" spans="1:4">
      <c r="A201" s="92"/>
      <c r="B201" s="92"/>
      <c r="C201" s="92"/>
      <c r="D201" s="92"/>
    </row>
    <row r="202" spans="1:4">
      <c r="A202" s="92"/>
      <c r="B202" s="92"/>
      <c r="C202" s="92"/>
      <c r="D202" s="92"/>
    </row>
    <row r="203" spans="1:4">
      <c r="A203" s="92"/>
      <c r="B203" s="92"/>
      <c r="C203" s="92"/>
      <c r="D203" s="92"/>
    </row>
    <row r="204" spans="1:4">
      <c r="A204" s="92"/>
      <c r="B204" s="92"/>
      <c r="C204" s="92"/>
      <c r="D204" s="92"/>
    </row>
    <row r="205" spans="1:4">
      <c r="A205" s="92"/>
      <c r="B205" s="92"/>
      <c r="C205" s="92"/>
      <c r="D205" s="92"/>
    </row>
    <row r="206" spans="1:4">
      <c r="A206" s="92"/>
      <c r="B206" s="92"/>
      <c r="C206" s="92"/>
      <c r="D206" s="92"/>
    </row>
    <row r="207" spans="1:4">
      <c r="A207" s="92"/>
      <c r="B207" s="92"/>
      <c r="C207" s="92"/>
      <c r="D207" s="92"/>
    </row>
    <row r="208" spans="1:4">
      <c r="A208" s="92"/>
      <c r="B208" s="92"/>
      <c r="C208" s="92"/>
      <c r="D208" s="92"/>
    </row>
    <row r="209" spans="1:4">
      <c r="A209" s="92"/>
      <c r="B209" s="92"/>
      <c r="C209" s="92"/>
      <c r="D209" s="92"/>
    </row>
    <row r="210" spans="1:4">
      <c r="A210" s="92"/>
      <c r="B210" s="92"/>
      <c r="C210" s="92"/>
      <c r="D210" s="92"/>
    </row>
    <row r="211" spans="1:4">
      <c r="A211" s="92"/>
      <c r="B211" s="92"/>
      <c r="C211" s="92"/>
      <c r="D211" s="92"/>
    </row>
    <row r="212" spans="1:4">
      <c r="A212" s="92"/>
      <c r="B212" s="92"/>
      <c r="C212" s="92"/>
      <c r="D212" s="92"/>
    </row>
    <row r="213" spans="1:4">
      <c r="A213" s="92"/>
      <c r="B213" s="92"/>
      <c r="C213" s="92"/>
      <c r="D213" s="92"/>
    </row>
    <row r="214" spans="1:4">
      <c r="A214" s="92"/>
      <c r="B214" s="92"/>
      <c r="C214" s="92"/>
      <c r="D214" s="92"/>
    </row>
    <row r="215" spans="1:4">
      <c r="A215" s="92"/>
      <c r="B215" s="92"/>
      <c r="C215" s="92"/>
      <c r="D215" s="92"/>
    </row>
    <row r="216" spans="1:4">
      <c r="A216" s="92"/>
      <c r="B216" s="92"/>
      <c r="C216" s="92"/>
      <c r="D216" s="92"/>
    </row>
    <row r="217" spans="1:4">
      <c r="A217" s="92"/>
      <c r="B217" s="92"/>
      <c r="C217" s="92"/>
      <c r="D217" s="92"/>
    </row>
    <row r="218" spans="1:4">
      <c r="A218" s="92"/>
      <c r="B218" s="92"/>
      <c r="C218" s="92"/>
      <c r="D218" s="92"/>
    </row>
    <row r="219" spans="1:4">
      <c r="A219" s="92"/>
      <c r="B219" s="92"/>
      <c r="C219" s="92"/>
      <c r="D219" s="92"/>
    </row>
    <row r="220" spans="1:4">
      <c r="A220" s="92"/>
      <c r="B220" s="92"/>
      <c r="C220" s="92"/>
      <c r="D220" s="92"/>
    </row>
    <row r="221" spans="1:4">
      <c r="A221" s="92"/>
      <c r="B221" s="92"/>
      <c r="C221" s="92"/>
      <c r="D221" s="92"/>
    </row>
    <row r="222" spans="1:4">
      <c r="A222" s="92"/>
      <c r="B222" s="92"/>
      <c r="C222" s="92"/>
      <c r="D222" s="92"/>
    </row>
    <row r="223" spans="1:4">
      <c r="A223" s="92"/>
      <c r="B223" s="92"/>
      <c r="C223" s="92"/>
      <c r="D223" s="92"/>
    </row>
    <row r="224" spans="1:4">
      <c r="A224" s="92"/>
      <c r="B224" s="92"/>
      <c r="C224" s="92"/>
      <c r="D224" s="92"/>
    </row>
    <row r="225" spans="1:4">
      <c r="A225" s="92"/>
      <c r="B225" s="92"/>
      <c r="C225" s="92"/>
      <c r="D225" s="92"/>
    </row>
    <row r="226" spans="1:4">
      <c r="A226" s="92"/>
      <c r="B226" s="92"/>
      <c r="C226" s="92"/>
      <c r="D226" s="92"/>
    </row>
    <row r="227" spans="1:4">
      <c r="A227" s="92"/>
      <c r="B227" s="92"/>
      <c r="C227" s="92"/>
      <c r="D227" s="92"/>
    </row>
    <row r="228" spans="1:4">
      <c r="A228" s="92"/>
      <c r="B228" s="92"/>
      <c r="C228" s="92"/>
      <c r="D228" s="92"/>
    </row>
    <row r="229" spans="1:4">
      <c r="A229" s="92"/>
      <c r="B229" s="92"/>
      <c r="C229" s="92"/>
      <c r="D229" s="92"/>
    </row>
    <row r="230" spans="1:4">
      <c r="A230" s="92"/>
      <c r="B230" s="92"/>
      <c r="C230" s="92"/>
      <c r="D230" s="92"/>
    </row>
    <row r="231" spans="1:4">
      <c r="A231" s="92"/>
      <c r="B231" s="92"/>
      <c r="C231" s="92"/>
      <c r="D231" s="92"/>
    </row>
    <row r="232" spans="1:4">
      <c r="A232" s="92"/>
      <c r="B232" s="92"/>
      <c r="C232" s="92"/>
      <c r="D232" s="92"/>
    </row>
    <row r="233" spans="1:4">
      <c r="A233" s="92"/>
      <c r="B233" s="92"/>
      <c r="C233" s="92"/>
      <c r="D233" s="92"/>
    </row>
    <row r="234" spans="1:4">
      <c r="A234" s="92"/>
      <c r="B234" s="92"/>
      <c r="C234" s="92"/>
      <c r="D234" s="92"/>
    </row>
    <row r="235" spans="1:4">
      <c r="A235" s="92"/>
      <c r="B235" s="92"/>
      <c r="C235" s="92"/>
      <c r="D235" s="92"/>
    </row>
    <row r="236" spans="1:4">
      <c r="A236" s="92"/>
      <c r="B236" s="92"/>
      <c r="C236" s="92"/>
      <c r="D236" s="92"/>
    </row>
    <row r="237" spans="1:4">
      <c r="A237" s="92"/>
      <c r="B237" s="92"/>
      <c r="C237" s="92"/>
      <c r="D237" s="92"/>
    </row>
    <row r="238" spans="1:4">
      <c r="A238" s="92"/>
      <c r="B238" s="92"/>
      <c r="C238" s="92"/>
      <c r="D238" s="92"/>
    </row>
    <row r="239" spans="1:4">
      <c r="A239" s="92"/>
      <c r="B239" s="92"/>
      <c r="C239" s="92"/>
      <c r="D239" s="92"/>
    </row>
    <row r="240" spans="1:4">
      <c r="A240" s="92"/>
      <c r="B240" s="92"/>
      <c r="C240" s="92"/>
      <c r="D240" s="92"/>
    </row>
    <row r="241" spans="1:4">
      <c r="A241" s="92"/>
      <c r="B241" s="92"/>
      <c r="C241" s="92"/>
      <c r="D241" s="92"/>
    </row>
    <row r="242" spans="1:4">
      <c r="A242" s="92"/>
      <c r="B242" s="92"/>
      <c r="C242" s="92"/>
      <c r="D242" s="92"/>
    </row>
    <row r="243" spans="1:4">
      <c r="A243" s="92"/>
      <c r="B243" s="92"/>
      <c r="C243" s="92"/>
      <c r="D243" s="92"/>
    </row>
    <row r="244" spans="1:4">
      <c r="A244" s="92"/>
      <c r="B244" s="92"/>
      <c r="C244" s="92"/>
      <c r="D244" s="92"/>
    </row>
    <row r="245" spans="1:4">
      <c r="A245" s="92"/>
      <c r="B245" s="92"/>
      <c r="C245" s="92"/>
      <c r="D245" s="92"/>
    </row>
    <row r="246" spans="1:4">
      <c r="A246" s="92"/>
      <c r="B246" s="92"/>
      <c r="C246" s="92"/>
      <c r="D246" s="92"/>
    </row>
    <row r="247" spans="1:4">
      <c r="A247" s="92"/>
      <c r="B247" s="92"/>
      <c r="C247" s="92"/>
      <c r="D247" s="92"/>
    </row>
    <row r="248" spans="1:4">
      <c r="A248" s="92"/>
      <c r="B248" s="92"/>
      <c r="C248" s="92"/>
      <c r="D248" s="92"/>
    </row>
    <row r="249" spans="1:4">
      <c r="A249" s="92"/>
      <c r="B249" s="92"/>
      <c r="C249" s="92"/>
      <c r="D249" s="92"/>
    </row>
    <row r="250" spans="1:4">
      <c r="A250" s="92"/>
      <c r="B250" s="92"/>
      <c r="C250" s="92"/>
      <c r="D250" s="92"/>
    </row>
    <row r="251" spans="1:4">
      <c r="A251" s="92"/>
      <c r="B251" s="92"/>
      <c r="C251" s="92"/>
      <c r="D251" s="92"/>
    </row>
    <row r="252" spans="1:4">
      <c r="A252" s="92"/>
      <c r="B252" s="92"/>
      <c r="C252" s="92"/>
      <c r="D252" s="92"/>
    </row>
    <row r="253" spans="1:4">
      <c r="A253" s="92"/>
      <c r="B253" s="92"/>
      <c r="C253" s="92"/>
      <c r="D253" s="92"/>
    </row>
    <row r="254" spans="1:4">
      <c r="A254" s="92"/>
      <c r="B254" s="92"/>
      <c r="C254" s="92"/>
      <c r="D254" s="92"/>
    </row>
    <row r="255" spans="1:4">
      <c r="A255" s="92"/>
      <c r="B255" s="92"/>
      <c r="C255" s="92"/>
      <c r="D255" s="92"/>
    </row>
    <row r="256" spans="1:4">
      <c r="A256" s="92"/>
      <c r="B256" s="92"/>
      <c r="C256" s="92"/>
      <c r="D256" s="92"/>
    </row>
    <row r="257" spans="1:4">
      <c r="A257" s="92"/>
      <c r="B257" s="92"/>
      <c r="C257" s="92"/>
      <c r="D257" s="92"/>
    </row>
    <row r="258" spans="1:4">
      <c r="A258" s="92"/>
      <c r="B258" s="92"/>
      <c r="C258" s="92"/>
      <c r="D258" s="92"/>
    </row>
    <row r="259" spans="1:4">
      <c r="A259" s="92"/>
      <c r="B259" s="92"/>
      <c r="C259" s="92"/>
      <c r="D259" s="92"/>
    </row>
    <row r="260" spans="1:4">
      <c r="A260" s="92"/>
      <c r="B260" s="92"/>
      <c r="C260" s="92"/>
      <c r="D260" s="92"/>
    </row>
    <row r="261" spans="1:4">
      <c r="A261" s="92"/>
      <c r="B261" s="92"/>
      <c r="C261" s="92"/>
      <c r="D261" s="92"/>
    </row>
    <row r="262" spans="1:4">
      <c r="A262" s="92"/>
      <c r="B262" s="92"/>
      <c r="C262" s="92"/>
      <c r="D262" s="92"/>
    </row>
    <row r="263" spans="1:4">
      <c r="A263" s="92"/>
      <c r="B263" s="92"/>
      <c r="C263" s="92"/>
      <c r="D263" s="92"/>
    </row>
    <row r="264" spans="1:4">
      <c r="A264" s="92"/>
      <c r="B264" s="92"/>
      <c r="C264" s="92"/>
      <c r="D264" s="92"/>
    </row>
    <row r="265" spans="1:4">
      <c r="A265" s="92"/>
      <c r="B265" s="92"/>
      <c r="C265" s="92"/>
      <c r="D265" s="92"/>
    </row>
    <row r="266" spans="1:4">
      <c r="A266" s="92"/>
      <c r="B266" s="92"/>
      <c r="C266" s="92"/>
      <c r="D266" s="92"/>
    </row>
    <row r="267" spans="1:4">
      <c r="A267" s="92"/>
      <c r="B267" s="92"/>
      <c r="C267" s="92"/>
      <c r="D267" s="92"/>
    </row>
    <row r="268" spans="1:4">
      <c r="A268" s="92"/>
      <c r="B268" s="92"/>
      <c r="C268" s="92"/>
      <c r="D268" s="92"/>
    </row>
    <row r="269" spans="1:4">
      <c r="A269" s="92"/>
      <c r="B269" s="92"/>
      <c r="C269" s="92"/>
      <c r="D269" s="92"/>
    </row>
    <row r="270" spans="1:4">
      <c r="A270" s="92"/>
      <c r="B270" s="92"/>
      <c r="C270" s="92"/>
      <c r="D270" s="92"/>
    </row>
    <row r="271" spans="1:4">
      <c r="A271" s="92"/>
      <c r="B271" s="92"/>
      <c r="C271" s="92"/>
      <c r="D271" s="92"/>
    </row>
    <row r="272" spans="1:4">
      <c r="A272" s="92"/>
      <c r="B272" s="92"/>
      <c r="C272" s="92"/>
      <c r="D272" s="92"/>
    </row>
    <row r="273" spans="1:4">
      <c r="A273" s="92"/>
      <c r="B273" s="92"/>
      <c r="C273" s="92"/>
      <c r="D273" s="92"/>
    </row>
    <row r="274" spans="1:4">
      <c r="A274" s="92"/>
      <c r="B274" s="92"/>
      <c r="C274" s="92"/>
      <c r="D274" s="92"/>
    </row>
    <row r="275" spans="1:4">
      <c r="A275" s="92"/>
      <c r="B275" s="92"/>
      <c r="C275" s="92"/>
      <c r="D275" s="92"/>
    </row>
    <row r="276" spans="1:4">
      <c r="A276" s="92"/>
      <c r="B276" s="92"/>
      <c r="C276" s="92"/>
      <c r="D276" s="92"/>
    </row>
    <row r="277" spans="1:4">
      <c r="A277" s="92"/>
      <c r="B277" s="92"/>
      <c r="C277" s="92"/>
      <c r="D277" s="92"/>
    </row>
    <row r="278" spans="1:4">
      <c r="A278" s="92"/>
      <c r="B278" s="92"/>
      <c r="C278" s="92"/>
      <c r="D278" s="92"/>
    </row>
    <row r="279" spans="1:4">
      <c r="A279" s="92"/>
      <c r="B279" s="92"/>
      <c r="C279" s="92"/>
      <c r="D279" s="92"/>
    </row>
    <row r="280" spans="1:4">
      <c r="A280" s="92"/>
      <c r="B280" s="92"/>
      <c r="C280" s="92"/>
      <c r="D280" s="92"/>
    </row>
    <row r="281" spans="1:4">
      <c r="A281" s="92"/>
      <c r="B281" s="92"/>
      <c r="C281" s="92"/>
      <c r="D281" s="92"/>
    </row>
    <row r="282" spans="1:4">
      <c r="A282" s="92"/>
      <c r="B282" s="92"/>
      <c r="C282" s="92"/>
      <c r="D282" s="92"/>
    </row>
    <row r="283" spans="1:4">
      <c r="A283" s="92"/>
      <c r="B283" s="92"/>
      <c r="C283" s="92"/>
      <c r="D283" s="92"/>
    </row>
    <row r="284" spans="1:4">
      <c r="A284" s="92"/>
      <c r="B284" s="92"/>
      <c r="C284" s="92"/>
      <c r="D284" s="92"/>
    </row>
    <row r="285" spans="1:4">
      <c r="A285" s="92"/>
      <c r="B285" s="92"/>
      <c r="C285" s="92"/>
      <c r="D285" s="92"/>
    </row>
    <row r="286" spans="1:4">
      <c r="A286" s="92"/>
      <c r="B286" s="92"/>
      <c r="C286" s="92"/>
      <c r="D286" s="92"/>
    </row>
    <row r="287" spans="1:4">
      <c r="A287" s="92"/>
      <c r="B287" s="92"/>
      <c r="C287" s="92"/>
      <c r="D287" s="92"/>
    </row>
    <row r="288" spans="1:4">
      <c r="A288" s="92"/>
      <c r="B288" s="92"/>
      <c r="C288" s="92"/>
      <c r="D288" s="92"/>
    </row>
    <row r="289" spans="1:4">
      <c r="A289" s="92"/>
      <c r="B289" s="92"/>
      <c r="C289" s="92"/>
      <c r="D289" s="92"/>
    </row>
    <row r="290" spans="1:4">
      <c r="A290" s="92"/>
      <c r="B290" s="92"/>
      <c r="C290" s="92"/>
      <c r="D290" s="92"/>
    </row>
    <row r="291" spans="1:4">
      <c r="A291" s="92"/>
      <c r="B291" s="92"/>
      <c r="C291" s="92"/>
      <c r="D291" s="92"/>
    </row>
    <row r="292" spans="1:4">
      <c r="A292" s="92"/>
      <c r="B292" s="92"/>
      <c r="C292" s="92"/>
      <c r="D292" s="92"/>
    </row>
    <row r="293" spans="1:4">
      <c r="A293" s="92"/>
      <c r="B293" s="92"/>
      <c r="C293" s="92"/>
      <c r="D293" s="92"/>
    </row>
    <row r="294" spans="1:4">
      <c r="A294" s="92"/>
      <c r="B294" s="92"/>
      <c r="C294" s="92"/>
      <c r="D294" s="92"/>
    </row>
    <row r="295" spans="1:4">
      <c r="A295" s="92"/>
      <c r="B295" s="92"/>
      <c r="C295" s="92"/>
      <c r="D295" s="92"/>
    </row>
    <row r="296" spans="1:4">
      <c r="A296" s="92"/>
      <c r="B296" s="92"/>
      <c r="C296" s="92"/>
      <c r="D296" s="92"/>
    </row>
    <row r="297" spans="1:4">
      <c r="A297" s="92"/>
      <c r="B297" s="92"/>
      <c r="C297" s="92"/>
      <c r="D297" s="92"/>
    </row>
    <row r="298" spans="1:4">
      <c r="A298" s="92"/>
      <c r="B298" s="92"/>
      <c r="C298" s="92"/>
      <c r="D298" s="92"/>
    </row>
    <row r="299" spans="1:4">
      <c r="A299" s="92"/>
      <c r="B299" s="92"/>
      <c r="C299" s="92"/>
      <c r="D299" s="92"/>
    </row>
    <row r="300" spans="1:4">
      <c r="A300" s="92"/>
      <c r="B300" s="92"/>
      <c r="C300" s="92"/>
      <c r="D300" s="92"/>
    </row>
    <row r="301" spans="1:4">
      <c r="A301" s="92"/>
      <c r="B301" s="92"/>
      <c r="C301" s="92"/>
      <c r="D301" s="92"/>
    </row>
    <row r="302" spans="1:4">
      <c r="A302" s="92"/>
      <c r="B302" s="92"/>
      <c r="C302" s="92"/>
      <c r="D302" s="92"/>
    </row>
    <row r="303" spans="1:4">
      <c r="A303" s="92"/>
      <c r="B303" s="92"/>
      <c r="C303" s="92"/>
      <c r="D303" s="92"/>
    </row>
    <row r="304" spans="1:4">
      <c r="A304" s="92"/>
      <c r="B304" s="92"/>
      <c r="C304" s="92"/>
      <c r="D304" s="92"/>
    </row>
    <row r="305" spans="1:4">
      <c r="A305" s="92"/>
      <c r="B305" s="92"/>
      <c r="C305" s="92"/>
      <c r="D305" s="92"/>
    </row>
    <row r="306" spans="1:4">
      <c r="A306" s="92"/>
      <c r="B306" s="92"/>
      <c r="C306" s="92"/>
      <c r="D306" s="92"/>
    </row>
    <row r="307" spans="1:4">
      <c r="A307" s="92"/>
      <c r="B307" s="92"/>
      <c r="C307" s="92"/>
      <c r="D307" s="92"/>
    </row>
    <row r="308" spans="1:4">
      <c r="A308" s="92"/>
      <c r="B308" s="92"/>
      <c r="C308" s="92"/>
      <c r="D308" s="92"/>
    </row>
    <row r="309" spans="1:4">
      <c r="A309" s="92"/>
      <c r="B309" s="92"/>
      <c r="C309" s="92"/>
      <c r="D309" s="92"/>
    </row>
    <row r="310" spans="1:4">
      <c r="A310" s="92"/>
      <c r="B310" s="92"/>
      <c r="C310" s="92"/>
      <c r="D310" s="92"/>
    </row>
    <row r="311" spans="1:4">
      <c r="A311" s="92"/>
      <c r="B311" s="92"/>
      <c r="C311" s="92"/>
      <c r="D311" s="92"/>
    </row>
    <row r="312" spans="1:4">
      <c r="A312" s="92"/>
      <c r="B312" s="92"/>
      <c r="C312" s="92"/>
      <c r="D312" s="92"/>
    </row>
    <row r="313" spans="1:4">
      <c r="A313" s="92"/>
      <c r="B313" s="92"/>
      <c r="C313" s="92"/>
      <c r="D313" s="92"/>
    </row>
    <row r="314" spans="1:4">
      <c r="A314" s="92"/>
      <c r="B314" s="92"/>
      <c r="C314" s="92"/>
      <c r="D314" s="92"/>
    </row>
    <row r="315" spans="1:4">
      <c r="A315" s="92"/>
      <c r="B315" s="92"/>
      <c r="C315" s="92"/>
      <c r="D315" s="92"/>
    </row>
    <row r="316" spans="1:4">
      <c r="A316" s="92"/>
      <c r="B316" s="92"/>
      <c r="C316" s="92"/>
      <c r="D316" s="92"/>
    </row>
    <row r="317" spans="1:4">
      <c r="A317" s="92"/>
      <c r="B317" s="92"/>
      <c r="C317" s="92"/>
      <c r="D317" s="92"/>
    </row>
    <row r="318" spans="1:4">
      <c r="A318" s="92"/>
      <c r="B318" s="92"/>
      <c r="C318" s="92"/>
      <c r="D318" s="92"/>
    </row>
    <row r="319" spans="1:4">
      <c r="A319" s="92"/>
      <c r="B319" s="92"/>
      <c r="C319" s="92"/>
      <c r="D319" s="92"/>
    </row>
    <row r="320" spans="1:4">
      <c r="A320" s="92"/>
      <c r="B320" s="92"/>
      <c r="C320" s="92"/>
      <c r="D320" s="92"/>
    </row>
    <row r="321" spans="1:4">
      <c r="A321" s="92"/>
      <c r="B321" s="92"/>
      <c r="C321" s="92"/>
      <c r="D321" s="92"/>
    </row>
    <row r="322" spans="1:4">
      <c r="A322" s="92"/>
      <c r="B322" s="92"/>
      <c r="C322" s="92"/>
      <c r="D322" s="92"/>
    </row>
    <row r="323" spans="1:4">
      <c r="A323" s="92"/>
      <c r="B323" s="92"/>
      <c r="C323" s="92"/>
      <c r="D323" s="92"/>
    </row>
    <row r="324" spans="1:4">
      <c r="A324" s="92"/>
      <c r="B324" s="92"/>
      <c r="C324" s="92"/>
      <c r="D324" s="92"/>
    </row>
    <row r="325" spans="1:4">
      <c r="A325" s="92"/>
      <c r="B325" s="92"/>
      <c r="C325" s="92"/>
      <c r="D325" s="92"/>
    </row>
    <row r="326" spans="1:4">
      <c r="A326" s="92"/>
      <c r="B326" s="92"/>
      <c r="C326" s="92"/>
      <c r="D326" s="92"/>
    </row>
    <row r="327" spans="1:4">
      <c r="A327" s="92"/>
      <c r="B327" s="92"/>
      <c r="C327" s="92"/>
      <c r="D327" s="92"/>
    </row>
    <row r="328" spans="1:4">
      <c r="A328" s="92"/>
      <c r="B328" s="92"/>
      <c r="C328" s="92"/>
      <c r="D328" s="92"/>
    </row>
    <row r="329" spans="1:4">
      <c r="A329" s="92"/>
      <c r="B329" s="92"/>
      <c r="C329" s="92"/>
      <c r="D329" s="92"/>
    </row>
    <row r="330" spans="1:4">
      <c r="A330" s="92"/>
      <c r="B330" s="92"/>
      <c r="C330" s="92"/>
      <c r="D330" s="92"/>
    </row>
    <row r="331" spans="1:4">
      <c r="A331" s="92"/>
      <c r="B331" s="92"/>
      <c r="C331" s="92"/>
      <c r="D331" s="92"/>
    </row>
    <row r="332" spans="1:4">
      <c r="A332" s="92"/>
      <c r="B332" s="92"/>
      <c r="C332" s="92"/>
      <c r="D332" s="92"/>
    </row>
    <row r="333" spans="1:4">
      <c r="A333" s="92"/>
      <c r="B333" s="92"/>
      <c r="C333" s="92"/>
      <c r="D333" s="92"/>
    </row>
    <row r="334" spans="1:4">
      <c r="A334" s="92"/>
      <c r="B334" s="92"/>
      <c r="C334" s="92"/>
      <c r="D334" s="92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28EC-F620-421D-87EE-7898EB3361E8}">
  <dimension ref="A2:D318"/>
  <sheetViews>
    <sheetView workbookViewId="0">
      <selection activeCell="G10" sqref="G10"/>
    </sheetView>
  </sheetViews>
  <sheetFormatPr defaultRowHeight="15"/>
  <cols>
    <col min="1" max="4" width="11.5703125" customWidth="1"/>
  </cols>
  <sheetData>
    <row r="2" spans="1:4">
      <c r="A2" s="277">
        <v>44288</v>
      </c>
      <c r="B2" s="92" t="s">
        <v>377</v>
      </c>
      <c r="C2" s="287">
        <v>647</v>
      </c>
      <c r="D2" s="92"/>
    </row>
    <row r="3" spans="1:4">
      <c r="A3" s="277">
        <v>44288</v>
      </c>
      <c r="B3" s="92" t="s">
        <v>377</v>
      </c>
      <c r="C3" s="287">
        <v>1552.9</v>
      </c>
    </row>
    <row r="4" spans="1:4">
      <c r="A4" s="277">
        <v>44288</v>
      </c>
      <c r="B4" s="92" t="s">
        <v>1345</v>
      </c>
      <c r="C4" s="287">
        <v>704</v>
      </c>
    </row>
    <row r="5" spans="1:4">
      <c r="A5" s="270">
        <v>44288</v>
      </c>
      <c r="B5" s="300" t="s">
        <v>1352</v>
      </c>
      <c r="C5" s="232">
        <v>449</v>
      </c>
    </row>
    <row r="6" spans="1:4">
      <c r="A6" s="270">
        <v>44288</v>
      </c>
      <c r="B6" s="300" t="s">
        <v>1352</v>
      </c>
      <c r="C6" s="232">
        <v>600</v>
      </c>
    </row>
    <row r="7" spans="1:4">
      <c r="A7" s="270">
        <v>44288</v>
      </c>
      <c r="B7" s="300" t="s">
        <v>1352</v>
      </c>
      <c r="C7" s="232">
        <v>582</v>
      </c>
      <c r="D7" s="92"/>
    </row>
    <row r="8" spans="1:4">
      <c r="A8" s="270">
        <v>44288</v>
      </c>
      <c r="B8" s="84" t="s">
        <v>1353</v>
      </c>
      <c r="C8" s="232">
        <v>400</v>
      </c>
      <c r="D8" s="92"/>
    </row>
    <row r="9" spans="1:4">
      <c r="A9" s="277">
        <v>44288</v>
      </c>
      <c r="B9" s="92" t="s">
        <v>365</v>
      </c>
      <c r="C9" s="287">
        <v>600</v>
      </c>
      <c r="D9" s="92"/>
    </row>
    <row r="10" spans="1:4">
      <c r="A10" s="277">
        <v>44288</v>
      </c>
      <c r="B10" s="92" t="s">
        <v>365</v>
      </c>
      <c r="C10" s="287">
        <v>729</v>
      </c>
      <c r="D10" s="92"/>
    </row>
    <row r="11" spans="1:4">
      <c r="A11" s="277">
        <v>44288</v>
      </c>
      <c r="B11" s="92" t="s">
        <v>365</v>
      </c>
      <c r="C11" s="287">
        <v>408</v>
      </c>
      <c r="D11" s="92"/>
    </row>
    <row r="12" spans="1:4">
      <c r="A12" s="277">
        <v>44288</v>
      </c>
      <c r="B12" s="92" t="s">
        <v>365</v>
      </c>
      <c r="C12" s="287">
        <v>244</v>
      </c>
      <c r="D12" s="92"/>
    </row>
    <row r="13" spans="1:4">
      <c r="A13" s="270">
        <v>44289</v>
      </c>
      <c r="B13" s="300" t="s">
        <v>1354</v>
      </c>
      <c r="C13" s="232">
        <v>200</v>
      </c>
      <c r="D13" s="92"/>
    </row>
    <row r="14" spans="1:4">
      <c r="A14" s="277">
        <v>44289</v>
      </c>
      <c r="B14" s="92" t="s">
        <v>360</v>
      </c>
      <c r="C14" s="287">
        <v>316</v>
      </c>
      <c r="D14" s="92"/>
    </row>
    <row r="15" spans="1:4">
      <c r="A15" s="277">
        <v>44289</v>
      </c>
      <c r="B15" s="92" t="s">
        <v>360</v>
      </c>
      <c r="C15" s="287">
        <v>1682</v>
      </c>
      <c r="D15" s="92"/>
    </row>
    <row r="16" spans="1:4">
      <c r="C16" s="268"/>
      <c r="D16" s="92"/>
    </row>
    <row r="17" spans="1:4">
      <c r="A17" s="277">
        <v>44291</v>
      </c>
      <c r="B17" s="92" t="s">
        <v>1280</v>
      </c>
      <c r="C17" s="287">
        <v>20</v>
      </c>
      <c r="D17" s="92"/>
    </row>
    <row r="18" spans="1:4">
      <c r="A18" s="277">
        <v>44291</v>
      </c>
      <c r="B18" s="92" t="s">
        <v>406</v>
      </c>
      <c r="C18" s="287">
        <v>104</v>
      </c>
      <c r="D18" s="92"/>
    </row>
    <row r="19" spans="1:4">
      <c r="A19" s="277">
        <v>44291</v>
      </c>
      <c r="B19" s="92" t="s">
        <v>1315</v>
      </c>
      <c r="C19" s="287">
        <v>350</v>
      </c>
      <c r="D19" s="92"/>
    </row>
    <row r="20" spans="1:4">
      <c r="A20" s="270">
        <v>44291</v>
      </c>
      <c r="B20" s="300" t="s">
        <v>1355</v>
      </c>
      <c r="C20" s="232">
        <v>180</v>
      </c>
      <c r="D20" s="92"/>
    </row>
    <row r="21" spans="1:4">
      <c r="A21" s="270">
        <v>44291</v>
      </c>
      <c r="B21" s="300" t="s">
        <v>1356</v>
      </c>
      <c r="C21" s="232">
        <v>820</v>
      </c>
      <c r="D21" s="92"/>
    </row>
    <row r="22" spans="1:4">
      <c r="A22" s="277">
        <v>44291</v>
      </c>
      <c r="B22" s="300" t="s">
        <v>1357</v>
      </c>
      <c r="C22" s="232">
        <v>294</v>
      </c>
      <c r="D22" s="92"/>
    </row>
    <row r="23" spans="1:4">
      <c r="A23" s="270">
        <v>44292</v>
      </c>
      <c r="B23" s="84" t="s">
        <v>1315</v>
      </c>
      <c r="C23" s="232">
        <v>350</v>
      </c>
      <c r="D23" s="92"/>
    </row>
    <row r="24" spans="1:4">
      <c r="A24" s="270">
        <v>44293</v>
      </c>
      <c r="B24" s="84" t="s">
        <v>1358</v>
      </c>
      <c r="C24" s="232">
        <v>108</v>
      </c>
      <c r="D24" s="92"/>
    </row>
    <row r="25" spans="1:4">
      <c r="A25" s="270">
        <v>44293</v>
      </c>
      <c r="B25" s="84" t="s">
        <v>1358</v>
      </c>
      <c r="C25" s="301">
        <v>533</v>
      </c>
      <c r="D25" s="92"/>
    </row>
    <row r="26" spans="1:4">
      <c r="A26" s="270">
        <v>44293</v>
      </c>
      <c r="B26" s="84" t="s">
        <v>1359</v>
      </c>
      <c r="C26" s="232">
        <v>300</v>
      </c>
      <c r="D26" s="92"/>
    </row>
    <row r="27" spans="1:4">
      <c r="A27" s="270">
        <v>44293</v>
      </c>
      <c r="B27" s="84" t="s">
        <v>1359</v>
      </c>
      <c r="C27" s="232">
        <v>120</v>
      </c>
      <c r="D27" s="92"/>
    </row>
    <row r="28" spans="1:4">
      <c r="A28" s="270">
        <v>44293</v>
      </c>
      <c r="B28" s="84" t="s">
        <v>1360</v>
      </c>
      <c r="C28" s="232">
        <v>103</v>
      </c>
      <c r="D28" s="92"/>
    </row>
    <row r="29" spans="1:4">
      <c r="A29" s="277">
        <v>44293</v>
      </c>
      <c r="B29" s="92" t="s">
        <v>360</v>
      </c>
      <c r="C29" s="287">
        <v>1797</v>
      </c>
      <c r="D29" s="92"/>
    </row>
    <row r="30" spans="1:4">
      <c r="A30" s="277">
        <v>44293</v>
      </c>
      <c r="B30" s="92" t="s">
        <v>360</v>
      </c>
      <c r="C30" s="287">
        <v>311</v>
      </c>
      <c r="D30" s="92"/>
    </row>
    <row r="31" spans="1:4">
      <c r="A31" s="277">
        <v>44293</v>
      </c>
      <c r="B31" s="92" t="s">
        <v>1324</v>
      </c>
      <c r="C31" s="287">
        <v>40</v>
      </c>
      <c r="D31" s="92"/>
    </row>
    <row r="32" spans="1:4">
      <c r="A32" s="277">
        <v>44293</v>
      </c>
      <c r="B32" s="92" t="s">
        <v>372</v>
      </c>
      <c r="C32" s="287">
        <v>403</v>
      </c>
      <c r="D32" s="92"/>
    </row>
    <row r="33" spans="1:4">
      <c r="A33" s="277">
        <v>44293</v>
      </c>
      <c r="B33" s="92" t="s">
        <v>372</v>
      </c>
      <c r="C33" s="287">
        <v>108</v>
      </c>
      <c r="D33" s="92"/>
    </row>
    <row r="34" spans="1:4">
      <c r="A34" s="277">
        <v>44293</v>
      </c>
      <c r="B34" s="92" t="s">
        <v>372</v>
      </c>
      <c r="C34" s="287">
        <v>713</v>
      </c>
      <c r="D34" s="92"/>
    </row>
    <row r="35" spans="1:4">
      <c r="A35" s="277">
        <v>44294</v>
      </c>
      <c r="B35" s="92" t="s">
        <v>1343</v>
      </c>
      <c r="C35" s="287">
        <v>521</v>
      </c>
      <c r="D35" s="92"/>
    </row>
    <row r="36" spans="1:4">
      <c r="A36" s="270">
        <v>44294</v>
      </c>
      <c r="B36" s="300" t="s">
        <v>1315</v>
      </c>
      <c r="C36" s="232">
        <v>350</v>
      </c>
      <c r="D36" s="92"/>
    </row>
    <row r="37" spans="1:4">
      <c r="A37" s="277">
        <v>44295</v>
      </c>
      <c r="B37" s="92" t="s">
        <v>398</v>
      </c>
      <c r="C37" s="287">
        <v>1482</v>
      </c>
      <c r="D37" s="92"/>
    </row>
    <row r="38" spans="1:4">
      <c r="A38" s="277">
        <v>44295</v>
      </c>
      <c r="B38" s="92" t="s">
        <v>1315</v>
      </c>
      <c r="C38" s="287">
        <v>249</v>
      </c>
      <c r="D38" s="92"/>
    </row>
    <row r="39" spans="1:4">
      <c r="A39" s="270">
        <v>44295</v>
      </c>
      <c r="B39" s="92" t="s">
        <v>1356</v>
      </c>
      <c r="C39" s="232">
        <v>1000</v>
      </c>
      <c r="D39" s="92"/>
    </row>
    <row r="40" spans="1:4">
      <c r="A40" s="270">
        <v>44295</v>
      </c>
      <c r="B40" s="84" t="s">
        <v>1361</v>
      </c>
      <c r="C40" s="232">
        <v>120</v>
      </c>
      <c r="D40" s="92"/>
    </row>
    <row r="41" spans="1:4">
      <c r="A41" s="270">
        <v>44296</v>
      </c>
      <c r="B41" s="84" t="s">
        <v>1354</v>
      </c>
      <c r="C41" s="232">
        <v>520</v>
      </c>
      <c r="D41" s="92"/>
    </row>
    <row r="42" spans="1:4">
      <c r="A42" s="277">
        <v>44296</v>
      </c>
      <c r="B42" s="92" t="s">
        <v>360</v>
      </c>
      <c r="C42" s="287">
        <v>376</v>
      </c>
      <c r="D42" s="92"/>
    </row>
    <row r="43" spans="1:4">
      <c r="A43" s="277">
        <v>44296</v>
      </c>
      <c r="B43" s="92" t="s">
        <v>360</v>
      </c>
      <c r="C43" s="287">
        <v>645</v>
      </c>
      <c r="D43" s="92"/>
    </row>
    <row r="44" spans="1:4">
      <c r="A44" s="277">
        <v>44296</v>
      </c>
      <c r="B44" s="92" t="s">
        <v>360</v>
      </c>
      <c r="C44" s="287">
        <v>110</v>
      </c>
      <c r="D44" s="92"/>
    </row>
    <row r="45" spans="1:4">
      <c r="A45" s="277">
        <v>44296</v>
      </c>
      <c r="B45" s="92" t="s">
        <v>360</v>
      </c>
      <c r="C45" s="287">
        <v>110</v>
      </c>
      <c r="D45" s="92"/>
    </row>
    <row r="46" spans="1:4">
      <c r="A46" s="277">
        <v>44296</v>
      </c>
      <c r="B46" s="92" t="s">
        <v>360</v>
      </c>
      <c r="C46" s="287">
        <v>100</v>
      </c>
      <c r="D46" s="92"/>
    </row>
    <row r="47" spans="1:4">
      <c r="A47" s="277">
        <v>44296</v>
      </c>
      <c r="B47" s="92" t="s">
        <v>360</v>
      </c>
      <c r="C47" s="287">
        <v>77</v>
      </c>
      <c r="D47" s="92"/>
    </row>
    <row r="48" spans="1:4">
      <c r="A48" s="277">
        <v>44296</v>
      </c>
      <c r="B48" s="92" t="s">
        <v>377</v>
      </c>
      <c r="C48" s="287">
        <v>2880</v>
      </c>
      <c r="D48" s="92"/>
    </row>
    <row r="49" spans="1:4">
      <c r="A49" s="277">
        <v>44296</v>
      </c>
      <c r="B49" s="92" t="s">
        <v>377</v>
      </c>
      <c r="C49" s="287"/>
      <c r="D49" s="92"/>
    </row>
    <row r="50" spans="1:4">
      <c r="A50" s="277">
        <v>44296</v>
      </c>
      <c r="B50" s="92" t="s">
        <v>1281</v>
      </c>
      <c r="C50" s="287">
        <v>414</v>
      </c>
      <c r="D50" s="92"/>
    </row>
    <row r="51" spans="1:4">
      <c r="A51" s="270">
        <v>44297</v>
      </c>
      <c r="B51" s="300" t="s">
        <v>1355</v>
      </c>
      <c r="C51" s="232">
        <v>150</v>
      </c>
      <c r="D51" s="92"/>
    </row>
    <row r="52" spans="1:4">
      <c r="A52" s="270">
        <v>44297</v>
      </c>
      <c r="B52" s="300" t="s">
        <v>1358</v>
      </c>
      <c r="C52" s="232">
        <v>2819</v>
      </c>
      <c r="D52" s="92"/>
    </row>
    <row r="53" spans="1:4">
      <c r="A53" s="277">
        <v>44298</v>
      </c>
      <c r="B53" s="92" t="s">
        <v>1362</v>
      </c>
      <c r="C53" s="287">
        <v>129</v>
      </c>
      <c r="D53" s="92"/>
    </row>
    <row r="54" spans="1:4">
      <c r="A54" s="277">
        <v>44298</v>
      </c>
      <c r="B54" s="92" t="s">
        <v>377</v>
      </c>
      <c r="C54" s="287">
        <v>6</v>
      </c>
      <c r="D54" s="92"/>
    </row>
    <row r="55" spans="1:4">
      <c r="A55" s="277">
        <v>44298</v>
      </c>
      <c r="B55" s="92" t="s">
        <v>377</v>
      </c>
      <c r="C55" s="287">
        <v>915</v>
      </c>
      <c r="D55" s="92"/>
    </row>
    <row r="56" spans="1:4">
      <c r="A56" s="270">
        <v>44298</v>
      </c>
      <c r="B56" s="300" t="s">
        <v>1315</v>
      </c>
      <c r="C56" s="232">
        <v>239</v>
      </c>
      <c r="D56" s="92"/>
    </row>
    <row r="57" spans="1:4">
      <c r="A57" s="270">
        <v>44298</v>
      </c>
      <c r="B57" s="84" t="s">
        <v>1363</v>
      </c>
      <c r="C57" s="232">
        <v>250</v>
      </c>
      <c r="D57" s="92"/>
    </row>
    <row r="58" spans="1:4">
      <c r="A58" s="270">
        <v>44298</v>
      </c>
      <c r="B58" s="84" t="s">
        <v>1364</v>
      </c>
      <c r="C58" s="232">
        <v>443</v>
      </c>
      <c r="D58" s="92"/>
    </row>
    <row r="59" spans="1:4">
      <c r="A59" s="270">
        <v>44298</v>
      </c>
      <c r="B59" s="84" t="s">
        <v>317</v>
      </c>
      <c r="C59" s="232">
        <v>300</v>
      </c>
      <c r="D59" s="92"/>
    </row>
    <row r="60" spans="1:4">
      <c r="A60" s="270">
        <v>44298</v>
      </c>
      <c r="B60" s="84" t="s">
        <v>1365</v>
      </c>
      <c r="C60" s="232">
        <v>230</v>
      </c>
      <c r="D60" s="92"/>
    </row>
    <row r="61" spans="1:4">
      <c r="A61" s="270">
        <v>44298</v>
      </c>
      <c r="B61" s="300" t="s">
        <v>1355</v>
      </c>
      <c r="C61" s="232">
        <v>450</v>
      </c>
      <c r="D61" s="92"/>
    </row>
    <row r="62" spans="1:4">
      <c r="A62" s="270">
        <v>44298</v>
      </c>
      <c r="B62" s="300" t="s">
        <v>1355</v>
      </c>
      <c r="C62" s="232">
        <v>20</v>
      </c>
      <c r="D62" s="92"/>
    </row>
    <row r="63" spans="1:4">
      <c r="A63" s="270">
        <v>44299</v>
      </c>
      <c r="B63" s="84" t="s">
        <v>1366</v>
      </c>
      <c r="C63" s="232">
        <v>48.8</v>
      </c>
      <c r="D63" s="92"/>
    </row>
    <row r="64" spans="1:4">
      <c r="A64" s="270">
        <v>44299</v>
      </c>
      <c r="B64" s="84" t="s">
        <v>1367</v>
      </c>
      <c r="C64" s="232">
        <v>50</v>
      </c>
      <c r="D64" s="92"/>
    </row>
    <row r="65" spans="1:4">
      <c r="A65" s="270">
        <v>44299</v>
      </c>
      <c r="B65" s="84" t="s">
        <v>1356</v>
      </c>
      <c r="C65" s="232">
        <v>200</v>
      </c>
      <c r="D65" s="92"/>
    </row>
    <row r="66" spans="1:4">
      <c r="A66" s="277">
        <v>44269</v>
      </c>
      <c r="B66" s="92" t="s">
        <v>372</v>
      </c>
      <c r="C66" s="268">
        <v>926.95</v>
      </c>
      <c r="D66" s="92"/>
    </row>
    <row r="67" spans="1:4">
      <c r="A67" s="277">
        <v>44269</v>
      </c>
      <c r="B67" s="92" t="s">
        <v>372</v>
      </c>
      <c r="C67" s="268">
        <v>478.8</v>
      </c>
      <c r="D67" s="92"/>
    </row>
    <row r="68" spans="1:4">
      <c r="A68" s="277">
        <v>44301</v>
      </c>
      <c r="B68" s="92" t="s">
        <v>1343</v>
      </c>
      <c r="C68" s="287">
        <v>214</v>
      </c>
      <c r="D68" s="92"/>
    </row>
    <row r="69" spans="1:4">
      <c r="A69" s="277">
        <v>44301</v>
      </c>
      <c r="B69" s="92" t="s">
        <v>1343</v>
      </c>
      <c r="C69" s="287">
        <v>100</v>
      </c>
      <c r="D69" s="92"/>
    </row>
    <row r="70" spans="1:4">
      <c r="A70" s="277">
        <v>44301</v>
      </c>
      <c r="B70" s="92" t="s">
        <v>1315</v>
      </c>
      <c r="C70" s="287">
        <v>464</v>
      </c>
      <c r="D70" s="92"/>
    </row>
    <row r="71" spans="1:4">
      <c r="A71" s="277">
        <v>44301</v>
      </c>
      <c r="B71" s="92" t="s">
        <v>372</v>
      </c>
      <c r="C71" s="287">
        <v>1738</v>
      </c>
      <c r="D71" s="92"/>
    </row>
    <row r="72" spans="1:4">
      <c r="A72" s="277">
        <v>44302</v>
      </c>
      <c r="B72" s="92" t="s">
        <v>365</v>
      </c>
      <c r="C72" s="287">
        <v>823</v>
      </c>
      <c r="D72" s="92"/>
    </row>
    <row r="73" spans="1:4">
      <c r="A73" s="277">
        <v>44302</v>
      </c>
      <c r="B73" s="92" t="s">
        <v>365</v>
      </c>
      <c r="C73" s="287">
        <v>256</v>
      </c>
      <c r="D73" s="92"/>
    </row>
    <row r="74" spans="1:4">
      <c r="A74" s="277">
        <v>44305</v>
      </c>
      <c r="B74" s="92" t="s">
        <v>1324</v>
      </c>
      <c r="C74" s="287">
        <v>905</v>
      </c>
      <c r="D74" s="92"/>
    </row>
    <row r="75" spans="1:4">
      <c r="A75" s="277">
        <v>44306</v>
      </c>
      <c r="B75" s="92" t="s">
        <v>1315</v>
      </c>
      <c r="C75" s="287">
        <v>335</v>
      </c>
      <c r="D75" s="92"/>
    </row>
    <row r="76" spans="1:4">
      <c r="A76" s="277">
        <v>44306</v>
      </c>
      <c r="B76" s="92"/>
      <c r="C76" s="287">
        <v>1868</v>
      </c>
      <c r="D76" s="92"/>
    </row>
    <row r="77" spans="1:4">
      <c r="A77" s="277">
        <v>44306</v>
      </c>
      <c r="B77" s="92" t="s">
        <v>365</v>
      </c>
      <c r="C77" s="287">
        <v>2819</v>
      </c>
      <c r="D77" s="92"/>
    </row>
    <row r="78" spans="1:4">
      <c r="A78" s="277">
        <v>44306</v>
      </c>
      <c r="B78" s="92" t="s">
        <v>365</v>
      </c>
      <c r="C78" s="287">
        <v>367</v>
      </c>
      <c r="D78" s="92"/>
    </row>
    <row r="79" spans="1:4">
      <c r="A79" s="277">
        <v>44306</v>
      </c>
      <c r="B79" s="92" t="s">
        <v>365</v>
      </c>
      <c r="C79" s="287">
        <v>1785</v>
      </c>
      <c r="D79" s="92"/>
    </row>
    <row r="80" spans="1:4">
      <c r="A80" s="270">
        <v>44306</v>
      </c>
      <c r="B80" s="300" t="s">
        <v>1315</v>
      </c>
      <c r="C80" s="232">
        <v>474</v>
      </c>
      <c r="D80" s="92"/>
    </row>
    <row r="81" spans="1:4">
      <c r="A81" s="270">
        <v>44306</v>
      </c>
      <c r="B81" s="300" t="s">
        <v>317</v>
      </c>
      <c r="C81" s="232">
        <v>182</v>
      </c>
      <c r="D81" s="92"/>
    </row>
    <row r="82" spans="1:4">
      <c r="A82" s="270">
        <v>44306</v>
      </c>
      <c r="B82" s="300" t="s">
        <v>1368</v>
      </c>
      <c r="C82" s="232">
        <v>900</v>
      </c>
      <c r="D82" s="92"/>
    </row>
    <row r="83" spans="1:4">
      <c r="A83" s="270">
        <v>44306</v>
      </c>
      <c r="B83" s="84" t="s">
        <v>1369</v>
      </c>
      <c r="C83" s="232">
        <v>1026</v>
      </c>
      <c r="D83" s="92"/>
    </row>
    <row r="84" spans="1:4">
      <c r="A84" s="270">
        <v>44306</v>
      </c>
      <c r="B84" s="92" t="s">
        <v>1369</v>
      </c>
      <c r="C84" s="232">
        <v>384</v>
      </c>
      <c r="D84" s="92"/>
    </row>
    <row r="85" spans="1:4">
      <c r="A85" s="270">
        <v>44307</v>
      </c>
      <c r="B85" s="300" t="s">
        <v>1358</v>
      </c>
      <c r="C85" s="232">
        <v>97</v>
      </c>
      <c r="D85" s="92"/>
    </row>
    <row r="86" spans="1:4">
      <c r="A86" s="277">
        <v>44307</v>
      </c>
      <c r="B86" s="92" t="s">
        <v>372</v>
      </c>
      <c r="C86" s="287">
        <v>867</v>
      </c>
      <c r="D86" s="92"/>
    </row>
    <row r="87" spans="1:4">
      <c r="A87" s="277">
        <v>44307</v>
      </c>
      <c r="B87" s="92" t="s">
        <v>1370</v>
      </c>
      <c r="C87" s="287">
        <v>150</v>
      </c>
      <c r="D87" s="92"/>
    </row>
    <row r="88" spans="1:4">
      <c r="A88" s="270">
        <v>44307</v>
      </c>
      <c r="B88" s="300" t="s">
        <v>1371</v>
      </c>
      <c r="C88" s="232">
        <v>240</v>
      </c>
      <c r="D88" s="92"/>
    </row>
    <row r="89" spans="1:4">
      <c r="A89" s="270">
        <v>44308</v>
      </c>
      <c r="B89" s="300" t="s">
        <v>1356</v>
      </c>
      <c r="C89" s="232">
        <v>180</v>
      </c>
      <c r="D89" s="92"/>
    </row>
    <row r="90" spans="1:4">
      <c r="A90" s="270">
        <v>44308</v>
      </c>
      <c r="B90" s="92" t="s">
        <v>1372</v>
      </c>
      <c r="C90" s="232">
        <v>80</v>
      </c>
      <c r="D90" s="92"/>
    </row>
    <row r="91" spans="1:4">
      <c r="A91" s="277">
        <v>44308</v>
      </c>
      <c r="B91" s="92" t="s">
        <v>377</v>
      </c>
      <c r="C91" s="287">
        <v>1200</v>
      </c>
      <c r="D91" s="92"/>
    </row>
    <row r="92" spans="1:4">
      <c r="A92" s="277">
        <v>44309</v>
      </c>
      <c r="B92" s="92" t="s">
        <v>1373</v>
      </c>
      <c r="C92" s="287">
        <v>920</v>
      </c>
      <c r="D92" s="92"/>
    </row>
    <row r="93" spans="1:4">
      <c r="A93" s="277">
        <v>44309</v>
      </c>
      <c r="B93" s="92" t="s">
        <v>1373</v>
      </c>
      <c r="C93" s="287">
        <v>1080</v>
      </c>
      <c r="D93" s="92"/>
    </row>
    <row r="94" spans="1:4">
      <c r="A94" s="277">
        <v>44309</v>
      </c>
      <c r="B94" s="92" t="s">
        <v>1373</v>
      </c>
      <c r="C94" s="287">
        <v>960</v>
      </c>
      <c r="D94" s="92"/>
    </row>
    <row r="95" spans="1:4">
      <c r="A95" s="277">
        <v>44309</v>
      </c>
      <c r="B95" s="92" t="s">
        <v>1373</v>
      </c>
      <c r="C95" s="287">
        <v>330</v>
      </c>
      <c r="D95" s="92"/>
    </row>
    <row r="96" spans="1:4">
      <c r="A96" s="277">
        <v>44309</v>
      </c>
      <c r="B96" s="92" t="s">
        <v>372</v>
      </c>
      <c r="C96" s="287">
        <v>937</v>
      </c>
      <c r="D96" s="92"/>
    </row>
    <row r="97" spans="1:4">
      <c r="A97" s="277">
        <v>44309</v>
      </c>
      <c r="B97" s="92" t="s">
        <v>372</v>
      </c>
      <c r="C97" s="287">
        <v>143</v>
      </c>
      <c r="D97" s="92"/>
    </row>
    <row r="98" spans="1:4">
      <c r="A98" s="277">
        <v>44309</v>
      </c>
      <c r="B98" s="92" t="s">
        <v>398</v>
      </c>
      <c r="C98" s="287">
        <v>694</v>
      </c>
      <c r="D98" s="92"/>
    </row>
    <row r="99" spans="1:4">
      <c r="A99" s="277">
        <v>44309</v>
      </c>
      <c r="B99" s="92" t="s">
        <v>372</v>
      </c>
      <c r="C99" s="268">
        <v>142</v>
      </c>
      <c r="D99" s="92"/>
    </row>
    <row r="100" spans="1:4">
      <c r="A100" s="277">
        <v>44309</v>
      </c>
      <c r="B100" s="92" t="s">
        <v>372</v>
      </c>
      <c r="C100" s="268">
        <v>936</v>
      </c>
      <c r="D100" s="92"/>
    </row>
    <row r="101" spans="1:4">
      <c r="A101" s="277">
        <v>44310</v>
      </c>
      <c r="B101" s="92" t="s">
        <v>372</v>
      </c>
      <c r="C101" s="268">
        <v>107</v>
      </c>
      <c r="D101" s="92"/>
    </row>
    <row r="102" spans="1:4">
      <c r="A102" s="277">
        <v>44310</v>
      </c>
      <c r="B102" s="92" t="s">
        <v>372</v>
      </c>
      <c r="C102" s="268">
        <v>1401</v>
      </c>
      <c r="D102" s="92"/>
    </row>
    <row r="103" spans="1:4">
      <c r="A103" s="277">
        <v>44310</v>
      </c>
      <c r="B103" s="92" t="s">
        <v>372</v>
      </c>
      <c r="C103" s="287">
        <v>1401</v>
      </c>
      <c r="D103" s="92"/>
    </row>
    <row r="104" spans="1:4">
      <c r="A104" s="277">
        <v>44310</v>
      </c>
      <c r="B104" s="92" t="s">
        <v>372</v>
      </c>
      <c r="C104" s="287">
        <v>108</v>
      </c>
      <c r="D104" s="92"/>
    </row>
    <row r="105" spans="1:4">
      <c r="A105" s="277">
        <v>44312</v>
      </c>
      <c r="B105" s="92" t="s">
        <v>365</v>
      </c>
      <c r="C105" s="287">
        <v>1593</v>
      </c>
      <c r="D105" s="92"/>
    </row>
    <row r="106" spans="1:4">
      <c r="A106" s="277">
        <v>44312</v>
      </c>
      <c r="B106" s="92" t="s">
        <v>377</v>
      </c>
      <c r="C106" s="287">
        <v>205</v>
      </c>
      <c r="D106" s="92"/>
    </row>
    <row r="107" spans="1:4">
      <c r="A107" s="277">
        <v>44313</v>
      </c>
      <c r="B107" s="92" t="s">
        <v>1343</v>
      </c>
      <c r="C107" s="287">
        <v>659</v>
      </c>
      <c r="D107" s="92"/>
    </row>
    <row r="108" spans="1:4">
      <c r="A108" s="277">
        <v>44314</v>
      </c>
      <c r="B108" s="92" t="s">
        <v>377</v>
      </c>
      <c r="C108" s="287">
        <v>632</v>
      </c>
      <c r="D108" s="92"/>
    </row>
    <row r="109" spans="1:4">
      <c r="A109" s="277">
        <v>44316</v>
      </c>
      <c r="B109" s="92" t="s">
        <v>406</v>
      </c>
      <c r="C109" s="268">
        <v>355</v>
      </c>
      <c r="D109" s="92"/>
    </row>
    <row r="110" spans="1:4">
      <c r="A110" s="277">
        <v>44316</v>
      </c>
      <c r="B110" s="92" t="s">
        <v>406</v>
      </c>
      <c r="C110" s="268">
        <v>555</v>
      </c>
      <c r="D110" s="92"/>
    </row>
    <row r="111" spans="1:4">
      <c r="A111" s="277">
        <v>44316</v>
      </c>
      <c r="B111" s="92" t="s">
        <v>1374</v>
      </c>
      <c r="C111" s="287">
        <v>933</v>
      </c>
      <c r="D111" s="92"/>
    </row>
    <row r="112" spans="1:4">
      <c r="A112" s="277">
        <v>44316</v>
      </c>
      <c r="B112" s="92" t="s">
        <v>1343</v>
      </c>
      <c r="C112" s="287">
        <v>355</v>
      </c>
      <c r="D112" s="92"/>
    </row>
    <row r="113" spans="1:4">
      <c r="A113" s="277">
        <v>44316</v>
      </c>
      <c r="B113" s="92" t="s">
        <v>1343</v>
      </c>
      <c r="C113" s="287">
        <v>880</v>
      </c>
      <c r="D113" s="92"/>
    </row>
    <row r="114" spans="1:4">
      <c r="A114" s="277">
        <v>44316</v>
      </c>
      <c r="B114" s="92" t="s">
        <v>1343</v>
      </c>
      <c r="C114" s="287">
        <v>880</v>
      </c>
      <c r="D114" s="92"/>
    </row>
    <row r="115" spans="1:4">
      <c r="A115" s="277">
        <v>44316</v>
      </c>
      <c r="B115" s="92" t="s">
        <v>406</v>
      </c>
      <c r="C115" s="287">
        <v>355</v>
      </c>
      <c r="D115" s="92"/>
    </row>
    <row r="116" spans="1:4">
      <c r="A116" s="277">
        <v>44316</v>
      </c>
      <c r="B116" s="92" t="s">
        <v>1343</v>
      </c>
      <c r="C116" s="287">
        <v>555</v>
      </c>
      <c r="D116" s="92"/>
    </row>
    <row r="117" spans="1:4">
      <c r="C117" s="268"/>
      <c r="D117" s="92"/>
    </row>
    <row r="118" spans="1:4">
      <c r="A118" s="293" t="s">
        <v>20</v>
      </c>
      <c r="B118" s="294"/>
      <c r="C118" s="289">
        <f>SUM(C2:C117)</f>
        <v>66947.45</v>
      </c>
      <c r="D118" s="92"/>
    </row>
    <row r="119" spans="1:4">
      <c r="C119" s="268"/>
      <c r="D119" s="92"/>
    </row>
    <row r="120" spans="1:4">
      <c r="C120" s="268"/>
      <c r="D120" s="92"/>
    </row>
    <row r="121" spans="1:4">
      <c r="C121" s="268"/>
      <c r="D121" s="92"/>
    </row>
    <row r="122" spans="1:4">
      <c r="A122" s="92"/>
      <c r="B122" s="92"/>
      <c r="C122" s="268"/>
      <c r="D122" s="92"/>
    </row>
    <row r="123" spans="1:4">
      <c r="A123" s="92"/>
      <c r="B123" s="92"/>
      <c r="C123" s="268"/>
      <c r="D123" s="92"/>
    </row>
    <row r="124" spans="1:4">
      <c r="A124" s="92"/>
      <c r="B124" s="92"/>
      <c r="C124" s="268"/>
      <c r="D124" s="92"/>
    </row>
    <row r="125" spans="1:4">
      <c r="A125" s="92"/>
      <c r="B125" s="92"/>
      <c r="C125" s="268"/>
      <c r="D125" s="92"/>
    </row>
    <row r="126" spans="1:4">
      <c r="A126" s="92"/>
      <c r="B126" s="92"/>
      <c r="C126" s="268"/>
      <c r="D126" s="92"/>
    </row>
    <row r="127" spans="1:4">
      <c r="A127" s="92"/>
      <c r="B127" s="92"/>
      <c r="C127" s="268"/>
      <c r="D127" s="92"/>
    </row>
    <row r="128" spans="1:4">
      <c r="A128" s="92"/>
      <c r="B128" s="92"/>
      <c r="C128" s="268"/>
      <c r="D128" s="92"/>
    </row>
    <row r="129" spans="1:4">
      <c r="A129" s="92"/>
      <c r="B129" s="92"/>
      <c r="C129" s="268"/>
      <c r="D129" s="92"/>
    </row>
    <row r="130" spans="1:4">
      <c r="A130" s="92"/>
      <c r="B130" s="92"/>
      <c r="C130" s="268"/>
      <c r="D130" s="92"/>
    </row>
    <row r="131" spans="1:4">
      <c r="A131" s="92"/>
      <c r="B131" s="92"/>
      <c r="C131" s="268"/>
      <c r="D131" s="92"/>
    </row>
    <row r="132" spans="1:4">
      <c r="A132" s="92"/>
      <c r="B132" s="92"/>
      <c r="C132" s="268"/>
      <c r="D132" s="92"/>
    </row>
    <row r="133" spans="1:4">
      <c r="A133" s="92"/>
      <c r="B133" s="92"/>
      <c r="C133" s="268"/>
      <c r="D133" s="92"/>
    </row>
    <row r="134" spans="1:4">
      <c r="A134" s="92"/>
      <c r="B134" s="92"/>
      <c r="C134" s="268"/>
      <c r="D134" s="92"/>
    </row>
    <row r="135" spans="1:4">
      <c r="A135" s="92"/>
      <c r="B135" s="92"/>
      <c r="C135" s="268"/>
      <c r="D135" s="92"/>
    </row>
    <row r="136" spans="1:4">
      <c r="A136" s="92"/>
      <c r="B136" s="92"/>
      <c r="C136" s="268"/>
      <c r="D136" s="92"/>
    </row>
    <row r="137" spans="1:4">
      <c r="A137" s="92"/>
      <c r="B137" s="92"/>
      <c r="C137" s="268"/>
      <c r="D137" s="92"/>
    </row>
    <row r="138" spans="1:4">
      <c r="A138" s="92"/>
      <c r="B138" s="92"/>
      <c r="C138" s="268"/>
      <c r="D138" s="92"/>
    </row>
    <row r="139" spans="1:4">
      <c r="A139" s="92"/>
      <c r="B139" s="92"/>
      <c r="C139" s="268"/>
      <c r="D139" s="92"/>
    </row>
    <row r="140" spans="1:4">
      <c r="A140" s="92"/>
      <c r="B140" s="92"/>
      <c r="C140" s="268"/>
      <c r="D140" s="92"/>
    </row>
    <row r="141" spans="1:4">
      <c r="A141" s="92"/>
      <c r="B141" s="92"/>
      <c r="C141" s="268"/>
      <c r="D141" s="92"/>
    </row>
    <row r="142" spans="1:4">
      <c r="A142" s="92"/>
      <c r="B142" s="92"/>
      <c r="C142" s="268"/>
      <c r="D142" s="92"/>
    </row>
    <row r="143" spans="1:4">
      <c r="A143" s="92"/>
      <c r="B143" s="92"/>
      <c r="C143" s="268"/>
      <c r="D143" s="92"/>
    </row>
    <row r="144" spans="1:4">
      <c r="A144" s="92"/>
      <c r="B144" s="92"/>
      <c r="C144" s="268"/>
      <c r="D144" s="92"/>
    </row>
    <row r="145" spans="1:4">
      <c r="A145" s="92"/>
      <c r="B145" s="92"/>
      <c r="C145" s="268"/>
      <c r="D145" s="92"/>
    </row>
    <row r="146" spans="1:4">
      <c r="A146" s="92"/>
      <c r="B146" s="92"/>
      <c r="C146" s="268"/>
      <c r="D146" s="92"/>
    </row>
    <row r="147" spans="1:4">
      <c r="A147" s="92"/>
      <c r="B147" s="92"/>
      <c r="C147" s="268"/>
      <c r="D147" s="92"/>
    </row>
    <row r="148" spans="1:4">
      <c r="A148" s="92"/>
      <c r="B148" s="92"/>
      <c r="C148" s="268"/>
      <c r="D148" s="92"/>
    </row>
    <row r="149" spans="1:4">
      <c r="A149" s="92"/>
      <c r="B149" s="92"/>
      <c r="C149" s="268"/>
      <c r="D149" s="92"/>
    </row>
    <row r="150" spans="1:4">
      <c r="A150" s="92"/>
      <c r="B150" s="92"/>
      <c r="C150" s="268"/>
      <c r="D150" s="92"/>
    </row>
    <row r="151" spans="1:4">
      <c r="A151" s="92"/>
      <c r="B151" s="92"/>
      <c r="C151" s="268"/>
      <c r="D151" s="92"/>
    </row>
    <row r="152" spans="1:4">
      <c r="A152" s="92"/>
      <c r="B152" s="92"/>
      <c r="C152" s="268"/>
      <c r="D152" s="92"/>
    </row>
    <row r="153" spans="1:4">
      <c r="A153" s="92"/>
      <c r="B153" s="92"/>
      <c r="C153" s="268"/>
      <c r="D153" s="92"/>
    </row>
    <row r="154" spans="1:4">
      <c r="A154" s="92"/>
      <c r="B154" s="92"/>
      <c r="C154" s="268"/>
      <c r="D154" s="92"/>
    </row>
    <row r="155" spans="1:4">
      <c r="A155" s="92"/>
      <c r="B155" s="92"/>
      <c r="C155" s="268"/>
      <c r="D155" s="92"/>
    </row>
    <row r="156" spans="1:4">
      <c r="A156" s="92"/>
      <c r="B156" s="92"/>
      <c r="C156" s="268"/>
      <c r="D156" s="92"/>
    </row>
    <row r="157" spans="1:4">
      <c r="A157" s="92"/>
      <c r="B157" s="92"/>
      <c r="C157" s="268"/>
      <c r="D157" s="92"/>
    </row>
    <row r="158" spans="1:4">
      <c r="A158" s="92"/>
      <c r="B158" s="92"/>
      <c r="C158" s="268"/>
      <c r="D158" s="92"/>
    </row>
    <row r="159" spans="1:4">
      <c r="A159" s="92"/>
      <c r="B159" s="92"/>
      <c r="C159" s="268"/>
      <c r="D159" s="92"/>
    </row>
    <row r="160" spans="1:4">
      <c r="A160" s="92"/>
      <c r="B160" s="92"/>
      <c r="C160" s="268"/>
      <c r="D160" s="92"/>
    </row>
    <row r="161" spans="1:4">
      <c r="A161" s="92"/>
      <c r="B161" s="92"/>
      <c r="C161" s="268"/>
      <c r="D161" s="92"/>
    </row>
    <row r="162" spans="1:4">
      <c r="A162" s="92"/>
      <c r="B162" s="92"/>
      <c r="C162" s="268"/>
      <c r="D162" s="92"/>
    </row>
    <row r="163" spans="1:4">
      <c r="A163" s="92"/>
      <c r="B163" s="92"/>
      <c r="C163" s="268"/>
      <c r="D163" s="92"/>
    </row>
    <row r="164" spans="1:4">
      <c r="A164" s="92"/>
      <c r="B164" s="92"/>
      <c r="C164" s="268"/>
      <c r="D164" s="92"/>
    </row>
    <row r="165" spans="1:4">
      <c r="A165" s="92"/>
      <c r="B165" s="92"/>
      <c r="C165" s="268"/>
      <c r="D165" s="92"/>
    </row>
    <row r="166" spans="1:4">
      <c r="A166" s="92"/>
      <c r="B166" s="92"/>
      <c r="C166" s="268"/>
      <c r="D166" s="92"/>
    </row>
    <row r="167" spans="1:4">
      <c r="A167" s="92"/>
      <c r="B167" s="92"/>
      <c r="C167" s="268"/>
      <c r="D167" s="92"/>
    </row>
    <row r="168" spans="1:4">
      <c r="A168" s="92"/>
      <c r="B168" s="92"/>
      <c r="C168" s="268"/>
      <c r="D168" s="92"/>
    </row>
    <row r="169" spans="1:4">
      <c r="A169" s="92"/>
      <c r="B169" s="92"/>
      <c r="C169" s="268"/>
      <c r="D169" s="92"/>
    </row>
    <row r="170" spans="1:4">
      <c r="A170" s="92"/>
      <c r="B170" s="92"/>
      <c r="C170" s="268"/>
      <c r="D170" s="92"/>
    </row>
    <row r="171" spans="1:4">
      <c r="A171" s="92"/>
      <c r="B171" s="92"/>
      <c r="C171" s="268"/>
      <c r="D171" s="92"/>
    </row>
    <row r="172" spans="1:4">
      <c r="A172" s="92"/>
      <c r="B172" s="92"/>
      <c r="C172" s="268"/>
      <c r="D172" s="92"/>
    </row>
    <row r="173" spans="1:4">
      <c r="A173" s="92"/>
      <c r="B173" s="92"/>
      <c r="C173" s="268"/>
      <c r="D173" s="92"/>
    </row>
    <row r="174" spans="1:4">
      <c r="A174" s="92"/>
      <c r="B174" s="92"/>
      <c r="C174" s="268"/>
      <c r="D174" s="92"/>
    </row>
    <row r="175" spans="1:4">
      <c r="A175" s="92"/>
      <c r="B175" s="92"/>
      <c r="C175" s="268"/>
      <c r="D175" s="92"/>
    </row>
    <row r="176" spans="1:4">
      <c r="A176" s="92"/>
      <c r="B176" s="92"/>
      <c r="C176" s="268"/>
      <c r="D176" s="92"/>
    </row>
    <row r="177" spans="1:4">
      <c r="A177" s="92"/>
      <c r="B177" s="92"/>
      <c r="C177" s="268"/>
      <c r="D177" s="92"/>
    </row>
    <row r="178" spans="1:4">
      <c r="A178" s="92"/>
      <c r="B178" s="92"/>
      <c r="C178" s="268"/>
      <c r="D178" s="92"/>
    </row>
    <row r="179" spans="1:4">
      <c r="A179" s="92"/>
      <c r="B179" s="92"/>
      <c r="C179" s="268"/>
      <c r="D179" s="92"/>
    </row>
    <row r="180" spans="1:4">
      <c r="A180" s="92"/>
      <c r="B180" s="92"/>
      <c r="C180" s="268"/>
      <c r="D180" s="92"/>
    </row>
    <row r="181" spans="1:4">
      <c r="A181" s="92"/>
      <c r="B181" s="92"/>
      <c r="C181" s="268"/>
      <c r="D181" s="92"/>
    </row>
    <row r="182" spans="1:4">
      <c r="A182" s="92"/>
      <c r="B182" s="92"/>
      <c r="C182" s="268"/>
      <c r="D182" s="92"/>
    </row>
    <row r="183" spans="1:4">
      <c r="A183" s="92"/>
      <c r="B183" s="92"/>
      <c r="C183" s="268"/>
      <c r="D183" s="92"/>
    </row>
    <row r="184" spans="1:4">
      <c r="A184" s="92"/>
      <c r="B184" s="92"/>
      <c r="C184" s="268"/>
      <c r="D184" s="92"/>
    </row>
    <row r="185" spans="1:4">
      <c r="A185" s="92"/>
      <c r="B185" s="92"/>
      <c r="C185" s="268"/>
      <c r="D185" s="92"/>
    </row>
    <row r="186" spans="1:4">
      <c r="A186" s="92"/>
      <c r="B186" s="92"/>
      <c r="C186" s="268"/>
      <c r="D186" s="92"/>
    </row>
    <row r="187" spans="1:4">
      <c r="A187" s="92"/>
      <c r="B187" s="92"/>
      <c r="C187" s="268"/>
      <c r="D187" s="92"/>
    </row>
    <row r="188" spans="1:4">
      <c r="A188" s="92"/>
      <c r="B188" s="92"/>
      <c r="C188" s="268"/>
      <c r="D188" s="92"/>
    </row>
    <row r="189" spans="1:4">
      <c r="A189" s="92"/>
      <c r="B189" s="92"/>
      <c r="C189" s="268"/>
      <c r="D189" s="92"/>
    </row>
    <row r="190" spans="1:4">
      <c r="A190" s="92"/>
      <c r="B190" s="92"/>
      <c r="C190" s="268"/>
      <c r="D190" s="92"/>
    </row>
    <row r="191" spans="1:4">
      <c r="A191" s="92"/>
      <c r="B191" s="92"/>
      <c r="C191" s="268"/>
      <c r="D191" s="92"/>
    </row>
    <row r="192" spans="1:4">
      <c r="A192" s="92"/>
      <c r="B192" s="92"/>
      <c r="C192" s="268"/>
      <c r="D192" s="92"/>
    </row>
    <row r="193" spans="1:4">
      <c r="A193" s="92"/>
      <c r="B193" s="92"/>
      <c r="C193" s="268"/>
      <c r="D193" s="92"/>
    </row>
    <row r="194" spans="1:4">
      <c r="A194" s="92"/>
      <c r="B194" s="92"/>
      <c r="C194" s="268"/>
      <c r="D194" s="92"/>
    </row>
    <row r="195" spans="1:4">
      <c r="A195" s="92"/>
      <c r="B195" s="92"/>
      <c r="C195" s="268"/>
      <c r="D195" s="92"/>
    </row>
    <row r="196" spans="1:4">
      <c r="A196" s="92"/>
      <c r="B196" s="92"/>
      <c r="C196" s="268"/>
      <c r="D196" s="92"/>
    </row>
    <row r="197" spans="1:4">
      <c r="A197" s="92"/>
      <c r="B197" s="92"/>
      <c r="C197" s="268"/>
      <c r="D197" s="92"/>
    </row>
    <row r="198" spans="1:4">
      <c r="A198" s="92"/>
      <c r="B198" s="92"/>
      <c r="C198" s="268"/>
      <c r="D198" s="92"/>
    </row>
    <row r="199" spans="1:4">
      <c r="A199" s="92"/>
      <c r="B199" s="92"/>
      <c r="C199" s="268"/>
      <c r="D199" s="92"/>
    </row>
    <row r="200" spans="1:4">
      <c r="A200" s="92"/>
      <c r="B200" s="92"/>
      <c r="C200" s="268"/>
      <c r="D200" s="92"/>
    </row>
    <row r="201" spans="1:4">
      <c r="A201" s="92"/>
      <c r="B201" s="92"/>
      <c r="C201" s="268"/>
      <c r="D201" s="92"/>
    </row>
    <row r="202" spans="1:4">
      <c r="A202" s="92"/>
      <c r="B202" s="92"/>
      <c r="C202" s="268"/>
      <c r="D202" s="92"/>
    </row>
    <row r="203" spans="1:4">
      <c r="A203" s="92"/>
      <c r="B203" s="92"/>
      <c r="C203" s="268"/>
      <c r="D203" s="92"/>
    </row>
    <row r="204" spans="1:4">
      <c r="A204" s="92"/>
      <c r="B204" s="92"/>
      <c r="C204" s="268"/>
      <c r="D204" s="92"/>
    </row>
    <row r="205" spans="1:4">
      <c r="A205" s="92"/>
      <c r="B205" s="92"/>
      <c r="C205" s="268"/>
      <c r="D205" s="92"/>
    </row>
    <row r="206" spans="1:4">
      <c r="A206" s="92"/>
      <c r="B206" s="92"/>
      <c r="C206" s="268"/>
      <c r="D206" s="92"/>
    </row>
    <row r="207" spans="1:4">
      <c r="A207" s="92"/>
      <c r="B207" s="92"/>
      <c r="C207" s="268"/>
      <c r="D207" s="92"/>
    </row>
    <row r="208" spans="1:4">
      <c r="A208" s="92"/>
      <c r="B208" s="92"/>
      <c r="C208" s="268"/>
      <c r="D208" s="92"/>
    </row>
    <row r="209" spans="1:4">
      <c r="A209" s="92"/>
      <c r="B209" s="92"/>
      <c r="C209" s="268"/>
      <c r="D209" s="92"/>
    </row>
    <row r="210" spans="1:4">
      <c r="A210" s="92"/>
      <c r="B210" s="92"/>
      <c r="C210" s="268"/>
      <c r="D210" s="92"/>
    </row>
    <row r="211" spans="1:4">
      <c r="A211" s="92"/>
      <c r="B211" s="92"/>
      <c r="C211" s="268"/>
      <c r="D211" s="92"/>
    </row>
    <row r="212" spans="1:4">
      <c r="A212" s="92"/>
      <c r="B212" s="92"/>
      <c r="C212" s="268"/>
      <c r="D212" s="92"/>
    </row>
    <row r="213" spans="1:4">
      <c r="A213" s="92"/>
      <c r="B213" s="92"/>
      <c r="C213" s="268"/>
      <c r="D213" s="92"/>
    </row>
    <row r="214" spans="1:4">
      <c r="A214" s="92"/>
      <c r="B214" s="92"/>
      <c r="C214" s="268"/>
      <c r="D214" s="92"/>
    </row>
    <row r="215" spans="1:4">
      <c r="A215" s="92"/>
      <c r="B215" s="92"/>
      <c r="C215" s="268"/>
      <c r="D215" s="92"/>
    </row>
    <row r="216" spans="1:4">
      <c r="A216" s="92"/>
      <c r="B216" s="92"/>
      <c r="C216" s="268"/>
      <c r="D216" s="92"/>
    </row>
    <row r="217" spans="1:4">
      <c r="A217" s="92"/>
      <c r="B217" s="92"/>
      <c r="C217" s="268"/>
      <c r="D217" s="92"/>
    </row>
    <row r="218" spans="1:4">
      <c r="A218" s="92"/>
      <c r="B218" s="92"/>
      <c r="C218" s="268"/>
      <c r="D218" s="92"/>
    </row>
    <row r="219" spans="1:4">
      <c r="A219" s="92"/>
      <c r="B219" s="92"/>
      <c r="C219" s="268"/>
      <c r="D219" s="92"/>
    </row>
    <row r="220" spans="1:4">
      <c r="A220" s="92"/>
      <c r="B220" s="92"/>
      <c r="C220" s="268"/>
      <c r="D220" s="92"/>
    </row>
    <row r="221" spans="1:4">
      <c r="A221" s="92"/>
      <c r="B221" s="92"/>
      <c r="C221" s="268"/>
      <c r="D221" s="92"/>
    </row>
    <row r="222" spans="1:4">
      <c r="A222" s="92"/>
      <c r="B222" s="92"/>
      <c r="C222" s="268"/>
      <c r="D222" s="92"/>
    </row>
    <row r="223" spans="1:4">
      <c r="A223" s="92"/>
      <c r="B223" s="92"/>
      <c r="C223" s="268"/>
      <c r="D223" s="92"/>
    </row>
    <row r="224" spans="1:4">
      <c r="A224" s="92"/>
      <c r="B224" s="92"/>
      <c r="C224" s="268"/>
      <c r="D224" s="92"/>
    </row>
    <row r="225" spans="1:4">
      <c r="A225" s="92"/>
      <c r="B225" s="92"/>
      <c r="C225" s="268"/>
      <c r="D225" s="92"/>
    </row>
    <row r="226" spans="1:4">
      <c r="A226" s="92"/>
      <c r="B226" s="92"/>
      <c r="C226" s="268"/>
      <c r="D226" s="92"/>
    </row>
    <row r="227" spans="1:4">
      <c r="A227" s="92"/>
      <c r="B227" s="92"/>
      <c r="C227" s="268"/>
      <c r="D227" s="92"/>
    </row>
    <row r="228" spans="1:4">
      <c r="A228" s="92"/>
      <c r="B228" s="92"/>
      <c r="C228" s="268"/>
      <c r="D228" s="92"/>
    </row>
    <row r="229" spans="1:4">
      <c r="A229" s="92"/>
      <c r="B229" s="92"/>
      <c r="C229" s="268"/>
      <c r="D229" s="92"/>
    </row>
    <row r="230" spans="1:4">
      <c r="A230" s="92"/>
      <c r="B230" s="92"/>
      <c r="C230" s="268"/>
      <c r="D230" s="92"/>
    </row>
    <row r="231" spans="1:4">
      <c r="A231" s="92"/>
      <c r="B231" s="92"/>
      <c r="C231" s="268"/>
      <c r="D231" s="92"/>
    </row>
    <row r="232" spans="1:4">
      <c r="A232" s="92"/>
      <c r="B232" s="92"/>
      <c r="C232" s="268"/>
      <c r="D232" s="92"/>
    </row>
    <row r="233" spans="1:4">
      <c r="A233" s="92"/>
      <c r="B233" s="92"/>
      <c r="C233" s="268"/>
      <c r="D233" s="92"/>
    </row>
    <row r="234" spans="1:4">
      <c r="A234" s="92"/>
      <c r="B234" s="92"/>
      <c r="C234" s="268"/>
      <c r="D234" s="92"/>
    </row>
    <row r="235" spans="1:4">
      <c r="A235" s="92"/>
      <c r="B235" s="92"/>
      <c r="C235" s="268"/>
      <c r="D235" s="92"/>
    </row>
    <row r="236" spans="1:4">
      <c r="A236" s="92"/>
      <c r="B236" s="92"/>
      <c r="C236" s="268"/>
      <c r="D236" s="92"/>
    </row>
    <row r="237" spans="1:4">
      <c r="A237" s="92"/>
      <c r="B237" s="92"/>
      <c r="C237" s="268"/>
      <c r="D237" s="92"/>
    </row>
    <row r="238" spans="1:4">
      <c r="A238" s="92"/>
      <c r="B238" s="92"/>
      <c r="C238" s="268"/>
      <c r="D238" s="92"/>
    </row>
    <row r="239" spans="1:4">
      <c r="A239" s="92"/>
      <c r="B239" s="92"/>
      <c r="C239" s="268"/>
      <c r="D239" s="92"/>
    </row>
    <row r="240" spans="1:4">
      <c r="A240" s="92"/>
      <c r="B240" s="92"/>
      <c r="C240" s="268"/>
      <c r="D240" s="92"/>
    </row>
    <row r="241" spans="1:4">
      <c r="A241" s="92"/>
      <c r="B241" s="92"/>
      <c r="C241" s="268"/>
      <c r="D241" s="92"/>
    </row>
    <row r="242" spans="1:4">
      <c r="A242" s="92"/>
      <c r="B242" s="92"/>
      <c r="C242" s="268"/>
      <c r="D242" s="92"/>
    </row>
    <row r="243" spans="1:4">
      <c r="A243" s="92"/>
      <c r="B243" s="92"/>
      <c r="C243" s="268"/>
      <c r="D243" s="92"/>
    </row>
    <row r="244" spans="1:4">
      <c r="A244" s="92"/>
      <c r="B244" s="92"/>
      <c r="C244" s="268"/>
      <c r="D244" s="92"/>
    </row>
    <row r="245" spans="1:4">
      <c r="A245" s="92"/>
      <c r="B245" s="92"/>
      <c r="C245" s="268"/>
      <c r="D245" s="92"/>
    </row>
    <row r="246" spans="1:4">
      <c r="A246" s="92"/>
      <c r="B246" s="92"/>
      <c r="C246" s="268"/>
      <c r="D246" s="92"/>
    </row>
    <row r="247" spans="1:4">
      <c r="A247" s="92"/>
      <c r="B247" s="92"/>
      <c r="C247" s="268"/>
      <c r="D247" s="92"/>
    </row>
    <row r="248" spans="1:4">
      <c r="A248" s="92"/>
      <c r="B248" s="92"/>
      <c r="C248" s="268"/>
      <c r="D248" s="92"/>
    </row>
    <row r="249" spans="1:4">
      <c r="A249" s="92"/>
      <c r="B249" s="92"/>
      <c r="C249" s="268"/>
      <c r="D249" s="92"/>
    </row>
    <row r="250" spans="1:4">
      <c r="A250" s="92"/>
      <c r="B250" s="92"/>
      <c r="C250" s="268"/>
      <c r="D250" s="92"/>
    </row>
    <row r="251" spans="1:4">
      <c r="A251" s="92"/>
      <c r="B251" s="92"/>
      <c r="C251" s="268"/>
      <c r="D251" s="92"/>
    </row>
    <row r="252" spans="1:4">
      <c r="A252" s="92"/>
      <c r="B252" s="92"/>
      <c r="C252" s="268"/>
      <c r="D252" s="92"/>
    </row>
    <row r="253" spans="1:4">
      <c r="A253" s="92"/>
      <c r="B253" s="92"/>
      <c r="C253" s="268"/>
      <c r="D253" s="92"/>
    </row>
    <row r="254" spans="1:4">
      <c r="A254" s="92"/>
      <c r="B254" s="92"/>
      <c r="C254" s="268"/>
      <c r="D254" s="92"/>
    </row>
    <row r="255" spans="1:4">
      <c r="A255" s="92"/>
      <c r="B255" s="92"/>
      <c r="C255" s="268"/>
      <c r="D255" s="92"/>
    </row>
    <row r="256" spans="1:4">
      <c r="A256" s="92"/>
      <c r="B256" s="92"/>
      <c r="C256" s="268"/>
      <c r="D256" s="92"/>
    </row>
    <row r="257" spans="1:4">
      <c r="A257" s="92"/>
      <c r="B257" s="92"/>
      <c r="C257" s="268"/>
      <c r="D257" s="92"/>
    </row>
    <row r="258" spans="1:4">
      <c r="A258" s="92"/>
      <c r="B258" s="92"/>
      <c r="C258" s="268"/>
      <c r="D258" s="92"/>
    </row>
    <row r="259" spans="1:4">
      <c r="A259" s="92"/>
      <c r="B259" s="92"/>
      <c r="C259" s="268"/>
      <c r="D259" s="92"/>
    </row>
    <row r="260" spans="1:4">
      <c r="A260" s="92"/>
      <c r="B260" s="92"/>
      <c r="C260" s="268"/>
      <c r="D260" s="92"/>
    </row>
    <row r="261" spans="1:4">
      <c r="A261" s="92"/>
      <c r="B261" s="92"/>
      <c r="C261" s="268"/>
      <c r="D261" s="92"/>
    </row>
    <row r="262" spans="1:4">
      <c r="A262" s="92"/>
      <c r="B262" s="92"/>
      <c r="C262" s="268"/>
      <c r="D262" s="92"/>
    </row>
    <row r="263" spans="1:4">
      <c r="A263" s="92"/>
      <c r="B263" s="92"/>
      <c r="C263" s="268"/>
      <c r="D263" s="92"/>
    </row>
    <row r="264" spans="1:4">
      <c r="A264" s="92"/>
      <c r="B264" s="92"/>
      <c r="C264" s="268"/>
      <c r="D264" s="92"/>
    </row>
    <row r="265" spans="1:4">
      <c r="A265" s="92"/>
      <c r="B265" s="92"/>
      <c r="C265" s="268"/>
      <c r="D265" s="92"/>
    </row>
    <row r="266" spans="1:4">
      <c r="A266" s="92"/>
      <c r="B266" s="92"/>
      <c r="C266" s="268"/>
      <c r="D266" s="92"/>
    </row>
    <row r="267" spans="1:4">
      <c r="A267" s="92"/>
      <c r="B267" s="92"/>
      <c r="C267" s="268"/>
      <c r="D267" s="92"/>
    </row>
    <row r="268" spans="1:4">
      <c r="A268" s="92"/>
      <c r="B268" s="92"/>
      <c r="C268" s="268"/>
      <c r="D268" s="92"/>
    </row>
    <row r="269" spans="1:4">
      <c r="A269" s="92"/>
      <c r="B269" s="92"/>
      <c r="C269" s="268"/>
      <c r="D269" s="92"/>
    </row>
    <row r="270" spans="1:4">
      <c r="A270" s="92"/>
      <c r="B270" s="92"/>
      <c r="C270" s="268"/>
      <c r="D270" s="92"/>
    </row>
    <row r="271" spans="1:4">
      <c r="A271" s="92"/>
      <c r="B271" s="92"/>
      <c r="C271" s="268"/>
      <c r="D271" s="92"/>
    </row>
    <row r="272" spans="1:4">
      <c r="A272" s="92"/>
      <c r="B272" s="92"/>
      <c r="C272" s="268"/>
      <c r="D272" s="92"/>
    </row>
    <row r="273" spans="1:4">
      <c r="A273" s="92"/>
      <c r="B273" s="92"/>
      <c r="C273" s="268"/>
      <c r="D273" s="92"/>
    </row>
    <row r="274" spans="1:4">
      <c r="A274" s="92"/>
      <c r="B274" s="92"/>
      <c r="C274" s="268"/>
      <c r="D274" s="92"/>
    </row>
    <row r="275" spans="1:4">
      <c r="A275" s="92"/>
      <c r="B275" s="92"/>
      <c r="C275" s="268"/>
      <c r="D275" s="92"/>
    </row>
    <row r="276" spans="1:4">
      <c r="A276" s="92"/>
      <c r="B276" s="92"/>
      <c r="C276" s="268"/>
      <c r="D276" s="92"/>
    </row>
    <row r="277" spans="1:4">
      <c r="A277" s="92"/>
      <c r="B277" s="92"/>
      <c r="C277" s="268"/>
      <c r="D277" s="92"/>
    </row>
    <row r="278" spans="1:4">
      <c r="A278" s="92"/>
      <c r="B278" s="92"/>
      <c r="C278" s="268"/>
      <c r="D278" s="92"/>
    </row>
    <row r="279" spans="1:4">
      <c r="A279" s="92"/>
      <c r="B279" s="92"/>
      <c r="C279" s="268"/>
      <c r="D279" s="92"/>
    </row>
    <row r="280" spans="1:4">
      <c r="A280" s="92"/>
      <c r="B280" s="92"/>
      <c r="C280" s="268"/>
      <c r="D280" s="92"/>
    </row>
    <row r="281" spans="1:4">
      <c r="A281" s="92"/>
      <c r="B281" s="92"/>
      <c r="C281" s="268"/>
      <c r="D281" s="92"/>
    </row>
    <row r="282" spans="1:4">
      <c r="A282" s="92"/>
      <c r="B282" s="92"/>
      <c r="C282" s="268"/>
      <c r="D282" s="92"/>
    </row>
    <row r="283" spans="1:4">
      <c r="A283" s="92"/>
      <c r="B283" s="92"/>
      <c r="C283" s="268"/>
      <c r="D283" s="92"/>
    </row>
    <row r="284" spans="1:4">
      <c r="A284" s="92"/>
      <c r="B284" s="92"/>
      <c r="C284" s="268"/>
      <c r="D284" s="92"/>
    </row>
    <row r="285" spans="1:4">
      <c r="A285" s="92"/>
      <c r="B285" s="92"/>
      <c r="C285" s="268"/>
      <c r="D285" s="92"/>
    </row>
    <row r="286" spans="1:4">
      <c r="A286" s="92"/>
      <c r="B286" s="92"/>
      <c r="C286" s="268"/>
      <c r="D286" s="92"/>
    </row>
    <row r="287" spans="1:4">
      <c r="A287" s="92"/>
      <c r="B287" s="92"/>
      <c r="C287" s="268"/>
      <c r="D287" s="92"/>
    </row>
    <row r="288" spans="1:4">
      <c r="A288" s="92"/>
      <c r="B288" s="92"/>
      <c r="C288" s="268"/>
      <c r="D288" s="92"/>
    </row>
    <row r="289" spans="1:4">
      <c r="A289" s="92"/>
      <c r="B289" s="92"/>
      <c r="C289" s="268"/>
      <c r="D289" s="92"/>
    </row>
    <row r="290" spans="1:4">
      <c r="A290" s="92"/>
      <c r="B290" s="92"/>
      <c r="C290" s="268"/>
      <c r="D290" s="92"/>
    </row>
    <row r="291" spans="1:4">
      <c r="A291" s="92"/>
      <c r="B291" s="92"/>
      <c r="C291" s="268"/>
      <c r="D291" s="92"/>
    </row>
    <row r="292" spans="1:4">
      <c r="A292" s="92"/>
      <c r="B292" s="92"/>
      <c r="C292" s="268"/>
      <c r="D292" s="92"/>
    </row>
    <row r="293" spans="1:4">
      <c r="A293" s="92"/>
      <c r="B293" s="92"/>
      <c r="C293" s="268"/>
      <c r="D293" s="92"/>
    </row>
    <row r="294" spans="1:4">
      <c r="A294" s="92"/>
      <c r="B294" s="92"/>
      <c r="C294" s="268"/>
      <c r="D294" s="92"/>
    </row>
    <row r="295" spans="1:4">
      <c r="A295" s="92"/>
      <c r="B295" s="92"/>
      <c r="C295" s="268"/>
      <c r="D295" s="92"/>
    </row>
    <row r="296" spans="1:4">
      <c r="A296" s="92"/>
      <c r="B296" s="92"/>
      <c r="C296" s="268"/>
      <c r="D296" s="92"/>
    </row>
    <row r="297" spans="1:4">
      <c r="A297" s="92"/>
      <c r="B297" s="92"/>
      <c r="C297" s="268"/>
      <c r="D297" s="92"/>
    </row>
    <row r="298" spans="1:4">
      <c r="A298" s="92"/>
      <c r="B298" s="92"/>
      <c r="C298" s="268"/>
      <c r="D298" s="92"/>
    </row>
    <row r="299" spans="1:4">
      <c r="A299" s="92"/>
      <c r="B299" s="92"/>
      <c r="C299" s="268"/>
      <c r="D299" s="92"/>
    </row>
    <row r="300" spans="1:4">
      <c r="A300" s="92"/>
      <c r="B300" s="92"/>
      <c r="C300" s="268"/>
      <c r="D300" s="92"/>
    </row>
    <row r="301" spans="1:4">
      <c r="A301" s="92"/>
      <c r="B301" s="92"/>
      <c r="C301" s="268"/>
      <c r="D301" s="92"/>
    </row>
    <row r="302" spans="1:4">
      <c r="A302" s="92"/>
      <c r="B302" s="92"/>
      <c r="C302" s="268"/>
      <c r="D302" s="92"/>
    </row>
    <row r="303" spans="1:4">
      <c r="A303" s="92"/>
      <c r="B303" s="92"/>
      <c r="C303" s="268"/>
      <c r="D303" s="92"/>
    </row>
    <row r="304" spans="1:4">
      <c r="A304" s="92"/>
      <c r="B304" s="92"/>
      <c r="C304" s="268"/>
      <c r="D304" s="92"/>
    </row>
    <row r="305" spans="1:4">
      <c r="A305" s="92"/>
      <c r="B305" s="92"/>
      <c r="C305" s="268"/>
      <c r="D305" s="92"/>
    </row>
    <row r="306" spans="1:4">
      <c r="A306" s="92"/>
      <c r="B306" s="92"/>
      <c r="C306" s="268"/>
      <c r="D306" s="92"/>
    </row>
    <row r="307" spans="1:4">
      <c r="A307" s="92"/>
      <c r="B307" s="92"/>
      <c r="C307" s="268"/>
      <c r="D307" s="92"/>
    </row>
    <row r="308" spans="1:4">
      <c r="A308" s="92"/>
      <c r="B308" s="92"/>
      <c r="C308" s="268"/>
      <c r="D308" s="92"/>
    </row>
    <row r="309" spans="1:4">
      <c r="A309" s="92"/>
      <c r="B309" s="92"/>
      <c r="C309" s="268"/>
      <c r="D309" s="92"/>
    </row>
    <row r="310" spans="1:4">
      <c r="A310" s="92"/>
      <c r="B310" s="92"/>
      <c r="C310" s="268"/>
      <c r="D310" s="92"/>
    </row>
    <row r="311" spans="1:4">
      <c r="A311" s="92"/>
      <c r="B311" s="92"/>
      <c r="C311" s="268"/>
      <c r="D311" s="92"/>
    </row>
    <row r="312" spans="1:4">
      <c r="A312" s="92"/>
      <c r="B312" s="92"/>
      <c r="C312" s="268"/>
      <c r="D312" s="92"/>
    </row>
    <row r="313" spans="1:4">
      <c r="A313" s="92"/>
      <c r="B313" s="92"/>
      <c r="C313" s="268"/>
      <c r="D313" s="92"/>
    </row>
    <row r="314" spans="1:4">
      <c r="A314" s="92"/>
      <c r="B314" s="92"/>
      <c r="C314" s="268"/>
      <c r="D314" s="92"/>
    </row>
    <row r="315" spans="1:4">
      <c r="A315" s="92"/>
      <c r="B315" s="92"/>
      <c r="C315" s="268"/>
      <c r="D315" s="92"/>
    </row>
    <row r="316" spans="1:4">
      <c r="A316" s="92"/>
      <c r="B316" s="92"/>
      <c r="C316" s="268"/>
      <c r="D316" s="92"/>
    </row>
    <row r="317" spans="1:4">
      <c r="A317" s="92"/>
      <c r="B317" s="92"/>
      <c r="C317" s="268"/>
      <c r="D317" s="92"/>
    </row>
    <row r="318" spans="1:4">
      <c r="A318" s="92"/>
      <c r="B318" s="92"/>
      <c r="C318" s="268"/>
      <c r="D318" s="92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5682-2F1C-4865-B386-4B5F8417DD49}">
  <dimension ref="A1:C288"/>
  <sheetViews>
    <sheetView workbookViewId="0">
      <selection activeCell="I14" sqref="I14"/>
    </sheetView>
  </sheetViews>
  <sheetFormatPr defaultRowHeight="15"/>
  <cols>
    <col min="1" max="1" width="8.28515625" customWidth="1"/>
    <col min="2" max="2" width="31.28515625" customWidth="1"/>
    <col min="3" max="3" width="14.5703125" customWidth="1"/>
  </cols>
  <sheetData>
    <row r="1" spans="1:3">
      <c r="A1" s="92"/>
      <c r="C1" s="268"/>
    </row>
    <row r="2" spans="1:3">
      <c r="A2" s="277">
        <v>44317</v>
      </c>
      <c r="B2" s="92" t="s">
        <v>773</v>
      </c>
      <c r="C2" s="268">
        <v>1244</v>
      </c>
    </row>
    <row r="3" spans="1:3">
      <c r="A3" s="277">
        <v>44317</v>
      </c>
      <c r="B3" s="92" t="s">
        <v>1345</v>
      </c>
      <c r="C3" s="287">
        <v>1244</v>
      </c>
    </row>
    <row r="4" spans="1:3">
      <c r="A4" s="277">
        <v>44317</v>
      </c>
      <c r="B4" s="92" t="s">
        <v>398</v>
      </c>
      <c r="C4" s="287">
        <v>117</v>
      </c>
    </row>
    <row r="5" spans="1:3">
      <c r="A5" s="277">
        <v>44317</v>
      </c>
      <c r="B5" s="92" t="s">
        <v>365</v>
      </c>
      <c r="C5" s="287">
        <v>988</v>
      </c>
    </row>
    <row r="6" spans="1:3">
      <c r="A6" s="277">
        <v>44318</v>
      </c>
      <c r="B6" s="92" t="s">
        <v>377</v>
      </c>
      <c r="C6" s="287">
        <v>1227</v>
      </c>
    </row>
    <row r="7" spans="1:3">
      <c r="A7" s="277">
        <v>44318</v>
      </c>
      <c r="B7" s="92" t="s">
        <v>1281</v>
      </c>
      <c r="C7" s="287">
        <v>246</v>
      </c>
    </row>
    <row r="8" spans="1:3">
      <c r="A8" s="277">
        <v>44318</v>
      </c>
      <c r="B8" s="302" t="s">
        <v>1281</v>
      </c>
      <c r="C8" s="268">
        <v>246</v>
      </c>
    </row>
    <row r="9" spans="1:3">
      <c r="A9" s="277">
        <v>44318</v>
      </c>
      <c r="B9" s="302" t="s">
        <v>1375</v>
      </c>
      <c r="C9" s="268">
        <v>1227</v>
      </c>
    </row>
    <row r="10" spans="1:3">
      <c r="A10" s="277">
        <v>44319</v>
      </c>
      <c r="B10" s="65" t="s">
        <v>1343</v>
      </c>
      <c r="C10" s="268">
        <v>943</v>
      </c>
    </row>
    <row r="11" spans="1:3">
      <c r="A11" s="277">
        <v>44319</v>
      </c>
      <c r="B11" s="302" t="s">
        <v>406</v>
      </c>
      <c r="C11" s="268">
        <v>100</v>
      </c>
    </row>
    <row r="12" spans="1:3">
      <c r="A12" s="277">
        <v>44319</v>
      </c>
      <c r="B12" s="302" t="s">
        <v>377</v>
      </c>
      <c r="C12" s="268">
        <v>337</v>
      </c>
    </row>
    <row r="13" spans="1:3">
      <c r="A13" s="277">
        <v>44319</v>
      </c>
      <c r="B13" s="92" t="s">
        <v>1343</v>
      </c>
      <c r="C13" s="287">
        <v>100</v>
      </c>
    </row>
    <row r="14" spans="1:3">
      <c r="A14" s="277">
        <v>44319</v>
      </c>
      <c r="B14" s="92" t="s">
        <v>377</v>
      </c>
      <c r="C14" s="287">
        <v>337</v>
      </c>
    </row>
    <row r="15" spans="1:3">
      <c r="A15" s="277">
        <v>44320</v>
      </c>
      <c r="B15" s="92" t="s">
        <v>1315</v>
      </c>
      <c r="C15" s="287">
        <v>794</v>
      </c>
    </row>
    <row r="16" spans="1:3">
      <c r="A16" s="277">
        <v>44320</v>
      </c>
      <c r="B16" s="302" t="s">
        <v>1315</v>
      </c>
      <c r="C16" s="268">
        <v>794</v>
      </c>
    </row>
    <row r="17" spans="1:3">
      <c r="A17" s="277">
        <v>44321</v>
      </c>
      <c r="B17" s="302" t="s">
        <v>406</v>
      </c>
      <c r="C17" s="268">
        <v>644.28</v>
      </c>
    </row>
    <row r="18" spans="1:3">
      <c r="A18" s="277">
        <v>44321</v>
      </c>
      <c r="B18" s="92" t="s">
        <v>406</v>
      </c>
      <c r="C18" s="287">
        <v>644</v>
      </c>
    </row>
    <row r="19" spans="1:3">
      <c r="A19" s="277">
        <v>44321</v>
      </c>
      <c r="B19" s="92" t="s">
        <v>1343</v>
      </c>
      <c r="C19" s="287">
        <v>645</v>
      </c>
    </row>
    <row r="20" spans="1:3">
      <c r="A20" s="277">
        <v>44321</v>
      </c>
      <c r="B20" s="92" t="s">
        <v>1343</v>
      </c>
      <c r="C20" s="287">
        <v>25</v>
      </c>
    </row>
    <row r="21" spans="1:3">
      <c r="A21" s="277">
        <v>44323</v>
      </c>
      <c r="B21" s="302" t="s">
        <v>1306</v>
      </c>
      <c r="C21" s="268">
        <v>117.6</v>
      </c>
    </row>
    <row r="22" spans="1:3" ht="15.75">
      <c r="A22" s="277">
        <v>44324</v>
      </c>
      <c r="B22" s="303" t="s">
        <v>1376</v>
      </c>
      <c r="C22" s="268">
        <v>700</v>
      </c>
    </row>
    <row r="23" spans="1:3" ht="15.75">
      <c r="A23" s="277">
        <v>44324</v>
      </c>
      <c r="B23" s="303" t="s">
        <v>1376</v>
      </c>
      <c r="C23" s="268">
        <v>207</v>
      </c>
    </row>
    <row r="24" spans="1:3">
      <c r="A24" s="277">
        <v>44324</v>
      </c>
      <c r="B24" s="302" t="s">
        <v>689</v>
      </c>
      <c r="C24" s="268">
        <v>50</v>
      </c>
    </row>
    <row r="25" spans="1:3">
      <c r="A25" s="277">
        <v>44324</v>
      </c>
      <c r="B25" s="302" t="s">
        <v>689</v>
      </c>
      <c r="C25" s="268">
        <v>150</v>
      </c>
    </row>
    <row r="26" spans="1:3">
      <c r="A26" s="277">
        <v>44324</v>
      </c>
      <c r="B26" s="302" t="s">
        <v>1377</v>
      </c>
      <c r="C26" s="268">
        <v>1952</v>
      </c>
    </row>
    <row r="27" spans="1:3">
      <c r="A27" s="277">
        <v>44324</v>
      </c>
      <c r="B27" s="302" t="s">
        <v>1377</v>
      </c>
      <c r="C27" s="268">
        <v>315.39999999999998</v>
      </c>
    </row>
    <row r="28" spans="1:3">
      <c r="A28" s="277">
        <v>44324</v>
      </c>
      <c r="B28" s="92" t="s">
        <v>1378</v>
      </c>
      <c r="C28" s="287">
        <v>700</v>
      </c>
    </row>
    <row r="29" spans="1:3">
      <c r="A29" s="277">
        <v>44324</v>
      </c>
      <c r="B29" s="92" t="s">
        <v>1378</v>
      </c>
      <c r="C29" s="287">
        <v>207</v>
      </c>
    </row>
    <row r="30" spans="1:3">
      <c r="A30" s="277">
        <v>44324</v>
      </c>
      <c r="B30" s="92" t="s">
        <v>1379</v>
      </c>
      <c r="C30" s="287">
        <v>50</v>
      </c>
    </row>
    <row r="31" spans="1:3">
      <c r="A31" s="277">
        <v>44324</v>
      </c>
      <c r="B31" s="92" t="s">
        <v>1379</v>
      </c>
      <c r="C31" s="287">
        <v>150</v>
      </c>
    </row>
    <row r="32" spans="1:3">
      <c r="A32" s="277">
        <v>44324</v>
      </c>
      <c r="B32" s="92" t="s">
        <v>365</v>
      </c>
      <c r="C32" s="287">
        <v>1952</v>
      </c>
    </row>
    <row r="33" spans="1:3">
      <c r="A33" s="277">
        <v>44324</v>
      </c>
      <c r="B33" s="92" t="s">
        <v>365</v>
      </c>
      <c r="C33" s="287">
        <v>315</v>
      </c>
    </row>
    <row r="34" spans="1:3">
      <c r="A34" s="277">
        <v>44325</v>
      </c>
      <c r="B34" s="65" t="s">
        <v>773</v>
      </c>
      <c r="C34" s="268">
        <v>121</v>
      </c>
    </row>
    <row r="35" spans="1:3">
      <c r="A35" s="277">
        <v>44329</v>
      </c>
      <c r="B35" s="92" t="s">
        <v>365</v>
      </c>
      <c r="C35" s="268">
        <v>1554</v>
      </c>
    </row>
    <row r="36" spans="1:3">
      <c r="A36" s="277">
        <v>44329</v>
      </c>
      <c r="B36" s="92" t="s">
        <v>372</v>
      </c>
      <c r="C36" s="287">
        <v>1817</v>
      </c>
    </row>
    <row r="37" spans="1:3">
      <c r="A37" s="277">
        <v>44329</v>
      </c>
      <c r="B37" s="92" t="s">
        <v>372</v>
      </c>
      <c r="C37" s="268">
        <v>1150</v>
      </c>
    </row>
    <row r="38" spans="1:3">
      <c r="A38" s="277">
        <v>44329</v>
      </c>
      <c r="B38" s="92" t="s">
        <v>372</v>
      </c>
      <c r="C38" s="268">
        <v>1137</v>
      </c>
    </row>
    <row r="39" spans="1:3">
      <c r="A39" s="277">
        <v>44329</v>
      </c>
      <c r="B39" s="65" t="s">
        <v>1380</v>
      </c>
      <c r="C39" s="268">
        <v>119.6</v>
      </c>
    </row>
    <row r="40" spans="1:3">
      <c r="A40" s="277">
        <v>44329</v>
      </c>
      <c r="B40" s="65" t="s">
        <v>1380</v>
      </c>
      <c r="C40" s="268">
        <v>518</v>
      </c>
    </row>
    <row r="41" spans="1:3">
      <c r="A41" s="277">
        <v>44329</v>
      </c>
      <c r="B41" s="65" t="s">
        <v>1380</v>
      </c>
      <c r="C41" s="268">
        <v>2560</v>
      </c>
    </row>
    <row r="42" spans="1:3">
      <c r="A42" s="92"/>
      <c r="C42" s="268"/>
    </row>
    <row r="43" spans="1:3">
      <c r="A43" s="277">
        <v>44330</v>
      </c>
      <c r="B43" s="65" t="s">
        <v>1343</v>
      </c>
      <c r="C43" s="268">
        <v>429</v>
      </c>
    </row>
    <row r="44" spans="1:3">
      <c r="A44" s="277">
        <v>44330</v>
      </c>
      <c r="B44" s="65" t="s">
        <v>1343</v>
      </c>
      <c r="C44" s="268">
        <v>463</v>
      </c>
    </row>
    <row r="45" spans="1:3">
      <c r="A45" s="277">
        <v>44330</v>
      </c>
      <c r="B45" s="65" t="s">
        <v>377</v>
      </c>
      <c r="C45" s="268">
        <v>783</v>
      </c>
    </row>
    <row r="46" spans="1:3">
      <c r="A46" s="277">
        <v>44333</v>
      </c>
      <c r="B46" s="65" t="s">
        <v>1381</v>
      </c>
      <c r="C46" s="268">
        <v>28</v>
      </c>
    </row>
    <row r="47" spans="1:3">
      <c r="A47" s="277">
        <v>44334</v>
      </c>
      <c r="B47" s="65" t="s">
        <v>1382</v>
      </c>
      <c r="C47" s="268">
        <v>449.7</v>
      </c>
    </row>
    <row r="48" spans="1:3">
      <c r="A48" s="277">
        <v>44334</v>
      </c>
      <c r="B48" s="92" t="s">
        <v>1289</v>
      </c>
      <c r="C48" s="287">
        <v>1000</v>
      </c>
    </row>
    <row r="49" spans="1:3">
      <c r="A49" s="277">
        <v>44334</v>
      </c>
      <c r="B49" s="92" t="s">
        <v>372</v>
      </c>
      <c r="C49" s="287">
        <v>933</v>
      </c>
    </row>
    <row r="50" spans="1:3">
      <c r="A50" s="277">
        <v>44334</v>
      </c>
      <c r="B50" s="92" t="s">
        <v>1383</v>
      </c>
      <c r="C50" s="287">
        <v>2774</v>
      </c>
    </row>
    <row r="51" spans="1:3">
      <c r="A51" s="277">
        <v>44334</v>
      </c>
      <c r="B51" s="92" t="s">
        <v>1383</v>
      </c>
      <c r="C51" s="287">
        <v>348</v>
      </c>
    </row>
    <row r="52" spans="1:3">
      <c r="A52" s="277">
        <v>44334</v>
      </c>
      <c r="B52" s="65" t="s">
        <v>1382</v>
      </c>
      <c r="C52" s="268">
        <v>2773.8</v>
      </c>
    </row>
    <row r="53" spans="1:3">
      <c r="A53" s="277">
        <v>44334</v>
      </c>
      <c r="B53" s="65" t="s">
        <v>1343</v>
      </c>
      <c r="C53" s="268">
        <v>1000</v>
      </c>
    </row>
    <row r="54" spans="1:3">
      <c r="A54" s="277">
        <v>44335</v>
      </c>
      <c r="B54" s="92" t="s">
        <v>1384</v>
      </c>
      <c r="C54" s="287">
        <v>849</v>
      </c>
    </row>
    <row r="55" spans="1:3">
      <c r="A55" s="277">
        <v>44335</v>
      </c>
      <c r="B55" s="92" t="s">
        <v>773</v>
      </c>
      <c r="C55" s="287">
        <v>122</v>
      </c>
    </row>
    <row r="56" spans="1:3">
      <c r="A56" s="277">
        <v>44335</v>
      </c>
      <c r="B56" s="92" t="s">
        <v>773</v>
      </c>
      <c r="C56" s="287">
        <v>5</v>
      </c>
    </row>
    <row r="57" spans="1:3">
      <c r="A57" s="277">
        <v>44336</v>
      </c>
      <c r="B57" s="92" t="s">
        <v>1315</v>
      </c>
      <c r="C57" s="268">
        <v>1074.5</v>
      </c>
    </row>
    <row r="58" spans="1:3">
      <c r="A58" s="277">
        <v>44336</v>
      </c>
      <c r="B58" s="92" t="s">
        <v>1306</v>
      </c>
      <c r="C58" s="268">
        <v>235.2</v>
      </c>
    </row>
    <row r="59" spans="1:3">
      <c r="A59" s="277">
        <v>44337</v>
      </c>
      <c r="B59" s="92" t="s">
        <v>406</v>
      </c>
      <c r="C59" s="268">
        <v>92.9</v>
      </c>
    </row>
    <row r="60" spans="1:3">
      <c r="A60" s="277">
        <v>44337</v>
      </c>
      <c r="B60" s="92" t="s">
        <v>406</v>
      </c>
      <c r="C60" s="268">
        <v>33.979999999999997</v>
      </c>
    </row>
    <row r="61" spans="1:3">
      <c r="A61" s="277">
        <v>44337</v>
      </c>
      <c r="B61" s="92" t="s">
        <v>377</v>
      </c>
      <c r="C61" s="268">
        <v>2287</v>
      </c>
    </row>
    <row r="62" spans="1:3">
      <c r="A62" s="277">
        <v>44337</v>
      </c>
      <c r="B62" s="92" t="s">
        <v>406</v>
      </c>
      <c r="C62" s="268">
        <v>727</v>
      </c>
    </row>
    <row r="63" spans="1:3">
      <c r="A63" s="277">
        <v>44338</v>
      </c>
      <c r="B63" s="65" t="s">
        <v>773</v>
      </c>
      <c r="C63" s="268">
        <v>501</v>
      </c>
    </row>
    <row r="64" spans="1:3">
      <c r="A64" s="277">
        <v>44338</v>
      </c>
      <c r="B64" s="65" t="s">
        <v>372</v>
      </c>
      <c r="C64" s="268">
        <v>602.16</v>
      </c>
    </row>
    <row r="65" spans="1:3">
      <c r="A65" s="277">
        <v>44339</v>
      </c>
      <c r="B65" s="92" t="s">
        <v>365</v>
      </c>
      <c r="C65" s="268">
        <v>747</v>
      </c>
    </row>
    <row r="66" spans="1:3">
      <c r="A66" s="277">
        <v>44340</v>
      </c>
      <c r="B66" s="65" t="s">
        <v>377</v>
      </c>
      <c r="C66" s="268">
        <v>1217</v>
      </c>
    </row>
    <row r="67" spans="1:3">
      <c r="A67" s="277">
        <v>44340</v>
      </c>
      <c r="B67" s="65" t="s">
        <v>773</v>
      </c>
      <c r="C67" s="268">
        <v>437</v>
      </c>
    </row>
    <row r="68" spans="1:3">
      <c r="A68" s="277">
        <v>44340</v>
      </c>
      <c r="B68" s="65" t="s">
        <v>1343</v>
      </c>
      <c r="C68" s="268">
        <v>211</v>
      </c>
    </row>
    <row r="69" spans="1:3">
      <c r="A69" s="277">
        <v>44340</v>
      </c>
      <c r="B69" s="65" t="s">
        <v>1343</v>
      </c>
      <c r="C69" s="268">
        <v>1136</v>
      </c>
    </row>
    <row r="70" spans="1:3">
      <c r="A70" s="277">
        <v>44341</v>
      </c>
      <c r="B70" s="65" t="s">
        <v>689</v>
      </c>
      <c r="C70" s="268">
        <v>200</v>
      </c>
    </row>
    <row r="71" spans="1:3">
      <c r="A71" s="277">
        <v>44341</v>
      </c>
      <c r="B71" s="65" t="s">
        <v>1293</v>
      </c>
      <c r="C71" s="268">
        <v>213</v>
      </c>
    </row>
    <row r="72" spans="1:3">
      <c r="A72" s="277">
        <v>44341</v>
      </c>
      <c r="B72" s="65" t="s">
        <v>1343</v>
      </c>
      <c r="C72" s="268">
        <v>1191</v>
      </c>
    </row>
    <row r="73" spans="1:3">
      <c r="A73" s="277">
        <v>44342</v>
      </c>
      <c r="B73" s="65" t="s">
        <v>1385</v>
      </c>
      <c r="C73" s="268">
        <v>511</v>
      </c>
    </row>
    <row r="74" spans="1:3">
      <c r="A74" s="277">
        <v>44343</v>
      </c>
      <c r="B74" s="65" t="s">
        <v>1343</v>
      </c>
      <c r="C74" s="268">
        <v>622</v>
      </c>
    </row>
    <row r="75" spans="1:3">
      <c r="A75" s="277">
        <v>44343</v>
      </c>
      <c r="B75" s="65" t="s">
        <v>1343</v>
      </c>
      <c r="C75" s="268">
        <v>772</v>
      </c>
    </row>
    <row r="76" spans="1:3">
      <c r="A76" s="277">
        <v>44343</v>
      </c>
      <c r="B76" s="65" t="s">
        <v>1343</v>
      </c>
      <c r="C76" s="268">
        <v>245</v>
      </c>
    </row>
    <row r="77" spans="1:3">
      <c r="A77" s="277">
        <v>44343</v>
      </c>
      <c r="B77" s="65" t="s">
        <v>1380</v>
      </c>
      <c r="C77" s="268">
        <v>1590</v>
      </c>
    </row>
    <row r="78" spans="1:3">
      <c r="A78" s="277">
        <v>44344</v>
      </c>
      <c r="B78" s="92" t="s">
        <v>365</v>
      </c>
      <c r="C78" s="268">
        <v>468</v>
      </c>
    </row>
    <row r="79" spans="1:3">
      <c r="A79" s="277">
        <v>44346</v>
      </c>
      <c r="B79" s="92" t="s">
        <v>365</v>
      </c>
      <c r="C79" s="268">
        <v>483</v>
      </c>
    </row>
    <row r="80" spans="1:3">
      <c r="A80" s="277">
        <v>44345</v>
      </c>
      <c r="B80" s="92" t="s">
        <v>372</v>
      </c>
      <c r="C80" s="268">
        <v>282</v>
      </c>
    </row>
    <row r="81" spans="1:3">
      <c r="A81" s="277">
        <v>44345</v>
      </c>
      <c r="B81" s="92" t="s">
        <v>372</v>
      </c>
      <c r="C81" s="268">
        <v>1526</v>
      </c>
    </row>
    <row r="82" spans="1:3">
      <c r="A82" s="277">
        <v>44345</v>
      </c>
      <c r="B82" s="92" t="s">
        <v>773</v>
      </c>
      <c r="C82" s="268">
        <v>456</v>
      </c>
    </row>
    <row r="83" spans="1:3">
      <c r="A83" s="277">
        <v>44346</v>
      </c>
      <c r="B83" s="92" t="s">
        <v>377</v>
      </c>
      <c r="C83" s="268">
        <v>644</v>
      </c>
    </row>
    <row r="84" spans="1:3">
      <c r="A84" s="277">
        <v>44347</v>
      </c>
      <c r="B84" s="92" t="s">
        <v>773</v>
      </c>
      <c r="C84" s="268">
        <v>1002</v>
      </c>
    </row>
    <row r="85" spans="1:3">
      <c r="A85" s="277">
        <v>44347</v>
      </c>
      <c r="B85" s="92" t="s">
        <v>1343</v>
      </c>
      <c r="C85" s="268">
        <v>1088</v>
      </c>
    </row>
    <row r="86" spans="1:3">
      <c r="A86" s="277">
        <v>44347</v>
      </c>
      <c r="B86" s="92" t="s">
        <v>1343</v>
      </c>
      <c r="C86" s="268">
        <v>526</v>
      </c>
    </row>
    <row r="87" spans="1:3">
      <c r="A87" s="277">
        <v>44347</v>
      </c>
      <c r="B87" s="92" t="s">
        <v>1386</v>
      </c>
      <c r="C87" s="268">
        <v>106</v>
      </c>
    </row>
    <row r="88" spans="1:3">
      <c r="A88" s="293" t="s">
        <v>20</v>
      </c>
      <c r="B88" s="294"/>
      <c r="C88" s="289">
        <f>SUM(C1:C86)</f>
        <v>60823.12000000001</v>
      </c>
    </row>
    <row r="89" spans="1:3">
      <c r="A89" s="92"/>
      <c r="B89" s="92"/>
      <c r="C89" s="268"/>
    </row>
    <row r="90" spans="1:3">
      <c r="A90" s="92"/>
      <c r="B90" s="92"/>
      <c r="C90" s="268"/>
    </row>
    <row r="91" spans="1:3">
      <c r="A91" s="92"/>
      <c r="B91" s="92"/>
      <c r="C91" s="268"/>
    </row>
    <row r="92" spans="1:3">
      <c r="A92" s="92"/>
      <c r="B92" s="92"/>
      <c r="C92" s="268"/>
    </row>
    <row r="93" spans="1:3">
      <c r="A93" s="92"/>
      <c r="B93" s="92"/>
      <c r="C93" s="268"/>
    </row>
    <row r="94" spans="1:3">
      <c r="A94" s="92"/>
      <c r="B94" s="92"/>
      <c r="C94" s="268"/>
    </row>
    <row r="95" spans="1:3">
      <c r="A95" s="92"/>
      <c r="B95" s="92"/>
      <c r="C95" s="268"/>
    </row>
    <row r="96" spans="1:3">
      <c r="A96" s="92"/>
      <c r="B96" s="92"/>
      <c r="C96" s="268"/>
    </row>
    <row r="97" spans="1:3">
      <c r="A97" s="92"/>
      <c r="B97" s="92"/>
      <c r="C97" s="268"/>
    </row>
    <row r="98" spans="1:3">
      <c r="A98" s="92"/>
      <c r="B98" s="92"/>
      <c r="C98" s="268"/>
    </row>
    <row r="99" spans="1:3">
      <c r="A99" s="92"/>
      <c r="B99" s="92"/>
      <c r="C99" s="268"/>
    </row>
    <row r="100" spans="1:3">
      <c r="A100" s="92"/>
      <c r="B100" s="92"/>
      <c r="C100" s="268"/>
    </row>
    <row r="101" spans="1:3">
      <c r="A101" s="92"/>
      <c r="B101" s="92"/>
      <c r="C101" s="268"/>
    </row>
    <row r="102" spans="1:3">
      <c r="A102" s="92"/>
      <c r="B102" s="92"/>
      <c r="C102" s="268"/>
    </row>
    <row r="103" spans="1:3">
      <c r="A103" s="92"/>
      <c r="B103" s="92"/>
      <c r="C103" s="268"/>
    </row>
    <row r="104" spans="1:3">
      <c r="A104" s="92"/>
      <c r="B104" s="92"/>
      <c r="C104" s="268"/>
    </row>
    <row r="105" spans="1:3">
      <c r="A105" s="92"/>
      <c r="B105" s="92"/>
      <c r="C105" s="268"/>
    </row>
    <row r="106" spans="1:3">
      <c r="A106" s="92"/>
      <c r="B106" s="92"/>
      <c r="C106" s="268"/>
    </row>
    <row r="107" spans="1:3">
      <c r="A107" s="92"/>
      <c r="B107" s="92"/>
      <c r="C107" s="268"/>
    </row>
    <row r="108" spans="1:3">
      <c r="A108" s="92"/>
      <c r="B108" s="92"/>
      <c r="C108" s="268"/>
    </row>
    <row r="109" spans="1:3">
      <c r="A109" s="92"/>
      <c r="B109" s="92"/>
      <c r="C109" s="268"/>
    </row>
    <row r="110" spans="1:3">
      <c r="A110" s="92"/>
      <c r="B110" s="92"/>
      <c r="C110" s="268"/>
    </row>
    <row r="111" spans="1:3">
      <c r="A111" s="92"/>
      <c r="B111" s="92"/>
      <c r="C111" s="268"/>
    </row>
    <row r="112" spans="1:3">
      <c r="A112" s="92"/>
      <c r="B112" s="92"/>
      <c r="C112" s="268"/>
    </row>
    <row r="113" spans="1:3">
      <c r="A113" s="92"/>
      <c r="B113" s="92"/>
      <c r="C113" s="268"/>
    </row>
    <row r="114" spans="1:3">
      <c r="A114" s="92"/>
      <c r="B114" s="92"/>
      <c r="C114" s="268"/>
    </row>
    <row r="115" spans="1:3">
      <c r="A115" s="92"/>
      <c r="B115" s="92"/>
      <c r="C115" s="268"/>
    </row>
    <row r="116" spans="1:3">
      <c r="A116" s="92"/>
      <c r="B116" s="92"/>
      <c r="C116" s="268"/>
    </row>
    <row r="117" spans="1:3">
      <c r="A117" s="92"/>
      <c r="B117" s="92"/>
      <c r="C117" s="268"/>
    </row>
    <row r="118" spans="1:3">
      <c r="A118" s="92"/>
      <c r="B118" s="92"/>
      <c r="C118" s="268"/>
    </row>
    <row r="119" spans="1:3">
      <c r="A119" s="92"/>
      <c r="B119" s="92"/>
      <c r="C119" s="268"/>
    </row>
    <row r="120" spans="1:3">
      <c r="A120" s="92"/>
      <c r="B120" s="92"/>
      <c r="C120" s="268"/>
    </row>
    <row r="121" spans="1:3">
      <c r="A121" s="92"/>
      <c r="B121" s="92"/>
      <c r="C121" s="268"/>
    </row>
    <row r="122" spans="1:3">
      <c r="A122" s="92"/>
      <c r="B122" s="92"/>
      <c r="C122" s="268"/>
    </row>
    <row r="123" spans="1:3">
      <c r="A123" s="92"/>
      <c r="B123" s="92"/>
      <c r="C123" s="268"/>
    </row>
    <row r="124" spans="1:3">
      <c r="A124" s="92"/>
      <c r="B124" s="92"/>
      <c r="C124" s="268"/>
    </row>
    <row r="125" spans="1:3">
      <c r="A125" s="92"/>
      <c r="B125" s="92"/>
      <c r="C125" s="268"/>
    </row>
    <row r="126" spans="1:3">
      <c r="A126" s="92"/>
      <c r="B126" s="92"/>
      <c r="C126" s="268"/>
    </row>
    <row r="127" spans="1:3">
      <c r="A127" s="92"/>
      <c r="B127" s="92"/>
      <c r="C127" s="268"/>
    </row>
    <row r="128" spans="1:3">
      <c r="A128" s="92"/>
      <c r="B128" s="92"/>
      <c r="C128" s="268"/>
    </row>
    <row r="129" spans="1:3">
      <c r="A129" s="92"/>
      <c r="B129" s="92"/>
      <c r="C129" s="268"/>
    </row>
    <row r="130" spans="1:3">
      <c r="A130" s="92"/>
      <c r="B130" s="92"/>
      <c r="C130" s="268"/>
    </row>
    <row r="131" spans="1:3">
      <c r="A131" s="92"/>
      <c r="B131" s="92"/>
      <c r="C131" s="268"/>
    </row>
    <row r="132" spans="1:3">
      <c r="A132" s="92"/>
      <c r="B132" s="92"/>
      <c r="C132" s="268"/>
    </row>
    <row r="133" spans="1:3">
      <c r="A133" s="92"/>
      <c r="B133" s="92"/>
      <c r="C133" s="268"/>
    </row>
    <row r="134" spans="1:3">
      <c r="A134" s="92"/>
      <c r="B134" s="92"/>
      <c r="C134" s="268"/>
    </row>
    <row r="135" spans="1:3">
      <c r="A135" s="92"/>
      <c r="B135" s="92"/>
      <c r="C135" s="268"/>
    </row>
    <row r="136" spans="1:3">
      <c r="A136" s="92"/>
      <c r="B136" s="92"/>
      <c r="C136" s="268"/>
    </row>
    <row r="137" spans="1:3">
      <c r="A137" s="92"/>
      <c r="B137" s="92"/>
      <c r="C137" s="268"/>
    </row>
    <row r="138" spans="1:3">
      <c r="A138" s="92"/>
      <c r="B138" s="92"/>
      <c r="C138" s="268"/>
    </row>
    <row r="139" spans="1:3">
      <c r="A139" s="92"/>
      <c r="B139" s="92"/>
      <c r="C139" s="268"/>
    </row>
    <row r="140" spans="1:3">
      <c r="A140" s="92"/>
      <c r="B140" s="92"/>
      <c r="C140" s="268"/>
    </row>
    <row r="141" spans="1:3">
      <c r="A141" s="92"/>
      <c r="B141" s="92"/>
      <c r="C141" s="268"/>
    </row>
    <row r="142" spans="1:3">
      <c r="A142" s="92"/>
      <c r="B142" s="92"/>
      <c r="C142" s="268"/>
    </row>
    <row r="143" spans="1:3">
      <c r="A143" s="92"/>
      <c r="B143" s="92"/>
      <c r="C143" s="268"/>
    </row>
    <row r="144" spans="1:3">
      <c r="A144" s="92"/>
      <c r="B144" s="92"/>
      <c r="C144" s="268"/>
    </row>
    <row r="145" spans="1:3">
      <c r="A145" s="92"/>
      <c r="B145" s="92"/>
      <c r="C145" s="268"/>
    </row>
    <row r="146" spans="1:3">
      <c r="A146" s="92"/>
      <c r="B146" s="92"/>
      <c r="C146" s="268"/>
    </row>
    <row r="147" spans="1:3">
      <c r="A147" s="92"/>
      <c r="B147" s="92"/>
      <c r="C147" s="268"/>
    </row>
    <row r="148" spans="1:3">
      <c r="A148" s="92"/>
      <c r="B148" s="92"/>
      <c r="C148" s="268"/>
    </row>
    <row r="149" spans="1:3">
      <c r="A149" s="92"/>
      <c r="B149" s="92"/>
      <c r="C149" s="268"/>
    </row>
    <row r="150" spans="1:3">
      <c r="A150" s="92"/>
      <c r="B150" s="92"/>
      <c r="C150" s="268"/>
    </row>
    <row r="151" spans="1:3">
      <c r="A151" s="92"/>
      <c r="B151" s="92"/>
      <c r="C151" s="268"/>
    </row>
    <row r="152" spans="1:3">
      <c r="A152" s="92"/>
      <c r="B152" s="92"/>
      <c r="C152" s="268"/>
    </row>
    <row r="153" spans="1:3">
      <c r="A153" s="92"/>
      <c r="B153" s="92"/>
      <c r="C153" s="268"/>
    </row>
    <row r="154" spans="1:3">
      <c r="A154" s="92"/>
      <c r="B154" s="92"/>
      <c r="C154" s="268"/>
    </row>
    <row r="155" spans="1:3">
      <c r="A155" s="92"/>
      <c r="B155" s="92"/>
      <c r="C155" s="268"/>
    </row>
    <row r="156" spans="1:3">
      <c r="A156" s="92"/>
      <c r="B156" s="92"/>
      <c r="C156" s="268"/>
    </row>
    <row r="157" spans="1:3">
      <c r="A157" s="92"/>
      <c r="B157" s="92"/>
      <c r="C157" s="268"/>
    </row>
    <row r="158" spans="1:3">
      <c r="A158" s="92"/>
      <c r="B158" s="92"/>
      <c r="C158" s="268"/>
    </row>
    <row r="159" spans="1:3">
      <c r="A159" s="92"/>
      <c r="B159" s="92"/>
      <c r="C159" s="268"/>
    </row>
    <row r="160" spans="1:3">
      <c r="A160" s="92"/>
      <c r="B160" s="92"/>
      <c r="C160" s="268"/>
    </row>
    <row r="161" spans="1:3">
      <c r="A161" s="92"/>
      <c r="B161" s="92"/>
      <c r="C161" s="268"/>
    </row>
    <row r="162" spans="1:3">
      <c r="A162" s="92"/>
      <c r="B162" s="92"/>
      <c r="C162" s="268"/>
    </row>
    <row r="163" spans="1:3">
      <c r="A163" s="92"/>
      <c r="B163" s="92"/>
      <c r="C163" s="268"/>
    </row>
    <row r="164" spans="1:3">
      <c r="A164" s="92"/>
      <c r="B164" s="92"/>
      <c r="C164" s="268"/>
    </row>
    <row r="165" spans="1:3">
      <c r="A165" s="92"/>
      <c r="B165" s="92"/>
      <c r="C165" s="268"/>
    </row>
    <row r="166" spans="1:3">
      <c r="A166" s="92"/>
      <c r="B166" s="92"/>
      <c r="C166" s="268"/>
    </row>
    <row r="167" spans="1:3">
      <c r="A167" s="92"/>
      <c r="B167" s="92"/>
      <c r="C167" s="268"/>
    </row>
    <row r="168" spans="1:3">
      <c r="A168" s="92"/>
      <c r="B168" s="92"/>
      <c r="C168" s="268"/>
    </row>
    <row r="169" spans="1:3">
      <c r="A169" s="92"/>
      <c r="B169" s="92"/>
      <c r="C169" s="268"/>
    </row>
    <row r="170" spans="1:3">
      <c r="A170" s="92"/>
      <c r="B170" s="92"/>
      <c r="C170" s="268"/>
    </row>
    <row r="171" spans="1:3">
      <c r="A171" s="92"/>
      <c r="B171" s="92"/>
      <c r="C171" s="268"/>
    </row>
    <row r="172" spans="1:3">
      <c r="A172" s="92"/>
      <c r="B172" s="92"/>
      <c r="C172" s="268"/>
    </row>
    <row r="173" spans="1:3">
      <c r="A173" s="92"/>
      <c r="B173" s="92"/>
      <c r="C173" s="268"/>
    </row>
    <row r="174" spans="1:3">
      <c r="A174" s="92"/>
      <c r="B174" s="92"/>
      <c r="C174" s="268"/>
    </row>
    <row r="175" spans="1:3">
      <c r="A175" s="92"/>
      <c r="B175" s="92"/>
      <c r="C175" s="268"/>
    </row>
    <row r="176" spans="1:3">
      <c r="A176" s="92"/>
      <c r="B176" s="92"/>
      <c r="C176" s="268"/>
    </row>
    <row r="177" spans="1:3">
      <c r="A177" s="92"/>
      <c r="B177" s="92"/>
      <c r="C177" s="268"/>
    </row>
    <row r="178" spans="1:3">
      <c r="A178" s="92"/>
      <c r="B178" s="92"/>
      <c r="C178" s="268"/>
    </row>
    <row r="179" spans="1:3">
      <c r="A179" s="92"/>
      <c r="B179" s="92"/>
      <c r="C179" s="268"/>
    </row>
    <row r="180" spans="1:3">
      <c r="A180" s="92"/>
      <c r="B180" s="92"/>
      <c r="C180" s="268"/>
    </row>
    <row r="181" spans="1:3">
      <c r="A181" s="92"/>
      <c r="B181" s="92"/>
      <c r="C181" s="268"/>
    </row>
    <row r="182" spans="1:3">
      <c r="A182" s="92"/>
      <c r="B182" s="92"/>
      <c r="C182" s="268"/>
    </row>
    <row r="183" spans="1:3">
      <c r="A183" s="92"/>
      <c r="B183" s="92"/>
      <c r="C183" s="268"/>
    </row>
    <row r="184" spans="1:3">
      <c r="A184" s="92"/>
      <c r="B184" s="92"/>
      <c r="C184" s="268"/>
    </row>
    <row r="185" spans="1:3">
      <c r="A185" s="92"/>
      <c r="B185" s="92"/>
      <c r="C185" s="268"/>
    </row>
    <row r="186" spans="1:3">
      <c r="A186" s="92"/>
      <c r="B186" s="92"/>
      <c r="C186" s="268"/>
    </row>
    <row r="187" spans="1:3">
      <c r="A187" s="92"/>
      <c r="B187" s="92"/>
      <c r="C187" s="268"/>
    </row>
    <row r="188" spans="1:3">
      <c r="A188" s="92"/>
      <c r="B188" s="92"/>
      <c r="C188" s="268"/>
    </row>
    <row r="189" spans="1:3">
      <c r="A189" s="92"/>
      <c r="B189" s="92"/>
      <c r="C189" s="268"/>
    </row>
    <row r="190" spans="1:3">
      <c r="A190" s="92"/>
      <c r="B190" s="92"/>
      <c r="C190" s="268"/>
    </row>
    <row r="191" spans="1:3">
      <c r="A191" s="92"/>
      <c r="B191" s="92"/>
      <c r="C191" s="268"/>
    </row>
    <row r="192" spans="1:3">
      <c r="A192" s="92"/>
      <c r="B192" s="92"/>
      <c r="C192" s="268"/>
    </row>
    <row r="193" spans="1:3">
      <c r="A193" s="92"/>
      <c r="B193" s="92"/>
      <c r="C193" s="268"/>
    </row>
    <row r="194" spans="1:3">
      <c r="A194" s="92"/>
      <c r="B194" s="92"/>
      <c r="C194" s="268"/>
    </row>
    <row r="195" spans="1:3">
      <c r="A195" s="92"/>
      <c r="B195" s="92"/>
      <c r="C195" s="268"/>
    </row>
    <row r="196" spans="1:3">
      <c r="A196" s="92"/>
      <c r="B196" s="92"/>
      <c r="C196" s="268"/>
    </row>
    <row r="197" spans="1:3">
      <c r="A197" s="92"/>
      <c r="B197" s="92"/>
      <c r="C197" s="268"/>
    </row>
    <row r="198" spans="1:3">
      <c r="A198" s="92"/>
      <c r="B198" s="92"/>
      <c r="C198" s="268"/>
    </row>
    <row r="199" spans="1:3">
      <c r="A199" s="92"/>
      <c r="B199" s="92"/>
      <c r="C199" s="268"/>
    </row>
    <row r="200" spans="1:3">
      <c r="A200" s="92"/>
      <c r="B200" s="92"/>
      <c r="C200" s="268"/>
    </row>
    <row r="201" spans="1:3">
      <c r="A201" s="92"/>
      <c r="B201" s="92"/>
      <c r="C201" s="268"/>
    </row>
    <row r="202" spans="1:3">
      <c r="A202" s="92"/>
      <c r="B202" s="92"/>
      <c r="C202" s="268"/>
    </row>
    <row r="203" spans="1:3">
      <c r="A203" s="92"/>
      <c r="B203" s="92"/>
      <c r="C203" s="268"/>
    </row>
    <row r="204" spans="1:3">
      <c r="A204" s="92"/>
      <c r="B204" s="92"/>
      <c r="C204" s="268"/>
    </row>
    <row r="205" spans="1:3">
      <c r="A205" s="92"/>
      <c r="B205" s="92"/>
      <c r="C205" s="268"/>
    </row>
    <row r="206" spans="1:3">
      <c r="A206" s="92"/>
      <c r="B206" s="92"/>
      <c r="C206" s="268"/>
    </row>
    <row r="207" spans="1:3">
      <c r="A207" s="92"/>
      <c r="B207" s="92"/>
      <c r="C207" s="268"/>
    </row>
    <row r="208" spans="1:3">
      <c r="A208" s="92"/>
      <c r="B208" s="92"/>
      <c r="C208" s="268"/>
    </row>
    <row r="209" spans="1:3">
      <c r="A209" s="92"/>
      <c r="B209" s="92"/>
      <c r="C209" s="268"/>
    </row>
    <row r="210" spans="1:3">
      <c r="A210" s="92"/>
      <c r="B210" s="92"/>
      <c r="C210" s="268"/>
    </row>
    <row r="211" spans="1:3">
      <c r="A211" s="92"/>
      <c r="B211" s="92"/>
      <c r="C211" s="268"/>
    </row>
    <row r="212" spans="1:3">
      <c r="A212" s="92"/>
      <c r="B212" s="92"/>
      <c r="C212" s="268"/>
    </row>
    <row r="213" spans="1:3">
      <c r="A213" s="92"/>
      <c r="B213" s="92"/>
      <c r="C213" s="268"/>
    </row>
    <row r="214" spans="1:3">
      <c r="A214" s="92"/>
      <c r="B214" s="92"/>
      <c r="C214" s="268"/>
    </row>
    <row r="215" spans="1:3">
      <c r="A215" s="92"/>
      <c r="B215" s="92"/>
      <c r="C215" s="268"/>
    </row>
    <row r="216" spans="1:3">
      <c r="A216" s="92"/>
      <c r="B216" s="92"/>
      <c r="C216" s="268"/>
    </row>
    <row r="217" spans="1:3">
      <c r="A217" s="92"/>
      <c r="B217" s="92"/>
      <c r="C217" s="268"/>
    </row>
    <row r="218" spans="1:3">
      <c r="A218" s="92"/>
      <c r="B218" s="92"/>
      <c r="C218" s="268"/>
    </row>
    <row r="219" spans="1:3">
      <c r="A219" s="92"/>
      <c r="B219" s="92"/>
      <c r="C219" s="268"/>
    </row>
    <row r="220" spans="1:3">
      <c r="A220" s="92"/>
      <c r="B220" s="92"/>
      <c r="C220" s="268"/>
    </row>
    <row r="221" spans="1:3">
      <c r="A221" s="92"/>
      <c r="B221" s="92"/>
      <c r="C221" s="268"/>
    </row>
    <row r="222" spans="1:3">
      <c r="A222" s="92"/>
      <c r="B222" s="92"/>
      <c r="C222" s="268"/>
    </row>
    <row r="223" spans="1:3">
      <c r="A223" s="92"/>
      <c r="B223" s="92"/>
      <c r="C223" s="268"/>
    </row>
    <row r="224" spans="1:3">
      <c r="A224" s="92"/>
      <c r="B224" s="92"/>
      <c r="C224" s="268"/>
    </row>
    <row r="225" spans="1:3">
      <c r="A225" s="92"/>
      <c r="B225" s="92"/>
      <c r="C225" s="268"/>
    </row>
    <row r="226" spans="1:3">
      <c r="A226" s="92"/>
      <c r="B226" s="92"/>
      <c r="C226" s="268"/>
    </row>
    <row r="227" spans="1:3">
      <c r="A227" s="92"/>
      <c r="B227" s="92"/>
      <c r="C227" s="268"/>
    </row>
    <row r="228" spans="1:3">
      <c r="A228" s="92"/>
      <c r="B228" s="92"/>
      <c r="C228" s="268"/>
    </row>
    <row r="229" spans="1:3">
      <c r="A229" s="92"/>
      <c r="B229" s="92"/>
      <c r="C229" s="268"/>
    </row>
    <row r="230" spans="1:3">
      <c r="A230" s="92"/>
      <c r="B230" s="92"/>
      <c r="C230" s="268"/>
    </row>
    <row r="231" spans="1:3">
      <c r="A231" s="92"/>
      <c r="B231" s="92"/>
      <c r="C231" s="268"/>
    </row>
    <row r="232" spans="1:3">
      <c r="A232" s="92"/>
      <c r="B232" s="92"/>
      <c r="C232" s="268"/>
    </row>
    <row r="233" spans="1:3">
      <c r="A233" s="92"/>
      <c r="B233" s="92"/>
      <c r="C233" s="268"/>
    </row>
    <row r="234" spans="1:3">
      <c r="A234" s="92"/>
      <c r="B234" s="92"/>
      <c r="C234" s="268"/>
    </row>
    <row r="235" spans="1:3">
      <c r="A235" s="92"/>
      <c r="B235" s="92"/>
      <c r="C235" s="268"/>
    </row>
    <row r="236" spans="1:3">
      <c r="A236" s="92"/>
      <c r="B236" s="92"/>
      <c r="C236" s="268"/>
    </row>
    <row r="237" spans="1:3">
      <c r="A237" s="92"/>
      <c r="B237" s="92"/>
      <c r="C237" s="268"/>
    </row>
    <row r="238" spans="1:3">
      <c r="A238" s="92"/>
      <c r="B238" s="92"/>
      <c r="C238" s="268"/>
    </row>
    <row r="239" spans="1:3">
      <c r="A239" s="92"/>
      <c r="B239" s="92"/>
      <c r="C239" s="268"/>
    </row>
    <row r="240" spans="1:3">
      <c r="A240" s="92"/>
      <c r="B240" s="92"/>
      <c r="C240" s="268"/>
    </row>
    <row r="241" spans="1:3">
      <c r="A241" s="92"/>
      <c r="B241" s="92"/>
      <c r="C241" s="268"/>
    </row>
    <row r="242" spans="1:3">
      <c r="A242" s="92"/>
      <c r="B242" s="92"/>
      <c r="C242" s="268"/>
    </row>
    <row r="243" spans="1:3">
      <c r="A243" s="92"/>
      <c r="B243" s="92"/>
      <c r="C243" s="268"/>
    </row>
    <row r="244" spans="1:3">
      <c r="A244" s="92"/>
      <c r="B244" s="92"/>
      <c r="C244" s="268"/>
    </row>
    <row r="245" spans="1:3">
      <c r="A245" s="92"/>
      <c r="B245" s="92"/>
      <c r="C245" s="268"/>
    </row>
    <row r="246" spans="1:3">
      <c r="A246" s="92"/>
      <c r="B246" s="92"/>
      <c r="C246" s="268"/>
    </row>
    <row r="247" spans="1:3">
      <c r="A247" s="92"/>
      <c r="B247" s="92"/>
      <c r="C247" s="268"/>
    </row>
    <row r="248" spans="1:3">
      <c r="A248" s="92"/>
      <c r="B248" s="92"/>
      <c r="C248" s="268"/>
    </row>
    <row r="249" spans="1:3">
      <c r="A249" s="92"/>
      <c r="B249" s="92"/>
      <c r="C249" s="268"/>
    </row>
    <row r="250" spans="1:3">
      <c r="A250" s="92"/>
      <c r="B250" s="92"/>
      <c r="C250" s="268"/>
    </row>
    <row r="251" spans="1:3">
      <c r="A251" s="92"/>
      <c r="B251" s="92"/>
      <c r="C251" s="268"/>
    </row>
    <row r="252" spans="1:3">
      <c r="A252" s="92"/>
      <c r="B252" s="92"/>
      <c r="C252" s="268"/>
    </row>
    <row r="253" spans="1:3">
      <c r="A253" s="92"/>
      <c r="B253" s="92"/>
      <c r="C253" s="268"/>
    </row>
    <row r="254" spans="1:3">
      <c r="A254" s="92"/>
      <c r="B254" s="92"/>
      <c r="C254" s="268"/>
    </row>
    <row r="255" spans="1:3">
      <c r="A255" s="92"/>
      <c r="B255" s="92"/>
      <c r="C255" s="268"/>
    </row>
    <row r="256" spans="1:3">
      <c r="A256" s="92"/>
      <c r="B256" s="92"/>
      <c r="C256" s="268"/>
    </row>
    <row r="257" spans="1:3">
      <c r="A257" s="92"/>
      <c r="B257" s="92"/>
      <c r="C257" s="268"/>
    </row>
    <row r="258" spans="1:3">
      <c r="A258" s="92"/>
      <c r="B258" s="92"/>
      <c r="C258" s="268"/>
    </row>
    <row r="259" spans="1:3">
      <c r="A259" s="92"/>
      <c r="B259" s="92"/>
      <c r="C259" s="268"/>
    </row>
    <row r="260" spans="1:3">
      <c r="A260" s="92"/>
      <c r="B260" s="92"/>
      <c r="C260" s="268"/>
    </row>
    <row r="261" spans="1:3">
      <c r="A261" s="92"/>
      <c r="B261" s="92"/>
      <c r="C261" s="268"/>
    </row>
    <row r="262" spans="1:3">
      <c r="A262" s="92"/>
      <c r="B262" s="92"/>
      <c r="C262" s="268"/>
    </row>
    <row r="263" spans="1:3">
      <c r="A263" s="92"/>
      <c r="B263" s="92"/>
      <c r="C263" s="268"/>
    </row>
    <row r="264" spans="1:3">
      <c r="A264" s="92"/>
      <c r="B264" s="92"/>
      <c r="C264" s="268"/>
    </row>
    <row r="265" spans="1:3">
      <c r="A265" s="92"/>
      <c r="B265" s="92"/>
      <c r="C265" s="268"/>
    </row>
    <row r="266" spans="1:3">
      <c r="A266" s="92"/>
      <c r="B266" s="92"/>
      <c r="C266" s="268"/>
    </row>
    <row r="267" spans="1:3">
      <c r="A267" s="92"/>
      <c r="B267" s="92"/>
      <c r="C267" s="268"/>
    </row>
    <row r="268" spans="1:3">
      <c r="A268" s="92"/>
      <c r="B268" s="92"/>
      <c r="C268" s="268"/>
    </row>
    <row r="269" spans="1:3">
      <c r="A269" s="92"/>
      <c r="B269" s="92"/>
      <c r="C269" s="268"/>
    </row>
    <row r="270" spans="1:3">
      <c r="A270" s="92"/>
      <c r="B270" s="92"/>
      <c r="C270" s="268"/>
    </row>
    <row r="271" spans="1:3">
      <c r="A271" s="92"/>
      <c r="B271" s="92"/>
      <c r="C271" s="268"/>
    </row>
    <row r="272" spans="1:3">
      <c r="A272" s="92"/>
      <c r="B272" s="92"/>
      <c r="C272" s="268"/>
    </row>
    <row r="273" spans="1:3">
      <c r="A273" s="92"/>
      <c r="B273" s="92"/>
      <c r="C273" s="268"/>
    </row>
    <row r="274" spans="1:3">
      <c r="A274" s="92"/>
      <c r="B274" s="92"/>
      <c r="C274" s="268"/>
    </row>
    <row r="275" spans="1:3">
      <c r="A275" s="92"/>
      <c r="B275" s="92"/>
      <c r="C275" s="268"/>
    </row>
    <row r="276" spans="1:3">
      <c r="A276" s="92"/>
      <c r="B276" s="92"/>
      <c r="C276" s="268"/>
    </row>
    <row r="277" spans="1:3">
      <c r="A277" s="92"/>
      <c r="B277" s="92"/>
      <c r="C277" s="268"/>
    </row>
    <row r="278" spans="1:3">
      <c r="A278" s="92"/>
      <c r="B278" s="92"/>
      <c r="C278" s="268"/>
    </row>
    <row r="279" spans="1:3">
      <c r="A279" s="92"/>
      <c r="B279" s="92"/>
      <c r="C279" s="268"/>
    </row>
    <row r="280" spans="1:3">
      <c r="A280" s="92"/>
      <c r="B280" s="92"/>
      <c r="C280" s="268"/>
    </row>
    <row r="281" spans="1:3">
      <c r="A281" s="92"/>
      <c r="B281" s="92"/>
      <c r="C281" s="268"/>
    </row>
    <row r="282" spans="1:3">
      <c r="A282" s="92"/>
      <c r="B282" s="92"/>
      <c r="C282" s="268"/>
    </row>
    <row r="283" spans="1:3">
      <c r="A283" s="92"/>
      <c r="B283" s="92"/>
      <c r="C283" s="268"/>
    </row>
    <row r="284" spans="1:3">
      <c r="A284" s="92"/>
      <c r="B284" s="92"/>
      <c r="C284" s="268"/>
    </row>
    <row r="285" spans="1:3">
      <c r="A285" s="92"/>
      <c r="B285" s="92"/>
      <c r="C285" s="268"/>
    </row>
    <row r="286" spans="1:3">
      <c r="A286" s="92"/>
      <c r="B286" s="92"/>
      <c r="C286" s="268"/>
    </row>
    <row r="287" spans="1:3">
      <c r="A287" s="92"/>
      <c r="B287" s="92"/>
      <c r="C287" s="268"/>
    </row>
    <row r="288" spans="1:3">
      <c r="A288" s="92"/>
      <c r="B288" s="92"/>
      <c r="C288" s="268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F73B-934C-45AD-A879-88D43CAFFB2A}">
  <dimension ref="A2:D126"/>
  <sheetViews>
    <sheetView workbookViewId="0">
      <selection activeCell="G9" sqref="G9"/>
    </sheetView>
  </sheetViews>
  <sheetFormatPr defaultRowHeight="15"/>
  <sheetData>
    <row r="2" spans="1:4">
      <c r="A2" s="277">
        <v>44348</v>
      </c>
      <c r="B2" s="92" t="s">
        <v>393</v>
      </c>
      <c r="C2" s="268">
        <v>375.22</v>
      </c>
      <c r="D2" s="92">
        <v>324</v>
      </c>
    </row>
    <row r="3" spans="1:4">
      <c r="A3" s="277">
        <v>44348</v>
      </c>
      <c r="B3" s="92" t="s">
        <v>408</v>
      </c>
      <c r="C3" s="268">
        <v>565</v>
      </c>
      <c r="D3" s="92"/>
    </row>
    <row r="4" spans="1:4">
      <c r="A4" s="277">
        <v>44349</v>
      </c>
      <c r="B4" s="92" t="s">
        <v>372</v>
      </c>
      <c r="C4" s="232">
        <v>1528</v>
      </c>
      <c r="D4" s="226"/>
    </row>
    <row r="5" spans="1:4">
      <c r="A5" s="277">
        <v>44349</v>
      </c>
      <c r="B5" s="92" t="s">
        <v>372</v>
      </c>
      <c r="C5" s="232">
        <v>235</v>
      </c>
      <c r="D5" s="226"/>
    </row>
    <row r="6" spans="1:4">
      <c r="A6" s="277">
        <v>44349</v>
      </c>
      <c r="B6" s="92" t="s">
        <v>1343</v>
      </c>
      <c r="C6" s="232">
        <v>556</v>
      </c>
      <c r="D6" s="226"/>
    </row>
    <row r="7" spans="1:4">
      <c r="A7" s="277">
        <v>44349</v>
      </c>
      <c r="B7" s="92" t="s">
        <v>1343</v>
      </c>
      <c r="C7" s="232">
        <v>561</v>
      </c>
      <c r="D7" s="226"/>
    </row>
    <row r="8" spans="1:4">
      <c r="A8" s="277">
        <v>44349</v>
      </c>
      <c r="B8" s="92" t="s">
        <v>1387</v>
      </c>
      <c r="C8" s="232">
        <v>157</v>
      </c>
      <c r="D8" s="226"/>
    </row>
    <row r="9" spans="1:4">
      <c r="A9" s="277">
        <v>44349</v>
      </c>
      <c r="B9" s="92" t="s">
        <v>1388</v>
      </c>
      <c r="C9" s="232">
        <v>274</v>
      </c>
      <c r="D9" s="226"/>
    </row>
    <row r="10" spans="1:4">
      <c r="A10" s="277">
        <v>44349</v>
      </c>
      <c r="B10" s="65" t="s">
        <v>1389</v>
      </c>
      <c r="C10" s="268">
        <v>273</v>
      </c>
      <c r="D10" s="226"/>
    </row>
    <row r="11" spans="1:4">
      <c r="A11" s="277">
        <v>44350</v>
      </c>
      <c r="B11" s="92" t="s">
        <v>689</v>
      </c>
      <c r="C11" s="232">
        <v>770</v>
      </c>
      <c r="D11" s="226"/>
    </row>
    <row r="12" spans="1:4">
      <c r="A12" s="277">
        <v>44350</v>
      </c>
      <c r="B12" s="92" t="s">
        <v>377</v>
      </c>
      <c r="C12" s="232">
        <v>393</v>
      </c>
      <c r="D12" s="226"/>
    </row>
    <row r="13" spans="1:4">
      <c r="A13" s="277">
        <v>44350</v>
      </c>
      <c r="B13" s="92" t="s">
        <v>377</v>
      </c>
      <c r="C13" s="268">
        <v>110</v>
      </c>
      <c r="D13" s="226"/>
    </row>
    <row r="14" spans="1:4">
      <c r="A14" s="277">
        <v>44351</v>
      </c>
      <c r="B14" s="92" t="s">
        <v>1390</v>
      </c>
      <c r="C14" s="232">
        <v>375</v>
      </c>
      <c r="D14" s="226"/>
    </row>
    <row r="15" spans="1:4">
      <c r="A15" s="277">
        <v>44351</v>
      </c>
      <c r="B15" s="92" t="s">
        <v>1319</v>
      </c>
      <c r="C15" s="232">
        <v>270</v>
      </c>
      <c r="D15" s="226"/>
    </row>
    <row r="16" spans="1:4">
      <c r="A16" s="277">
        <v>44351</v>
      </c>
      <c r="B16" s="92" t="s">
        <v>1391</v>
      </c>
      <c r="C16" s="232">
        <v>532</v>
      </c>
      <c r="D16" s="226"/>
    </row>
    <row r="17" spans="1:4">
      <c r="A17" s="277">
        <v>44351</v>
      </c>
      <c r="B17" s="92" t="s">
        <v>1281</v>
      </c>
      <c r="C17" s="232">
        <v>522</v>
      </c>
      <c r="D17" s="226"/>
    </row>
    <row r="18" spans="1:4">
      <c r="A18" s="277">
        <v>44351</v>
      </c>
      <c r="B18" s="92" t="s">
        <v>1380</v>
      </c>
      <c r="C18" s="232">
        <v>1208</v>
      </c>
      <c r="D18" s="226"/>
    </row>
    <row r="19" spans="1:4">
      <c r="A19" s="277">
        <v>44351</v>
      </c>
      <c r="B19" s="92" t="s">
        <v>1382</v>
      </c>
      <c r="C19" s="232">
        <v>1473</v>
      </c>
      <c r="D19" s="226"/>
    </row>
    <row r="20" spans="1:4">
      <c r="A20" s="277">
        <v>44351</v>
      </c>
      <c r="B20" s="92" t="s">
        <v>1392</v>
      </c>
      <c r="C20" s="232">
        <v>1878</v>
      </c>
      <c r="D20" s="226"/>
    </row>
    <row r="21" spans="1:4">
      <c r="A21" s="277">
        <v>44351</v>
      </c>
      <c r="B21" s="92" t="s">
        <v>773</v>
      </c>
      <c r="C21" s="268">
        <v>199.3</v>
      </c>
      <c r="D21" s="226"/>
    </row>
    <row r="22" spans="1:4">
      <c r="A22" s="277">
        <v>44352</v>
      </c>
      <c r="B22" s="92" t="s">
        <v>372</v>
      </c>
      <c r="C22" s="268">
        <v>1318</v>
      </c>
      <c r="D22" s="226"/>
    </row>
    <row r="23" spans="1:4">
      <c r="A23" s="277">
        <v>44352</v>
      </c>
      <c r="B23" s="92" t="s">
        <v>1380</v>
      </c>
      <c r="C23" s="232">
        <v>1348</v>
      </c>
      <c r="D23" s="226"/>
    </row>
    <row r="24" spans="1:4">
      <c r="A24" s="277">
        <v>44352</v>
      </c>
      <c r="B24" s="92" t="s">
        <v>372</v>
      </c>
      <c r="C24" s="232">
        <v>1318.5</v>
      </c>
      <c r="D24" s="226"/>
    </row>
    <row r="25" spans="1:4">
      <c r="A25" s="277">
        <v>44353</v>
      </c>
      <c r="B25" s="92" t="s">
        <v>365</v>
      </c>
      <c r="C25" s="232">
        <v>1005</v>
      </c>
      <c r="D25" s="226"/>
    </row>
    <row r="26" spans="1:4">
      <c r="A26" s="277">
        <v>44353</v>
      </c>
      <c r="B26" s="92" t="s">
        <v>365</v>
      </c>
      <c r="C26" s="268">
        <v>1005</v>
      </c>
      <c r="D26" s="226"/>
    </row>
    <row r="27" spans="1:4">
      <c r="A27" s="277">
        <v>44354</v>
      </c>
      <c r="B27" s="92" t="s">
        <v>1343</v>
      </c>
      <c r="C27" s="232">
        <v>773</v>
      </c>
      <c r="D27" s="226">
        <v>72.5</v>
      </c>
    </row>
    <row r="28" spans="1:4">
      <c r="A28" s="277">
        <v>44354</v>
      </c>
      <c r="B28" s="92" t="s">
        <v>377</v>
      </c>
      <c r="C28" s="232">
        <v>1053</v>
      </c>
      <c r="D28" s="226"/>
    </row>
    <row r="29" spans="1:4">
      <c r="A29" s="277">
        <v>44354</v>
      </c>
      <c r="B29" s="92" t="s">
        <v>773</v>
      </c>
      <c r="C29" s="232">
        <v>610</v>
      </c>
      <c r="D29" s="226"/>
    </row>
    <row r="30" spans="1:4">
      <c r="A30" s="277">
        <v>44355</v>
      </c>
      <c r="B30" s="65" t="s">
        <v>1393</v>
      </c>
      <c r="C30" s="268">
        <v>147</v>
      </c>
      <c r="D30" s="226"/>
    </row>
    <row r="31" spans="1:4">
      <c r="A31" s="277">
        <v>44355</v>
      </c>
      <c r="B31" s="65" t="s">
        <v>575</v>
      </c>
      <c r="C31" s="268">
        <v>76</v>
      </c>
      <c r="D31" s="226"/>
    </row>
    <row r="32" spans="1:4">
      <c r="A32" s="277">
        <v>44355</v>
      </c>
      <c r="B32" s="92" t="s">
        <v>1394</v>
      </c>
      <c r="C32" s="232">
        <v>419</v>
      </c>
      <c r="D32" s="226"/>
    </row>
    <row r="33" spans="1:4">
      <c r="A33" s="277">
        <v>44355</v>
      </c>
      <c r="B33" s="92" t="s">
        <v>365</v>
      </c>
      <c r="C33" s="232">
        <v>645</v>
      </c>
      <c r="D33" s="226"/>
    </row>
    <row r="34" spans="1:4">
      <c r="A34" s="277">
        <v>44355</v>
      </c>
      <c r="B34" s="92" t="s">
        <v>365</v>
      </c>
      <c r="C34" s="268">
        <v>645</v>
      </c>
      <c r="D34" s="226"/>
    </row>
    <row r="35" spans="1:4">
      <c r="A35" s="277">
        <v>44356</v>
      </c>
      <c r="B35" s="92" t="s">
        <v>408</v>
      </c>
      <c r="C35" s="268">
        <v>360</v>
      </c>
      <c r="D35" s="92"/>
    </row>
    <row r="36" spans="1:4">
      <c r="A36" s="277">
        <v>44356</v>
      </c>
      <c r="B36" s="92" t="s">
        <v>408</v>
      </c>
      <c r="C36" s="268">
        <v>537</v>
      </c>
      <c r="D36" s="92"/>
    </row>
    <row r="37" spans="1:4">
      <c r="A37" s="277">
        <v>44356</v>
      </c>
      <c r="B37" s="92" t="s">
        <v>408</v>
      </c>
      <c r="C37" s="268">
        <v>594</v>
      </c>
      <c r="D37" s="92"/>
    </row>
    <row r="38" spans="1:4">
      <c r="A38" s="277">
        <v>44356</v>
      </c>
      <c r="B38" s="92" t="s">
        <v>408</v>
      </c>
      <c r="C38" s="268">
        <v>201</v>
      </c>
      <c r="D38" s="92"/>
    </row>
    <row r="39" spans="1:4">
      <c r="A39" s="277">
        <v>44356</v>
      </c>
      <c r="B39" s="92" t="s">
        <v>408</v>
      </c>
      <c r="C39" s="268">
        <v>646</v>
      </c>
      <c r="D39" s="92"/>
    </row>
    <row r="40" spans="1:4">
      <c r="A40" s="277">
        <v>44356</v>
      </c>
      <c r="B40" s="92" t="s">
        <v>1315</v>
      </c>
      <c r="C40" s="232">
        <v>646.5</v>
      </c>
      <c r="D40" s="92"/>
    </row>
    <row r="41" spans="1:4">
      <c r="A41" s="277">
        <v>44356</v>
      </c>
      <c r="B41" s="92" t="s">
        <v>1315</v>
      </c>
      <c r="C41" s="232">
        <v>594.5</v>
      </c>
      <c r="D41" s="92"/>
    </row>
    <row r="42" spans="1:4">
      <c r="A42" s="277">
        <v>44356</v>
      </c>
      <c r="B42" s="92" t="s">
        <v>1315</v>
      </c>
      <c r="C42" s="232">
        <v>538</v>
      </c>
      <c r="D42" s="92"/>
    </row>
    <row r="43" spans="1:4">
      <c r="A43" s="277">
        <v>44356</v>
      </c>
      <c r="B43" s="92" t="s">
        <v>1315</v>
      </c>
      <c r="C43" s="232">
        <v>201</v>
      </c>
      <c r="D43" s="92"/>
    </row>
    <row r="44" spans="1:4">
      <c r="A44" s="277">
        <v>44356</v>
      </c>
      <c r="B44" s="92" t="s">
        <v>1315</v>
      </c>
      <c r="C44" s="232">
        <v>360</v>
      </c>
      <c r="D44" s="92"/>
    </row>
    <row r="45" spans="1:4">
      <c r="A45" s="277">
        <v>44357</v>
      </c>
      <c r="B45" s="92" t="s">
        <v>1380</v>
      </c>
      <c r="C45" s="232">
        <v>287</v>
      </c>
      <c r="D45" s="92"/>
    </row>
    <row r="46" spans="1:4">
      <c r="A46" s="277">
        <v>44357</v>
      </c>
      <c r="B46" s="92" t="s">
        <v>1382</v>
      </c>
      <c r="C46" s="232">
        <v>1341</v>
      </c>
      <c r="D46" s="92"/>
    </row>
    <row r="47" spans="1:4">
      <c r="A47" s="277">
        <v>44357</v>
      </c>
      <c r="B47" s="92" t="s">
        <v>372</v>
      </c>
      <c r="C47" s="232">
        <v>1009</v>
      </c>
      <c r="D47" s="92"/>
    </row>
    <row r="48" spans="1:4">
      <c r="A48" s="277">
        <v>44357</v>
      </c>
      <c r="B48" s="92" t="s">
        <v>372</v>
      </c>
      <c r="C48" s="268">
        <v>297</v>
      </c>
      <c r="D48" s="92"/>
    </row>
    <row r="49" spans="1:4">
      <c r="A49" s="277">
        <v>44358</v>
      </c>
      <c r="B49" s="92" t="s">
        <v>360</v>
      </c>
      <c r="C49" s="232">
        <v>275</v>
      </c>
      <c r="D49" s="92"/>
    </row>
    <row r="50" spans="1:4">
      <c r="A50" s="277">
        <v>44358</v>
      </c>
      <c r="B50" s="92" t="s">
        <v>360</v>
      </c>
      <c r="C50" s="232">
        <v>97</v>
      </c>
      <c r="D50" s="92"/>
    </row>
    <row r="51" spans="1:4">
      <c r="A51" s="277">
        <v>44360</v>
      </c>
      <c r="B51" s="92" t="s">
        <v>372</v>
      </c>
      <c r="C51" s="232">
        <v>1765</v>
      </c>
      <c r="D51" s="92"/>
    </row>
    <row r="52" spans="1:4">
      <c r="A52" s="277">
        <v>44360</v>
      </c>
      <c r="B52" s="92" t="s">
        <v>1395</v>
      </c>
      <c r="C52" s="232">
        <v>53</v>
      </c>
      <c r="D52" s="92"/>
    </row>
    <row r="53" spans="1:4">
      <c r="A53" s="277">
        <v>44360</v>
      </c>
      <c r="B53" s="92" t="s">
        <v>372</v>
      </c>
      <c r="C53" s="268">
        <v>1765</v>
      </c>
      <c r="D53" s="92"/>
    </row>
    <row r="54" spans="1:4">
      <c r="A54" s="277">
        <v>44361</v>
      </c>
      <c r="B54" s="92" t="s">
        <v>773</v>
      </c>
      <c r="C54" s="232">
        <v>199</v>
      </c>
      <c r="D54" s="92"/>
    </row>
    <row r="55" spans="1:4">
      <c r="A55" s="277">
        <v>44361</v>
      </c>
      <c r="B55" s="92" t="s">
        <v>1324</v>
      </c>
      <c r="C55" s="232">
        <v>1595</v>
      </c>
      <c r="D55" s="92"/>
    </row>
    <row r="56" spans="1:4">
      <c r="A56" s="277">
        <v>44363</v>
      </c>
      <c r="B56" s="92" t="s">
        <v>393</v>
      </c>
      <c r="C56" s="232">
        <v>562</v>
      </c>
      <c r="D56" s="92"/>
    </row>
    <row r="57" spans="1:4">
      <c r="A57" s="263"/>
      <c r="C57" s="268"/>
      <c r="D57" s="92"/>
    </row>
    <row r="58" spans="1:4">
      <c r="A58" s="277">
        <v>44364</v>
      </c>
      <c r="B58" s="92" t="s">
        <v>408</v>
      </c>
      <c r="C58" s="268">
        <v>535</v>
      </c>
      <c r="D58" s="92"/>
    </row>
    <row r="59" spans="1:4">
      <c r="A59" s="277">
        <v>44364</v>
      </c>
      <c r="B59" s="92" t="s">
        <v>1315</v>
      </c>
      <c r="C59" s="232">
        <v>535</v>
      </c>
      <c r="D59" s="92"/>
    </row>
    <row r="60" spans="1:4">
      <c r="A60" s="277">
        <v>44364</v>
      </c>
      <c r="B60" s="92" t="s">
        <v>1315</v>
      </c>
      <c r="C60" s="232">
        <v>593</v>
      </c>
      <c r="D60" s="92"/>
    </row>
    <row r="61" spans="1:4">
      <c r="A61" s="277">
        <v>44364</v>
      </c>
      <c r="B61" s="92" t="s">
        <v>372</v>
      </c>
      <c r="C61" s="232">
        <v>868</v>
      </c>
      <c r="D61" s="92"/>
    </row>
    <row r="62" spans="1:4">
      <c r="A62" s="277">
        <v>44364</v>
      </c>
      <c r="B62" s="92" t="s">
        <v>372</v>
      </c>
      <c r="C62" s="268">
        <v>867</v>
      </c>
      <c r="D62" s="92"/>
    </row>
    <row r="63" spans="1:4">
      <c r="A63" s="277">
        <v>44365</v>
      </c>
      <c r="B63" s="92" t="s">
        <v>360</v>
      </c>
      <c r="C63" s="232">
        <v>522</v>
      </c>
      <c r="D63" s="92"/>
    </row>
    <row r="64" spans="1:4">
      <c r="A64" s="277">
        <v>44365</v>
      </c>
      <c r="B64" s="92" t="s">
        <v>398</v>
      </c>
      <c r="C64" s="232">
        <v>947</v>
      </c>
      <c r="D64" s="92"/>
    </row>
    <row r="65" spans="1:4">
      <c r="A65" s="277">
        <v>44365</v>
      </c>
      <c r="B65" s="92" t="s">
        <v>1312</v>
      </c>
      <c r="C65" s="268">
        <v>509</v>
      </c>
      <c r="D65" s="92"/>
    </row>
    <row r="66" spans="1:4">
      <c r="A66" s="277">
        <v>44365</v>
      </c>
      <c r="B66" s="92" t="s">
        <v>1396</v>
      </c>
      <c r="C66" s="268">
        <v>593</v>
      </c>
      <c r="D66" s="92"/>
    </row>
    <row r="67" spans="1:4">
      <c r="A67" s="277">
        <v>44365</v>
      </c>
      <c r="B67" s="92" t="s">
        <v>377</v>
      </c>
      <c r="C67" s="232">
        <v>509</v>
      </c>
      <c r="D67" s="92"/>
    </row>
    <row r="68" spans="1:4">
      <c r="A68" s="277">
        <v>44366</v>
      </c>
      <c r="B68" s="92" t="s">
        <v>1397</v>
      </c>
      <c r="C68" s="268">
        <v>608</v>
      </c>
      <c r="D68" s="226"/>
    </row>
    <row r="69" spans="1:4">
      <c r="A69" s="277">
        <v>44366</v>
      </c>
      <c r="B69" s="92" t="s">
        <v>365</v>
      </c>
      <c r="C69" s="268">
        <v>297</v>
      </c>
      <c r="D69" s="226"/>
    </row>
    <row r="70" spans="1:4">
      <c r="A70" s="277">
        <v>44366</v>
      </c>
      <c r="B70" s="92" t="s">
        <v>365</v>
      </c>
      <c r="C70" s="268">
        <v>1029</v>
      </c>
      <c r="D70" s="226"/>
    </row>
    <row r="71" spans="1:4">
      <c r="A71" s="277">
        <v>44366</v>
      </c>
      <c r="B71" s="92" t="s">
        <v>1380</v>
      </c>
      <c r="C71" s="232">
        <v>608</v>
      </c>
      <c r="D71" s="226"/>
    </row>
    <row r="72" spans="1:4">
      <c r="A72" s="277">
        <v>44366</v>
      </c>
      <c r="B72" s="92" t="s">
        <v>372</v>
      </c>
      <c r="C72" s="232">
        <v>297</v>
      </c>
      <c r="D72" s="226"/>
    </row>
    <row r="73" spans="1:4">
      <c r="A73" s="277">
        <v>44366</v>
      </c>
      <c r="B73" s="92" t="s">
        <v>393</v>
      </c>
      <c r="C73" s="232">
        <v>561</v>
      </c>
      <c r="D73" s="226"/>
    </row>
    <row r="74" spans="1:4">
      <c r="A74" s="277">
        <v>44367</v>
      </c>
      <c r="B74" s="92" t="s">
        <v>1398</v>
      </c>
      <c r="C74" s="232">
        <v>942</v>
      </c>
      <c r="D74" s="226"/>
    </row>
    <row r="75" spans="1:4">
      <c r="A75" s="277">
        <v>44367</v>
      </c>
      <c r="B75" s="92" t="s">
        <v>1305</v>
      </c>
      <c r="C75" s="232">
        <v>250</v>
      </c>
      <c r="D75" s="268"/>
    </row>
    <row r="76" spans="1:4">
      <c r="A76" s="277">
        <v>44367</v>
      </c>
      <c r="B76" s="92" t="s">
        <v>1380</v>
      </c>
      <c r="C76" s="232">
        <v>444</v>
      </c>
      <c r="D76" s="92"/>
    </row>
    <row r="77" spans="1:4">
      <c r="A77" s="277">
        <v>44367</v>
      </c>
      <c r="B77" s="92" t="s">
        <v>1382</v>
      </c>
      <c r="C77" s="232">
        <v>1029</v>
      </c>
      <c r="D77" s="92"/>
    </row>
    <row r="78" spans="1:4">
      <c r="A78" s="277">
        <v>44367</v>
      </c>
      <c r="B78" s="92" t="s">
        <v>377</v>
      </c>
      <c r="C78" s="268">
        <v>559</v>
      </c>
      <c r="D78" s="92"/>
    </row>
    <row r="79" spans="1:4">
      <c r="A79" s="277">
        <v>44368</v>
      </c>
      <c r="B79" s="92" t="s">
        <v>406</v>
      </c>
      <c r="C79" s="268">
        <v>274</v>
      </c>
      <c r="D79" s="92"/>
    </row>
    <row r="80" spans="1:4">
      <c r="A80" s="277">
        <v>44368</v>
      </c>
      <c r="B80" s="92" t="s">
        <v>406</v>
      </c>
      <c r="C80" s="268">
        <v>1101</v>
      </c>
      <c r="D80" s="92"/>
    </row>
    <row r="81" spans="1:4">
      <c r="A81" s="277">
        <v>44368</v>
      </c>
      <c r="B81" s="92" t="s">
        <v>406</v>
      </c>
      <c r="C81" s="268">
        <v>122.5</v>
      </c>
      <c r="D81" s="92"/>
    </row>
    <row r="82" spans="1:4">
      <c r="A82" s="277">
        <v>44368</v>
      </c>
      <c r="B82" s="92" t="s">
        <v>406</v>
      </c>
      <c r="C82" s="268">
        <v>274</v>
      </c>
      <c r="D82" s="92"/>
    </row>
    <row r="83" spans="1:4">
      <c r="A83" s="277">
        <v>44368</v>
      </c>
      <c r="B83" s="92" t="s">
        <v>377</v>
      </c>
      <c r="C83" s="268">
        <v>818.68</v>
      </c>
      <c r="D83" s="92"/>
    </row>
    <row r="84" spans="1:4">
      <c r="A84" s="277">
        <v>44368</v>
      </c>
      <c r="B84" s="65" t="s">
        <v>377</v>
      </c>
      <c r="C84" s="268">
        <v>1137</v>
      </c>
      <c r="D84" s="92"/>
    </row>
    <row r="85" spans="1:4">
      <c r="A85" s="277">
        <v>44368</v>
      </c>
      <c r="B85" s="92" t="s">
        <v>406</v>
      </c>
      <c r="C85" s="268">
        <v>1101</v>
      </c>
      <c r="D85" s="92"/>
    </row>
    <row r="86" spans="1:4">
      <c r="A86" s="277">
        <v>44368</v>
      </c>
      <c r="B86" s="92" t="s">
        <v>408</v>
      </c>
      <c r="C86" s="268">
        <v>324</v>
      </c>
      <c r="D86" s="92"/>
    </row>
    <row r="87" spans="1:4">
      <c r="A87" s="277">
        <v>44368</v>
      </c>
      <c r="B87" s="92" t="s">
        <v>1399</v>
      </c>
      <c r="C87" s="232">
        <v>345</v>
      </c>
      <c r="D87" s="92"/>
    </row>
    <row r="88" spans="1:4">
      <c r="A88" s="277">
        <v>44370</v>
      </c>
      <c r="B88" s="92" t="s">
        <v>1343</v>
      </c>
      <c r="C88" s="232">
        <v>90</v>
      </c>
      <c r="D88" s="92"/>
    </row>
    <row r="89" spans="1:4">
      <c r="A89" s="277">
        <v>44370</v>
      </c>
      <c r="B89" s="92" t="s">
        <v>1343</v>
      </c>
      <c r="C89" s="268"/>
      <c r="D89" s="92"/>
    </row>
    <row r="90" spans="1:4">
      <c r="A90" s="277">
        <v>44370</v>
      </c>
      <c r="B90" s="92" t="s">
        <v>1343</v>
      </c>
      <c r="C90" s="232">
        <v>669</v>
      </c>
      <c r="D90" s="92"/>
    </row>
    <row r="91" spans="1:4">
      <c r="A91" s="277">
        <v>44370</v>
      </c>
      <c r="B91" s="92" t="s">
        <v>365</v>
      </c>
      <c r="C91" s="268">
        <v>522</v>
      </c>
      <c r="D91" s="92"/>
    </row>
    <row r="92" spans="1:4">
      <c r="A92" s="277">
        <v>44370</v>
      </c>
      <c r="B92" s="92" t="s">
        <v>1315</v>
      </c>
      <c r="C92" s="268">
        <v>329</v>
      </c>
      <c r="D92" s="92"/>
    </row>
    <row r="93" spans="1:4">
      <c r="A93" s="277">
        <v>44371</v>
      </c>
      <c r="B93" s="92" t="s">
        <v>372</v>
      </c>
      <c r="C93" s="232">
        <v>81</v>
      </c>
      <c r="D93" s="92"/>
    </row>
    <row r="94" spans="1:4">
      <c r="A94" s="277">
        <v>44371</v>
      </c>
      <c r="B94" s="92" t="s">
        <v>372</v>
      </c>
      <c r="C94" s="232">
        <v>935</v>
      </c>
      <c r="D94" s="92"/>
    </row>
    <row r="95" spans="1:4">
      <c r="A95" s="277">
        <v>44371</v>
      </c>
      <c r="B95" s="92" t="s">
        <v>1380</v>
      </c>
      <c r="C95" s="268">
        <v>144</v>
      </c>
      <c r="D95" s="92"/>
    </row>
    <row r="96" spans="1:4">
      <c r="A96" s="277">
        <v>44372</v>
      </c>
      <c r="B96" s="92" t="s">
        <v>365</v>
      </c>
      <c r="C96" s="268">
        <v>607</v>
      </c>
      <c r="D96" s="92"/>
    </row>
    <row r="97" spans="1:4">
      <c r="A97" s="277">
        <v>44372</v>
      </c>
      <c r="B97" s="92" t="s">
        <v>360</v>
      </c>
      <c r="C97" s="268">
        <v>1826</v>
      </c>
      <c r="D97" s="92"/>
    </row>
    <row r="98" spans="1:4">
      <c r="A98" s="277">
        <v>44372</v>
      </c>
      <c r="B98" s="92" t="s">
        <v>360</v>
      </c>
      <c r="C98" s="268">
        <v>1826</v>
      </c>
      <c r="D98" s="92"/>
    </row>
    <row r="99" spans="1:4">
      <c r="A99" s="277">
        <v>44372</v>
      </c>
      <c r="B99" s="92" t="s">
        <v>1315</v>
      </c>
      <c r="C99" s="268">
        <v>329</v>
      </c>
      <c r="D99" s="92"/>
    </row>
    <row r="100" spans="1:4">
      <c r="A100" s="277">
        <v>44372</v>
      </c>
      <c r="B100" s="92" t="s">
        <v>1315</v>
      </c>
      <c r="C100" s="268">
        <v>773</v>
      </c>
      <c r="D100" s="92"/>
    </row>
    <row r="101" spans="1:4">
      <c r="A101" s="277">
        <v>44372</v>
      </c>
      <c r="B101" s="92" t="s">
        <v>365</v>
      </c>
      <c r="C101" s="268">
        <v>608</v>
      </c>
      <c r="D101" s="92"/>
    </row>
    <row r="102" spans="1:4">
      <c r="A102" s="277">
        <v>44372</v>
      </c>
      <c r="B102" s="92" t="s">
        <v>360</v>
      </c>
      <c r="C102" s="268">
        <v>1826</v>
      </c>
    </row>
    <row r="103" spans="1:4">
      <c r="A103" s="277">
        <v>44373</v>
      </c>
      <c r="B103" s="92" t="s">
        <v>365</v>
      </c>
      <c r="C103" s="268">
        <v>528</v>
      </c>
      <c r="D103" s="92"/>
    </row>
    <row r="104" spans="1:4">
      <c r="A104" s="277">
        <v>44373</v>
      </c>
      <c r="B104" s="92" t="s">
        <v>377</v>
      </c>
      <c r="C104" s="232">
        <v>209</v>
      </c>
      <c r="D104" s="92"/>
    </row>
    <row r="105" spans="1:4">
      <c r="A105" s="277">
        <v>44373</v>
      </c>
      <c r="B105" s="92" t="s">
        <v>1400</v>
      </c>
      <c r="C105" s="232">
        <v>333</v>
      </c>
      <c r="D105" s="92"/>
    </row>
    <row r="106" spans="1:4">
      <c r="A106" s="277">
        <v>44373</v>
      </c>
      <c r="B106" s="92" t="s">
        <v>1358</v>
      </c>
      <c r="C106" s="232">
        <v>665</v>
      </c>
      <c r="D106" s="92"/>
    </row>
    <row r="107" spans="1:4">
      <c r="A107" s="277">
        <v>44373</v>
      </c>
      <c r="B107" s="92" t="s">
        <v>1401</v>
      </c>
      <c r="C107" s="232">
        <v>322</v>
      </c>
      <c r="D107" s="92"/>
    </row>
    <row r="108" spans="1:4">
      <c r="A108" s="277">
        <v>44373</v>
      </c>
      <c r="B108" s="92" t="s">
        <v>372</v>
      </c>
      <c r="C108" s="232">
        <v>746</v>
      </c>
      <c r="D108" s="92"/>
    </row>
    <row r="109" spans="1:4">
      <c r="A109" s="277">
        <v>44375</v>
      </c>
      <c r="B109" s="92" t="s">
        <v>1402</v>
      </c>
      <c r="C109" s="232">
        <v>66</v>
      </c>
      <c r="D109" s="92"/>
    </row>
    <row r="110" spans="1:4">
      <c r="A110" s="277">
        <v>44375</v>
      </c>
      <c r="B110" s="92" t="s">
        <v>1380</v>
      </c>
      <c r="C110" s="268">
        <v>729</v>
      </c>
      <c r="D110" s="92"/>
    </row>
    <row r="111" spans="1:4">
      <c r="A111" s="277">
        <v>44375</v>
      </c>
      <c r="B111" s="92" t="s">
        <v>365</v>
      </c>
      <c r="C111" s="268">
        <v>613</v>
      </c>
      <c r="D111" s="92"/>
    </row>
    <row r="112" spans="1:4">
      <c r="A112" s="277">
        <v>44375</v>
      </c>
      <c r="B112" s="92" t="s">
        <v>1318</v>
      </c>
      <c r="C112" s="268">
        <v>1000</v>
      </c>
      <c r="D112" s="92"/>
    </row>
    <row r="113" spans="1:4">
      <c r="A113" s="277">
        <v>44375</v>
      </c>
      <c r="B113" s="92" t="s">
        <v>1403</v>
      </c>
      <c r="C113" s="268">
        <v>1200</v>
      </c>
      <c r="D113" s="92"/>
    </row>
    <row r="114" spans="1:4">
      <c r="A114" s="277">
        <v>44375</v>
      </c>
      <c r="B114" s="92" t="s">
        <v>1305</v>
      </c>
      <c r="C114" s="268">
        <v>760</v>
      </c>
      <c r="D114" s="92"/>
    </row>
    <row r="115" spans="1:4">
      <c r="A115" s="277">
        <v>44376</v>
      </c>
      <c r="B115" s="92" t="s">
        <v>406</v>
      </c>
      <c r="C115" s="232">
        <v>235</v>
      </c>
      <c r="D115" s="92"/>
    </row>
    <row r="116" spans="1:4">
      <c r="A116" s="277">
        <v>44376</v>
      </c>
      <c r="B116" s="92" t="s">
        <v>1343</v>
      </c>
      <c r="C116" s="232">
        <v>141</v>
      </c>
      <c r="D116" s="92"/>
    </row>
    <row r="117" spans="1:4">
      <c r="A117" s="277">
        <v>44376</v>
      </c>
      <c r="B117" s="92" t="s">
        <v>1343</v>
      </c>
      <c r="C117" s="232">
        <v>45</v>
      </c>
      <c r="D117" s="92"/>
    </row>
    <row r="118" spans="1:4">
      <c r="A118" s="277">
        <v>44376</v>
      </c>
      <c r="B118" s="92" t="s">
        <v>1404</v>
      </c>
      <c r="C118" s="232">
        <v>117</v>
      </c>
      <c r="D118" s="92"/>
    </row>
    <row r="119" spans="1:4">
      <c r="A119" s="277">
        <v>44377</v>
      </c>
      <c r="B119" s="92" t="s">
        <v>1324</v>
      </c>
      <c r="C119" s="232">
        <v>228</v>
      </c>
      <c r="D119" s="92"/>
    </row>
    <row r="120" spans="1:4">
      <c r="A120" s="277">
        <v>44377</v>
      </c>
      <c r="B120" s="92" t="s">
        <v>1405</v>
      </c>
      <c r="C120" s="232">
        <v>220</v>
      </c>
      <c r="D120" s="92"/>
    </row>
    <row r="121" spans="1:4">
      <c r="A121" s="277">
        <v>44377</v>
      </c>
      <c r="B121" s="92" t="s">
        <v>1405</v>
      </c>
      <c r="C121" s="268">
        <v>219</v>
      </c>
      <c r="D121" s="92"/>
    </row>
    <row r="122" spans="1:4">
      <c r="A122" s="277">
        <v>44368</v>
      </c>
      <c r="B122" s="226" t="s">
        <v>1406</v>
      </c>
      <c r="C122" s="268">
        <v>591</v>
      </c>
      <c r="D122" s="92"/>
    </row>
    <row r="123" spans="1:4">
      <c r="A123" s="294" t="s">
        <v>20</v>
      </c>
      <c r="B123" s="294"/>
      <c r="C123" s="289">
        <f>SUM(C2:C122)</f>
        <v>74671.200000000012</v>
      </c>
      <c r="D123" s="92"/>
    </row>
    <row r="124" spans="1:4">
      <c r="A124" s="92"/>
      <c r="B124" s="226"/>
      <c r="C124" s="268"/>
      <c r="D124" s="92"/>
    </row>
    <row r="125" spans="1:4">
      <c r="A125" s="92"/>
      <c r="B125" s="226"/>
      <c r="C125" s="268"/>
      <c r="D125" s="92"/>
    </row>
    <row r="126" spans="1:4">
      <c r="A126" s="277">
        <v>44361</v>
      </c>
      <c r="B126" s="226" t="s">
        <v>1324</v>
      </c>
      <c r="C126" s="268">
        <v>1595</v>
      </c>
      <c r="D126" s="92"/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8B7C-25DA-426D-B3C2-5B2AB9BA29DF}">
  <dimension ref="A2:G164"/>
  <sheetViews>
    <sheetView workbookViewId="0">
      <selection activeCell="A3" sqref="A3"/>
    </sheetView>
  </sheetViews>
  <sheetFormatPr defaultRowHeight="15"/>
  <sheetData>
    <row r="2" spans="1:7">
      <c r="A2" s="263">
        <v>44378</v>
      </c>
      <c r="B2" s="300" t="s">
        <v>1407</v>
      </c>
      <c r="C2" s="304">
        <v>90</v>
      </c>
      <c r="D2" s="263">
        <v>44400</v>
      </c>
      <c r="E2" s="65" t="s">
        <v>1408</v>
      </c>
      <c r="F2" s="65" t="s">
        <v>1409</v>
      </c>
      <c r="G2" s="65">
        <v>500</v>
      </c>
    </row>
    <row r="3" spans="1:7">
      <c r="A3" s="263">
        <v>44378</v>
      </c>
      <c r="B3" s="300" t="s">
        <v>1410</v>
      </c>
      <c r="C3" s="304">
        <v>100</v>
      </c>
      <c r="D3" s="263">
        <v>44387</v>
      </c>
      <c r="E3" s="65" t="s">
        <v>1408</v>
      </c>
      <c r="F3" s="65" t="s">
        <v>1411</v>
      </c>
      <c r="G3" s="65">
        <v>500</v>
      </c>
    </row>
    <row r="4" spans="1:7">
      <c r="A4" s="263">
        <v>44378</v>
      </c>
      <c r="B4" s="226" t="s">
        <v>1359</v>
      </c>
      <c r="C4" s="304">
        <v>200</v>
      </c>
    </row>
    <row r="5" spans="1:7">
      <c r="A5" s="263">
        <v>44378</v>
      </c>
      <c r="B5" s="226" t="s">
        <v>1407</v>
      </c>
      <c r="C5" s="304">
        <v>300</v>
      </c>
    </row>
    <row r="6" spans="1:7">
      <c r="A6" s="263">
        <v>44378</v>
      </c>
      <c r="B6" s="226" t="s">
        <v>1412</v>
      </c>
      <c r="C6" s="304">
        <v>300</v>
      </c>
    </row>
    <row r="7" spans="1:7">
      <c r="A7" s="263">
        <v>44379</v>
      </c>
      <c r="B7" s="226" t="s">
        <v>1413</v>
      </c>
      <c r="C7" s="304">
        <v>105</v>
      </c>
    </row>
    <row r="8" spans="1:7">
      <c r="A8" s="263">
        <v>44379</v>
      </c>
      <c r="B8" s="226" t="s">
        <v>1414</v>
      </c>
      <c r="C8" s="304">
        <v>1000</v>
      </c>
    </row>
    <row r="9" spans="1:7">
      <c r="A9" s="263">
        <v>44379</v>
      </c>
      <c r="B9" s="226" t="s">
        <v>1315</v>
      </c>
      <c r="C9" s="304">
        <v>773</v>
      </c>
    </row>
    <row r="10" spans="1:7">
      <c r="A10" s="263">
        <v>44379</v>
      </c>
      <c r="B10" s="226" t="s">
        <v>398</v>
      </c>
      <c r="C10" s="304">
        <v>577</v>
      </c>
    </row>
    <row r="11" spans="1:7">
      <c r="A11" s="263">
        <v>44379</v>
      </c>
      <c r="B11" s="226" t="s">
        <v>1358</v>
      </c>
      <c r="C11" s="304">
        <v>378</v>
      </c>
    </row>
    <row r="12" spans="1:7">
      <c r="A12" s="263">
        <v>44380</v>
      </c>
      <c r="B12" s="226" t="s">
        <v>1415</v>
      </c>
      <c r="C12" s="304">
        <v>43</v>
      </c>
    </row>
    <row r="13" spans="1:7">
      <c r="A13" s="263">
        <v>44380</v>
      </c>
      <c r="B13" s="226" t="s">
        <v>1416</v>
      </c>
      <c r="C13" s="304">
        <v>50</v>
      </c>
    </row>
    <row r="14" spans="1:7">
      <c r="A14" s="263">
        <v>44380</v>
      </c>
      <c r="B14" s="300" t="s">
        <v>1354</v>
      </c>
      <c r="C14" s="304">
        <v>575</v>
      </c>
    </row>
    <row r="15" spans="1:7">
      <c r="A15" s="263">
        <v>44380</v>
      </c>
      <c r="B15" s="300" t="s">
        <v>1356</v>
      </c>
      <c r="C15" s="304">
        <v>330</v>
      </c>
    </row>
    <row r="16" spans="1:7">
      <c r="A16" s="263">
        <v>44380</v>
      </c>
      <c r="B16" s="300" t="s">
        <v>1417</v>
      </c>
      <c r="C16" s="304">
        <v>84</v>
      </c>
    </row>
    <row r="17" spans="1:3">
      <c r="A17" s="263">
        <v>44380</v>
      </c>
      <c r="B17" s="226" t="s">
        <v>372</v>
      </c>
      <c r="C17" s="304">
        <v>2046</v>
      </c>
    </row>
    <row r="18" spans="1:3">
      <c r="A18" s="263">
        <v>44380</v>
      </c>
      <c r="B18" s="226" t="s">
        <v>372</v>
      </c>
      <c r="C18" s="304">
        <v>92</v>
      </c>
    </row>
    <row r="19" spans="1:3">
      <c r="A19" s="263">
        <v>44381</v>
      </c>
      <c r="B19" s="226" t="s">
        <v>1359</v>
      </c>
      <c r="C19" s="304">
        <v>342</v>
      </c>
    </row>
    <row r="20" spans="1:3">
      <c r="A20" s="263">
        <v>44382</v>
      </c>
      <c r="B20" s="300" t="s">
        <v>1418</v>
      </c>
      <c r="C20" s="304">
        <v>801</v>
      </c>
    </row>
    <row r="21" spans="1:3">
      <c r="A21" s="263">
        <v>44382</v>
      </c>
      <c r="B21" s="300" t="s">
        <v>1418</v>
      </c>
      <c r="C21" s="304">
        <v>1682</v>
      </c>
    </row>
    <row r="22" spans="1:3">
      <c r="A22" s="263">
        <v>44382</v>
      </c>
      <c r="B22" s="300" t="s">
        <v>1419</v>
      </c>
      <c r="C22" s="304">
        <v>525</v>
      </c>
    </row>
    <row r="23" spans="1:3">
      <c r="A23" s="263">
        <v>44382</v>
      </c>
      <c r="B23" s="226" t="s">
        <v>1355</v>
      </c>
      <c r="C23" s="304">
        <v>200</v>
      </c>
    </row>
    <row r="24" spans="1:3">
      <c r="A24" s="263">
        <v>44382</v>
      </c>
      <c r="B24" s="226" t="s">
        <v>1420</v>
      </c>
      <c r="C24" s="304">
        <v>65.5</v>
      </c>
    </row>
    <row r="25" spans="1:3">
      <c r="A25" s="263">
        <v>44382</v>
      </c>
      <c r="B25" s="226" t="s">
        <v>1421</v>
      </c>
      <c r="C25" s="304">
        <v>65</v>
      </c>
    </row>
    <row r="26" spans="1:3">
      <c r="A26" s="263">
        <v>44382</v>
      </c>
      <c r="B26" s="226" t="s">
        <v>1315</v>
      </c>
      <c r="C26" s="304">
        <v>525</v>
      </c>
    </row>
    <row r="27" spans="1:3">
      <c r="A27" s="263">
        <v>44382</v>
      </c>
      <c r="B27" s="226" t="s">
        <v>1315</v>
      </c>
      <c r="C27" s="304">
        <v>525</v>
      </c>
    </row>
    <row r="28" spans="1:3">
      <c r="A28" s="263">
        <v>44383</v>
      </c>
      <c r="B28" s="305" t="s">
        <v>1422</v>
      </c>
      <c r="C28" s="304">
        <v>400</v>
      </c>
    </row>
    <row r="29" spans="1:3">
      <c r="A29" s="263">
        <v>44383</v>
      </c>
      <c r="B29" s="226" t="s">
        <v>1400</v>
      </c>
      <c r="C29" s="304">
        <v>454</v>
      </c>
    </row>
    <row r="30" spans="1:3">
      <c r="A30" s="263">
        <v>44383</v>
      </c>
      <c r="B30" s="226" t="s">
        <v>1400</v>
      </c>
      <c r="C30" s="304">
        <v>360</v>
      </c>
    </row>
    <row r="31" spans="1:3">
      <c r="A31" s="263">
        <v>44383</v>
      </c>
      <c r="B31" s="226" t="s">
        <v>773</v>
      </c>
      <c r="C31" s="304">
        <v>699</v>
      </c>
    </row>
    <row r="32" spans="1:3">
      <c r="A32" s="263">
        <v>44383</v>
      </c>
      <c r="B32" s="226" t="s">
        <v>377</v>
      </c>
      <c r="C32" s="304">
        <v>699</v>
      </c>
    </row>
    <row r="33" spans="1:5">
      <c r="A33" s="263">
        <v>44383</v>
      </c>
      <c r="B33" s="226" t="s">
        <v>1281</v>
      </c>
      <c r="C33" s="304">
        <v>717</v>
      </c>
    </row>
    <row r="34" spans="1:5">
      <c r="A34" s="263">
        <v>44383</v>
      </c>
      <c r="B34" s="226" t="s">
        <v>1319</v>
      </c>
      <c r="C34" s="304">
        <v>224</v>
      </c>
    </row>
    <row r="35" spans="1:5">
      <c r="A35" s="263">
        <v>44383</v>
      </c>
      <c r="B35" s="226" t="s">
        <v>365</v>
      </c>
      <c r="C35" s="304">
        <v>3190</v>
      </c>
    </row>
    <row r="36" spans="1:5">
      <c r="A36" s="263">
        <v>44383</v>
      </c>
      <c r="B36" s="226" t="s">
        <v>1343</v>
      </c>
      <c r="C36" s="304">
        <v>360</v>
      </c>
    </row>
    <row r="37" spans="1:5">
      <c r="A37" s="263">
        <v>44383</v>
      </c>
      <c r="B37" s="226" t="s">
        <v>1315</v>
      </c>
      <c r="C37" s="304">
        <v>285</v>
      </c>
    </row>
    <row r="38" spans="1:5">
      <c r="A38" s="263">
        <v>44383</v>
      </c>
      <c r="B38" s="226" t="s">
        <v>1315</v>
      </c>
      <c r="C38" s="304" t="s">
        <v>1423</v>
      </c>
    </row>
    <row r="39" spans="1:5">
      <c r="A39" s="263">
        <v>44384</v>
      </c>
      <c r="B39" s="226" t="s">
        <v>1424</v>
      </c>
      <c r="C39" s="304">
        <v>112</v>
      </c>
    </row>
    <row r="40" spans="1:5">
      <c r="A40" s="263">
        <v>44384</v>
      </c>
      <c r="B40" s="226" t="s">
        <v>1425</v>
      </c>
      <c r="C40" s="304">
        <v>80</v>
      </c>
    </row>
    <row r="41" spans="1:5">
      <c r="A41" s="263">
        <v>44384</v>
      </c>
      <c r="B41" s="300" t="s">
        <v>1426</v>
      </c>
      <c r="C41" s="304">
        <v>35</v>
      </c>
    </row>
    <row r="42" spans="1:5">
      <c r="A42" s="263">
        <v>44384</v>
      </c>
      <c r="B42" s="300" t="s">
        <v>1427</v>
      </c>
      <c r="C42" s="304">
        <v>140</v>
      </c>
    </row>
    <row r="43" spans="1:5">
      <c r="A43" s="263">
        <v>44384</v>
      </c>
      <c r="B43" s="305" t="s">
        <v>1428</v>
      </c>
      <c r="C43" s="306">
        <v>483</v>
      </c>
    </row>
    <row r="44" spans="1:5">
      <c r="A44" s="263">
        <v>44384</v>
      </c>
      <c r="B44" s="305" t="s">
        <v>1429</v>
      </c>
      <c r="C44" s="304">
        <v>134</v>
      </c>
      <c r="E44" s="263"/>
    </row>
    <row r="45" spans="1:5">
      <c r="A45" s="263">
        <v>44384</v>
      </c>
      <c r="B45" s="305" t="s">
        <v>1429</v>
      </c>
      <c r="C45" s="304">
        <v>112</v>
      </c>
    </row>
    <row r="46" spans="1:5">
      <c r="A46" s="263">
        <v>44384</v>
      </c>
      <c r="B46" s="226" t="s">
        <v>1430</v>
      </c>
      <c r="C46" s="304">
        <v>195</v>
      </c>
    </row>
    <row r="47" spans="1:5">
      <c r="A47" s="263">
        <v>44384</v>
      </c>
      <c r="B47" s="226" t="s">
        <v>1431</v>
      </c>
      <c r="C47" s="304">
        <v>81</v>
      </c>
    </row>
    <row r="48" spans="1:5">
      <c r="A48" s="263">
        <v>44384</v>
      </c>
      <c r="B48" s="226" t="s">
        <v>1432</v>
      </c>
      <c r="C48" s="304">
        <v>82</v>
      </c>
    </row>
    <row r="49" spans="1:3">
      <c r="A49" s="263">
        <v>44384</v>
      </c>
      <c r="B49" s="226" t="s">
        <v>1432</v>
      </c>
      <c r="C49" s="304">
        <v>195</v>
      </c>
    </row>
    <row r="50" spans="1:3">
      <c r="A50" s="263">
        <v>44385</v>
      </c>
      <c r="B50" s="226" t="s">
        <v>365</v>
      </c>
      <c r="C50" s="304">
        <v>635</v>
      </c>
    </row>
    <row r="51" spans="1:3">
      <c r="A51" s="263">
        <v>44385</v>
      </c>
      <c r="B51" s="226" t="s">
        <v>365</v>
      </c>
      <c r="C51" s="304">
        <v>1135</v>
      </c>
    </row>
    <row r="52" spans="1:3">
      <c r="A52" s="263">
        <v>44385</v>
      </c>
      <c r="B52" s="300" t="s">
        <v>1433</v>
      </c>
      <c r="C52" s="304">
        <v>35</v>
      </c>
    </row>
    <row r="53" spans="1:3">
      <c r="A53" s="263">
        <v>44385</v>
      </c>
      <c r="B53" s="226" t="s">
        <v>1434</v>
      </c>
      <c r="C53" s="304">
        <v>50</v>
      </c>
    </row>
    <row r="54" spans="1:3">
      <c r="A54" s="263">
        <v>44386</v>
      </c>
      <c r="B54" s="226" t="s">
        <v>1435</v>
      </c>
      <c r="C54" s="304">
        <v>207</v>
      </c>
    </row>
    <row r="55" spans="1:3">
      <c r="A55" s="263">
        <v>44386</v>
      </c>
      <c r="B55" s="226" t="s">
        <v>1436</v>
      </c>
      <c r="C55" s="304">
        <v>180</v>
      </c>
    </row>
    <row r="56" spans="1:3">
      <c r="A56" s="263">
        <v>44386</v>
      </c>
      <c r="B56" s="226" t="s">
        <v>1436</v>
      </c>
      <c r="C56" s="304">
        <v>40</v>
      </c>
    </row>
    <row r="57" spans="1:3">
      <c r="A57" s="263">
        <v>44386</v>
      </c>
      <c r="B57" s="226" t="s">
        <v>1437</v>
      </c>
      <c r="C57" s="304">
        <v>150</v>
      </c>
    </row>
    <row r="58" spans="1:3">
      <c r="A58" s="263">
        <v>44386</v>
      </c>
      <c r="B58" s="307" t="s">
        <v>1416</v>
      </c>
      <c r="C58" s="304">
        <v>55</v>
      </c>
    </row>
    <row r="59" spans="1:3">
      <c r="A59" s="263">
        <v>44386</v>
      </c>
      <c r="B59" s="305" t="s">
        <v>1428</v>
      </c>
      <c r="C59" s="308">
        <v>478</v>
      </c>
    </row>
    <row r="60" spans="1:3">
      <c r="A60" s="263">
        <v>44386</v>
      </c>
      <c r="B60" s="300" t="s">
        <v>1434</v>
      </c>
      <c r="C60" s="304">
        <v>100</v>
      </c>
    </row>
    <row r="61" spans="1:3">
      <c r="A61" s="263">
        <v>44386</v>
      </c>
      <c r="B61" s="300" t="s">
        <v>1356</v>
      </c>
      <c r="C61" s="304">
        <v>500</v>
      </c>
    </row>
    <row r="62" spans="1:3">
      <c r="A62" s="263">
        <v>44386</v>
      </c>
      <c r="B62" s="226" t="s">
        <v>1382</v>
      </c>
      <c r="C62" s="309">
        <v>324</v>
      </c>
    </row>
    <row r="63" spans="1:3">
      <c r="A63" s="263">
        <v>44386</v>
      </c>
      <c r="B63" s="226" t="s">
        <v>1382</v>
      </c>
      <c r="C63" s="309">
        <v>2499</v>
      </c>
    </row>
    <row r="64" spans="1:3">
      <c r="A64" s="263">
        <v>44386</v>
      </c>
      <c r="B64" s="226" t="s">
        <v>372</v>
      </c>
      <c r="C64" s="304">
        <v>1699</v>
      </c>
    </row>
    <row r="65" spans="1:7">
      <c r="A65" s="263">
        <v>44386</v>
      </c>
      <c r="B65" s="226" t="s">
        <v>372</v>
      </c>
      <c r="C65" s="304">
        <v>133</v>
      </c>
    </row>
    <row r="66" spans="1:7">
      <c r="A66" s="263">
        <v>44386</v>
      </c>
      <c r="B66" s="226" t="s">
        <v>372</v>
      </c>
      <c r="C66" s="304">
        <v>445</v>
      </c>
    </row>
    <row r="67" spans="1:7">
      <c r="A67" s="263">
        <v>44387</v>
      </c>
      <c r="B67" s="305" t="s">
        <v>1428</v>
      </c>
      <c r="C67" s="308">
        <v>700</v>
      </c>
      <c r="G67" s="226"/>
    </row>
    <row r="68" spans="1:7">
      <c r="A68" s="263">
        <v>44387</v>
      </c>
      <c r="B68" s="305" t="s">
        <v>1305</v>
      </c>
      <c r="C68" s="308">
        <v>500</v>
      </c>
    </row>
    <row r="69" spans="1:7">
      <c r="A69" s="263">
        <v>44387</v>
      </c>
      <c r="B69" s="305" t="s">
        <v>1305</v>
      </c>
      <c r="C69" s="308">
        <v>330</v>
      </c>
    </row>
    <row r="70" spans="1:7">
      <c r="A70" s="263">
        <v>44387</v>
      </c>
      <c r="B70" s="300" t="s">
        <v>1438</v>
      </c>
      <c r="C70" s="304">
        <v>700</v>
      </c>
    </row>
    <row r="71" spans="1:7">
      <c r="A71" s="263">
        <v>44387</v>
      </c>
      <c r="B71" s="300" t="s">
        <v>1439</v>
      </c>
      <c r="C71" s="304">
        <v>323</v>
      </c>
    </row>
    <row r="72" spans="1:7">
      <c r="A72" s="263">
        <v>44387</v>
      </c>
      <c r="B72" s="226" t="s">
        <v>377</v>
      </c>
      <c r="C72" s="304">
        <v>1022</v>
      </c>
    </row>
    <row r="73" spans="1:7">
      <c r="A73" s="263">
        <v>44387</v>
      </c>
      <c r="B73" s="226" t="s">
        <v>365</v>
      </c>
      <c r="C73" s="304">
        <v>665.76</v>
      </c>
    </row>
    <row r="74" spans="1:7">
      <c r="A74" s="263">
        <v>44388</v>
      </c>
      <c r="B74" s="65" t="s">
        <v>1382</v>
      </c>
      <c r="C74" s="310">
        <v>1020</v>
      </c>
    </row>
    <row r="75" spans="1:7">
      <c r="A75" s="263">
        <v>44388</v>
      </c>
      <c r="B75" s="300" t="s">
        <v>1440</v>
      </c>
      <c r="C75" s="304">
        <v>38</v>
      </c>
    </row>
    <row r="76" spans="1:7">
      <c r="A76" s="263">
        <v>44388</v>
      </c>
      <c r="B76" s="300" t="s">
        <v>1441</v>
      </c>
      <c r="C76" s="304">
        <v>40</v>
      </c>
    </row>
    <row r="77" spans="1:7">
      <c r="A77" s="263">
        <v>44388</v>
      </c>
      <c r="B77" s="226" t="s">
        <v>1442</v>
      </c>
      <c r="C77" s="304">
        <v>48</v>
      </c>
    </row>
    <row r="78" spans="1:7">
      <c r="A78" s="263">
        <v>44388</v>
      </c>
      <c r="B78" s="226" t="s">
        <v>377</v>
      </c>
      <c r="C78" s="304">
        <v>22</v>
      </c>
    </row>
    <row r="79" spans="1:7">
      <c r="A79" s="263">
        <v>44388</v>
      </c>
      <c r="B79" s="226" t="s">
        <v>377</v>
      </c>
      <c r="C79" s="304">
        <v>403</v>
      </c>
    </row>
    <row r="80" spans="1:7">
      <c r="A80" s="263">
        <v>44389</v>
      </c>
      <c r="B80" s="300" t="s">
        <v>398</v>
      </c>
      <c r="C80" s="304">
        <v>512</v>
      </c>
    </row>
    <row r="81" spans="1:3">
      <c r="A81" s="263">
        <v>44389</v>
      </c>
      <c r="B81" s="300" t="s">
        <v>1356</v>
      </c>
      <c r="C81" s="304">
        <v>1008</v>
      </c>
    </row>
    <row r="82" spans="1:3">
      <c r="A82" s="263">
        <v>44389</v>
      </c>
      <c r="B82" s="300" t="s">
        <v>1355</v>
      </c>
      <c r="C82" s="304">
        <v>240</v>
      </c>
    </row>
    <row r="83" spans="1:3">
      <c r="A83" s="263">
        <v>44389</v>
      </c>
      <c r="B83" s="300" t="s">
        <v>1427</v>
      </c>
      <c r="C83" s="304">
        <v>525</v>
      </c>
    </row>
    <row r="84" spans="1:3">
      <c r="A84" s="263">
        <v>44389</v>
      </c>
      <c r="B84" s="300" t="s">
        <v>1315</v>
      </c>
      <c r="C84" s="304">
        <v>285</v>
      </c>
    </row>
    <row r="85" spans="1:3">
      <c r="A85" s="263">
        <v>44389</v>
      </c>
      <c r="B85" s="300" t="s">
        <v>1315</v>
      </c>
      <c r="C85" s="304">
        <v>150</v>
      </c>
    </row>
    <row r="86" spans="1:3">
      <c r="A86" s="263">
        <v>44389</v>
      </c>
      <c r="B86" s="300" t="s">
        <v>1356</v>
      </c>
      <c r="C86" s="304">
        <v>100</v>
      </c>
    </row>
    <row r="87" spans="1:3">
      <c r="A87" s="263">
        <v>44389</v>
      </c>
      <c r="B87" s="300" t="s">
        <v>1443</v>
      </c>
      <c r="C87" s="304">
        <v>31.6</v>
      </c>
    </row>
    <row r="88" spans="1:3">
      <c r="A88" s="263">
        <v>44389</v>
      </c>
      <c r="B88" s="300" t="s">
        <v>1444</v>
      </c>
      <c r="C88" s="304">
        <v>147</v>
      </c>
    </row>
    <row r="89" spans="1:3">
      <c r="A89" s="263">
        <v>44389</v>
      </c>
      <c r="B89" s="226" t="s">
        <v>365</v>
      </c>
      <c r="C89" s="304">
        <v>1928</v>
      </c>
    </row>
    <row r="90" spans="1:3">
      <c r="A90" s="263">
        <v>44389</v>
      </c>
      <c r="B90" s="226" t="s">
        <v>1358</v>
      </c>
      <c r="C90" s="304">
        <v>4000</v>
      </c>
    </row>
    <row r="91" spans="1:3">
      <c r="A91" s="263">
        <v>44389</v>
      </c>
      <c r="B91" s="226" t="s">
        <v>1445</v>
      </c>
      <c r="C91" s="304">
        <v>250</v>
      </c>
    </row>
    <row r="92" spans="1:3">
      <c r="A92" s="263">
        <v>44389</v>
      </c>
      <c r="B92" s="226" t="s">
        <v>1318</v>
      </c>
      <c r="C92" s="304">
        <v>160</v>
      </c>
    </row>
    <row r="93" spans="1:3">
      <c r="A93" s="263">
        <v>44389</v>
      </c>
      <c r="B93" s="226" t="s">
        <v>402</v>
      </c>
      <c r="C93" s="304">
        <v>435</v>
      </c>
    </row>
    <row r="94" spans="1:3">
      <c r="A94" s="263">
        <v>44389</v>
      </c>
      <c r="B94" s="226" t="s">
        <v>1305</v>
      </c>
      <c r="C94" s="304">
        <v>1008</v>
      </c>
    </row>
    <row r="95" spans="1:3">
      <c r="A95" s="263">
        <v>44389</v>
      </c>
      <c r="B95" s="226" t="s">
        <v>398</v>
      </c>
      <c r="C95" s="304">
        <v>512</v>
      </c>
    </row>
    <row r="96" spans="1:3">
      <c r="A96" s="263">
        <v>44389</v>
      </c>
      <c r="B96" s="226" t="s">
        <v>360</v>
      </c>
      <c r="C96" s="304">
        <v>215</v>
      </c>
    </row>
    <row r="97" spans="1:3">
      <c r="A97" s="263">
        <v>44389</v>
      </c>
      <c r="B97" s="226" t="s">
        <v>1446</v>
      </c>
      <c r="C97" s="304">
        <v>240</v>
      </c>
    </row>
    <row r="98" spans="1:3">
      <c r="A98" s="263">
        <v>44390</v>
      </c>
      <c r="B98" s="305" t="s">
        <v>1428</v>
      </c>
      <c r="C98" s="308">
        <v>1000</v>
      </c>
    </row>
    <row r="99" spans="1:3">
      <c r="A99" s="263">
        <v>44390</v>
      </c>
      <c r="B99" s="226" t="s">
        <v>1320</v>
      </c>
      <c r="C99" s="304">
        <v>318</v>
      </c>
    </row>
    <row r="100" spans="1:3">
      <c r="A100" s="263">
        <v>44390</v>
      </c>
      <c r="B100" s="226" t="s">
        <v>1320</v>
      </c>
      <c r="C100" s="304">
        <v>207</v>
      </c>
    </row>
    <row r="101" spans="1:3">
      <c r="A101" s="263">
        <v>44390</v>
      </c>
      <c r="B101" s="226" t="s">
        <v>1447</v>
      </c>
      <c r="C101" s="304">
        <v>90</v>
      </c>
    </row>
    <row r="102" spans="1:3" ht="15.75">
      <c r="A102" s="263">
        <v>44390</v>
      </c>
      <c r="B102" s="311" t="s">
        <v>1448</v>
      </c>
      <c r="C102" s="312">
        <v>1700</v>
      </c>
    </row>
    <row r="103" spans="1:3">
      <c r="A103" s="263">
        <v>44390</v>
      </c>
      <c r="B103" s="226" t="s">
        <v>1449</v>
      </c>
      <c r="C103" s="304">
        <v>273</v>
      </c>
    </row>
    <row r="104" spans="1:3">
      <c r="A104" s="263">
        <v>44390</v>
      </c>
      <c r="B104" s="226" t="s">
        <v>1343</v>
      </c>
      <c r="C104" s="304">
        <v>473</v>
      </c>
    </row>
    <row r="105" spans="1:3">
      <c r="A105" s="263">
        <v>44390</v>
      </c>
      <c r="B105" s="226" t="s">
        <v>1343</v>
      </c>
      <c r="C105" s="304">
        <v>163</v>
      </c>
    </row>
    <row r="106" spans="1:3">
      <c r="A106" s="263">
        <v>44390</v>
      </c>
      <c r="B106" s="226" t="s">
        <v>1343</v>
      </c>
      <c r="C106" s="304">
        <v>130</v>
      </c>
    </row>
    <row r="107" spans="1:3">
      <c r="A107" s="263">
        <v>44390</v>
      </c>
      <c r="B107" s="226" t="s">
        <v>1450</v>
      </c>
      <c r="C107" s="304">
        <v>357</v>
      </c>
    </row>
    <row r="108" spans="1:3">
      <c r="A108" s="263">
        <v>44390</v>
      </c>
      <c r="B108" s="226" t="s">
        <v>372</v>
      </c>
      <c r="C108" s="304">
        <v>318</v>
      </c>
    </row>
    <row r="109" spans="1:3">
      <c r="A109" s="263">
        <v>44390</v>
      </c>
      <c r="B109" s="226" t="s">
        <v>1315</v>
      </c>
      <c r="C109" s="304">
        <v>614</v>
      </c>
    </row>
    <row r="110" spans="1:3">
      <c r="A110" s="263">
        <v>44390</v>
      </c>
      <c r="B110" s="226" t="s">
        <v>1451</v>
      </c>
      <c r="C110" s="304">
        <v>90</v>
      </c>
    </row>
    <row r="111" spans="1:3">
      <c r="A111" s="263">
        <v>44391</v>
      </c>
      <c r="B111" s="226" t="s">
        <v>1452</v>
      </c>
      <c r="C111" s="304">
        <v>600</v>
      </c>
    </row>
    <row r="112" spans="1:3">
      <c r="A112" s="263">
        <v>44392</v>
      </c>
      <c r="B112" s="226" t="s">
        <v>1453</v>
      </c>
      <c r="C112" s="304">
        <v>230</v>
      </c>
    </row>
    <row r="113" spans="1:3">
      <c r="A113" s="263">
        <v>44387</v>
      </c>
      <c r="B113" s="65" t="s">
        <v>360</v>
      </c>
      <c r="C113" s="304">
        <v>215</v>
      </c>
    </row>
    <row r="114" spans="1:3">
      <c r="A114" s="263">
        <v>44389</v>
      </c>
      <c r="B114" s="226" t="s">
        <v>342</v>
      </c>
      <c r="C114" s="304">
        <v>208</v>
      </c>
    </row>
    <row r="115" spans="1:3">
      <c r="A115" s="263">
        <v>44391</v>
      </c>
      <c r="B115" s="65" t="s">
        <v>356</v>
      </c>
      <c r="C115" s="304">
        <v>13</v>
      </c>
    </row>
    <row r="116" spans="1:3">
      <c r="A116" s="263">
        <v>44391</v>
      </c>
      <c r="B116" s="65" t="s">
        <v>1315</v>
      </c>
      <c r="C116" s="304">
        <v>780</v>
      </c>
    </row>
    <row r="117" spans="1:3">
      <c r="A117" s="263">
        <v>44393</v>
      </c>
      <c r="B117" s="65" t="s">
        <v>365</v>
      </c>
      <c r="C117" s="304">
        <v>1444</v>
      </c>
    </row>
    <row r="118" spans="1:3">
      <c r="A118" s="263">
        <v>44393</v>
      </c>
      <c r="B118" s="65" t="s">
        <v>360</v>
      </c>
      <c r="C118" s="304">
        <v>260</v>
      </c>
    </row>
    <row r="119" spans="1:3">
      <c r="A119" s="263">
        <v>44393</v>
      </c>
      <c r="B119" s="65" t="s">
        <v>360</v>
      </c>
      <c r="C119" s="304">
        <v>139</v>
      </c>
    </row>
    <row r="120" spans="1:3">
      <c r="A120" s="263">
        <v>44393</v>
      </c>
      <c r="B120" s="65" t="s">
        <v>398</v>
      </c>
      <c r="C120" s="304">
        <v>280</v>
      </c>
    </row>
    <row r="121" spans="1:3">
      <c r="A121" s="263">
        <v>44394</v>
      </c>
      <c r="B121" s="65" t="s">
        <v>1382</v>
      </c>
      <c r="C121" s="310">
        <v>1552</v>
      </c>
    </row>
    <row r="122" spans="1:3">
      <c r="A122" s="263">
        <v>44394</v>
      </c>
      <c r="B122" s="65" t="s">
        <v>1382</v>
      </c>
      <c r="C122" s="310">
        <v>225.8</v>
      </c>
    </row>
    <row r="123" spans="1:3">
      <c r="A123" s="263">
        <v>44395</v>
      </c>
      <c r="B123" s="65" t="s">
        <v>365</v>
      </c>
      <c r="C123" s="304">
        <v>2146.6</v>
      </c>
    </row>
    <row r="124" spans="1:3">
      <c r="A124" s="263">
        <v>44396</v>
      </c>
      <c r="B124" s="65" t="s">
        <v>1343</v>
      </c>
      <c r="C124" s="310">
        <v>918</v>
      </c>
    </row>
    <row r="125" spans="1:3">
      <c r="A125" s="263">
        <v>44396</v>
      </c>
      <c r="B125" s="65" t="s">
        <v>1343</v>
      </c>
      <c r="C125" s="310">
        <v>45</v>
      </c>
    </row>
    <row r="126" spans="1:3">
      <c r="A126" s="263">
        <v>44396</v>
      </c>
      <c r="B126" s="65" t="s">
        <v>1343</v>
      </c>
      <c r="C126" s="310">
        <v>45</v>
      </c>
    </row>
    <row r="127" spans="1:3">
      <c r="A127" s="263">
        <v>44396</v>
      </c>
      <c r="B127" s="65" t="s">
        <v>1343</v>
      </c>
      <c r="C127" s="310">
        <v>45</v>
      </c>
    </row>
    <row r="128" spans="1:3">
      <c r="A128" s="263">
        <v>44396</v>
      </c>
      <c r="B128" s="65" t="s">
        <v>372</v>
      </c>
      <c r="C128" s="304">
        <v>558.77</v>
      </c>
    </row>
    <row r="129" spans="1:3">
      <c r="A129" s="263">
        <v>44396</v>
      </c>
      <c r="B129" s="65" t="s">
        <v>372</v>
      </c>
      <c r="C129" s="310">
        <v>553</v>
      </c>
    </row>
    <row r="130" spans="1:3">
      <c r="A130" s="263">
        <v>44397</v>
      </c>
      <c r="B130" s="65" t="s">
        <v>356</v>
      </c>
      <c r="C130" s="304">
        <v>17</v>
      </c>
    </row>
    <row r="131" spans="1:3">
      <c r="A131" s="263">
        <v>44397</v>
      </c>
      <c r="B131" s="65" t="s">
        <v>1319</v>
      </c>
      <c r="C131" s="304">
        <v>270</v>
      </c>
    </row>
    <row r="132" spans="1:3">
      <c r="A132" s="263">
        <v>44397</v>
      </c>
      <c r="B132" s="65" t="s">
        <v>393</v>
      </c>
      <c r="C132" s="304">
        <v>713</v>
      </c>
    </row>
    <row r="133" spans="1:3">
      <c r="A133" s="263">
        <v>44398</v>
      </c>
      <c r="B133" s="65" t="s">
        <v>365</v>
      </c>
      <c r="C133" s="304">
        <v>685</v>
      </c>
    </row>
    <row r="134" spans="1:3">
      <c r="A134" s="263">
        <v>44399</v>
      </c>
      <c r="B134" s="65" t="s">
        <v>1454</v>
      </c>
      <c r="C134" s="304">
        <v>239</v>
      </c>
    </row>
    <row r="135" spans="1:3">
      <c r="A135" s="263">
        <v>44399</v>
      </c>
      <c r="B135" s="65" t="s">
        <v>360</v>
      </c>
      <c r="C135" s="304">
        <v>550</v>
      </c>
    </row>
    <row r="136" spans="1:3">
      <c r="A136" s="263">
        <v>44400</v>
      </c>
      <c r="B136" s="65" t="s">
        <v>773</v>
      </c>
      <c r="C136" s="304">
        <v>740</v>
      </c>
    </row>
    <row r="137" spans="1:3">
      <c r="A137" s="263">
        <v>44401</v>
      </c>
      <c r="B137" s="65" t="s">
        <v>1382</v>
      </c>
      <c r="C137" s="304">
        <v>1160</v>
      </c>
    </row>
    <row r="138" spans="1:3">
      <c r="A138" s="263">
        <v>44401</v>
      </c>
      <c r="B138" s="65" t="s">
        <v>1380</v>
      </c>
      <c r="C138" s="304">
        <v>292</v>
      </c>
    </row>
    <row r="139" spans="1:3">
      <c r="A139" s="263">
        <v>44401</v>
      </c>
      <c r="B139" s="65" t="s">
        <v>365</v>
      </c>
      <c r="C139" s="304">
        <v>1552.4</v>
      </c>
    </row>
    <row r="140" spans="1:3">
      <c r="A140" s="263">
        <v>44402</v>
      </c>
      <c r="B140" s="65" t="s">
        <v>377</v>
      </c>
      <c r="C140" s="304">
        <v>340.2</v>
      </c>
    </row>
    <row r="141" spans="1:3">
      <c r="A141" s="263">
        <v>44402</v>
      </c>
      <c r="B141" s="65" t="s">
        <v>372</v>
      </c>
      <c r="C141" s="304">
        <v>2048</v>
      </c>
    </row>
    <row r="142" spans="1:3">
      <c r="A142" s="263">
        <v>44403</v>
      </c>
      <c r="B142" s="65" t="s">
        <v>1343</v>
      </c>
      <c r="C142" s="304">
        <v>955</v>
      </c>
    </row>
    <row r="143" spans="1:3">
      <c r="A143" s="263">
        <v>44403</v>
      </c>
      <c r="B143" s="65" t="s">
        <v>1343</v>
      </c>
      <c r="C143" s="304">
        <v>149.1</v>
      </c>
    </row>
    <row r="144" spans="1:3">
      <c r="A144" s="263">
        <v>44403</v>
      </c>
      <c r="B144" s="65" t="s">
        <v>1315</v>
      </c>
      <c r="C144" s="310">
        <v>544</v>
      </c>
    </row>
    <row r="145" spans="1:3">
      <c r="A145" s="263">
        <v>44404</v>
      </c>
      <c r="B145" s="65" t="s">
        <v>365</v>
      </c>
      <c r="C145" s="65">
        <v>654</v>
      </c>
    </row>
    <row r="146" spans="1:3">
      <c r="A146" s="263">
        <v>44404</v>
      </c>
      <c r="B146" s="65" t="s">
        <v>377</v>
      </c>
      <c r="C146" s="310">
        <v>1159.5999999999999</v>
      </c>
    </row>
    <row r="147" spans="1:3">
      <c r="A147" s="263">
        <v>44404</v>
      </c>
      <c r="B147" s="65" t="s">
        <v>377</v>
      </c>
      <c r="C147" s="65">
        <v>346.08</v>
      </c>
    </row>
    <row r="148" spans="1:3">
      <c r="A148" s="263">
        <v>44404</v>
      </c>
      <c r="B148" s="65" t="s">
        <v>1455</v>
      </c>
      <c r="C148" s="65">
        <v>125.81</v>
      </c>
    </row>
    <row r="151" spans="1:3">
      <c r="A151" s="263">
        <v>44405</v>
      </c>
      <c r="B151" s="65" t="s">
        <v>1456</v>
      </c>
      <c r="C151" s="65">
        <v>48.92</v>
      </c>
    </row>
    <row r="152" spans="1:3">
      <c r="A152" s="263">
        <v>44405</v>
      </c>
      <c r="B152" s="65" t="s">
        <v>372</v>
      </c>
      <c r="C152" s="310">
        <v>298.5</v>
      </c>
    </row>
    <row r="153" spans="1:3">
      <c r="A153" s="263">
        <v>44406</v>
      </c>
      <c r="B153" s="65" t="s">
        <v>393</v>
      </c>
      <c r="C153" s="65">
        <v>396.09</v>
      </c>
    </row>
    <row r="154" spans="1:3">
      <c r="A154" s="263">
        <v>44407</v>
      </c>
      <c r="B154" s="65" t="s">
        <v>360</v>
      </c>
      <c r="C154" s="65">
        <v>852</v>
      </c>
    </row>
    <row r="155" spans="1:3">
      <c r="A155" s="263">
        <v>44407</v>
      </c>
      <c r="B155" s="65" t="s">
        <v>398</v>
      </c>
      <c r="C155" s="65">
        <v>369</v>
      </c>
    </row>
    <row r="156" spans="1:3">
      <c r="A156" s="263">
        <v>44408</v>
      </c>
      <c r="B156" s="65" t="s">
        <v>365</v>
      </c>
      <c r="C156" s="310">
        <v>1227.68</v>
      </c>
    </row>
    <row r="157" spans="1:3">
      <c r="A157" s="263">
        <v>44408</v>
      </c>
      <c r="B157" s="65" t="s">
        <v>372</v>
      </c>
      <c r="C157" s="310">
        <v>404</v>
      </c>
    </row>
    <row r="158" spans="1:3">
      <c r="C158" s="310"/>
    </row>
    <row r="159" spans="1:3">
      <c r="C159" s="310"/>
    </row>
    <row r="160" spans="1:3">
      <c r="C160" s="310"/>
    </row>
    <row r="161" spans="1:3" ht="15.75">
      <c r="A161" s="313">
        <v>44405</v>
      </c>
      <c r="B161" s="222" t="s">
        <v>20</v>
      </c>
      <c r="C161" s="314">
        <f>SUM(C2:C144)</f>
        <v>73279.73</v>
      </c>
    </row>
    <row r="162" spans="1:3">
      <c r="A162" s="300" t="s">
        <v>1457</v>
      </c>
      <c r="C162" s="315">
        <v>24000</v>
      </c>
    </row>
    <row r="163" spans="1:3">
      <c r="C163" s="310"/>
    </row>
    <row r="164" spans="1:3">
      <c r="A164" s="263">
        <v>44400</v>
      </c>
      <c r="B164" s="65" t="s">
        <v>1458</v>
      </c>
      <c r="C164" s="310">
        <v>63.5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1CBF-FC40-44E3-8B20-0150B1600844}">
  <dimension ref="A2:I114"/>
  <sheetViews>
    <sheetView workbookViewId="0">
      <selection activeCell="P31" sqref="P30:P31"/>
    </sheetView>
  </sheetViews>
  <sheetFormatPr defaultRowHeight="15"/>
  <sheetData>
    <row r="2" spans="1:9">
      <c r="A2" s="263">
        <v>44409</v>
      </c>
      <c r="B2" s="65" t="s">
        <v>372</v>
      </c>
      <c r="C2" s="232">
        <v>1243.04</v>
      </c>
      <c r="G2" s="263">
        <v>44409</v>
      </c>
      <c r="H2" s="300" t="s">
        <v>1459</v>
      </c>
      <c r="I2" s="232">
        <v>500</v>
      </c>
    </row>
    <row r="3" spans="1:9">
      <c r="A3" s="263">
        <v>44409</v>
      </c>
      <c r="B3" s="65" t="s">
        <v>372</v>
      </c>
      <c r="C3" s="232">
        <v>45</v>
      </c>
      <c r="G3" s="263">
        <v>44412</v>
      </c>
      <c r="H3" s="65" t="s">
        <v>1319</v>
      </c>
      <c r="I3" s="232">
        <v>150</v>
      </c>
    </row>
    <row r="4" spans="1:9">
      <c r="A4" s="263">
        <v>44410</v>
      </c>
      <c r="B4" s="65" t="s">
        <v>1315</v>
      </c>
      <c r="C4" s="232">
        <v>804</v>
      </c>
      <c r="D4" s="65">
        <v>0</v>
      </c>
      <c r="G4" s="263">
        <v>44412</v>
      </c>
      <c r="H4" s="65" t="s">
        <v>1460</v>
      </c>
      <c r="I4" s="232">
        <v>66.98</v>
      </c>
    </row>
    <row r="5" spans="1:9">
      <c r="A5" s="263">
        <v>44410</v>
      </c>
      <c r="B5" s="65" t="s">
        <v>360</v>
      </c>
      <c r="C5" s="232">
        <v>118.1</v>
      </c>
      <c r="G5" s="263">
        <v>44413</v>
      </c>
      <c r="H5" s="65" t="s">
        <v>1461</v>
      </c>
      <c r="I5" s="232">
        <v>42</v>
      </c>
    </row>
    <row r="6" spans="1:9">
      <c r="A6" s="263">
        <v>44411</v>
      </c>
      <c r="B6" s="65" t="s">
        <v>360</v>
      </c>
      <c r="C6" s="232">
        <v>602.36</v>
      </c>
      <c r="G6" s="263">
        <v>44414</v>
      </c>
      <c r="H6" s="300" t="s">
        <v>1459</v>
      </c>
      <c r="I6" s="232">
        <v>500</v>
      </c>
    </row>
    <row r="7" spans="1:9">
      <c r="A7" s="167">
        <v>44412</v>
      </c>
      <c r="B7" s="65" t="s">
        <v>399</v>
      </c>
      <c r="C7" s="232">
        <v>1759</v>
      </c>
      <c r="I7" s="232"/>
    </row>
    <row r="8" spans="1:9">
      <c r="A8" s="263">
        <v>44412</v>
      </c>
      <c r="B8" s="65" t="s">
        <v>406</v>
      </c>
      <c r="C8" s="232">
        <v>1141.93</v>
      </c>
      <c r="G8" s="263">
        <v>44417</v>
      </c>
      <c r="H8" s="65" t="s">
        <v>1462</v>
      </c>
      <c r="I8" s="232">
        <v>362.98</v>
      </c>
    </row>
    <row r="9" spans="1:9">
      <c r="A9" s="263">
        <v>44412</v>
      </c>
      <c r="B9" s="300" t="s">
        <v>365</v>
      </c>
      <c r="C9" s="232">
        <v>2679.6</v>
      </c>
      <c r="G9" s="263">
        <v>44418</v>
      </c>
      <c r="H9" s="226" t="s">
        <v>1463</v>
      </c>
      <c r="I9" s="232">
        <v>217</v>
      </c>
    </row>
    <row r="10" spans="1:9">
      <c r="A10" s="263">
        <v>44412</v>
      </c>
      <c r="B10" s="65" t="s">
        <v>406</v>
      </c>
      <c r="C10" s="232">
        <v>266</v>
      </c>
      <c r="G10" s="263">
        <v>44418</v>
      </c>
      <c r="H10" s="65" t="s">
        <v>1464</v>
      </c>
      <c r="I10" s="232">
        <v>171</v>
      </c>
    </row>
    <row r="11" spans="1:9">
      <c r="A11" s="263">
        <v>44413</v>
      </c>
      <c r="B11" s="65" t="s">
        <v>372</v>
      </c>
      <c r="C11" s="232">
        <v>670</v>
      </c>
      <c r="G11" s="263">
        <v>44418</v>
      </c>
      <c r="H11" s="65" t="s">
        <v>1465</v>
      </c>
      <c r="I11" s="232">
        <v>50</v>
      </c>
    </row>
    <row r="12" spans="1:9">
      <c r="A12" s="263">
        <v>44414</v>
      </c>
      <c r="B12" s="226" t="s">
        <v>360</v>
      </c>
      <c r="C12" s="232">
        <v>2260.56</v>
      </c>
      <c r="G12" s="263">
        <v>44418</v>
      </c>
      <c r="H12" s="65" t="s">
        <v>1466</v>
      </c>
      <c r="I12" s="232">
        <v>475</v>
      </c>
    </row>
    <row r="13" spans="1:9">
      <c r="A13" s="263">
        <v>44414</v>
      </c>
      <c r="B13" s="226" t="s">
        <v>360</v>
      </c>
      <c r="C13" s="232">
        <v>821.4</v>
      </c>
      <c r="G13" s="263">
        <v>44419</v>
      </c>
      <c r="H13" s="65" t="s">
        <v>1467</v>
      </c>
      <c r="I13" s="232">
        <v>28.61</v>
      </c>
    </row>
    <row r="14" spans="1:9">
      <c r="A14" s="263">
        <v>44414</v>
      </c>
      <c r="B14" s="226" t="s">
        <v>360</v>
      </c>
      <c r="C14" s="232">
        <v>184</v>
      </c>
      <c r="I14" s="232"/>
    </row>
    <row r="15" spans="1:9">
      <c r="A15" s="263">
        <v>44414</v>
      </c>
      <c r="B15" s="226" t="s">
        <v>360</v>
      </c>
      <c r="C15" s="232">
        <v>177.9</v>
      </c>
      <c r="I15" s="232"/>
    </row>
    <row r="16" spans="1:9">
      <c r="A16" s="263">
        <v>44414</v>
      </c>
      <c r="B16" s="65" t="s">
        <v>398</v>
      </c>
      <c r="C16" s="232">
        <v>593.49</v>
      </c>
      <c r="I16" s="232"/>
    </row>
    <row r="17" spans="1:9">
      <c r="A17" s="263">
        <v>44415</v>
      </c>
      <c r="B17" s="226" t="s">
        <v>372</v>
      </c>
      <c r="C17" s="232">
        <v>109.2</v>
      </c>
      <c r="I17" s="232"/>
    </row>
    <row r="18" spans="1:9">
      <c r="A18" s="263">
        <v>44415</v>
      </c>
      <c r="B18" s="65" t="s">
        <v>372</v>
      </c>
      <c r="C18" s="232">
        <v>104.22</v>
      </c>
      <c r="I18" s="232"/>
    </row>
    <row r="19" spans="1:9">
      <c r="A19" s="263">
        <v>44415</v>
      </c>
      <c r="B19" s="65" t="s">
        <v>372</v>
      </c>
      <c r="C19" s="232">
        <v>2665.5</v>
      </c>
      <c r="I19" s="232"/>
    </row>
    <row r="20" spans="1:9">
      <c r="A20" s="263">
        <v>44415</v>
      </c>
      <c r="B20" s="65" t="s">
        <v>372</v>
      </c>
      <c r="C20" s="232">
        <v>379.6</v>
      </c>
      <c r="I20" s="232"/>
    </row>
    <row r="21" spans="1:9">
      <c r="A21" s="263">
        <v>44415</v>
      </c>
      <c r="B21" s="65" t="s">
        <v>398</v>
      </c>
      <c r="C21" s="232">
        <v>52</v>
      </c>
      <c r="I21" s="232"/>
    </row>
    <row r="22" spans="1:9">
      <c r="A22" s="263">
        <v>44417</v>
      </c>
      <c r="B22" s="226" t="s">
        <v>342</v>
      </c>
      <c r="C22" s="232">
        <v>208</v>
      </c>
      <c r="I22" s="232"/>
    </row>
    <row r="23" spans="1:9">
      <c r="A23" s="263">
        <v>44417</v>
      </c>
      <c r="B23" s="65" t="s">
        <v>360</v>
      </c>
      <c r="C23" s="232">
        <v>458.4</v>
      </c>
      <c r="I23" s="232"/>
    </row>
    <row r="24" spans="1:9">
      <c r="A24" s="263">
        <v>44418</v>
      </c>
      <c r="B24" s="226" t="s">
        <v>360</v>
      </c>
      <c r="C24" s="232">
        <v>2349.9</v>
      </c>
      <c r="I24" s="232"/>
    </row>
    <row r="25" spans="1:9">
      <c r="A25" s="263">
        <v>44420</v>
      </c>
      <c r="B25" s="300" t="s">
        <v>372</v>
      </c>
      <c r="C25" s="232">
        <v>255</v>
      </c>
      <c r="I25" s="232"/>
    </row>
    <row r="26" spans="1:9">
      <c r="A26" s="263">
        <v>44420</v>
      </c>
      <c r="B26" s="65" t="s">
        <v>372</v>
      </c>
      <c r="C26" s="232">
        <v>217</v>
      </c>
      <c r="I26" s="232"/>
    </row>
    <row r="27" spans="1:9">
      <c r="A27" s="263">
        <v>44420</v>
      </c>
      <c r="B27" s="226" t="s">
        <v>1468</v>
      </c>
      <c r="C27" s="232">
        <v>800</v>
      </c>
      <c r="I27" s="232"/>
    </row>
    <row r="28" spans="1:9">
      <c r="A28" s="263">
        <v>44420</v>
      </c>
      <c r="B28" s="65" t="s">
        <v>1315</v>
      </c>
      <c r="C28" s="232">
        <v>926</v>
      </c>
      <c r="I28" s="232"/>
    </row>
    <row r="29" spans="1:9">
      <c r="A29" s="263">
        <v>44421</v>
      </c>
      <c r="B29" s="226" t="s">
        <v>1469</v>
      </c>
      <c r="C29" s="232">
        <v>418.5</v>
      </c>
      <c r="I29" s="232"/>
    </row>
    <row r="30" spans="1:9">
      <c r="A30" s="263">
        <v>44421</v>
      </c>
      <c r="B30" s="226" t="s">
        <v>1382</v>
      </c>
      <c r="C30" s="232">
        <v>856.26</v>
      </c>
      <c r="I30" s="232"/>
    </row>
    <row r="31" spans="1:9">
      <c r="A31" s="263">
        <v>44421</v>
      </c>
      <c r="B31" s="226" t="s">
        <v>360</v>
      </c>
      <c r="C31" s="232">
        <v>212.71</v>
      </c>
      <c r="I31" s="232"/>
    </row>
    <row r="32" spans="1:9">
      <c r="A32" s="263">
        <v>44421</v>
      </c>
      <c r="B32" s="226" t="s">
        <v>360</v>
      </c>
      <c r="C32" s="232">
        <v>247.82</v>
      </c>
      <c r="I32" s="232"/>
    </row>
    <row r="33" spans="1:9">
      <c r="A33" s="263">
        <v>44421</v>
      </c>
      <c r="B33" s="226" t="s">
        <v>360</v>
      </c>
      <c r="C33" s="232">
        <v>183.94</v>
      </c>
      <c r="I33" s="232"/>
    </row>
    <row r="34" spans="1:9">
      <c r="A34" s="263">
        <v>44421</v>
      </c>
      <c r="B34" s="226" t="s">
        <v>360</v>
      </c>
      <c r="C34" s="232">
        <v>212.48</v>
      </c>
      <c r="I34" s="232"/>
    </row>
    <row r="35" spans="1:9">
      <c r="A35" s="263">
        <v>44421</v>
      </c>
      <c r="B35" s="65" t="s">
        <v>398</v>
      </c>
      <c r="C35" s="232">
        <v>305.3</v>
      </c>
      <c r="I35" s="232"/>
    </row>
    <row r="36" spans="1:9">
      <c r="A36" s="263">
        <v>44422</v>
      </c>
      <c r="B36" s="226" t="s">
        <v>377</v>
      </c>
      <c r="C36" s="232">
        <v>1714.07</v>
      </c>
      <c r="I36" s="232"/>
    </row>
    <row r="37" spans="1:9">
      <c r="A37" s="263">
        <v>44422</v>
      </c>
      <c r="B37" s="226" t="s">
        <v>372</v>
      </c>
      <c r="C37" s="232">
        <v>527.79999999999995</v>
      </c>
      <c r="I37" s="232"/>
    </row>
    <row r="38" spans="1:9">
      <c r="A38" s="263">
        <v>44423</v>
      </c>
      <c r="B38" s="65" t="s">
        <v>377</v>
      </c>
      <c r="C38" s="232">
        <v>1388</v>
      </c>
      <c r="I38" s="232"/>
    </row>
    <row r="39" spans="1:9">
      <c r="I39" s="232"/>
    </row>
    <row r="40" spans="1:9">
      <c r="I40" s="232"/>
    </row>
    <row r="41" spans="1:9">
      <c r="A41" s="167">
        <v>44426</v>
      </c>
      <c r="B41" s="65" t="s">
        <v>399</v>
      </c>
      <c r="C41" s="232">
        <v>280</v>
      </c>
      <c r="I41" s="232"/>
    </row>
    <row r="42" spans="1:9">
      <c r="A42" s="263">
        <v>44426</v>
      </c>
      <c r="B42" s="65" t="s">
        <v>406</v>
      </c>
      <c r="C42" s="232">
        <v>511</v>
      </c>
      <c r="I42" s="232"/>
    </row>
    <row r="43" spans="1:9">
      <c r="A43" s="263">
        <v>44426</v>
      </c>
      <c r="B43" s="65" t="s">
        <v>406</v>
      </c>
      <c r="C43" s="232">
        <v>541</v>
      </c>
      <c r="I43" s="232"/>
    </row>
    <row r="44" spans="1:9">
      <c r="A44" s="263">
        <v>44426</v>
      </c>
      <c r="B44" s="65" t="s">
        <v>1470</v>
      </c>
      <c r="C44" s="232">
        <v>350</v>
      </c>
      <c r="I44" s="232"/>
    </row>
    <row r="45" spans="1:9">
      <c r="A45" s="263">
        <v>44426</v>
      </c>
      <c r="B45" s="65" t="s">
        <v>1471</v>
      </c>
      <c r="C45" s="232">
        <v>1900</v>
      </c>
      <c r="I45" s="232"/>
    </row>
    <row r="46" spans="1:9">
      <c r="A46" s="263">
        <v>44426</v>
      </c>
      <c r="B46" s="65" t="s">
        <v>1472</v>
      </c>
      <c r="C46" s="232">
        <v>552</v>
      </c>
      <c r="I46" s="232"/>
    </row>
    <row r="47" spans="1:9">
      <c r="A47" s="263">
        <v>44426</v>
      </c>
      <c r="B47" s="65" t="s">
        <v>1473</v>
      </c>
      <c r="C47" s="232">
        <v>842</v>
      </c>
      <c r="E47" s="65" t="s">
        <v>1474</v>
      </c>
      <c r="I47" s="232"/>
    </row>
    <row r="48" spans="1:9">
      <c r="A48" s="263">
        <v>44426</v>
      </c>
      <c r="B48" s="65" t="s">
        <v>1475</v>
      </c>
      <c r="C48" s="232">
        <v>300</v>
      </c>
      <c r="I48" s="232"/>
    </row>
    <row r="49" spans="1:9">
      <c r="A49" s="263">
        <v>44426</v>
      </c>
      <c r="B49" s="65" t="s">
        <v>1476</v>
      </c>
      <c r="C49" s="232">
        <v>240</v>
      </c>
      <c r="D49" s="65">
        <v>13154</v>
      </c>
      <c r="E49" s="65">
        <v>3892</v>
      </c>
      <c r="I49" s="232"/>
    </row>
    <row r="50" spans="1:9">
      <c r="A50" s="263">
        <v>44427</v>
      </c>
      <c r="B50" s="65" t="s">
        <v>1477</v>
      </c>
      <c r="C50" s="232">
        <v>200</v>
      </c>
      <c r="I50" s="232"/>
    </row>
    <row r="51" spans="1:9">
      <c r="A51" s="263">
        <v>44427</v>
      </c>
      <c r="B51" s="65" t="s">
        <v>1469</v>
      </c>
      <c r="C51" s="232">
        <v>926</v>
      </c>
      <c r="I51" s="232"/>
    </row>
    <row r="52" spans="1:9">
      <c r="A52" s="263">
        <v>44427</v>
      </c>
      <c r="B52" s="65" t="s">
        <v>360</v>
      </c>
      <c r="C52" s="232">
        <v>173</v>
      </c>
      <c r="I52" s="232"/>
    </row>
    <row r="53" spans="1:9">
      <c r="A53" s="263">
        <v>44427</v>
      </c>
      <c r="B53" s="65" t="s">
        <v>360</v>
      </c>
      <c r="C53" s="232">
        <v>184</v>
      </c>
      <c r="I53" s="232"/>
    </row>
    <row r="54" spans="1:9">
      <c r="A54" s="263">
        <v>44427</v>
      </c>
      <c r="B54" s="65" t="s">
        <v>360</v>
      </c>
      <c r="C54" s="232">
        <v>212</v>
      </c>
      <c r="I54" s="232"/>
    </row>
    <row r="55" spans="1:9">
      <c r="A55" s="263">
        <v>44427</v>
      </c>
      <c r="B55" s="65" t="s">
        <v>360</v>
      </c>
      <c r="C55" s="232">
        <v>248</v>
      </c>
      <c r="I55" s="232"/>
    </row>
    <row r="56" spans="1:9">
      <c r="A56" s="263">
        <v>44427</v>
      </c>
      <c r="B56" s="65" t="s">
        <v>365</v>
      </c>
      <c r="C56" s="232">
        <v>775</v>
      </c>
      <c r="I56" s="232"/>
    </row>
    <row r="57" spans="1:9">
      <c r="A57" s="167">
        <v>44427</v>
      </c>
      <c r="B57" s="65" t="s">
        <v>1469</v>
      </c>
      <c r="C57" s="232">
        <v>926</v>
      </c>
      <c r="I57" s="232"/>
    </row>
    <row r="58" spans="1:9">
      <c r="I58" s="232"/>
    </row>
    <row r="59" spans="1:9">
      <c r="A59" s="167">
        <v>44428</v>
      </c>
      <c r="B59" s="65" t="s">
        <v>419</v>
      </c>
      <c r="C59" s="232">
        <v>420</v>
      </c>
      <c r="I59" s="232"/>
    </row>
    <row r="60" spans="1:9">
      <c r="A60" s="316">
        <v>44428</v>
      </c>
      <c r="B60" s="65" t="s">
        <v>372</v>
      </c>
      <c r="C60" s="232">
        <v>805</v>
      </c>
      <c r="I60" s="232"/>
    </row>
    <row r="61" spans="1:9">
      <c r="A61" s="316">
        <v>44428</v>
      </c>
      <c r="B61" s="65" t="s">
        <v>1327</v>
      </c>
      <c r="C61" s="232">
        <v>73</v>
      </c>
      <c r="I61" s="232"/>
    </row>
    <row r="62" spans="1:9">
      <c r="A62" s="316">
        <v>44428</v>
      </c>
      <c r="B62" s="65" t="s">
        <v>360</v>
      </c>
      <c r="C62" s="232">
        <v>548</v>
      </c>
      <c r="I62" s="232"/>
    </row>
    <row r="63" spans="1:9">
      <c r="A63" s="316"/>
      <c r="I63" s="232"/>
    </row>
    <row r="64" spans="1:9">
      <c r="I64" s="232"/>
    </row>
    <row r="65" spans="1:9">
      <c r="I65" s="232"/>
    </row>
    <row r="66" spans="1:9">
      <c r="A66" s="263">
        <v>44429</v>
      </c>
      <c r="B66" s="65" t="s">
        <v>1478</v>
      </c>
      <c r="C66" s="232">
        <v>440</v>
      </c>
      <c r="I66" s="232"/>
    </row>
    <row r="67" spans="1:9">
      <c r="A67" s="263">
        <v>44429</v>
      </c>
      <c r="B67" s="65" t="s">
        <v>1479</v>
      </c>
      <c r="C67" s="232">
        <v>97</v>
      </c>
      <c r="I67" s="232"/>
    </row>
    <row r="68" spans="1:9">
      <c r="A68" s="263">
        <v>44429</v>
      </c>
      <c r="B68" s="65" t="s">
        <v>372</v>
      </c>
      <c r="C68" s="232">
        <v>1585</v>
      </c>
      <c r="I68" s="232"/>
    </row>
    <row r="69" spans="1:9">
      <c r="A69" s="263">
        <v>44429</v>
      </c>
      <c r="B69" s="65" t="s">
        <v>372</v>
      </c>
      <c r="C69" s="232">
        <v>612</v>
      </c>
      <c r="I69" s="232"/>
    </row>
    <row r="70" spans="1:9">
      <c r="A70" s="263">
        <v>44429</v>
      </c>
      <c r="B70" s="65" t="s">
        <v>372</v>
      </c>
      <c r="C70" s="232">
        <v>79</v>
      </c>
      <c r="I70" s="232"/>
    </row>
    <row r="71" spans="1:9">
      <c r="A71" s="167">
        <v>44429</v>
      </c>
      <c r="B71" s="65" t="s">
        <v>377</v>
      </c>
      <c r="C71" s="232">
        <v>1005</v>
      </c>
      <c r="I71" s="232"/>
    </row>
    <row r="72" spans="1:9">
      <c r="A72" s="167">
        <v>44429</v>
      </c>
      <c r="B72" s="65" t="s">
        <v>1349</v>
      </c>
      <c r="C72" s="232">
        <v>100</v>
      </c>
      <c r="I72" s="232"/>
    </row>
    <row r="73" spans="1:9">
      <c r="A73" s="263">
        <v>44430</v>
      </c>
      <c r="B73" s="65" t="s">
        <v>372</v>
      </c>
      <c r="C73" s="232">
        <v>2037</v>
      </c>
      <c r="I73" s="232"/>
    </row>
    <row r="74" spans="1:9">
      <c r="A74" s="263">
        <v>44430</v>
      </c>
      <c r="B74" s="65" t="s">
        <v>372</v>
      </c>
      <c r="C74" s="232">
        <v>448</v>
      </c>
      <c r="I74" s="232"/>
    </row>
    <row r="75" spans="1:9">
      <c r="A75" s="263">
        <v>44431</v>
      </c>
      <c r="B75" s="65" t="s">
        <v>377</v>
      </c>
      <c r="C75" s="232">
        <v>594</v>
      </c>
      <c r="I75" s="232"/>
    </row>
    <row r="76" spans="1:9">
      <c r="A76" s="263">
        <v>44431</v>
      </c>
      <c r="B76" s="65" t="s">
        <v>1480</v>
      </c>
      <c r="C76" s="232">
        <v>287</v>
      </c>
      <c r="I76" s="232"/>
    </row>
    <row r="77" spans="1:9">
      <c r="A77" s="263">
        <v>44431</v>
      </c>
      <c r="B77" s="65" t="s">
        <v>1480</v>
      </c>
      <c r="C77" s="232">
        <v>105</v>
      </c>
      <c r="I77" s="232"/>
    </row>
    <row r="78" spans="1:9">
      <c r="A78" s="263">
        <v>44431</v>
      </c>
      <c r="B78" s="65" t="s">
        <v>365</v>
      </c>
      <c r="C78" s="232">
        <v>1618</v>
      </c>
      <c r="I78" s="232"/>
    </row>
    <row r="79" spans="1:9">
      <c r="A79" s="263">
        <v>44431</v>
      </c>
      <c r="B79" s="65" t="s">
        <v>365</v>
      </c>
      <c r="C79" s="232">
        <v>410</v>
      </c>
      <c r="I79" s="232"/>
    </row>
    <row r="80" spans="1:9">
      <c r="A80" s="167">
        <v>44431</v>
      </c>
      <c r="B80" s="65" t="s">
        <v>1469</v>
      </c>
      <c r="C80" s="232">
        <v>744</v>
      </c>
      <c r="I80" s="232"/>
    </row>
    <row r="81" spans="1:9">
      <c r="A81" s="263">
        <v>44432</v>
      </c>
      <c r="B81" s="65" t="s">
        <v>360</v>
      </c>
      <c r="C81" s="232">
        <v>259</v>
      </c>
      <c r="I81" s="232"/>
    </row>
    <row r="82" spans="1:9">
      <c r="A82" s="263">
        <v>44432</v>
      </c>
      <c r="B82" s="65" t="s">
        <v>360</v>
      </c>
      <c r="C82" s="232">
        <v>598</v>
      </c>
      <c r="I82" s="232"/>
    </row>
    <row r="83" spans="1:9">
      <c r="A83" s="263">
        <v>44432</v>
      </c>
      <c r="B83" s="65" t="s">
        <v>360</v>
      </c>
      <c r="C83" s="232">
        <v>821</v>
      </c>
      <c r="I83" s="232"/>
    </row>
    <row r="84" spans="1:9">
      <c r="A84" s="263">
        <v>44432</v>
      </c>
      <c r="B84" s="65" t="s">
        <v>360</v>
      </c>
      <c r="C84" s="232">
        <v>227</v>
      </c>
      <c r="I84" s="232"/>
    </row>
    <row r="85" spans="1:9">
      <c r="A85" s="263">
        <v>44432</v>
      </c>
      <c r="B85" s="65" t="s">
        <v>360</v>
      </c>
      <c r="C85" s="232">
        <v>191</v>
      </c>
      <c r="I85" s="232"/>
    </row>
    <row r="86" spans="1:9">
      <c r="A86" s="263">
        <v>44432</v>
      </c>
      <c r="B86" s="65" t="s">
        <v>360</v>
      </c>
      <c r="C86" s="232">
        <v>289</v>
      </c>
      <c r="I86" s="232"/>
    </row>
    <row r="87" spans="1:9">
      <c r="A87" s="263">
        <v>44432</v>
      </c>
      <c r="B87" s="65" t="s">
        <v>360</v>
      </c>
      <c r="C87" s="232">
        <v>105</v>
      </c>
      <c r="I87" s="232"/>
    </row>
    <row r="88" spans="1:9">
      <c r="A88" s="263">
        <v>44432</v>
      </c>
      <c r="B88" s="65" t="s">
        <v>360</v>
      </c>
      <c r="C88" s="232">
        <v>105</v>
      </c>
      <c r="I88" s="232"/>
    </row>
    <row r="89" spans="1:9">
      <c r="A89" s="167">
        <v>44432</v>
      </c>
      <c r="B89" s="65" t="s">
        <v>399</v>
      </c>
      <c r="C89" s="232">
        <v>280</v>
      </c>
      <c r="I89" s="232"/>
    </row>
    <row r="90" spans="1:9">
      <c r="A90" s="167">
        <v>44433</v>
      </c>
      <c r="B90" s="65" t="s">
        <v>419</v>
      </c>
      <c r="C90" s="232">
        <v>245</v>
      </c>
      <c r="I90" s="232"/>
    </row>
    <row r="91" spans="1:9">
      <c r="A91" s="167">
        <v>44433</v>
      </c>
      <c r="B91" s="65" t="s">
        <v>1469</v>
      </c>
      <c r="C91" s="232">
        <v>576</v>
      </c>
      <c r="I91" s="232"/>
    </row>
    <row r="92" spans="1:9">
      <c r="A92" s="167">
        <v>44433</v>
      </c>
      <c r="B92" s="65" t="s">
        <v>1469</v>
      </c>
      <c r="C92" s="232">
        <v>313</v>
      </c>
      <c r="I92" s="232"/>
    </row>
    <row r="93" spans="1:9">
      <c r="A93" s="167">
        <v>44433</v>
      </c>
      <c r="B93" s="65" t="s">
        <v>1469</v>
      </c>
      <c r="C93" s="232">
        <v>349</v>
      </c>
      <c r="I93" s="232"/>
    </row>
    <row r="94" spans="1:9">
      <c r="A94" s="167">
        <v>44433</v>
      </c>
      <c r="B94" s="65" t="s">
        <v>372</v>
      </c>
      <c r="C94" s="232">
        <v>1206</v>
      </c>
      <c r="E94" s="65">
        <v>3</v>
      </c>
      <c r="I94" s="232"/>
    </row>
    <row r="95" spans="1:9">
      <c r="A95" s="167">
        <v>44433</v>
      </c>
      <c r="B95" s="65" t="s">
        <v>1301</v>
      </c>
      <c r="C95" s="232">
        <v>22</v>
      </c>
      <c r="I95" s="232"/>
    </row>
    <row r="96" spans="1:9">
      <c r="A96" s="167">
        <v>44434</v>
      </c>
      <c r="B96" s="65" t="s">
        <v>773</v>
      </c>
      <c r="C96" s="232">
        <v>995</v>
      </c>
      <c r="I96" s="232"/>
    </row>
    <row r="97" spans="1:9">
      <c r="A97" s="167">
        <v>44434</v>
      </c>
      <c r="B97" s="65" t="s">
        <v>773</v>
      </c>
      <c r="C97" s="232">
        <v>1345</v>
      </c>
      <c r="I97" s="232"/>
    </row>
    <row r="98" spans="1:9">
      <c r="A98" s="167">
        <v>44434</v>
      </c>
      <c r="B98" s="65" t="s">
        <v>377</v>
      </c>
      <c r="C98" s="232">
        <v>1062</v>
      </c>
      <c r="I98" s="232"/>
    </row>
    <row r="99" spans="1:9">
      <c r="A99" s="167">
        <v>44434</v>
      </c>
      <c r="B99" s="65" t="s">
        <v>1281</v>
      </c>
      <c r="C99" s="232">
        <v>426</v>
      </c>
      <c r="I99" s="232"/>
    </row>
    <row r="100" spans="1:9">
      <c r="I100" s="232"/>
    </row>
    <row r="101" spans="1:9">
      <c r="A101" s="167">
        <v>44435</v>
      </c>
      <c r="B101" s="65" t="s">
        <v>435</v>
      </c>
      <c r="C101" s="232">
        <v>562</v>
      </c>
      <c r="I101" s="232"/>
    </row>
    <row r="102" spans="1:9">
      <c r="A102" s="167">
        <v>44435</v>
      </c>
      <c r="B102" s="65" t="s">
        <v>398</v>
      </c>
      <c r="C102" s="232">
        <v>457</v>
      </c>
      <c r="I102" s="232"/>
    </row>
    <row r="103" spans="1:9">
      <c r="A103" s="167">
        <v>44435</v>
      </c>
      <c r="B103" s="65" t="s">
        <v>1481</v>
      </c>
      <c r="C103" s="232">
        <v>516</v>
      </c>
      <c r="I103" s="232"/>
    </row>
    <row r="104" spans="1:9">
      <c r="A104" s="167">
        <v>44435</v>
      </c>
      <c r="B104" s="65" t="s">
        <v>1481</v>
      </c>
      <c r="C104" s="232">
        <v>154</v>
      </c>
      <c r="I104" s="232"/>
    </row>
    <row r="105" spans="1:9">
      <c r="A105" s="167">
        <v>44435</v>
      </c>
      <c r="B105" s="65" t="s">
        <v>360</v>
      </c>
      <c r="C105" s="232">
        <v>345</v>
      </c>
      <c r="I105" s="232"/>
    </row>
    <row r="106" spans="1:9">
      <c r="A106" s="167">
        <v>44435</v>
      </c>
      <c r="B106" s="65" t="s">
        <v>360</v>
      </c>
      <c r="C106" s="232">
        <v>250</v>
      </c>
      <c r="I106" s="232"/>
    </row>
    <row r="107" spans="1:9">
      <c r="A107" s="167">
        <v>44435</v>
      </c>
      <c r="B107" s="65" t="s">
        <v>360</v>
      </c>
      <c r="C107" s="232">
        <v>77</v>
      </c>
      <c r="I107" s="232"/>
    </row>
    <row r="108" spans="1:9">
      <c r="A108" s="167">
        <v>44435</v>
      </c>
      <c r="B108" s="65" t="s">
        <v>360</v>
      </c>
      <c r="C108" s="232">
        <v>600</v>
      </c>
      <c r="I108" s="232"/>
    </row>
    <row r="109" spans="1:9">
      <c r="A109" s="167">
        <v>44435</v>
      </c>
      <c r="B109" s="65" t="s">
        <v>360</v>
      </c>
      <c r="C109" s="232">
        <v>165</v>
      </c>
      <c r="I109" s="232"/>
    </row>
    <row r="110" spans="1:9">
      <c r="A110" s="167">
        <v>44435</v>
      </c>
      <c r="B110" s="65" t="s">
        <v>360</v>
      </c>
      <c r="C110" s="232">
        <v>1117</v>
      </c>
      <c r="I110" s="232"/>
    </row>
    <row r="111" spans="1:9">
      <c r="A111" s="167">
        <v>44435</v>
      </c>
      <c r="B111" s="65" t="s">
        <v>360</v>
      </c>
      <c r="C111" s="232">
        <v>0</v>
      </c>
      <c r="I111" s="232"/>
    </row>
    <row r="112" spans="1:9">
      <c r="C112" s="232"/>
      <c r="I112" s="232"/>
    </row>
    <row r="113" spans="2:9">
      <c r="C113" s="232"/>
      <c r="I113" s="232"/>
    </row>
    <row r="114" spans="2:9">
      <c r="B114" s="65" t="s">
        <v>20</v>
      </c>
      <c r="C114" s="232">
        <f>SUM(C2:C113)</f>
        <v>62782.079999999994</v>
      </c>
      <c r="I114" s="232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E42E-0F95-46EF-859A-1526D8803E39}">
  <dimension ref="A1:Q64"/>
  <sheetViews>
    <sheetView workbookViewId="0">
      <selection activeCell="V14" sqref="V14"/>
    </sheetView>
  </sheetViews>
  <sheetFormatPr defaultRowHeight="15"/>
  <sheetData>
    <row r="1" spans="1:17" ht="15.75">
      <c r="A1" s="167">
        <v>44501</v>
      </c>
      <c r="B1" s="65" t="s">
        <v>372</v>
      </c>
      <c r="C1" s="317">
        <v>3696.86</v>
      </c>
      <c r="D1" s="85"/>
      <c r="E1" s="167">
        <v>44475</v>
      </c>
      <c r="F1" s="65" t="s">
        <v>1482</v>
      </c>
      <c r="G1" s="318">
        <v>3882.8</v>
      </c>
      <c r="H1" s="85" t="s">
        <v>1483</v>
      </c>
      <c r="I1" s="167"/>
      <c r="J1" s="319"/>
      <c r="K1" s="167">
        <v>44460</v>
      </c>
      <c r="L1" s="65" t="s">
        <v>1482</v>
      </c>
      <c r="M1" s="320">
        <v>4904.3999999999996</v>
      </c>
      <c r="Q1" s="319"/>
    </row>
    <row r="2" spans="1:17" ht="15.75">
      <c r="A2" s="167">
        <v>44504</v>
      </c>
      <c r="B2" s="65" t="s">
        <v>1484</v>
      </c>
      <c r="C2" s="318">
        <v>286.8</v>
      </c>
      <c r="D2" s="85"/>
      <c r="E2" s="167">
        <v>44477</v>
      </c>
      <c r="F2" s="65" t="s">
        <v>398</v>
      </c>
      <c r="G2" s="318">
        <v>289.2</v>
      </c>
      <c r="H2" s="167">
        <v>44482</v>
      </c>
      <c r="I2" s="65" t="s">
        <v>406</v>
      </c>
      <c r="J2" s="319">
        <v>416.7</v>
      </c>
      <c r="K2" s="167">
        <v>44469</v>
      </c>
      <c r="L2" s="65" t="s">
        <v>1482</v>
      </c>
      <c r="M2" s="320">
        <v>2913.6</v>
      </c>
      <c r="Q2" s="319"/>
    </row>
    <row r="3" spans="1:17" ht="15.75">
      <c r="A3" s="167">
        <v>44504</v>
      </c>
      <c r="B3" s="65" t="s">
        <v>1464</v>
      </c>
      <c r="C3" s="318">
        <v>507</v>
      </c>
      <c r="D3" s="85"/>
      <c r="G3" s="317"/>
      <c r="H3" s="167">
        <v>44482</v>
      </c>
      <c r="I3" s="65" t="s">
        <v>406</v>
      </c>
      <c r="J3" s="319">
        <v>416.7</v>
      </c>
      <c r="K3" s="167">
        <v>44467</v>
      </c>
      <c r="L3" s="65" t="s">
        <v>1482</v>
      </c>
      <c r="M3" s="320">
        <v>2676</v>
      </c>
      <c r="Q3" s="319"/>
    </row>
    <row r="4" spans="1:17" ht="15.75">
      <c r="A4" s="167">
        <v>44504</v>
      </c>
      <c r="B4" s="65" t="s">
        <v>1464</v>
      </c>
      <c r="C4" s="321">
        <v>120</v>
      </c>
      <c r="D4" s="85"/>
      <c r="E4" s="167">
        <v>44489</v>
      </c>
      <c r="F4" s="65" t="s">
        <v>393</v>
      </c>
      <c r="G4" s="318">
        <v>795.8</v>
      </c>
      <c r="H4" s="322">
        <v>44482</v>
      </c>
      <c r="I4" s="65" t="s">
        <v>377</v>
      </c>
      <c r="J4" s="65">
        <v>137.87</v>
      </c>
      <c r="K4" s="167"/>
      <c r="M4" s="320"/>
      <c r="Q4" s="319"/>
    </row>
    <row r="5" spans="1:17" ht="15.75">
      <c r="A5" s="167">
        <v>44504</v>
      </c>
      <c r="B5" s="65" t="s">
        <v>365</v>
      </c>
      <c r="C5" s="317">
        <v>744</v>
      </c>
      <c r="D5" s="85"/>
      <c r="E5" s="167">
        <v>44489</v>
      </c>
      <c r="F5" s="65" t="s">
        <v>1485</v>
      </c>
      <c r="G5" s="318">
        <v>197</v>
      </c>
      <c r="K5" s="167">
        <v>44501</v>
      </c>
      <c r="L5" s="65" t="s">
        <v>1305</v>
      </c>
      <c r="M5" s="320">
        <v>2480</v>
      </c>
      <c r="O5" s="322">
        <v>44515</v>
      </c>
      <c r="P5" s="65" t="s">
        <v>365</v>
      </c>
      <c r="Q5" s="319">
        <v>2073.31</v>
      </c>
    </row>
    <row r="6" spans="1:17" ht="15.75">
      <c r="A6" s="167">
        <v>44505</v>
      </c>
      <c r="B6" s="65" t="s">
        <v>365</v>
      </c>
      <c r="C6" s="317">
        <v>1463.76</v>
      </c>
      <c r="D6" s="85"/>
      <c r="E6" s="167">
        <v>44491</v>
      </c>
      <c r="F6" s="65" t="s">
        <v>398</v>
      </c>
      <c r="G6" s="318">
        <v>242.4</v>
      </c>
      <c r="H6" s="322">
        <v>44489</v>
      </c>
      <c r="I6" s="65" t="s">
        <v>1324</v>
      </c>
      <c r="J6" s="65">
        <v>85.38</v>
      </c>
      <c r="K6" s="167">
        <v>44501</v>
      </c>
      <c r="L6" s="65" t="s">
        <v>365</v>
      </c>
      <c r="M6" s="320">
        <v>3030.6</v>
      </c>
      <c r="O6" s="167">
        <v>44518</v>
      </c>
      <c r="P6" s="65" t="s">
        <v>372</v>
      </c>
      <c r="Q6" s="320">
        <v>1304.3499999999999</v>
      </c>
    </row>
    <row r="7" spans="1:17" ht="15.75">
      <c r="A7" s="167">
        <v>44505</v>
      </c>
      <c r="B7" s="65" t="s">
        <v>1486</v>
      </c>
      <c r="C7" s="318">
        <v>660.71</v>
      </c>
      <c r="D7" s="85"/>
      <c r="E7" s="167">
        <v>44491</v>
      </c>
      <c r="F7" s="65" t="s">
        <v>360</v>
      </c>
      <c r="G7" s="318">
        <v>477.38</v>
      </c>
      <c r="H7" s="322">
        <v>44490</v>
      </c>
      <c r="I7" s="65" t="s">
        <v>1487</v>
      </c>
      <c r="J7" s="65">
        <v>239.76</v>
      </c>
      <c r="K7" s="167">
        <v>44501</v>
      </c>
      <c r="L7" s="65" t="s">
        <v>365</v>
      </c>
      <c r="M7" s="320">
        <v>1414.72</v>
      </c>
      <c r="O7" s="167">
        <v>44518</v>
      </c>
      <c r="P7" s="65" t="s">
        <v>1486</v>
      </c>
      <c r="Q7" s="320">
        <v>554.71</v>
      </c>
    </row>
    <row r="8" spans="1:17" ht="15.75">
      <c r="A8" s="167">
        <v>44505</v>
      </c>
      <c r="B8" s="65" t="s">
        <v>1464</v>
      </c>
      <c r="C8" s="318">
        <v>198</v>
      </c>
      <c r="D8" s="85"/>
      <c r="E8" s="167">
        <v>44491</v>
      </c>
      <c r="F8" s="65" t="s">
        <v>1324</v>
      </c>
      <c r="G8" s="318">
        <v>63.68</v>
      </c>
      <c r="H8" s="322">
        <v>44490</v>
      </c>
      <c r="I8" s="65" t="s">
        <v>1487</v>
      </c>
      <c r="J8" s="65">
        <v>2246.63</v>
      </c>
      <c r="K8" s="167"/>
      <c r="L8" s="85" t="s">
        <v>1483</v>
      </c>
      <c r="M8" s="320"/>
      <c r="O8" s="322">
        <v>44518</v>
      </c>
      <c r="P8" s="65" t="s">
        <v>398</v>
      </c>
      <c r="Q8" s="319">
        <v>117</v>
      </c>
    </row>
    <row r="9" spans="1:17" ht="15.75">
      <c r="A9" s="167">
        <v>44505</v>
      </c>
      <c r="B9" s="65" t="s">
        <v>398</v>
      </c>
      <c r="C9" s="318">
        <v>144.6</v>
      </c>
      <c r="D9" s="85"/>
      <c r="E9" s="167">
        <v>44491</v>
      </c>
      <c r="F9" s="65" t="s">
        <v>1464</v>
      </c>
      <c r="G9" s="318">
        <v>94.8</v>
      </c>
      <c r="H9" s="322">
        <v>44494</v>
      </c>
      <c r="I9" s="65" t="s">
        <v>1488</v>
      </c>
      <c r="J9" s="65">
        <v>216.55</v>
      </c>
      <c r="K9" s="167">
        <v>44501</v>
      </c>
      <c r="L9" s="65" t="s">
        <v>377</v>
      </c>
      <c r="M9" s="65">
        <v>895.65</v>
      </c>
      <c r="O9" s="322">
        <v>44520</v>
      </c>
      <c r="P9" s="65" t="s">
        <v>365</v>
      </c>
      <c r="Q9" s="319">
        <v>1553.2</v>
      </c>
    </row>
    <row r="10" spans="1:17" ht="15.75">
      <c r="A10" s="167">
        <v>44505</v>
      </c>
      <c r="B10" s="65" t="s">
        <v>398</v>
      </c>
      <c r="C10" s="318">
        <v>387</v>
      </c>
      <c r="D10" s="85"/>
      <c r="E10" s="322">
        <v>44491</v>
      </c>
      <c r="F10" s="65" t="s">
        <v>372</v>
      </c>
      <c r="G10" s="317">
        <v>911.3</v>
      </c>
      <c r="H10" s="322">
        <v>44494</v>
      </c>
      <c r="I10" s="65" t="s">
        <v>1324</v>
      </c>
      <c r="J10" s="65">
        <v>490.36</v>
      </c>
      <c r="K10" s="167">
        <v>44501</v>
      </c>
      <c r="L10" s="65" t="s">
        <v>1489</v>
      </c>
      <c r="M10" s="65">
        <v>3773.5</v>
      </c>
      <c r="O10" s="322">
        <v>44520</v>
      </c>
      <c r="P10" s="65" t="s">
        <v>365</v>
      </c>
      <c r="Q10" s="319">
        <v>832.2</v>
      </c>
    </row>
    <row r="11" spans="1:17" ht="15.75">
      <c r="A11" s="167">
        <v>44505</v>
      </c>
      <c r="B11" s="65" t="s">
        <v>1490</v>
      </c>
      <c r="C11" s="318">
        <v>249.84</v>
      </c>
      <c r="D11" s="85"/>
      <c r="E11" s="322">
        <v>44491</v>
      </c>
      <c r="F11" s="65" t="s">
        <v>372</v>
      </c>
      <c r="G11" s="323">
        <v>127</v>
      </c>
      <c r="K11" s="167">
        <v>44503</v>
      </c>
      <c r="L11" s="65" t="s">
        <v>1491</v>
      </c>
      <c r="M11" s="65">
        <v>2913.6</v>
      </c>
      <c r="O11" s="322">
        <v>44520</v>
      </c>
      <c r="P11" s="65" t="s">
        <v>372</v>
      </c>
      <c r="Q11" s="319">
        <v>2085</v>
      </c>
    </row>
    <row r="12" spans="1:17" ht="15.75">
      <c r="A12" s="167">
        <v>44506</v>
      </c>
      <c r="B12" s="65" t="s">
        <v>372</v>
      </c>
      <c r="C12" s="318">
        <v>2625.12</v>
      </c>
      <c r="D12" s="85"/>
      <c r="E12" s="167">
        <v>44491</v>
      </c>
      <c r="F12" s="65" t="s">
        <v>360</v>
      </c>
      <c r="G12" s="318">
        <v>100.4</v>
      </c>
      <c r="H12" s="322">
        <v>44498</v>
      </c>
      <c r="I12" s="65" t="s">
        <v>377</v>
      </c>
      <c r="J12" s="65">
        <v>1427.62</v>
      </c>
      <c r="K12" s="167">
        <v>44503</v>
      </c>
      <c r="L12" s="65" t="s">
        <v>1278</v>
      </c>
      <c r="M12" s="324">
        <v>200.7</v>
      </c>
      <c r="O12" s="322">
        <v>44521</v>
      </c>
      <c r="P12" s="65" t="s">
        <v>365</v>
      </c>
      <c r="Q12" s="65">
        <v>1974.6</v>
      </c>
    </row>
    <row r="13" spans="1:17" ht="15.75">
      <c r="A13" s="167">
        <v>44506</v>
      </c>
      <c r="B13" s="65" t="s">
        <v>1492</v>
      </c>
      <c r="C13" s="318">
        <v>743.04</v>
      </c>
      <c r="D13" s="85"/>
      <c r="E13" s="167">
        <v>44492</v>
      </c>
      <c r="F13" s="65" t="s">
        <v>372</v>
      </c>
      <c r="G13" s="318">
        <v>2528.12</v>
      </c>
      <c r="H13" s="167">
        <v>44500</v>
      </c>
      <c r="I13" s="65" t="s">
        <v>1278</v>
      </c>
      <c r="J13" s="319">
        <v>144.71</v>
      </c>
      <c r="K13" s="167">
        <v>44503</v>
      </c>
      <c r="L13" s="65" t="s">
        <v>1278</v>
      </c>
      <c r="M13" s="324">
        <v>200.9</v>
      </c>
      <c r="O13" s="322">
        <v>44522</v>
      </c>
      <c r="P13" s="65" t="s">
        <v>365</v>
      </c>
      <c r="Q13" s="319">
        <v>549.79999999999995</v>
      </c>
    </row>
    <row r="14" spans="1:17" ht="15.75">
      <c r="A14" s="167">
        <v>44506</v>
      </c>
      <c r="B14" s="65" t="s">
        <v>1464</v>
      </c>
      <c r="C14" s="318">
        <v>61.5</v>
      </c>
      <c r="D14" s="85"/>
      <c r="E14" s="167">
        <v>44492</v>
      </c>
      <c r="F14" s="65" t="s">
        <v>1464</v>
      </c>
      <c r="G14" s="318">
        <v>167.5</v>
      </c>
      <c r="K14" s="167">
        <v>44503</v>
      </c>
      <c r="L14" s="65" t="s">
        <v>1491</v>
      </c>
      <c r="M14" s="65">
        <v>708.77</v>
      </c>
      <c r="O14" s="322">
        <v>44523</v>
      </c>
      <c r="P14" s="65" t="s">
        <v>1490</v>
      </c>
      <c r="Q14" s="319">
        <v>554.71</v>
      </c>
    </row>
    <row r="15" spans="1:17" ht="15.75">
      <c r="A15" s="167">
        <v>44506</v>
      </c>
      <c r="B15" s="65" t="s">
        <v>365</v>
      </c>
      <c r="C15" s="318">
        <v>1078.8</v>
      </c>
      <c r="D15" s="85"/>
      <c r="E15" s="167">
        <v>44492</v>
      </c>
      <c r="F15" s="65" t="s">
        <v>317</v>
      </c>
      <c r="G15" s="318">
        <v>94.5</v>
      </c>
      <c r="I15" s="99" t="s">
        <v>20</v>
      </c>
      <c r="J15" s="325">
        <f>SUM(J2:J13)</f>
        <v>5822.28</v>
      </c>
      <c r="K15" s="167">
        <v>44503</v>
      </c>
      <c r="L15" s="65" t="s">
        <v>1480</v>
      </c>
      <c r="M15" s="324">
        <v>1117.83</v>
      </c>
      <c r="O15" s="322">
        <v>44524</v>
      </c>
      <c r="P15" s="65" t="s">
        <v>1486</v>
      </c>
      <c r="Q15" s="319">
        <v>192.98</v>
      </c>
    </row>
    <row r="16" spans="1:17" ht="15.75">
      <c r="A16" s="167">
        <v>44508</v>
      </c>
      <c r="B16" s="65" t="s">
        <v>1484</v>
      </c>
      <c r="C16" s="318">
        <v>812.4</v>
      </c>
      <c r="D16" s="85"/>
      <c r="E16" s="167">
        <v>44493</v>
      </c>
      <c r="F16" s="65" t="s">
        <v>1493</v>
      </c>
      <c r="G16" s="318">
        <v>60</v>
      </c>
      <c r="K16" s="167">
        <v>44503</v>
      </c>
      <c r="L16" s="65" t="s">
        <v>1480</v>
      </c>
      <c r="M16" s="65">
        <v>169.5</v>
      </c>
      <c r="O16" s="322">
        <v>44525</v>
      </c>
      <c r="P16" s="65" t="s">
        <v>1490</v>
      </c>
      <c r="Q16" s="319">
        <v>513.21</v>
      </c>
    </row>
    <row r="17" spans="1:17" ht="15.75">
      <c r="A17" s="167">
        <v>44508</v>
      </c>
      <c r="B17" s="65" t="s">
        <v>1494</v>
      </c>
      <c r="C17" s="317">
        <v>697.69</v>
      </c>
      <c r="D17" s="85"/>
      <c r="E17" s="167">
        <v>44493</v>
      </c>
      <c r="F17" s="65" t="s">
        <v>372</v>
      </c>
      <c r="G17" s="318">
        <v>1622.6</v>
      </c>
      <c r="O17" s="322">
        <v>44525</v>
      </c>
      <c r="P17" s="65" t="s">
        <v>1490</v>
      </c>
      <c r="Q17" s="319">
        <v>334.02</v>
      </c>
    </row>
    <row r="18" spans="1:17" ht="15.75">
      <c r="A18" s="167">
        <v>44509</v>
      </c>
      <c r="B18" s="65" t="s">
        <v>1324</v>
      </c>
      <c r="C18" s="318">
        <v>2014.16</v>
      </c>
      <c r="D18" s="85"/>
      <c r="E18" s="322">
        <v>44494</v>
      </c>
      <c r="F18" s="65" t="s">
        <v>1495</v>
      </c>
      <c r="G18" s="317">
        <v>24.03</v>
      </c>
      <c r="K18" s="167">
        <v>44504</v>
      </c>
      <c r="L18" s="65" t="s">
        <v>406</v>
      </c>
      <c r="M18" s="65">
        <v>657.2</v>
      </c>
      <c r="O18" s="322">
        <v>44526</v>
      </c>
      <c r="P18" s="65" t="s">
        <v>398</v>
      </c>
      <c r="Q18" s="319">
        <v>117</v>
      </c>
    </row>
    <row r="19" spans="1:17" ht="15.75">
      <c r="A19" s="167">
        <v>44509</v>
      </c>
      <c r="B19" s="65" t="s">
        <v>1324</v>
      </c>
      <c r="C19" s="318">
        <v>677.23</v>
      </c>
      <c r="D19" s="85"/>
      <c r="E19" s="322">
        <v>44494</v>
      </c>
      <c r="F19" s="65" t="s">
        <v>1495</v>
      </c>
      <c r="G19" s="317">
        <v>426.55</v>
      </c>
      <c r="K19" s="167">
        <v>44504</v>
      </c>
      <c r="L19" s="65" t="s">
        <v>406</v>
      </c>
      <c r="M19" s="65">
        <v>597.20000000000005</v>
      </c>
      <c r="O19" s="322">
        <v>44526</v>
      </c>
      <c r="P19" s="65" t="s">
        <v>372</v>
      </c>
      <c r="Q19" s="319">
        <v>3252.12</v>
      </c>
    </row>
    <row r="20" spans="1:17" ht="15.75">
      <c r="A20" s="167">
        <v>44509</v>
      </c>
      <c r="B20" s="65" t="s">
        <v>1464</v>
      </c>
      <c r="C20" s="321">
        <v>267.5</v>
      </c>
      <c r="D20" s="85"/>
      <c r="E20" s="167">
        <v>44496</v>
      </c>
      <c r="F20" s="65" t="s">
        <v>1464</v>
      </c>
      <c r="G20" s="318">
        <v>315</v>
      </c>
      <c r="K20" s="167">
        <v>44504</v>
      </c>
      <c r="L20" s="65" t="s">
        <v>1487</v>
      </c>
      <c r="M20" s="65">
        <v>200</v>
      </c>
      <c r="O20" s="322">
        <v>44526</v>
      </c>
      <c r="P20" s="65" t="s">
        <v>372</v>
      </c>
      <c r="Q20" s="319">
        <v>335</v>
      </c>
    </row>
    <row r="21" spans="1:17" ht="15.75">
      <c r="A21" s="167">
        <v>44509</v>
      </c>
      <c r="B21" s="65" t="s">
        <v>1496</v>
      </c>
      <c r="C21" s="318">
        <v>1029</v>
      </c>
      <c r="D21" s="85"/>
      <c r="E21" s="167">
        <v>44496</v>
      </c>
      <c r="F21" s="65" t="s">
        <v>1278</v>
      </c>
      <c r="G21" s="318">
        <v>234.34</v>
      </c>
      <c r="H21" s="167"/>
      <c r="J21" s="319"/>
      <c r="K21" s="167">
        <v>44504</v>
      </c>
      <c r="L21" s="65" t="s">
        <v>1324</v>
      </c>
      <c r="M21" s="65">
        <v>465.93</v>
      </c>
      <c r="O21" s="322">
        <v>44527</v>
      </c>
      <c r="P21" s="65" t="s">
        <v>365</v>
      </c>
      <c r="Q21" s="319">
        <v>2471.5</v>
      </c>
    </row>
    <row r="22" spans="1:17" ht="15.75">
      <c r="A22" s="167">
        <v>44512</v>
      </c>
      <c r="B22" s="65" t="s">
        <v>435</v>
      </c>
      <c r="C22" s="318">
        <v>637.5</v>
      </c>
      <c r="D22" s="85"/>
      <c r="E22" s="167">
        <v>44496</v>
      </c>
      <c r="F22" s="65" t="s">
        <v>1324</v>
      </c>
      <c r="G22" s="318">
        <v>66.67</v>
      </c>
      <c r="H22" s="167"/>
      <c r="J22" s="319"/>
      <c r="O22" s="322">
        <v>44529</v>
      </c>
      <c r="P22" s="65" t="s">
        <v>1490</v>
      </c>
      <c r="Q22" s="320">
        <v>192.98</v>
      </c>
    </row>
    <row r="23" spans="1:17" ht="15.75">
      <c r="A23" s="167">
        <v>44512</v>
      </c>
      <c r="B23" s="65" t="s">
        <v>398</v>
      </c>
      <c r="C23" s="318">
        <v>523.20000000000005</v>
      </c>
      <c r="D23" s="85"/>
      <c r="E23" s="167">
        <v>44496</v>
      </c>
      <c r="F23" s="65" t="s">
        <v>1324</v>
      </c>
      <c r="G23" s="318">
        <v>39.979999999999997</v>
      </c>
      <c r="H23" s="167"/>
      <c r="J23" s="319"/>
      <c r="K23" s="167">
        <v>44505</v>
      </c>
      <c r="L23" s="65" t="s">
        <v>1487</v>
      </c>
      <c r="M23" s="65">
        <v>205.8</v>
      </c>
      <c r="O23" s="322">
        <v>44529</v>
      </c>
      <c r="P23" s="65" t="s">
        <v>1490</v>
      </c>
      <c r="Q23" s="320">
        <v>192.98</v>
      </c>
    </row>
    <row r="24" spans="1:17" ht="15.75">
      <c r="A24" s="322">
        <v>44512</v>
      </c>
      <c r="B24" s="65" t="s">
        <v>1497</v>
      </c>
      <c r="C24" s="317">
        <v>290</v>
      </c>
      <c r="D24" s="85"/>
      <c r="E24" s="167">
        <v>44497</v>
      </c>
      <c r="F24" s="65" t="s">
        <v>462</v>
      </c>
      <c r="G24" s="318">
        <v>279.60000000000002</v>
      </c>
      <c r="H24" s="167"/>
      <c r="J24" s="319"/>
      <c r="K24" s="167">
        <v>44506</v>
      </c>
      <c r="L24" s="65" t="s">
        <v>1498</v>
      </c>
      <c r="M24" s="65">
        <v>743</v>
      </c>
      <c r="Q24" s="319"/>
    </row>
    <row r="25" spans="1:17" ht="15.75">
      <c r="C25" s="317"/>
      <c r="D25" s="85"/>
      <c r="E25" s="322">
        <v>44497</v>
      </c>
      <c r="F25" s="65" t="s">
        <v>1495</v>
      </c>
      <c r="G25" s="317">
        <v>468.8</v>
      </c>
      <c r="H25" s="167"/>
      <c r="J25" s="319"/>
      <c r="K25" s="167">
        <v>44506</v>
      </c>
      <c r="L25" s="65" t="s">
        <v>1489</v>
      </c>
      <c r="M25" s="65">
        <v>1306.3</v>
      </c>
      <c r="P25" s="99" t="s">
        <v>20</v>
      </c>
      <c r="Q25" s="319">
        <f>SUM(Q5:Q23)</f>
        <v>19200.669999999998</v>
      </c>
    </row>
    <row r="26" spans="1:17" ht="15.75">
      <c r="B26" s="99" t="s">
        <v>20</v>
      </c>
      <c r="C26" s="325">
        <f>SUM(C1:C24)</f>
        <v>19915.71</v>
      </c>
      <c r="D26" s="85"/>
      <c r="E26" s="167">
        <v>44498</v>
      </c>
      <c r="F26" s="65" t="s">
        <v>398</v>
      </c>
      <c r="G26" s="318">
        <v>531.6</v>
      </c>
      <c r="H26" s="167"/>
      <c r="J26" s="319"/>
      <c r="K26" s="167">
        <v>44506</v>
      </c>
      <c r="L26" s="65" t="s">
        <v>377</v>
      </c>
      <c r="M26" s="65">
        <v>1696.23</v>
      </c>
      <c r="Q26" s="319"/>
    </row>
    <row r="27" spans="1:17" ht="15.75">
      <c r="C27" s="317"/>
      <c r="D27" s="85"/>
      <c r="E27" s="167">
        <v>44498</v>
      </c>
      <c r="F27" s="65" t="s">
        <v>1490</v>
      </c>
      <c r="G27" s="318">
        <v>411.01</v>
      </c>
      <c r="H27" s="167"/>
      <c r="J27" s="319"/>
      <c r="K27" s="167">
        <v>44506</v>
      </c>
      <c r="L27" s="65" t="s">
        <v>377</v>
      </c>
      <c r="M27" s="65">
        <v>849.72</v>
      </c>
      <c r="Q27" s="319"/>
    </row>
    <row r="28" spans="1:17" ht="15.75">
      <c r="C28" s="317"/>
      <c r="D28" s="85"/>
      <c r="E28" s="167">
        <v>44499</v>
      </c>
      <c r="F28" s="65" t="s">
        <v>372</v>
      </c>
      <c r="G28" s="318">
        <v>578.32000000000005</v>
      </c>
      <c r="H28" s="167"/>
      <c r="J28" s="319"/>
      <c r="K28" s="167">
        <v>44507</v>
      </c>
      <c r="L28" s="65" t="s">
        <v>377</v>
      </c>
      <c r="M28" s="65">
        <v>1430.07</v>
      </c>
      <c r="Q28" s="319"/>
    </row>
    <row r="29" spans="1:17" ht="15.75">
      <c r="A29" s="167"/>
      <c r="C29" s="318"/>
      <c r="D29" s="85"/>
      <c r="E29" s="167">
        <v>44499</v>
      </c>
      <c r="F29" s="65" t="s">
        <v>372</v>
      </c>
      <c r="G29" s="318">
        <v>1710.74</v>
      </c>
      <c r="H29" s="167"/>
      <c r="J29" s="319"/>
      <c r="K29" s="167">
        <v>44508</v>
      </c>
      <c r="L29" s="65" t="s">
        <v>406</v>
      </c>
      <c r="M29" s="319">
        <v>7.99</v>
      </c>
      <c r="Q29" s="319"/>
    </row>
    <row r="30" spans="1:17" ht="15.75">
      <c r="A30" s="167"/>
      <c r="C30" s="318"/>
      <c r="D30" s="85"/>
      <c r="E30" s="167">
        <v>44499</v>
      </c>
      <c r="F30" s="65" t="s">
        <v>372</v>
      </c>
      <c r="G30" s="321">
        <v>672</v>
      </c>
      <c r="H30" s="167"/>
      <c r="J30" s="319"/>
      <c r="K30" s="167">
        <v>44508</v>
      </c>
      <c r="L30" s="65" t="s">
        <v>406</v>
      </c>
      <c r="M30" s="319">
        <v>1771.49</v>
      </c>
      <c r="Q30" s="319"/>
    </row>
    <row r="31" spans="1:17" ht="15.75">
      <c r="A31" s="167"/>
      <c r="C31" s="318"/>
      <c r="D31" s="85"/>
      <c r="E31" s="167">
        <v>44499</v>
      </c>
      <c r="F31" s="65" t="s">
        <v>317</v>
      </c>
      <c r="G31" s="318">
        <v>103.5</v>
      </c>
      <c r="H31" s="167"/>
      <c r="J31" s="319"/>
      <c r="K31" s="167">
        <v>44508</v>
      </c>
      <c r="L31" s="65" t="s">
        <v>406</v>
      </c>
      <c r="M31" s="320">
        <v>268.8</v>
      </c>
      <c r="Q31" s="319"/>
    </row>
    <row r="32" spans="1:17" ht="15.75">
      <c r="A32" s="167"/>
      <c r="C32" s="318"/>
      <c r="D32" s="85"/>
      <c r="E32" s="167">
        <v>44499</v>
      </c>
      <c r="F32" s="65" t="s">
        <v>377</v>
      </c>
      <c r="G32" s="318">
        <v>81</v>
      </c>
      <c r="H32" s="167"/>
      <c r="J32" s="319"/>
      <c r="K32" s="167">
        <v>44508</v>
      </c>
      <c r="L32" s="65" t="s">
        <v>406</v>
      </c>
      <c r="M32" s="65">
        <v>241.49</v>
      </c>
      <c r="Q32" s="319"/>
    </row>
    <row r="33" spans="1:17" ht="15.75">
      <c r="A33" s="167"/>
      <c r="C33" s="318"/>
      <c r="D33" s="85"/>
      <c r="E33" s="167">
        <v>44499</v>
      </c>
      <c r="F33" s="65" t="s">
        <v>377</v>
      </c>
      <c r="G33" s="318">
        <v>546.78</v>
      </c>
      <c r="H33" s="167"/>
      <c r="J33" s="319"/>
      <c r="K33" s="167">
        <v>44508</v>
      </c>
      <c r="L33" s="65" t="s">
        <v>406</v>
      </c>
      <c r="M33" s="65">
        <v>1771.49</v>
      </c>
      <c r="Q33" s="319"/>
    </row>
    <row r="34" spans="1:17" ht="15.75">
      <c r="A34" s="167"/>
      <c r="C34" s="318"/>
      <c r="D34" s="85"/>
      <c r="E34" s="167">
        <v>44500</v>
      </c>
      <c r="F34" s="65" t="s">
        <v>365</v>
      </c>
      <c r="G34" s="318">
        <v>2083.5</v>
      </c>
      <c r="H34" s="167"/>
      <c r="J34" s="319"/>
      <c r="K34" s="167">
        <v>44508</v>
      </c>
      <c r="L34" s="65" t="s">
        <v>1324</v>
      </c>
      <c r="M34" s="65">
        <v>2691.39</v>
      </c>
      <c r="Q34" s="319"/>
    </row>
    <row r="35" spans="1:17" ht="15.75">
      <c r="A35" s="167"/>
      <c r="C35" s="318"/>
      <c r="D35" s="85"/>
      <c r="G35" s="317"/>
      <c r="H35" s="167"/>
      <c r="J35" s="319"/>
      <c r="K35" s="167">
        <v>44509</v>
      </c>
      <c r="L35" s="65" t="s">
        <v>1487</v>
      </c>
      <c r="M35" s="65">
        <v>1126.8900000000001</v>
      </c>
      <c r="Q35" s="319"/>
    </row>
    <row r="36" spans="1:17" ht="15.75">
      <c r="A36" s="167"/>
      <c r="C36" s="318"/>
      <c r="G36" s="317"/>
      <c r="H36" s="167"/>
      <c r="J36" s="319"/>
      <c r="K36" s="322">
        <v>44510</v>
      </c>
      <c r="L36" s="65" t="s">
        <v>1324</v>
      </c>
      <c r="M36" s="65">
        <v>234.2</v>
      </c>
      <c r="Q36" s="319"/>
    </row>
    <row r="37" spans="1:17" ht="15.75">
      <c r="A37" s="167"/>
      <c r="C37" s="318"/>
      <c r="F37" s="99" t="s">
        <v>20</v>
      </c>
      <c r="G37" s="325">
        <f>SUM(G1:G34)</f>
        <v>20227.900000000001</v>
      </c>
      <c r="H37" s="167"/>
      <c r="J37" s="319"/>
      <c r="K37" s="322">
        <v>44510</v>
      </c>
      <c r="L37" s="65" t="s">
        <v>1499</v>
      </c>
      <c r="M37" s="65">
        <v>577.54999999999995</v>
      </c>
      <c r="Q37" s="319"/>
    </row>
    <row r="38" spans="1:17" ht="15.75">
      <c r="A38" s="167"/>
      <c r="C38" s="318"/>
      <c r="G38" s="317"/>
      <c r="H38" s="167"/>
      <c r="J38" s="319"/>
      <c r="Q38" s="319"/>
    </row>
    <row r="39" spans="1:17" ht="15.75">
      <c r="A39" s="167"/>
      <c r="C39" s="318"/>
      <c r="G39" s="317"/>
      <c r="H39" s="167"/>
      <c r="J39" s="319"/>
      <c r="K39" s="322">
        <v>44512</v>
      </c>
      <c r="L39" s="65" t="s">
        <v>1301</v>
      </c>
      <c r="M39" s="65">
        <v>52.85</v>
      </c>
      <c r="Q39" s="319"/>
    </row>
    <row r="40" spans="1:17" ht="15.75">
      <c r="A40" s="167"/>
      <c r="C40" s="318"/>
      <c r="G40" s="317"/>
      <c r="H40" s="167"/>
      <c r="J40" s="319"/>
      <c r="K40" s="322">
        <v>44512</v>
      </c>
      <c r="L40" s="65" t="s">
        <v>377</v>
      </c>
      <c r="M40" s="319">
        <v>29.19</v>
      </c>
      <c r="Q40" s="319"/>
    </row>
    <row r="41" spans="1:17" ht="15.75">
      <c r="A41" s="167"/>
      <c r="C41" s="318"/>
      <c r="G41" s="317"/>
      <c r="H41" s="167"/>
      <c r="J41" s="319"/>
      <c r="K41" s="167">
        <v>44512</v>
      </c>
      <c r="L41" s="65" t="s">
        <v>1301</v>
      </c>
      <c r="M41" s="320">
        <v>52.85</v>
      </c>
      <c r="Q41" s="319"/>
    </row>
    <row r="42" spans="1:17" ht="15.75">
      <c r="A42" s="167"/>
      <c r="C42" s="318"/>
      <c r="G42" s="317"/>
      <c r="H42" s="167"/>
      <c r="J42" s="319"/>
      <c r="K42" s="322">
        <v>44513</v>
      </c>
      <c r="L42" s="65" t="s">
        <v>377</v>
      </c>
      <c r="M42" s="65">
        <v>1397.2</v>
      </c>
      <c r="Q42" s="319"/>
    </row>
    <row r="43" spans="1:17" ht="15.75">
      <c r="A43" s="167"/>
      <c r="C43" s="318"/>
      <c r="G43" s="317"/>
      <c r="H43" s="167"/>
      <c r="J43" s="319"/>
      <c r="K43" s="322">
        <v>44515</v>
      </c>
      <c r="L43" s="65" t="s">
        <v>377</v>
      </c>
      <c r="M43" s="324">
        <v>890.63</v>
      </c>
      <c r="Q43" s="319"/>
    </row>
    <row r="44" spans="1:17" ht="15.75">
      <c r="A44" s="167"/>
      <c r="C44" s="318"/>
      <c r="G44" s="317"/>
      <c r="H44" s="167"/>
      <c r="J44" s="319"/>
      <c r="K44" s="322">
        <v>44518</v>
      </c>
      <c r="L44" s="65" t="s">
        <v>406</v>
      </c>
      <c r="M44" s="65">
        <v>819.86</v>
      </c>
      <c r="Q44" s="319"/>
    </row>
    <row r="45" spans="1:17" ht="15.75">
      <c r="A45" s="167"/>
      <c r="C45" s="318"/>
      <c r="G45" s="317"/>
      <c r="H45" s="167"/>
      <c r="J45" s="319"/>
      <c r="K45" s="322">
        <v>44518</v>
      </c>
      <c r="L45" s="65" t="s">
        <v>406</v>
      </c>
      <c r="M45" s="65">
        <v>174.8</v>
      </c>
      <c r="Q45" s="319"/>
    </row>
    <row r="46" spans="1:17" ht="15.75">
      <c r="A46" s="167"/>
      <c r="C46" s="318"/>
      <c r="G46" s="317"/>
      <c r="H46" s="167"/>
      <c r="J46" s="319"/>
      <c r="K46" s="322">
        <v>44518</v>
      </c>
      <c r="L46" s="65" t="s">
        <v>406</v>
      </c>
      <c r="M46" s="65">
        <v>819.86</v>
      </c>
      <c r="Q46" s="319"/>
    </row>
    <row r="47" spans="1:17" ht="15.75">
      <c r="A47" s="167"/>
      <c r="C47" s="318"/>
      <c r="G47" s="317"/>
      <c r="H47" s="167"/>
      <c r="J47" s="319"/>
      <c r="K47" s="322">
        <v>44523</v>
      </c>
      <c r="L47" s="65" t="s">
        <v>406</v>
      </c>
      <c r="M47" s="65">
        <v>775.6</v>
      </c>
      <c r="Q47" s="319"/>
    </row>
    <row r="48" spans="1:17" ht="15.75">
      <c r="A48" s="167"/>
      <c r="C48" s="318"/>
      <c r="G48" s="317"/>
      <c r="H48" s="167"/>
      <c r="J48" s="319"/>
      <c r="K48" s="167">
        <v>44523</v>
      </c>
      <c r="L48" s="65" t="s">
        <v>406</v>
      </c>
      <c r="M48" s="320">
        <v>110</v>
      </c>
      <c r="Q48" s="319"/>
    </row>
    <row r="49" spans="1:17" ht="15.75">
      <c r="A49" s="167"/>
      <c r="C49" s="318"/>
      <c r="G49" s="317"/>
      <c r="I49" s="167"/>
      <c r="J49" s="319"/>
      <c r="K49" s="322">
        <v>44523</v>
      </c>
      <c r="L49" s="65" t="s">
        <v>575</v>
      </c>
      <c r="M49" s="319">
        <v>176.99</v>
      </c>
      <c r="Q49" s="319"/>
    </row>
    <row r="50" spans="1:17" ht="15.75">
      <c r="A50" s="167"/>
      <c r="C50" s="318"/>
      <c r="G50" s="317"/>
      <c r="I50" s="167"/>
      <c r="J50" s="319"/>
      <c r="K50" s="322">
        <v>44523</v>
      </c>
      <c r="L50" s="65" t="s">
        <v>1491</v>
      </c>
      <c r="M50" s="65">
        <v>410.88</v>
      </c>
      <c r="Q50" s="319"/>
    </row>
    <row r="51" spans="1:17" ht="15.75">
      <c r="A51" s="167"/>
      <c r="C51" s="318"/>
      <c r="G51" s="317"/>
      <c r="I51" s="167"/>
      <c r="J51" s="319"/>
      <c r="K51" s="322">
        <v>44523</v>
      </c>
      <c r="L51" s="65" t="s">
        <v>406</v>
      </c>
      <c r="M51" s="65">
        <v>775.6</v>
      </c>
      <c r="Q51" s="319"/>
    </row>
    <row r="52" spans="1:17" ht="15.75">
      <c r="A52" s="167"/>
      <c r="C52" s="318"/>
      <c r="G52" s="317"/>
      <c r="I52" s="167"/>
      <c r="J52" s="319"/>
      <c r="K52" s="322">
        <v>44523</v>
      </c>
      <c r="L52" s="65" t="s">
        <v>1491</v>
      </c>
      <c r="M52" s="65">
        <v>410.88</v>
      </c>
      <c r="Q52" s="319"/>
    </row>
    <row r="53" spans="1:17" ht="15.75">
      <c r="A53" s="167"/>
      <c r="C53" s="318"/>
      <c r="G53" s="317"/>
      <c r="I53" s="167"/>
      <c r="J53" s="319"/>
      <c r="K53" s="322">
        <v>44524</v>
      </c>
      <c r="L53" s="65" t="s">
        <v>1500</v>
      </c>
      <c r="M53" s="326">
        <v>176.99</v>
      </c>
      <c r="Q53" s="319"/>
    </row>
    <row r="54" spans="1:17" ht="15.75">
      <c r="A54" s="167"/>
      <c r="C54" s="318"/>
      <c r="G54" s="317"/>
      <c r="I54" s="167"/>
      <c r="J54" s="319"/>
      <c r="K54" s="167">
        <v>44524</v>
      </c>
      <c r="L54" s="65" t="s">
        <v>408</v>
      </c>
      <c r="M54" s="320">
        <v>607.29999999999995</v>
      </c>
      <c r="Q54" s="319"/>
    </row>
    <row r="55" spans="1:17" ht="15.75">
      <c r="A55" s="167"/>
      <c r="C55" s="318"/>
      <c r="G55" s="317"/>
      <c r="I55" s="167"/>
      <c r="J55" s="319"/>
      <c r="K55" s="167">
        <v>44525</v>
      </c>
      <c r="L55" s="65" t="s">
        <v>1501</v>
      </c>
      <c r="M55" s="320">
        <v>34.5</v>
      </c>
      <c r="Q55" s="319"/>
    </row>
    <row r="56" spans="1:17" ht="15.75">
      <c r="A56" s="167"/>
      <c r="C56" s="318"/>
      <c r="G56" s="317"/>
      <c r="I56" s="167"/>
      <c r="J56" s="319"/>
      <c r="Q56" s="319"/>
    </row>
    <row r="57" spans="1:17" ht="15.75">
      <c r="A57" s="167"/>
      <c r="C57" s="318"/>
      <c r="G57" s="317"/>
      <c r="I57" s="167"/>
      <c r="J57" s="319"/>
      <c r="K57" s="322">
        <v>44526</v>
      </c>
      <c r="L57" s="65" t="s">
        <v>377</v>
      </c>
      <c r="M57" s="65">
        <v>644.91999999999996</v>
      </c>
      <c r="Q57" s="319"/>
    </row>
    <row r="58" spans="1:17" ht="15.75">
      <c r="A58" s="167"/>
      <c r="C58" s="318"/>
      <c r="G58" s="317"/>
      <c r="I58" s="167"/>
      <c r="J58" s="319"/>
      <c r="K58" s="167">
        <v>44526</v>
      </c>
      <c r="L58" s="65" t="s">
        <v>1500</v>
      </c>
      <c r="M58" s="320">
        <v>247.84</v>
      </c>
      <c r="Q58" s="319"/>
    </row>
    <row r="59" spans="1:17" ht="15.75">
      <c r="A59" s="167"/>
      <c r="C59" s="318"/>
      <c r="E59" s="167"/>
      <c r="G59" s="318"/>
      <c r="J59" s="319"/>
      <c r="K59" s="167">
        <v>44527</v>
      </c>
      <c r="L59" s="65" t="s">
        <v>406</v>
      </c>
      <c r="M59" s="320">
        <v>839.33</v>
      </c>
      <c r="Q59" s="319"/>
    </row>
    <row r="60" spans="1:17" ht="15.75">
      <c r="A60" s="167"/>
      <c r="C60" s="318"/>
      <c r="E60" s="167"/>
      <c r="G60" s="318"/>
      <c r="J60" s="319"/>
      <c r="K60" s="167">
        <v>44527</v>
      </c>
      <c r="L60" s="65" t="s">
        <v>406</v>
      </c>
      <c r="M60" s="320">
        <v>1054.33</v>
      </c>
      <c r="Q60" s="319"/>
    </row>
    <row r="61" spans="1:17" ht="15.75">
      <c r="A61" s="167"/>
      <c r="C61" s="318"/>
      <c r="E61" s="167"/>
      <c r="G61" s="318"/>
      <c r="J61" s="319"/>
      <c r="K61" s="167">
        <v>44527</v>
      </c>
      <c r="L61" s="65" t="s">
        <v>377</v>
      </c>
      <c r="M61" s="320">
        <v>1121.71</v>
      </c>
      <c r="Q61" s="319"/>
    </row>
    <row r="62" spans="1:17" ht="15.75">
      <c r="A62" s="167"/>
      <c r="C62" s="318"/>
      <c r="E62" s="167"/>
      <c r="G62" s="318"/>
      <c r="J62" s="319"/>
      <c r="K62" s="322">
        <v>44529</v>
      </c>
      <c r="L62" s="65" t="s">
        <v>342</v>
      </c>
      <c r="M62" s="319">
        <v>165</v>
      </c>
      <c r="Q62" s="319"/>
    </row>
    <row r="63" spans="1:17" ht="15.75">
      <c r="A63" s="167"/>
      <c r="C63" s="318"/>
      <c r="E63" s="167"/>
      <c r="G63" s="318"/>
      <c r="J63" s="319"/>
      <c r="L63" s="99" t="s">
        <v>20</v>
      </c>
      <c r="M63" s="319">
        <f>SUM(M1:M62)</f>
        <v>56031.619999999988</v>
      </c>
      <c r="Q63" s="319"/>
    </row>
    <row r="64" spans="1:17" ht="15.75">
      <c r="A64" s="167"/>
      <c r="C64" s="318"/>
      <c r="E64" s="167"/>
      <c r="G64" s="318"/>
      <c r="J64" s="319"/>
      <c r="M64" s="319"/>
      <c r="Q64" s="319"/>
    </row>
  </sheetData>
  <conditionalFormatting sqref="C1:C64 G1:G64 J15 Q1:Q64">
    <cfRule type="notContainsBlanks" dxfId="3" priority="3">
      <formula>LEN(TRIM(C1))&gt;0</formula>
    </cfRule>
  </conditionalFormatting>
  <conditionalFormatting sqref="C1:C64">
    <cfRule type="notContainsBlanks" dxfId="2" priority="2">
      <formula>LEN(TRIM(C1))&gt;0</formula>
    </cfRule>
  </conditionalFormatting>
  <conditionalFormatting sqref="G1:G64 J15">
    <cfRule type="notContainsBlanks" dxfId="1" priority="1">
      <formula>LEN(TRIM(G1))&gt;0</formula>
    </cfRule>
  </conditionalFormatting>
  <conditionalFormatting sqref="J2:J48 M1:M64">
    <cfRule type="notContainsBlanks" dxfId="0" priority="4">
      <formula>LEN(TRIM(J2))&gt;0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493-B98A-48CF-84C3-87034E2290A5}">
  <sheetPr>
    <tabColor rgb="FF15253B"/>
  </sheetPr>
  <dimension ref="A1:K1000"/>
  <sheetViews>
    <sheetView showGridLines="0" workbookViewId="0">
      <selection activeCell="G25" sqref="G25"/>
    </sheetView>
  </sheetViews>
  <sheetFormatPr defaultColWidth="14.42578125" defaultRowHeight="15" customHeight="1"/>
  <cols>
    <col min="1" max="1" width="2.140625" style="331" customWidth="1"/>
    <col min="2" max="2" width="51.42578125" style="331" customWidth="1"/>
    <col min="3" max="3" width="19.140625" style="331" customWidth="1"/>
    <col min="4" max="4" width="18.5703125" style="331" customWidth="1"/>
    <col min="5" max="5" width="23.5703125" style="331" customWidth="1"/>
    <col min="6" max="6" width="11.42578125" style="331" customWidth="1"/>
    <col min="7" max="7" width="42" style="331" customWidth="1"/>
    <col min="8" max="8" width="19.140625" style="331" customWidth="1"/>
    <col min="9" max="9" width="19.28515625" style="331" customWidth="1"/>
    <col min="10" max="10" width="17.85546875" style="331" customWidth="1"/>
    <col min="11" max="11" width="10" style="331" customWidth="1"/>
    <col min="12" max="16384" width="14.42578125" style="331"/>
  </cols>
  <sheetData>
    <row r="1" spans="1:11" ht="18" customHeight="1">
      <c r="A1" s="468"/>
      <c r="B1" s="468"/>
      <c r="C1" s="468"/>
      <c r="D1" s="469"/>
      <c r="E1" s="468"/>
      <c r="F1" s="468"/>
      <c r="G1" s="468"/>
      <c r="H1" s="468"/>
      <c r="I1" s="468"/>
      <c r="J1" s="468"/>
      <c r="K1" s="468"/>
    </row>
    <row r="2" spans="1:11" ht="18" customHeight="1">
      <c r="A2" s="468"/>
      <c r="B2" s="468"/>
      <c r="C2" s="468"/>
      <c r="D2" s="469"/>
      <c r="E2" s="468"/>
      <c r="F2" s="468"/>
      <c r="G2" s="468"/>
      <c r="H2" s="468"/>
      <c r="I2" s="468"/>
      <c r="J2" s="468"/>
      <c r="K2" s="468"/>
    </row>
    <row r="3" spans="1:11" ht="12.75" customHeight="1">
      <c r="A3" s="468"/>
      <c r="B3" s="468"/>
      <c r="C3" s="468"/>
      <c r="D3" s="469"/>
      <c r="E3" s="468"/>
      <c r="F3" s="468"/>
      <c r="G3" s="468"/>
      <c r="H3" s="468"/>
      <c r="I3" s="468"/>
      <c r="J3" s="468"/>
      <c r="K3" s="468"/>
    </row>
    <row r="4" spans="1:11" ht="18" customHeight="1">
      <c r="A4" s="468"/>
      <c r="B4" s="502" t="s">
        <v>1636</v>
      </c>
      <c r="C4" s="501">
        <v>20</v>
      </c>
      <c r="D4" s="500" t="s">
        <v>1635</v>
      </c>
      <c r="E4" s="470"/>
      <c r="F4" s="470"/>
      <c r="G4" s="470"/>
      <c r="H4" s="468"/>
      <c r="I4" s="468"/>
      <c r="J4" s="468"/>
      <c r="K4" s="468"/>
    </row>
    <row r="5" spans="1:11" ht="18" customHeight="1">
      <c r="A5" s="468"/>
      <c r="B5" s="470"/>
      <c r="C5" s="470"/>
      <c r="D5" s="470"/>
      <c r="E5" s="470"/>
      <c r="F5" s="470"/>
      <c r="G5" s="470"/>
      <c r="H5" s="468"/>
      <c r="I5" s="468"/>
      <c r="J5" s="468"/>
      <c r="K5" s="468"/>
    </row>
    <row r="6" spans="1:11" ht="18" customHeight="1">
      <c r="A6" s="468"/>
      <c r="B6" s="499" t="s">
        <v>1654</v>
      </c>
      <c r="C6" s="474" t="s">
        <v>1655</v>
      </c>
      <c r="D6" s="471" t="s">
        <v>1656</v>
      </c>
      <c r="E6" s="498" t="s">
        <v>1657</v>
      </c>
      <c r="F6" s="470" t="s">
        <v>1658</v>
      </c>
      <c r="G6" s="470" t="s">
        <v>1659</v>
      </c>
      <c r="H6" s="474" t="s">
        <v>1660</v>
      </c>
      <c r="I6" s="471" t="s">
        <v>1661</v>
      </c>
      <c r="J6" s="498" t="s">
        <v>1662</v>
      </c>
      <c r="K6" s="468"/>
    </row>
    <row r="7" spans="1:11" ht="18" customHeight="1">
      <c r="A7" s="497"/>
      <c r="B7" s="499" t="s">
        <v>1634</v>
      </c>
      <c r="C7" s="474" t="s">
        <v>1633</v>
      </c>
      <c r="D7" s="471" t="s">
        <v>1269</v>
      </c>
      <c r="E7" s="498" t="s">
        <v>20</v>
      </c>
      <c r="F7" s="470"/>
      <c r="G7" s="470"/>
      <c r="H7" s="474" t="s">
        <v>1633</v>
      </c>
      <c r="I7" s="471" t="s">
        <v>1269</v>
      </c>
      <c r="J7" s="498" t="s">
        <v>20</v>
      </c>
      <c r="K7" s="468"/>
    </row>
    <row r="8" spans="1:11" ht="18" customHeight="1">
      <c r="A8" s="468"/>
      <c r="B8" s="496" t="s">
        <v>1632</v>
      </c>
      <c r="C8" s="495"/>
      <c r="D8" s="494">
        <v>9</v>
      </c>
      <c r="E8" s="493">
        <f>SUM(E9:E18)</f>
        <v>3</v>
      </c>
      <c r="F8" s="470"/>
      <c r="G8" s="492" t="s">
        <v>1631</v>
      </c>
      <c r="H8" s="491"/>
      <c r="I8" s="490">
        <v>20</v>
      </c>
      <c r="J8" s="489">
        <f>SUM(J9:J18)</f>
        <v>14</v>
      </c>
      <c r="K8" s="468"/>
    </row>
    <row r="9" spans="1:11" ht="18" customHeight="1">
      <c r="A9" s="468"/>
      <c r="B9" s="475" t="s">
        <v>1630</v>
      </c>
      <c r="C9" s="488">
        <v>0</v>
      </c>
      <c r="D9" s="487">
        <v>1</v>
      </c>
      <c r="E9" s="486">
        <f t="shared" ref="E9:E14" si="0">C9*$C$4+D9</f>
        <v>1</v>
      </c>
      <c r="F9" s="470"/>
      <c r="G9" s="475" t="s">
        <v>1629</v>
      </c>
      <c r="H9" s="488">
        <v>0</v>
      </c>
      <c r="I9" s="487">
        <v>10</v>
      </c>
      <c r="J9" s="486">
        <f t="shared" ref="J9:J18" si="1">H9*$C$4+I9</f>
        <v>10</v>
      </c>
      <c r="K9" s="468"/>
    </row>
    <row r="10" spans="1:11" ht="18" customHeight="1">
      <c r="A10" s="468"/>
      <c r="B10" s="475" t="s">
        <v>1628</v>
      </c>
      <c r="C10" s="488">
        <v>0</v>
      </c>
      <c r="D10" s="487">
        <v>1</v>
      </c>
      <c r="E10" s="486">
        <f t="shared" si="0"/>
        <v>1</v>
      </c>
      <c r="F10" s="470"/>
      <c r="G10" s="475" t="s">
        <v>1627</v>
      </c>
      <c r="H10" s="488">
        <v>0</v>
      </c>
      <c r="I10" s="487">
        <v>2</v>
      </c>
      <c r="J10" s="486">
        <f t="shared" si="1"/>
        <v>2</v>
      </c>
      <c r="K10" s="468"/>
    </row>
    <row r="11" spans="1:11" ht="18" customHeight="1">
      <c r="A11" s="468"/>
      <c r="B11" s="475" t="s">
        <v>1626</v>
      </c>
      <c r="C11" s="488">
        <v>0</v>
      </c>
      <c r="D11" s="487">
        <v>1</v>
      </c>
      <c r="E11" s="486">
        <f t="shared" si="0"/>
        <v>1</v>
      </c>
      <c r="F11" s="470"/>
      <c r="G11" s="475" t="s">
        <v>1625</v>
      </c>
      <c r="H11" s="488">
        <v>0</v>
      </c>
      <c r="I11" s="487">
        <v>1</v>
      </c>
      <c r="J11" s="486">
        <f t="shared" si="1"/>
        <v>1</v>
      </c>
      <c r="K11" s="468"/>
    </row>
    <row r="12" spans="1:11" ht="18" customHeight="1">
      <c r="A12" s="468"/>
      <c r="B12" s="475" t="s">
        <v>1624</v>
      </c>
      <c r="C12" s="488">
        <v>0</v>
      </c>
      <c r="D12" s="487"/>
      <c r="E12" s="486">
        <f t="shared" si="0"/>
        <v>0</v>
      </c>
      <c r="F12" s="470"/>
      <c r="G12" s="475" t="s">
        <v>1623</v>
      </c>
      <c r="H12" s="488">
        <v>0</v>
      </c>
      <c r="I12" s="487">
        <v>1</v>
      </c>
      <c r="J12" s="486">
        <f t="shared" si="1"/>
        <v>1</v>
      </c>
      <c r="K12" s="468"/>
    </row>
    <row r="13" spans="1:11" ht="18" customHeight="1">
      <c r="A13" s="468"/>
      <c r="B13" s="475" t="s">
        <v>1622</v>
      </c>
      <c r="C13" s="488">
        <v>0</v>
      </c>
      <c r="D13" s="487"/>
      <c r="E13" s="486">
        <f t="shared" si="0"/>
        <v>0</v>
      </c>
      <c r="F13" s="470"/>
      <c r="G13" s="475" t="s">
        <v>1621</v>
      </c>
      <c r="H13" s="488">
        <v>0</v>
      </c>
      <c r="I13" s="487">
        <v>0</v>
      </c>
      <c r="J13" s="486">
        <f t="shared" si="1"/>
        <v>0</v>
      </c>
      <c r="K13" s="468"/>
    </row>
    <row r="14" spans="1:11" ht="18" customHeight="1">
      <c r="A14" s="468"/>
      <c r="B14" s="475" t="s">
        <v>1620</v>
      </c>
      <c r="C14" s="488">
        <v>0</v>
      </c>
      <c r="D14" s="487"/>
      <c r="E14" s="486">
        <f t="shared" si="0"/>
        <v>0</v>
      </c>
      <c r="F14" s="470"/>
      <c r="G14" s="475" t="s">
        <v>1619</v>
      </c>
      <c r="H14" s="488"/>
      <c r="I14" s="487"/>
      <c r="J14" s="486">
        <f t="shared" si="1"/>
        <v>0</v>
      </c>
      <c r="K14" s="468"/>
    </row>
    <row r="15" spans="1:11" ht="18" customHeight="1">
      <c r="A15" s="468"/>
      <c r="B15" s="475" t="s">
        <v>1618</v>
      </c>
      <c r="C15" s="488">
        <v>0</v>
      </c>
      <c r="D15" s="487"/>
      <c r="E15" s="486">
        <f>C15*$C$4+C9</f>
        <v>0</v>
      </c>
      <c r="F15" s="470"/>
      <c r="G15" s="475" t="s">
        <v>1617</v>
      </c>
      <c r="H15" s="488"/>
      <c r="I15" s="487"/>
      <c r="J15" s="486">
        <f t="shared" si="1"/>
        <v>0</v>
      </c>
      <c r="K15" s="468"/>
    </row>
    <row r="16" spans="1:11" ht="18" customHeight="1">
      <c r="A16" s="468"/>
      <c r="B16" s="475" t="s">
        <v>1616</v>
      </c>
      <c r="C16" s="488">
        <v>0</v>
      </c>
      <c r="D16" s="487"/>
      <c r="E16" s="486">
        <f>C16*$C$4+D16</f>
        <v>0</v>
      </c>
      <c r="F16" s="470"/>
      <c r="G16" s="475" t="s">
        <v>1615</v>
      </c>
      <c r="H16" s="488"/>
      <c r="I16" s="487"/>
      <c r="J16" s="486">
        <f t="shared" si="1"/>
        <v>0</v>
      </c>
      <c r="K16" s="468"/>
    </row>
    <row r="17" spans="1:11" ht="18" customHeight="1">
      <c r="A17" s="468"/>
      <c r="B17" s="475" t="s">
        <v>1614</v>
      </c>
      <c r="C17" s="488">
        <v>0</v>
      </c>
      <c r="D17" s="487">
        <v>0</v>
      </c>
      <c r="E17" s="486">
        <f>C17*$C$4+D17</f>
        <v>0</v>
      </c>
      <c r="F17" s="470"/>
      <c r="G17" s="475" t="s">
        <v>1613</v>
      </c>
      <c r="H17" s="488"/>
      <c r="I17" s="487"/>
      <c r="J17" s="486">
        <f t="shared" si="1"/>
        <v>0</v>
      </c>
      <c r="K17" s="468"/>
    </row>
    <row r="18" spans="1:11" ht="18" customHeight="1">
      <c r="A18" s="468"/>
      <c r="B18" s="485" t="s">
        <v>1612</v>
      </c>
      <c r="C18" s="484">
        <v>0</v>
      </c>
      <c r="D18" s="483">
        <v>0</v>
      </c>
      <c r="E18" s="482">
        <f>C18*$C$4+D18</f>
        <v>0</v>
      </c>
      <c r="F18" s="470"/>
      <c r="G18" s="485" t="s">
        <v>1611</v>
      </c>
      <c r="H18" s="484"/>
      <c r="I18" s="483"/>
      <c r="J18" s="482">
        <f t="shared" si="1"/>
        <v>0</v>
      </c>
      <c r="K18" s="468"/>
    </row>
    <row r="19" spans="1:11" ht="18" customHeight="1">
      <c r="A19" s="468"/>
      <c r="B19" s="468"/>
      <c r="C19" s="468"/>
      <c r="D19" s="469"/>
      <c r="E19" s="468"/>
      <c r="F19" s="470"/>
      <c r="G19" s="481"/>
      <c r="H19" s="474"/>
      <c r="I19" s="473"/>
      <c r="J19" s="480"/>
      <c r="K19" s="468"/>
    </row>
    <row r="20" spans="1:11" ht="93.75" customHeight="1">
      <c r="A20" s="468"/>
      <c r="B20" s="468"/>
      <c r="C20" s="468"/>
      <c r="D20" s="469"/>
      <c r="E20" s="468"/>
      <c r="F20" s="470"/>
      <c r="G20" s="479" t="s">
        <v>1610</v>
      </c>
      <c r="H20" s="478"/>
      <c r="I20" s="477">
        <f>IFERROR(J20/C4,"")</f>
        <v>0.15</v>
      </c>
      <c r="J20" s="476">
        <f>C4-E8-J8</f>
        <v>3</v>
      </c>
      <c r="K20" s="468"/>
    </row>
    <row r="21" spans="1:11" ht="18" customHeight="1">
      <c r="A21" s="468"/>
      <c r="B21" s="468"/>
      <c r="C21" s="468"/>
      <c r="D21" s="469"/>
      <c r="E21" s="468"/>
      <c r="F21" s="470"/>
      <c r="G21" s="475"/>
      <c r="H21" s="474"/>
      <c r="I21" s="473"/>
      <c r="J21" s="472" t="str">
        <f>IF(J20&lt;0,"NEGATIVA, reduzir custos ou aumentar preço",IF(J20=0,"ARRISCADA, avaliar estratégia ou reduzir custos",IF(I20&lt;0.05,"BAIXA, avaliar estratégia ou reduzir custos","POSITIVA")))</f>
        <v>POSITIVA</v>
      </c>
      <c r="K21" s="468"/>
    </row>
    <row r="22" spans="1:11" ht="18" customHeight="1">
      <c r="A22" s="468"/>
      <c r="B22" s="468"/>
      <c r="C22" s="512">
        <f t="shared" ref="C22:J22" si="2">SUM(C8:C21)</f>
        <v>0</v>
      </c>
      <c r="D22" s="513">
        <f t="shared" si="2"/>
        <v>12</v>
      </c>
      <c r="E22" s="512">
        <f t="shared" si="2"/>
        <v>6</v>
      </c>
      <c r="F22" s="499">
        <f t="shared" si="2"/>
        <v>0</v>
      </c>
      <c r="G22" s="499">
        <f t="shared" si="2"/>
        <v>0</v>
      </c>
      <c r="H22" s="512">
        <f t="shared" si="2"/>
        <v>0</v>
      </c>
      <c r="I22" s="512">
        <f t="shared" si="2"/>
        <v>34.15</v>
      </c>
      <c r="J22" s="512">
        <f t="shared" si="2"/>
        <v>31</v>
      </c>
      <c r="K22" s="468"/>
    </row>
    <row r="23" spans="1:11" ht="18" customHeight="1">
      <c r="A23" s="468"/>
      <c r="B23" s="468"/>
      <c r="C23" s="468"/>
      <c r="D23" s="469"/>
      <c r="E23" s="468"/>
      <c r="F23" s="470"/>
      <c r="G23" s="470"/>
      <c r="H23" s="468"/>
      <c r="I23" s="468"/>
      <c r="J23" s="468"/>
      <c r="K23" s="468"/>
    </row>
    <row r="24" spans="1:11" ht="18" customHeight="1">
      <c r="A24" s="468"/>
      <c r="B24" s="468"/>
      <c r="C24" s="468"/>
      <c r="D24" s="469"/>
      <c r="E24" s="468"/>
      <c r="F24" s="470"/>
      <c r="G24" s="470"/>
      <c r="H24" s="468"/>
      <c r="I24" s="468"/>
      <c r="J24" s="468"/>
      <c r="K24" s="468"/>
    </row>
    <row r="25" spans="1:11" ht="18" customHeight="1">
      <c r="A25" s="468"/>
      <c r="B25" s="468"/>
      <c r="C25" s="468"/>
      <c r="D25" s="469"/>
      <c r="E25" s="468"/>
      <c r="F25" s="470"/>
      <c r="G25" s="470"/>
      <c r="H25" s="468"/>
      <c r="I25" s="468"/>
      <c r="J25" s="468"/>
      <c r="K25" s="468"/>
    </row>
    <row r="26" spans="1:11" ht="18" customHeight="1">
      <c r="A26" s="468"/>
      <c r="B26" s="468"/>
      <c r="C26" s="468"/>
      <c r="D26" s="469"/>
      <c r="E26" s="468"/>
      <c r="F26" s="470"/>
      <c r="G26" s="470"/>
      <c r="H26" s="468"/>
      <c r="I26" s="468"/>
      <c r="J26" s="468"/>
      <c r="K26" s="468"/>
    </row>
    <row r="27" spans="1:11" ht="18" customHeight="1">
      <c r="A27" s="468"/>
      <c r="B27" s="468"/>
      <c r="C27" s="468"/>
      <c r="D27" s="469"/>
      <c r="E27" s="468"/>
      <c r="F27" s="470"/>
      <c r="G27" s="470"/>
      <c r="H27" s="468"/>
      <c r="I27" s="468"/>
      <c r="J27" s="468"/>
      <c r="K27" s="468"/>
    </row>
    <row r="28" spans="1:11" ht="18" customHeight="1">
      <c r="A28" s="468"/>
      <c r="B28" s="468"/>
      <c r="C28" s="468"/>
      <c r="D28" s="469"/>
      <c r="E28" s="468"/>
      <c r="F28" s="470"/>
      <c r="G28" s="470"/>
      <c r="H28" s="468"/>
      <c r="I28" s="468"/>
      <c r="J28" s="468"/>
      <c r="K28" s="468"/>
    </row>
    <row r="29" spans="1:11" ht="18" customHeight="1">
      <c r="A29" s="468"/>
      <c r="B29" s="468"/>
      <c r="C29" s="468"/>
      <c r="D29" s="469"/>
      <c r="E29" s="468"/>
      <c r="F29" s="470"/>
      <c r="G29" s="470"/>
      <c r="H29" s="468"/>
      <c r="I29" s="468"/>
      <c r="J29" s="468"/>
      <c r="K29" s="468"/>
    </row>
    <row r="30" spans="1:11" ht="18" customHeight="1">
      <c r="A30" s="468"/>
      <c r="B30" s="468"/>
      <c r="C30" s="468"/>
      <c r="D30" s="469"/>
      <c r="E30" s="468"/>
      <c r="F30" s="470"/>
      <c r="G30" s="470"/>
      <c r="H30" s="468"/>
      <c r="I30" s="468"/>
      <c r="J30" s="468"/>
      <c r="K30" s="468"/>
    </row>
    <row r="31" spans="1:11" ht="51.75" customHeight="1">
      <c r="A31" s="468"/>
      <c r="B31" s="468"/>
      <c r="C31" s="468"/>
      <c r="D31" s="469"/>
      <c r="E31" s="468"/>
      <c r="F31" s="470"/>
      <c r="G31" s="470"/>
      <c r="H31" s="468"/>
      <c r="I31" s="468"/>
      <c r="J31" s="468"/>
      <c r="K31" s="468"/>
    </row>
    <row r="32" spans="1:11" ht="18" customHeight="1">
      <c r="A32" s="468"/>
      <c r="B32" s="470"/>
      <c r="C32" s="470"/>
      <c r="D32" s="471"/>
      <c r="E32" s="470"/>
      <c r="F32" s="470"/>
      <c r="G32" s="470"/>
      <c r="H32" s="468"/>
      <c r="I32" s="468"/>
      <c r="J32" s="468"/>
      <c r="K32" s="468"/>
    </row>
    <row r="33" spans="1:11" ht="18" customHeight="1">
      <c r="A33" s="468"/>
      <c r="B33" s="468"/>
      <c r="C33" s="468"/>
      <c r="D33" s="469"/>
      <c r="E33" s="468"/>
      <c r="F33" s="468"/>
      <c r="G33" s="468"/>
      <c r="H33" s="468"/>
      <c r="I33" s="468"/>
      <c r="J33" s="468"/>
      <c r="K33" s="468"/>
    </row>
    <row r="34" spans="1:11" ht="18" customHeight="1">
      <c r="A34" s="468"/>
      <c r="B34" s="468"/>
      <c r="C34" s="468"/>
      <c r="D34" s="469"/>
      <c r="E34" s="468"/>
      <c r="F34" s="468"/>
      <c r="G34" s="468"/>
      <c r="H34" s="468"/>
      <c r="I34" s="468"/>
      <c r="J34" s="468"/>
      <c r="K34" s="468"/>
    </row>
    <row r="35" spans="1:11" ht="18" customHeight="1">
      <c r="A35" s="468"/>
      <c r="B35" s="468"/>
      <c r="C35" s="468"/>
      <c r="D35" s="469"/>
      <c r="E35" s="468"/>
      <c r="F35" s="468"/>
      <c r="G35" s="468"/>
      <c r="H35" s="468"/>
      <c r="I35" s="468"/>
      <c r="J35" s="468"/>
      <c r="K35" s="468"/>
    </row>
    <row r="36" spans="1:11" ht="18" customHeight="1">
      <c r="A36" s="468"/>
      <c r="B36" s="468"/>
      <c r="C36" s="468"/>
      <c r="D36" s="469"/>
      <c r="E36" s="468"/>
      <c r="F36" s="468"/>
      <c r="G36" s="468"/>
      <c r="H36" s="468"/>
      <c r="I36" s="468"/>
      <c r="J36" s="468"/>
      <c r="K36" s="468"/>
    </row>
    <row r="37" spans="1:11" ht="18" customHeight="1">
      <c r="A37" s="468"/>
      <c r="B37" s="468"/>
      <c r="C37" s="468"/>
      <c r="D37" s="469"/>
      <c r="E37" s="468"/>
      <c r="F37" s="468"/>
      <c r="G37" s="468"/>
      <c r="H37" s="468"/>
      <c r="I37" s="468"/>
      <c r="J37" s="468"/>
      <c r="K37" s="468"/>
    </row>
    <row r="38" spans="1:11" ht="18" customHeight="1">
      <c r="A38" s="468"/>
      <c r="B38" s="468"/>
      <c r="C38" s="468"/>
      <c r="D38" s="469"/>
      <c r="E38" s="468"/>
      <c r="F38" s="468"/>
      <c r="G38" s="468"/>
      <c r="H38" s="468"/>
      <c r="I38" s="468"/>
      <c r="J38" s="468"/>
      <c r="K38" s="468"/>
    </row>
    <row r="39" spans="1:11" ht="18" customHeight="1">
      <c r="A39" s="468"/>
      <c r="B39" s="468"/>
      <c r="C39" s="468"/>
      <c r="D39" s="469"/>
      <c r="E39" s="468"/>
      <c r="F39" s="468"/>
      <c r="G39" s="468"/>
      <c r="H39" s="468"/>
      <c r="I39" s="468"/>
      <c r="J39" s="468"/>
      <c r="K39" s="468"/>
    </row>
    <row r="40" spans="1:11" ht="18" customHeight="1">
      <c r="A40" s="468"/>
      <c r="B40" s="468"/>
      <c r="C40" s="468"/>
      <c r="D40" s="469"/>
      <c r="E40" s="468"/>
      <c r="F40" s="468"/>
      <c r="G40" s="468"/>
      <c r="H40" s="468"/>
      <c r="I40" s="468"/>
      <c r="J40" s="468"/>
      <c r="K40" s="468"/>
    </row>
    <row r="41" spans="1:11" ht="18" customHeight="1">
      <c r="A41" s="468"/>
      <c r="B41" s="468"/>
      <c r="C41" s="468"/>
      <c r="D41" s="469"/>
      <c r="E41" s="468"/>
      <c r="F41" s="468"/>
      <c r="G41" s="468"/>
      <c r="H41" s="468"/>
      <c r="I41" s="468"/>
      <c r="J41" s="468"/>
      <c r="K41" s="468"/>
    </row>
    <row r="42" spans="1:11" ht="18" customHeight="1">
      <c r="A42" s="468"/>
      <c r="B42" s="468"/>
      <c r="C42" s="468"/>
      <c r="D42" s="469"/>
      <c r="E42" s="468"/>
      <c r="F42" s="468"/>
      <c r="G42" s="468"/>
      <c r="H42" s="468"/>
      <c r="I42" s="468"/>
      <c r="J42" s="468"/>
      <c r="K42" s="468"/>
    </row>
    <row r="43" spans="1:11" ht="18" customHeight="1">
      <c r="A43" s="468"/>
      <c r="B43" s="468"/>
      <c r="C43" s="468"/>
      <c r="D43" s="469"/>
      <c r="E43" s="468"/>
      <c r="F43" s="468"/>
      <c r="G43" s="468"/>
      <c r="H43" s="468"/>
      <c r="I43" s="468"/>
      <c r="J43" s="468"/>
      <c r="K43" s="468"/>
    </row>
    <row r="44" spans="1:11" ht="18" customHeight="1">
      <c r="A44" s="468"/>
      <c r="B44" s="468"/>
      <c r="C44" s="468"/>
      <c r="D44" s="469"/>
      <c r="E44" s="468"/>
      <c r="F44" s="468"/>
      <c r="G44" s="468"/>
      <c r="H44" s="468"/>
      <c r="I44" s="468"/>
      <c r="J44" s="468"/>
      <c r="K44" s="468"/>
    </row>
    <row r="45" spans="1:11" ht="18" customHeight="1">
      <c r="A45" s="468"/>
      <c r="B45" s="468"/>
      <c r="C45" s="468"/>
      <c r="D45" s="469"/>
      <c r="E45" s="468"/>
      <c r="F45" s="468"/>
      <c r="G45" s="468"/>
      <c r="H45" s="468"/>
      <c r="I45" s="468"/>
      <c r="J45" s="468"/>
      <c r="K45" s="468"/>
    </row>
    <row r="46" spans="1:11" ht="18" customHeight="1">
      <c r="A46" s="468"/>
      <c r="B46" s="468"/>
      <c r="C46" s="468"/>
      <c r="D46" s="469"/>
      <c r="E46" s="468"/>
      <c r="F46" s="468"/>
      <c r="G46" s="468"/>
      <c r="H46" s="468"/>
      <c r="I46" s="468"/>
      <c r="J46" s="468"/>
      <c r="K46" s="468"/>
    </row>
    <row r="47" spans="1:11" ht="18" customHeight="1">
      <c r="A47" s="468"/>
      <c r="B47" s="468"/>
      <c r="C47" s="468"/>
      <c r="D47" s="469"/>
      <c r="E47" s="468"/>
      <c r="F47" s="468"/>
      <c r="G47" s="468"/>
      <c r="H47" s="468"/>
      <c r="I47" s="468"/>
      <c r="J47" s="468"/>
      <c r="K47" s="468"/>
    </row>
    <row r="48" spans="1:11" ht="18" customHeight="1">
      <c r="A48" s="468"/>
      <c r="B48" s="468"/>
      <c r="C48" s="468"/>
      <c r="D48" s="469"/>
      <c r="E48" s="468"/>
      <c r="F48" s="468"/>
      <c r="G48" s="468"/>
      <c r="H48" s="468"/>
      <c r="I48" s="468"/>
      <c r="J48" s="468"/>
      <c r="K48" s="468"/>
    </row>
    <row r="49" spans="1:11" ht="18" customHeight="1">
      <c r="A49" s="468"/>
      <c r="B49" s="468"/>
      <c r="C49" s="468"/>
      <c r="D49" s="469"/>
      <c r="E49" s="468"/>
      <c r="F49" s="468"/>
      <c r="G49" s="468"/>
      <c r="H49" s="468"/>
      <c r="I49" s="468"/>
      <c r="J49" s="468"/>
      <c r="K49" s="468"/>
    </row>
    <row r="50" spans="1:11" ht="18" customHeight="1">
      <c r="A50" s="468"/>
      <c r="B50" s="468"/>
      <c r="C50" s="468"/>
      <c r="D50" s="469"/>
      <c r="E50" s="468"/>
      <c r="F50" s="468"/>
      <c r="G50" s="468"/>
      <c r="H50" s="468"/>
      <c r="I50" s="468"/>
      <c r="J50" s="468"/>
      <c r="K50" s="468"/>
    </row>
    <row r="51" spans="1:11" ht="18" customHeight="1">
      <c r="A51" s="468"/>
      <c r="B51" s="468"/>
      <c r="C51" s="468"/>
      <c r="D51" s="469"/>
      <c r="E51" s="468"/>
      <c r="F51" s="468"/>
      <c r="G51" s="468"/>
      <c r="H51" s="468"/>
      <c r="I51" s="468"/>
      <c r="J51" s="468"/>
      <c r="K51" s="468"/>
    </row>
    <row r="52" spans="1:11" ht="18" customHeight="1">
      <c r="A52" s="468"/>
      <c r="B52" s="468"/>
      <c r="C52" s="468"/>
      <c r="D52" s="469"/>
      <c r="E52" s="468"/>
      <c r="F52" s="468"/>
      <c r="G52" s="468"/>
      <c r="H52" s="468"/>
      <c r="I52" s="468"/>
      <c r="J52" s="468"/>
      <c r="K52" s="468"/>
    </row>
    <row r="53" spans="1:11" ht="18" customHeight="1">
      <c r="A53" s="468"/>
      <c r="B53" s="468"/>
      <c r="C53" s="468"/>
      <c r="D53" s="469"/>
      <c r="E53" s="468"/>
      <c r="F53" s="468"/>
      <c r="G53" s="468"/>
      <c r="H53" s="468"/>
      <c r="I53" s="468"/>
      <c r="J53" s="468"/>
      <c r="K53" s="468"/>
    </row>
    <row r="54" spans="1:11" ht="18" customHeight="1">
      <c r="A54" s="468"/>
      <c r="B54" s="468"/>
      <c r="C54" s="468"/>
      <c r="D54" s="469"/>
      <c r="E54" s="468"/>
      <c r="F54" s="468"/>
      <c r="G54" s="468"/>
      <c r="H54" s="468"/>
      <c r="I54" s="468"/>
      <c r="J54" s="468"/>
      <c r="K54" s="468"/>
    </row>
    <row r="55" spans="1:11" ht="18" customHeight="1">
      <c r="A55" s="468"/>
      <c r="B55" s="468"/>
      <c r="C55" s="468"/>
      <c r="D55" s="469"/>
      <c r="E55" s="468"/>
      <c r="F55" s="468"/>
      <c r="G55" s="468"/>
      <c r="H55" s="468"/>
      <c r="I55" s="468"/>
      <c r="J55" s="468"/>
      <c r="K55" s="468"/>
    </row>
    <row r="56" spans="1:11" ht="18" customHeight="1">
      <c r="A56" s="468"/>
      <c r="B56" s="468"/>
      <c r="C56" s="468"/>
      <c r="D56" s="469"/>
      <c r="E56" s="468"/>
      <c r="F56" s="468"/>
      <c r="G56" s="468"/>
      <c r="H56" s="468"/>
      <c r="I56" s="468"/>
      <c r="J56" s="468"/>
      <c r="K56" s="468"/>
    </row>
    <row r="57" spans="1:11" ht="18" customHeight="1">
      <c r="A57" s="468"/>
      <c r="B57" s="468"/>
      <c r="C57" s="468"/>
      <c r="D57" s="469"/>
      <c r="E57" s="468"/>
      <c r="F57" s="468"/>
      <c r="G57" s="468"/>
      <c r="H57" s="468"/>
      <c r="I57" s="468"/>
      <c r="J57" s="468"/>
      <c r="K57" s="468"/>
    </row>
    <row r="58" spans="1:11" ht="18" customHeight="1">
      <c r="A58" s="468"/>
      <c r="B58" s="468"/>
      <c r="C58" s="468"/>
      <c r="D58" s="469"/>
      <c r="E58" s="468"/>
      <c r="F58" s="468"/>
      <c r="G58" s="468"/>
      <c r="H58" s="468"/>
      <c r="I58" s="468"/>
      <c r="J58" s="468"/>
      <c r="K58" s="468"/>
    </row>
    <row r="59" spans="1:11" ht="18" customHeight="1">
      <c r="A59" s="468"/>
      <c r="B59" s="468"/>
      <c r="C59" s="468"/>
      <c r="D59" s="469"/>
      <c r="E59" s="468"/>
      <c r="F59" s="468"/>
      <c r="G59" s="468"/>
      <c r="H59" s="468"/>
      <c r="I59" s="468"/>
      <c r="J59" s="468"/>
      <c r="K59" s="468"/>
    </row>
    <row r="60" spans="1:11" ht="18" customHeight="1">
      <c r="A60" s="468"/>
      <c r="B60" s="468"/>
      <c r="C60" s="468"/>
      <c r="D60" s="469"/>
      <c r="E60" s="468"/>
      <c r="F60" s="468"/>
      <c r="G60" s="468"/>
      <c r="H60" s="468"/>
      <c r="I60" s="468"/>
      <c r="J60" s="468"/>
      <c r="K60" s="468"/>
    </row>
    <row r="61" spans="1:11" ht="18" customHeight="1">
      <c r="A61" s="468"/>
      <c r="B61" s="468"/>
      <c r="C61" s="468"/>
      <c r="D61" s="469"/>
      <c r="E61" s="468"/>
      <c r="F61" s="468"/>
      <c r="G61" s="468"/>
      <c r="H61" s="468"/>
      <c r="I61" s="468"/>
      <c r="J61" s="468"/>
      <c r="K61" s="468"/>
    </row>
    <row r="62" spans="1:11" ht="18" customHeight="1">
      <c r="A62" s="468"/>
      <c r="B62" s="468"/>
      <c r="C62" s="468"/>
      <c r="D62" s="469"/>
      <c r="E62" s="468"/>
      <c r="F62" s="468"/>
      <c r="G62" s="468"/>
      <c r="H62" s="468"/>
      <c r="I62" s="468"/>
      <c r="J62" s="468"/>
      <c r="K62" s="468"/>
    </row>
    <row r="63" spans="1:11" ht="18" customHeight="1">
      <c r="A63" s="468"/>
      <c r="B63" s="468"/>
      <c r="C63" s="468"/>
      <c r="D63" s="469"/>
      <c r="E63" s="468"/>
      <c r="F63" s="468"/>
      <c r="G63" s="468"/>
      <c r="H63" s="468"/>
      <c r="I63" s="468"/>
      <c r="J63" s="468"/>
      <c r="K63" s="468"/>
    </row>
    <row r="64" spans="1:11" ht="18" customHeight="1">
      <c r="A64" s="468"/>
      <c r="B64" s="468"/>
      <c r="C64" s="468"/>
      <c r="D64" s="469"/>
      <c r="E64" s="468"/>
      <c r="F64" s="468"/>
      <c r="G64" s="468"/>
      <c r="H64" s="468"/>
      <c r="I64" s="468"/>
      <c r="J64" s="468"/>
      <c r="K64" s="468"/>
    </row>
    <row r="65" spans="1:11" ht="18" customHeight="1">
      <c r="A65" s="468"/>
      <c r="B65" s="468"/>
      <c r="C65" s="468"/>
      <c r="D65" s="469"/>
      <c r="E65" s="468"/>
      <c r="F65" s="468"/>
      <c r="G65" s="468"/>
      <c r="H65" s="468"/>
      <c r="I65" s="468"/>
      <c r="J65" s="468"/>
      <c r="K65" s="468"/>
    </row>
    <row r="66" spans="1:11" ht="18" customHeight="1">
      <c r="A66" s="468"/>
      <c r="B66" s="468"/>
      <c r="C66" s="468"/>
      <c r="D66" s="469"/>
      <c r="E66" s="468"/>
      <c r="F66" s="468"/>
      <c r="G66" s="468"/>
      <c r="H66" s="468"/>
      <c r="I66" s="468"/>
      <c r="J66" s="468"/>
      <c r="K66" s="468"/>
    </row>
    <row r="67" spans="1:11" ht="18" customHeight="1">
      <c r="A67" s="468"/>
      <c r="B67" s="468"/>
      <c r="C67" s="468"/>
      <c r="D67" s="469"/>
      <c r="E67" s="468"/>
      <c r="F67" s="468"/>
      <c r="G67" s="468"/>
      <c r="H67" s="468"/>
      <c r="I67" s="468"/>
      <c r="J67" s="468"/>
      <c r="K67" s="468"/>
    </row>
    <row r="68" spans="1:11" ht="18" customHeight="1">
      <c r="A68" s="468"/>
      <c r="B68" s="468"/>
      <c r="C68" s="468"/>
      <c r="D68" s="469"/>
      <c r="E68" s="468"/>
      <c r="F68" s="468"/>
      <c r="G68" s="468"/>
      <c r="H68" s="468"/>
      <c r="I68" s="468"/>
      <c r="J68" s="468"/>
      <c r="K68" s="468"/>
    </row>
    <row r="69" spans="1:11" ht="18" customHeight="1">
      <c r="A69" s="468"/>
      <c r="B69" s="468"/>
      <c r="C69" s="468"/>
      <c r="D69" s="469"/>
      <c r="E69" s="468"/>
      <c r="F69" s="468"/>
      <c r="G69" s="468"/>
      <c r="H69" s="468"/>
      <c r="I69" s="468"/>
      <c r="J69" s="468"/>
      <c r="K69" s="468"/>
    </row>
    <row r="70" spans="1:11" ht="18" customHeight="1">
      <c r="A70" s="468"/>
      <c r="B70" s="468"/>
      <c r="C70" s="468"/>
      <c r="D70" s="469"/>
      <c r="E70" s="468"/>
      <c r="F70" s="468"/>
      <c r="G70" s="468"/>
      <c r="H70" s="468"/>
      <c r="I70" s="468"/>
      <c r="J70" s="468"/>
      <c r="K70" s="468"/>
    </row>
    <row r="71" spans="1:11" ht="18" customHeight="1">
      <c r="A71" s="468"/>
      <c r="B71" s="468"/>
      <c r="C71" s="468"/>
      <c r="D71" s="469"/>
      <c r="E71" s="468"/>
      <c r="F71" s="468"/>
      <c r="G71" s="468"/>
      <c r="H71" s="468"/>
      <c r="I71" s="468"/>
      <c r="J71" s="468"/>
      <c r="K71" s="468"/>
    </row>
    <row r="72" spans="1:11" ht="18" customHeight="1">
      <c r="A72" s="468"/>
      <c r="B72" s="468"/>
      <c r="C72" s="468"/>
      <c r="D72" s="469"/>
      <c r="E72" s="468"/>
      <c r="F72" s="468"/>
      <c r="G72" s="468"/>
      <c r="H72" s="468"/>
      <c r="I72" s="468"/>
      <c r="J72" s="468"/>
      <c r="K72" s="468"/>
    </row>
    <row r="73" spans="1:11" ht="18" customHeight="1">
      <c r="A73" s="468"/>
      <c r="B73" s="468"/>
      <c r="C73" s="468"/>
      <c r="D73" s="469"/>
      <c r="E73" s="468"/>
      <c r="F73" s="468"/>
      <c r="G73" s="468"/>
      <c r="H73" s="468"/>
      <c r="I73" s="468"/>
      <c r="J73" s="468"/>
      <c r="K73" s="468"/>
    </row>
    <row r="74" spans="1:11" ht="18" customHeight="1">
      <c r="A74" s="468"/>
      <c r="B74" s="468"/>
      <c r="C74" s="468"/>
      <c r="D74" s="469"/>
      <c r="E74" s="468"/>
      <c r="F74" s="468"/>
      <c r="G74" s="468"/>
      <c r="H74" s="468"/>
      <c r="I74" s="468"/>
      <c r="J74" s="468"/>
      <c r="K74" s="468"/>
    </row>
    <row r="75" spans="1:11" ht="18" customHeight="1">
      <c r="A75" s="468"/>
      <c r="B75" s="468"/>
      <c r="C75" s="468"/>
      <c r="D75" s="469"/>
      <c r="E75" s="468"/>
      <c r="F75" s="468"/>
      <c r="G75" s="468"/>
      <c r="H75" s="468"/>
      <c r="I75" s="468"/>
      <c r="J75" s="468"/>
      <c r="K75" s="468"/>
    </row>
    <row r="76" spans="1:11" ht="18" customHeight="1">
      <c r="A76" s="468"/>
      <c r="B76" s="468"/>
      <c r="C76" s="468"/>
      <c r="D76" s="469"/>
      <c r="E76" s="468"/>
      <c r="F76" s="468"/>
      <c r="G76" s="468"/>
      <c r="H76" s="468"/>
      <c r="I76" s="468"/>
      <c r="J76" s="468"/>
      <c r="K76" s="468"/>
    </row>
    <row r="77" spans="1:11" ht="18" customHeight="1">
      <c r="A77" s="468"/>
      <c r="B77" s="468"/>
      <c r="C77" s="468"/>
      <c r="D77" s="469"/>
      <c r="E77" s="468"/>
      <c r="F77" s="468"/>
      <c r="G77" s="468"/>
      <c r="H77" s="468"/>
      <c r="I77" s="468"/>
      <c r="J77" s="468"/>
      <c r="K77" s="468"/>
    </row>
    <row r="78" spans="1:11" ht="18" customHeight="1">
      <c r="A78" s="468"/>
      <c r="B78" s="468"/>
      <c r="C78" s="468"/>
      <c r="D78" s="469"/>
      <c r="E78" s="468"/>
      <c r="F78" s="468"/>
      <c r="G78" s="468"/>
      <c r="H78" s="468"/>
      <c r="I78" s="468"/>
      <c r="J78" s="468"/>
      <c r="K78" s="468"/>
    </row>
    <row r="79" spans="1:11" ht="18" customHeight="1">
      <c r="A79" s="468"/>
      <c r="B79" s="468"/>
      <c r="C79" s="468"/>
      <c r="D79" s="469"/>
      <c r="E79" s="468"/>
      <c r="F79" s="468"/>
      <c r="G79" s="468"/>
      <c r="H79" s="468"/>
      <c r="I79" s="468"/>
      <c r="J79" s="468"/>
      <c r="K79" s="468"/>
    </row>
    <row r="80" spans="1:11" ht="18" customHeight="1">
      <c r="A80" s="468"/>
      <c r="B80" s="468"/>
      <c r="C80" s="468"/>
      <c r="D80" s="469"/>
      <c r="E80" s="468"/>
      <c r="F80" s="468"/>
      <c r="G80" s="468"/>
      <c r="H80" s="468"/>
      <c r="I80" s="468"/>
      <c r="J80" s="468"/>
      <c r="K80" s="468"/>
    </row>
    <row r="81" spans="1:11" ht="18" customHeight="1">
      <c r="A81" s="468"/>
      <c r="B81" s="468"/>
      <c r="C81" s="468"/>
      <c r="D81" s="469"/>
      <c r="E81" s="468"/>
      <c r="F81" s="468"/>
      <c r="G81" s="468"/>
      <c r="H81" s="468"/>
      <c r="I81" s="468"/>
      <c r="J81" s="468"/>
      <c r="K81" s="468"/>
    </row>
    <row r="82" spans="1:11" ht="18" customHeight="1">
      <c r="A82" s="468"/>
      <c r="B82" s="468"/>
      <c r="C82" s="468"/>
      <c r="D82" s="469"/>
      <c r="E82" s="468"/>
      <c r="F82" s="468"/>
      <c r="G82" s="468"/>
      <c r="H82" s="468"/>
      <c r="I82" s="468"/>
      <c r="J82" s="468"/>
      <c r="K82" s="468"/>
    </row>
    <row r="83" spans="1:11" ht="18" customHeight="1">
      <c r="A83" s="468"/>
      <c r="B83" s="468"/>
      <c r="C83" s="468"/>
      <c r="D83" s="469"/>
      <c r="E83" s="468"/>
      <c r="F83" s="468"/>
      <c r="G83" s="468"/>
      <c r="H83" s="468"/>
      <c r="I83" s="468"/>
      <c r="J83" s="468"/>
      <c r="K83" s="468"/>
    </row>
    <row r="84" spans="1:11" ht="18" customHeight="1">
      <c r="A84" s="468"/>
      <c r="B84" s="468"/>
      <c r="C84" s="468"/>
      <c r="D84" s="469"/>
      <c r="E84" s="468"/>
      <c r="F84" s="468"/>
      <c r="G84" s="468"/>
      <c r="H84" s="468"/>
      <c r="I84" s="468"/>
      <c r="J84" s="468"/>
      <c r="K84" s="468"/>
    </row>
    <row r="85" spans="1:11" ht="18" customHeight="1">
      <c r="A85" s="468"/>
      <c r="B85" s="468"/>
      <c r="C85" s="468"/>
      <c r="D85" s="469"/>
      <c r="E85" s="468"/>
      <c r="F85" s="468"/>
      <c r="G85" s="468"/>
      <c r="H85" s="468"/>
      <c r="I85" s="468"/>
      <c r="J85" s="468"/>
      <c r="K85" s="468"/>
    </row>
    <row r="86" spans="1:11" ht="18" customHeight="1">
      <c r="A86" s="468"/>
      <c r="B86" s="468"/>
      <c r="C86" s="468"/>
      <c r="D86" s="469"/>
      <c r="E86" s="468"/>
      <c r="F86" s="468"/>
      <c r="G86" s="468"/>
      <c r="H86" s="468"/>
      <c r="I86" s="468"/>
      <c r="J86" s="468"/>
      <c r="K86" s="468"/>
    </row>
    <row r="87" spans="1:11" ht="18" customHeight="1">
      <c r="A87" s="468"/>
      <c r="B87" s="468"/>
      <c r="C87" s="468"/>
      <c r="D87" s="469"/>
      <c r="E87" s="468"/>
      <c r="F87" s="468"/>
      <c r="G87" s="468"/>
      <c r="H87" s="468"/>
      <c r="I87" s="468"/>
      <c r="J87" s="468"/>
      <c r="K87" s="468"/>
    </row>
    <row r="88" spans="1:11" ht="18" customHeight="1">
      <c r="A88" s="468"/>
      <c r="B88" s="468"/>
      <c r="C88" s="468"/>
      <c r="D88" s="469"/>
      <c r="E88" s="468"/>
      <c r="F88" s="468"/>
      <c r="G88" s="468"/>
      <c r="H88" s="468"/>
      <c r="I88" s="468"/>
      <c r="J88" s="468"/>
      <c r="K88" s="468"/>
    </row>
    <row r="89" spans="1:11" ht="18" customHeight="1">
      <c r="A89" s="468"/>
      <c r="B89" s="468"/>
      <c r="C89" s="468"/>
      <c r="D89" s="469"/>
      <c r="E89" s="468"/>
      <c r="F89" s="468"/>
      <c r="G89" s="468"/>
      <c r="H89" s="468"/>
      <c r="I89" s="468"/>
      <c r="J89" s="468"/>
      <c r="K89" s="468"/>
    </row>
    <row r="90" spans="1:11" ht="18" customHeight="1">
      <c r="A90" s="468"/>
      <c r="B90" s="468"/>
      <c r="C90" s="468"/>
      <c r="D90" s="469"/>
      <c r="E90" s="468"/>
      <c r="F90" s="468"/>
      <c r="G90" s="468"/>
      <c r="H90" s="468"/>
      <c r="I90" s="468"/>
      <c r="J90" s="468"/>
      <c r="K90" s="468"/>
    </row>
    <row r="91" spans="1:11" ht="18" customHeight="1">
      <c r="A91" s="468"/>
      <c r="B91" s="468"/>
      <c r="C91" s="468"/>
      <c r="D91" s="469"/>
      <c r="E91" s="468"/>
      <c r="F91" s="468"/>
      <c r="G91" s="468"/>
      <c r="H91" s="468"/>
      <c r="I91" s="468"/>
      <c r="J91" s="468"/>
      <c r="K91" s="468"/>
    </row>
    <row r="92" spans="1:11" ht="18" customHeight="1">
      <c r="A92" s="468"/>
      <c r="B92" s="468"/>
      <c r="C92" s="468"/>
      <c r="D92" s="469"/>
      <c r="E92" s="468"/>
      <c r="F92" s="468"/>
      <c r="G92" s="468"/>
      <c r="H92" s="468"/>
      <c r="I92" s="468"/>
      <c r="J92" s="468"/>
      <c r="K92" s="468"/>
    </row>
    <row r="93" spans="1:11" ht="18" customHeight="1">
      <c r="A93" s="468"/>
      <c r="B93" s="468"/>
      <c r="C93" s="468"/>
      <c r="D93" s="469"/>
      <c r="E93" s="468"/>
      <c r="F93" s="468"/>
      <c r="G93" s="468"/>
      <c r="H93" s="468"/>
      <c r="I93" s="468"/>
      <c r="J93" s="468"/>
      <c r="K93" s="468"/>
    </row>
    <row r="94" spans="1:11" ht="18" customHeight="1">
      <c r="A94" s="468"/>
      <c r="B94" s="468"/>
      <c r="C94" s="468"/>
      <c r="D94" s="469"/>
      <c r="E94" s="468"/>
      <c r="F94" s="468"/>
      <c r="G94" s="468"/>
      <c r="H94" s="468"/>
      <c r="I94" s="468"/>
      <c r="J94" s="468"/>
      <c r="K94" s="468"/>
    </row>
    <row r="95" spans="1:11" ht="18" customHeight="1">
      <c r="A95" s="468"/>
      <c r="B95" s="468"/>
      <c r="C95" s="468"/>
      <c r="D95" s="469"/>
      <c r="E95" s="468"/>
      <c r="F95" s="468"/>
      <c r="G95" s="468"/>
      <c r="H95" s="468"/>
      <c r="I95" s="468"/>
      <c r="J95" s="468"/>
      <c r="K95" s="468"/>
    </row>
    <row r="96" spans="1:11" ht="18" customHeight="1">
      <c r="A96" s="468"/>
      <c r="B96" s="468"/>
      <c r="C96" s="468"/>
      <c r="D96" s="469"/>
      <c r="E96" s="468"/>
      <c r="F96" s="468"/>
      <c r="G96" s="468"/>
      <c r="H96" s="468"/>
      <c r="I96" s="468"/>
      <c r="J96" s="468"/>
      <c r="K96" s="468"/>
    </row>
    <row r="97" spans="1:11" ht="18" customHeight="1">
      <c r="A97" s="468"/>
      <c r="B97" s="468"/>
      <c r="C97" s="468"/>
      <c r="D97" s="469"/>
      <c r="E97" s="468"/>
      <c r="F97" s="468"/>
      <c r="G97" s="468"/>
      <c r="H97" s="468"/>
      <c r="I97" s="468"/>
      <c r="J97" s="468"/>
      <c r="K97" s="468"/>
    </row>
    <row r="98" spans="1:11" ht="18" customHeight="1">
      <c r="A98" s="468"/>
      <c r="B98" s="468"/>
      <c r="C98" s="468"/>
      <c r="D98" s="469"/>
      <c r="E98" s="468"/>
      <c r="F98" s="468"/>
      <c r="G98" s="468"/>
      <c r="H98" s="468"/>
      <c r="I98" s="468"/>
      <c r="J98" s="468"/>
      <c r="K98" s="468"/>
    </row>
    <row r="99" spans="1:11" ht="18" customHeight="1">
      <c r="A99" s="468"/>
      <c r="B99" s="468"/>
      <c r="C99" s="468"/>
      <c r="D99" s="469"/>
      <c r="E99" s="468"/>
      <c r="F99" s="468"/>
      <c r="G99" s="468"/>
      <c r="H99" s="468"/>
      <c r="I99" s="468"/>
      <c r="J99" s="468"/>
      <c r="K99" s="468"/>
    </row>
    <row r="100" spans="1:11" ht="18" customHeight="1">
      <c r="A100" s="468"/>
      <c r="B100" s="468"/>
      <c r="C100" s="468"/>
      <c r="D100" s="469"/>
      <c r="E100" s="468"/>
      <c r="F100" s="468"/>
      <c r="G100" s="468"/>
      <c r="H100" s="468"/>
      <c r="I100" s="468"/>
      <c r="J100" s="468"/>
      <c r="K100" s="468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s="331" customFormat="1" ht="15.75" customHeight="1"/>
    <row r="114" s="331" customFormat="1" ht="15.75" customHeight="1"/>
    <row r="115" s="331" customFormat="1" ht="15.75" customHeight="1"/>
    <row r="116" s="331" customFormat="1" ht="15.75" customHeight="1"/>
    <row r="117" s="331" customFormat="1" ht="15.75" customHeight="1"/>
    <row r="118" s="331" customFormat="1" ht="15.75" customHeight="1"/>
    <row r="119" s="331" customFormat="1" ht="15.75" customHeight="1"/>
    <row r="120" s="331" customFormat="1" ht="15.75" customHeight="1"/>
    <row r="121" s="331" customFormat="1" ht="15.75" customHeight="1"/>
    <row r="122" s="331" customFormat="1" ht="15.75" customHeight="1"/>
    <row r="123" s="331" customFormat="1" ht="15.75" customHeight="1"/>
    <row r="124" s="331" customFormat="1" ht="15.75" customHeight="1"/>
    <row r="125" s="331" customFormat="1" ht="15.75" customHeight="1"/>
    <row r="126" s="331" customFormat="1" ht="15.75" customHeight="1"/>
    <row r="127" s="331" customFormat="1" ht="15.75" customHeight="1"/>
    <row r="128" s="331" customFormat="1" ht="15.75" customHeight="1"/>
    <row r="129" s="331" customFormat="1" ht="15.75" customHeight="1"/>
    <row r="130" s="331" customFormat="1" ht="15.75" customHeight="1"/>
    <row r="131" s="331" customFormat="1" ht="15.75" customHeight="1"/>
    <row r="132" s="331" customFormat="1" ht="15.75" customHeight="1"/>
    <row r="133" s="331" customFormat="1" ht="15.75" customHeight="1"/>
    <row r="134" s="331" customFormat="1" ht="15.75" customHeight="1"/>
    <row r="135" s="331" customFormat="1" ht="15.75" customHeight="1"/>
    <row r="136" s="331" customFormat="1" ht="15.75" customHeight="1"/>
    <row r="137" s="331" customFormat="1" ht="15.75" customHeight="1"/>
    <row r="138" s="331" customFormat="1" ht="15.75" customHeight="1"/>
    <row r="139" s="331" customFormat="1" ht="15.75" customHeight="1"/>
    <row r="140" s="331" customFormat="1" ht="15.75" customHeight="1"/>
    <row r="141" s="331" customFormat="1" ht="15.75" customHeight="1"/>
    <row r="142" s="331" customFormat="1" ht="15.75" customHeight="1"/>
    <row r="143" s="331" customFormat="1" ht="15.75" customHeight="1"/>
    <row r="144" s="331" customFormat="1" ht="15.75" customHeight="1"/>
    <row r="145" s="331" customFormat="1" ht="15.75" customHeight="1"/>
    <row r="146" s="331" customFormat="1" ht="15.75" customHeight="1"/>
    <row r="147" s="331" customFormat="1" ht="15.75" customHeight="1"/>
    <row r="148" s="331" customFormat="1" ht="15.75" customHeight="1"/>
    <row r="149" s="331" customFormat="1" ht="15.75" customHeight="1"/>
    <row r="150" s="331" customFormat="1" ht="15.75" customHeight="1"/>
    <row r="151" s="331" customFormat="1" ht="15.75" customHeight="1"/>
    <row r="152" s="331" customFormat="1" ht="15.75" customHeight="1"/>
    <row r="153" s="331" customFormat="1" ht="15.75" customHeight="1"/>
    <row r="154" s="331" customFormat="1" ht="15.75" customHeight="1"/>
    <row r="155" s="331" customFormat="1" ht="15.75" customHeight="1"/>
    <row r="156" s="331" customFormat="1" ht="15.75" customHeight="1"/>
    <row r="157" s="331" customFormat="1" ht="15.75" customHeight="1"/>
    <row r="158" s="331" customFormat="1" ht="15.75" customHeight="1"/>
    <row r="159" s="331" customFormat="1" ht="15.75" customHeight="1"/>
    <row r="160" s="331" customFormat="1" ht="15.75" customHeight="1"/>
    <row r="161" s="331" customFormat="1" ht="15.75" customHeight="1"/>
    <row r="162" s="331" customFormat="1" ht="15.75" customHeight="1"/>
    <row r="163" s="331" customFormat="1" ht="15.75" customHeight="1"/>
    <row r="164" s="331" customFormat="1" ht="15.75" customHeight="1"/>
    <row r="165" s="331" customFormat="1" ht="15.75" customHeight="1"/>
    <row r="166" s="331" customFormat="1" ht="15.75" customHeight="1"/>
    <row r="167" s="331" customFormat="1" ht="15.75" customHeight="1"/>
    <row r="168" s="331" customFormat="1" ht="15.75" customHeight="1"/>
    <row r="169" s="331" customFormat="1" ht="15.75" customHeight="1"/>
    <row r="170" s="331" customFormat="1" ht="15.75" customHeight="1"/>
    <row r="171" s="331" customFormat="1" ht="15.75" customHeight="1"/>
    <row r="172" s="331" customFormat="1" ht="15.75" customHeight="1"/>
    <row r="173" s="331" customFormat="1" ht="15.75" customHeight="1"/>
    <row r="174" s="331" customFormat="1" ht="15.75" customHeight="1"/>
    <row r="175" s="331" customFormat="1" ht="15.75" customHeight="1"/>
    <row r="176" s="331" customFormat="1" ht="15.75" customHeight="1"/>
    <row r="177" s="331" customFormat="1" ht="15.75" customHeight="1"/>
    <row r="178" s="331" customFormat="1" ht="15.75" customHeight="1"/>
    <row r="179" s="331" customFormat="1" ht="15.75" customHeight="1"/>
    <row r="180" s="331" customFormat="1" ht="15.75" customHeight="1"/>
    <row r="181" s="331" customFormat="1" ht="15.75" customHeight="1"/>
    <row r="182" s="331" customFormat="1" ht="15.75" customHeight="1"/>
    <row r="183" s="331" customFormat="1" ht="15.75" customHeight="1"/>
    <row r="184" s="331" customFormat="1" ht="15.75" customHeight="1"/>
    <row r="185" s="331" customFormat="1" ht="15.75" customHeight="1"/>
    <row r="186" s="331" customFormat="1" ht="15.75" customHeight="1"/>
    <row r="187" s="331" customFormat="1" ht="15.75" customHeight="1"/>
    <row r="188" s="331" customFormat="1" ht="15.75" customHeight="1"/>
    <row r="189" s="331" customFormat="1" ht="15.75" customHeight="1"/>
    <row r="190" s="331" customFormat="1" ht="15.75" customHeight="1"/>
    <row r="191" s="331" customFormat="1" ht="15.75" customHeight="1"/>
    <row r="192" s="331" customFormat="1" ht="15.75" customHeight="1"/>
    <row r="193" s="331" customFormat="1" ht="15.75" customHeight="1"/>
    <row r="194" s="331" customFormat="1" ht="15.75" customHeight="1"/>
    <row r="195" s="331" customFormat="1" ht="15.75" customHeight="1"/>
    <row r="196" s="331" customFormat="1" ht="15.75" customHeight="1"/>
    <row r="197" s="331" customFormat="1" ht="15.75" customHeight="1"/>
    <row r="198" s="331" customFormat="1" ht="15.75" customHeight="1"/>
    <row r="199" s="331" customFormat="1" ht="15.75" customHeight="1"/>
    <row r="200" s="331" customFormat="1" ht="15.75" customHeight="1"/>
    <row r="201" s="331" customFormat="1" ht="15.75" customHeight="1"/>
    <row r="202" s="331" customFormat="1" ht="15.75" customHeight="1"/>
    <row r="203" s="331" customFormat="1" ht="15.75" customHeight="1"/>
    <row r="204" s="331" customFormat="1" ht="15.75" customHeight="1"/>
    <row r="205" s="331" customFormat="1" ht="15.75" customHeight="1"/>
    <row r="206" s="331" customFormat="1" ht="15.75" customHeight="1"/>
    <row r="207" s="331" customFormat="1" ht="15.75" customHeight="1"/>
    <row r="208" s="331" customFormat="1" ht="15.75" customHeight="1"/>
    <row r="209" s="331" customFormat="1" ht="15.75" customHeight="1"/>
    <row r="210" s="331" customFormat="1" ht="15.75" customHeight="1"/>
    <row r="211" s="331" customFormat="1" ht="15.75" customHeight="1"/>
    <row r="212" s="331" customFormat="1" ht="15.75" customHeight="1"/>
    <row r="213" s="331" customFormat="1" ht="15.75" customHeight="1"/>
    <row r="214" s="331" customFormat="1" ht="15.75" customHeight="1"/>
    <row r="215" s="331" customFormat="1" ht="15.75" customHeight="1"/>
    <row r="216" s="331" customFormat="1" ht="15.75" customHeight="1"/>
    <row r="217" s="331" customFormat="1" ht="15.75" customHeight="1"/>
    <row r="218" s="331" customFormat="1" ht="15.75" customHeight="1"/>
    <row r="219" s="331" customFormat="1" ht="15.75" customHeight="1"/>
    <row r="220" s="331" customFormat="1" ht="15.75" customHeight="1"/>
    <row r="221" s="331" customFormat="1" ht="15.75" customHeight="1"/>
    <row r="222" s="331" customFormat="1" ht="15.75" customHeight="1"/>
    <row r="223" s="331" customFormat="1" ht="15.75" customHeight="1"/>
    <row r="224" s="331" customFormat="1" ht="15.75" customHeight="1"/>
    <row r="225" s="331" customFormat="1" ht="15.75" customHeight="1"/>
    <row r="226" s="331" customFormat="1" ht="15.75" customHeight="1"/>
    <row r="227" s="331" customFormat="1" ht="15.75" customHeight="1"/>
    <row r="228" s="331" customFormat="1" ht="15.75" customHeight="1"/>
    <row r="229" s="331" customFormat="1" ht="15.75" customHeight="1"/>
    <row r="230" s="331" customFormat="1" ht="15.75" customHeight="1"/>
    <row r="231" s="331" customFormat="1" ht="15.75" customHeight="1"/>
    <row r="232" s="331" customFormat="1" ht="15.75" customHeight="1"/>
    <row r="233" s="331" customFormat="1" ht="15.75" customHeight="1"/>
    <row r="234" s="331" customFormat="1" ht="15.75" customHeight="1"/>
    <row r="235" s="331" customFormat="1" ht="15.75" customHeight="1"/>
    <row r="236" s="331" customFormat="1" ht="15.75" customHeight="1"/>
    <row r="237" s="331" customFormat="1" ht="15.75" customHeight="1"/>
    <row r="238" s="331" customFormat="1" ht="15.75" customHeight="1"/>
    <row r="239" s="331" customFormat="1" ht="15.75" customHeight="1"/>
    <row r="240" s="331" customFormat="1" ht="15.75" customHeight="1"/>
    <row r="241" s="331" customFormat="1" ht="15.75" customHeight="1"/>
    <row r="242" s="331" customFormat="1" ht="15.75" customHeight="1"/>
    <row r="243" s="331" customFormat="1" ht="15.75" customHeight="1"/>
    <row r="244" s="331" customFormat="1" ht="15.75" customHeight="1"/>
    <row r="245" s="331" customFormat="1" ht="15.75" customHeight="1"/>
    <row r="246" s="331" customFormat="1" ht="15.75" customHeight="1"/>
    <row r="247" s="331" customFormat="1" ht="15.75" customHeight="1"/>
    <row r="248" s="331" customFormat="1" ht="15.75" customHeight="1"/>
    <row r="249" s="331" customFormat="1" ht="15.75" customHeight="1"/>
    <row r="250" s="331" customFormat="1" ht="15.75" customHeight="1"/>
    <row r="251" s="331" customFormat="1" ht="15.75" customHeight="1"/>
    <row r="252" s="331" customFormat="1" ht="15.75" customHeight="1"/>
    <row r="253" s="331" customFormat="1" ht="15.75" customHeight="1"/>
    <row r="254" s="331" customFormat="1" ht="15.75" customHeight="1"/>
    <row r="255" s="331" customFormat="1" ht="15.75" customHeight="1"/>
    <row r="256" s="331" customFormat="1" ht="15.75" customHeight="1"/>
    <row r="257" s="331" customFormat="1" ht="15.75" customHeight="1"/>
    <row r="258" s="331" customFormat="1" ht="15.75" customHeight="1"/>
    <row r="259" s="331" customFormat="1" ht="15.75" customHeight="1"/>
    <row r="260" s="331" customFormat="1" ht="15.75" customHeight="1"/>
    <row r="261" s="331" customFormat="1" ht="15.75" customHeight="1"/>
    <row r="262" s="331" customFormat="1" ht="15.75" customHeight="1"/>
    <row r="263" s="331" customFormat="1" ht="15.75" customHeight="1"/>
    <row r="264" s="331" customFormat="1" ht="15.75" customHeight="1"/>
    <row r="265" s="331" customFormat="1" ht="15.75" customHeight="1"/>
    <row r="266" s="331" customFormat="1" ht="15.75" customHeight="1"/>
    <row r="267" s="331" customFormat="1" ht="15.75" customHeight="1"/>
    <row r="268" s="331" customFormat="1" ht="15.75" customHeight="1"/>
    <row r="269" s="331" customFormat="1" ht="15.75" customHeight="1"/>
    <row r="270" s="331" customFormat="1" ht="15.75" customHeight="1"/>
    <row r="271" s="331" customFormat="1" ht="15.75" customHeight="1"/>
    <row r="272" s="331" customFormat="1" ht="15.75" customHeight="1"/>
    <row r="273" s="331" customFormat="1" ht="15.75" customHeight="1"/>
    <row r="274" s="331" customFormat="1" ht="15.75" customHeight="1"/>
    <row r="275" s="331" customFormat="1" ht="15.75" customHeight="1"/>
    <row r="276" s="331" customFormat="1" ht="15.75" customHeight="1"/>
    <row r="277" s="331" customFormat="1" ht="15.75" customHeight="1"/>
    <row r="278" s="331" customFormat="1" ht="15.75" customHeight="1"/>
    <row r="279" s="331" customFormat="1" ht="15.75" customHeight="1"/>
    <row r="280" s="331" customFormat="1" ht="15.75" customHeight="1"/>
    <row r="281" s="331" customFormat="1" ht="15.75" customHeight="1"/>
    <row r="282" s="331" customFormat="1" ht="15.75" customHeight="1"/>
    <row r="283" s="331" customFormat="1" ht="15.75" customHeight="1"/>
    <row r="284" s="331" customFormat="1" ht="15.75" customHeight="1"/>
    <row r="285" s="331" customFormat="1" ht="15.75" customHeight="1"/>
    <row r="286" s="331" customFormat="1" ht="15.75" customHeight="1"/>
    <row r="287" s="331" customFormat="1" ht="15.75" customHeight="1"/>
    <row r="288" s="331" customFormat="1" ht="15.75" customHeight="1"/>
    <row r="289" s="331" customFormat="1" ht="15.75" customHeight="1"/>
    <row r="290" s="331" customFormat="1" ht="15.75" customHeight="1"/>
    <row r="291" s="331" customFormat="1" ht="15.75" customHeight="1"/>
    <row r="292" s="331" customFormat="1" ht="15.75" customHeight="1"/>
    <row r="293" s="331" customFormat="1" ht="15.75" customHeight="1"/>
    <row r="294" s="331" customFormat="1" ht="15.75" customHeight="1"/>
    <row r="295" s="331" customFormat="1" ht="15.75" customHeight="1"/>
    <row r="296" s="331" customFormat="1" ht="15.75" customHeight="1"/>
    <row r="297" s="331" customFormat="1" ht="15.75" customHeight="1"/>
    <row r="298" s="331" customFormat="1" ht="15.75" customHeight="1"/>
    <row r="299" s="331" customFormat="1" ht="15.75" customHeight="1"/>
    <row r="300" s="331" customFormat="1" ht="15.75" customHeight="1"/>
    <row r="301" s="331" customFormat="1" ht="15.75" customHeight="1"/>
    <row r="302" s="331" customFormat="1" ht="15.75" customHeight="1"/>
    <row r="303" s="331" customFormat="1" ht="15.75" customHeight="1"/>
    <row r="304" s="331" customFormat="1" ht="15.75" customHeight="1"/>
    <row r="305" s="331" customFormat="1" ht="15.75" customHeight="1"/>
    <row r="306" s="331" customFormat="1" ht="15.75" customHeight="1"/>
    <row r="307" s="331" customFormat="1" ht="15.75" customHeight="1"/>
    <row r="308" s="331" customFormat="1" ht="15.75" customHeight="1"/>
    <row r="309" s="331" customFormat="1" ht="15.75" customHeight="1"/>
    <row r="310" s="331" customFormat="1" ht="15.75" customHeight="1"/>
    <row r="311" s="331" customFormat="1" ht="15.75" customHeight="1"/>
    <row r="312" s="331" customFormat="1" ht="15.75" customHeight="1"/>
    <row r="313" s="331" customFormat="1" ht="15.75" customHeight="1"/>
    <row r="314" s="331" customFormat="1" ht="15.75" customHeight="1"/>
    <row r="315" s="331" customFormat="1" ht="15.75" customHeight="1"/>
    <row r="316" s="331" customFormat="1" ht="15.75" customHeight="1"/>
    <row r="317" s="331" customFormat="1" ht="15.75" customHeight="1"/>
    <row r="318" s="331" customFormat="1" ht="15.75" customHeight="1"/>
    <row r="319" s="331" customFormat="1" ht="15.75" customHeight="1"/>
    <row r="320" s="331" customFormat="1" ht="15.75" customHeight="1"/>
    <row r="321" s="331" customFormat="1" ht="15.75" customHeight="1"/>
    <row r="322" s="331" customFormat="1" ht="15.75" customHeight="1"/>
    <row r="323" s="331" customFormat="1" ht="15.75" customHeight="1"/>
    <row r="324" s="331" customFormat="1" ht="15.75" customHeight="1"/>
    <row r="325" s="331" customFormat="1" ht="15.75" customHeight="1"/>
    <row r="326" s="331" customFormat="1" ht="15.75" customHeight="1"/>
    <row r="327" s="331" customFormat="1" ht="15.75" customHeight="1"/>
    <row r="328" s="331" customFormat="1" ht="15.75" customHeight="1"/>
    <row r="329" s="331" customFormat="1" ht="15.75" customHeight="1"/>
    <row r="330" s="331" customFormat="1" ht="15.75" customHeight="1"/>
    <row r="331" s="331" customFormat="1" ht="15.75" customHeight="1"/>
    <row r="332" s="331" customFormat="1" ht="15.75" customHeight="1"/>
    <row r="333" s="331" customFormat="1" ht="15.75" customHeight="1"/>
    <row r="334" s="331" customFormat="1" ht="15.75" customHeight="1"/>
    <row r="335" s="331" customFormat="1" ht="15.75" customHeight="1"/>
    <row r="336" s="331" customFormat="1" ht="15.75" customHeight="1"/>
    <row r="337" s="331" customFormat="1" ht="15.75" customHeight="1"/>
    <row r="338" s="331" customFormat="1" ht="15.75" customHeight="1"/>
    <row r="339" s="331" customFormat="1" ht="15.75" customHeight="1"/>
    <row r="340" s="331" customFormat="1" ht="15.75" customHeight="1"/>
    <row r="341" s="331" customFormat="1" ht="15.75" customHeight="1"/>
    <row r="342" s="331" customFormat="1" ht="15.75" customHeight="1"/>
    <row r="343" s="331" customFormat="1" ht="15.75" customHeight="1"/>
    <row r="344" s="331" customFormat="1" ht="15.75" customHeight="1"/>
    <row r="345" s="331" customFormat="1" ht="15.75" customHeight="1"/>
    <row r="346" s="331" customFormat="1" ht="15.75" customHeight="1"/>
    <row r="347" s="331" customFormat="1" ht="15.75" customHeight="1"/>
    <row r="348" s="331" customFormat="1" ht="15.75" customHeight="1"/>
    <row r="349" s="331" customFormat="1" ht="15.75" customHeight="1"/>
    <row r="350" s="331" customFormat="1" ht="15.75" customHeight="1"/>
    <row r="351" s="331" customFormat="1" ht="15.75" customHeight="1"/>
    <row r="352" s="331" customFormat="1" ht="15.75" customHeight="1"/>
    <row r="353" s="331" customFormat="1" ht="15.75" customHeight="1"/>
    <row r="354" s="331" customFormat="1" ht="15.75" customHeight="1"/>
    <row r="355" s="331" customFormat="1" ht="15.75" customHeight="1"/>
    <row r="356" s="331" customFormat="1" ht="15.75" customHeight="1"/>
    <row r="357" s="331" customFormat="1" ht="15.75" customHeight="1"/>
    <row r="358" s="331" customFormat="1" ht="15.75" customHeight="1"/>
    <row r="359" s="331" customFormat="1" ht="15.75" customHeight="1"/>
    <row r="360" s="331" customFormat="1" ht="15.75" customHeight="1"/>
    <row r="361" s="331" customFormat="1" ht="15.75" customHeight="1"/>
    <row r="362" s="331" customFormat="1" ht="15.75" customHeight="1"/>
    <row r="363" s="331" customFormat="1" ht="15.75" customHeight="1"/>
    <row r="364" s="331" customFormat="1" ht="15.75" customHeight="1"/>
    <row r="365" s="331" customFormat="1" ht="15.75" customHeight="1"/>
    <row r="366" s="331" customFormat="1" ht="15.75" customHeight="1"/>
    <row r="367" s="331" customFormat="1" ht="15.75" customHeight="1"/>
    <row r="368" s="331" customFormat="1" ht="15.75" customHeight="1"/>
    <row r="369" s="331" customFormat="1" ht="15.75" customHeight="1"/>
    <row r="370" s="331" customFormat="1" ht="15.75" customHeight="1"/>
    <row r="371" s="331" customFormat="1" ht="15.75" customHeight="1"/>
    <row r="372" s="331" customFormat="1" ht="15.75" customHeight="1"/>
    <row r="373" s="331" customFormat="1" ht="15.75" customHeight="1"/>
    <row r="374" s="331" customFormat="1" ht="15.75" customHeight="1"/>
    <row r="375" s="331" customFormat="1" ht="15.75" customHeight="1"/>
    <row r="376" s="331" customFormat="1" ht="15.75" customHeight="1"/>
    <row r="377" s="331" customFormat="1" ht="15.75" customHeight="1"/>
    <row r="378" s="331" customFormat="1" ht="15.75" customHeight="1"/>
    <row r="379" s="331" customFormat="1" ht="15.75" customHeight="1"/>
    <row r="380" s="331" customFormat="1" ht="15.75" customHeight="1"/>
    <row r="381" s="331" customFormat="1" ht="15.75" customHeight="1"/>
    <row r="382" s="331" customFormat="1" ht="15.75" customHeight="1"/>
    <row r="383" s="331" customFormat="1" ht="15.75" customHeight="1"/>
    <row r="384" s="331" customFormat="1" ht="15.75" customHeight="1"/>
    <row r="385" s="331" customFormat="1" ht="15.75" customHeight="1"/>
    <row r="386" s="331" customFormat="1" ht="15.75" customHeight="1"/>
    <row r="387" s="331" customFormat="1" ht="15.75" customHeight="1"/>
    <row r="388" s="331" customFormat="1" ht="15.75" customHeight="1"/>
    <row r="389" s="331" customFormat="1" ht="15.75" customHeight="1"/>
    <row r="390" s="331" customFormat="1" ht="15.75" customHeight="1"/>
    <row r="391" s="331" customFormat="1" ht="15.75" customHeight="1"/>
    <row r="392" s="331" customFormat="1" ht="15.75" customHeight="1"/>
    <row r="393" s="331" customFormat="1" ht="15.75" customHeight="1"/>
    <row r="394" s="331" customFormat="1" ht="15.75" customHeight="1"/>
    <row r="395" s="331" customFormat="1" ht="15.75" customHeight="1"/>
    <row r="396" s="331" customFormat="1" ht="15.75" customHeight="1"/>
    <row r="397" s="331" customFormat="1" ht="15.75" customHeight="1"/>
    <row r="398" s="331" customFormat="1" ht="15.75" customHeight="1"/>
    <row r="399" s="331" customFormat="1" ht="15.75" customHeight="1"/>
    <row r="400" s="331" customFormat="1" ht="15.75" customHeight="1"/>
    <row r="401" s="331" customFormat="1" ht="15.75" customHeight="1"/>
    <row r="402" s="331" customFormat="1" ht="15.75" customHeight="1"/>
    <row r="403" s="331" customFormat="1" ht="15.75" customHeight="1"/>
    <row r="404" s="331" customFormat="1" ht="15.75" customHeight="1"/>
    <row r="405" s="331" customFormat="1" ht="15.75" customHeight="1"/>
    <row r="406" s="331" customFormat="1" ht="15.75" customHeight="1"/>
    <row r="407" s="331" customFormat="1" ht="15.75" customHeight="1"/>
    <row r="408" s="331" customFormat="1" ht="15.75" customHeight="1"/>
    <row r="409" s="331" customFormat="1" ht="15.75" customHeight="1"/>
    <row r="410" s="331" customFormat="1" ht="15.75" customHeight="1"/>
    <row r="411" s="331" customFormat="1" ht="15.75" customHeight="1"/>
    <row r="412" s="331" customFormat="1" ht="15.75" customHeight="1"/>
    <row r="413" s="331" customFormat="1" ht="15.75" customHeight="1"/>
    <row r="414" s="331" customFormat="1" ht="15.75" customHeight="1"/>
    <row r="415" s="331" customFormat="1" ht="15.75" customHeight="1"/>
    <row r="416" s="331" customFormat="1" ht="15.75" customHeight="1"/>
    <row r="417" s="331" customFormat="1" ht="15.75" customHeight="1"/>
    <row r="418" s="331" customFormat="1" ht="15.75" customHeight="1"/>
    <row r="419" s="331" customFormat="1" ht="15.75" customHeight="1"/>
    <row r="420" s="331" customFormat="1" ht="15.75" customHeight="1"/>
    <row r="421" s="331" customFormat="1" ht="15.75" customHeight="1"/>
    <row r="422" s="331" customFormat="1" ht="15.75" customHeight="1"/>
    <row r="423" s="331" customFormat="1" ht="15.75" customHeight="1"/>
    <row r="424" s="331" customFormat="1" ht="15.75" customHeight="1"/>
    <row r="425" s="331" customFormat="1" ht="15.75" customHeight="1"/>
    <row r="426" s="331" customFormat="1" ht="15.75" customHeight="1"/>
    <row r="427" s="331" customFormat="1" ht="15.75" customHeight="1"/>
    <row r="428" s="331" customFormat="1" ht="15.75" customHeight="1"/>
    <row r="429" s="331" customFormat="1" ht="15.75" customHeight="1"/>
    <row r="430" s="331" customFormat="1" ht="15.75" customHeight="1"/>
    <row r="431" s="331" customFormat="1" ht="15.75" customHeight="1"/>
    <row r="432" s="331" customFormat="1" ht="15.75" customHeight="1"/>
    <row r="433" s="331" customFormat="1" ht="15.75" customHeight="1"/>
    <row r="434" s="331" customFormat="1" ht="15.75" customHeight="1"/>
    <row r="435" s="331" customFormat="1" ht="15.75" customHeight="1"/>
    <row r="436" s="331" customFormat="1" ht="15.75" customHeight="1"/>
    <row r="437" s="331" customFormat="1" ht="15.75" customHeight="1"/>
    <row r="438" s="331" customFormat="1" ht="15.75" customHeight="1"/>
    <row r="439" s="331" customFormat="1" ht="15.75" customHeight="1"/>
    <row r="440" s="331" customFormat="1" ht="15.75" customHeight="1"/>
    <row r="441" s="331" customFormat="1" ht="15.75" customHeight="1"/>
    <row r="442" s="331" customFormat="1" ht="15.75" customHeight="1"/>
    <row r="443" s="331" customFormat="1" ht="15.75" customHeight="1"/>
    <row r="444" s="331" customFormat="1" ht="15.75" customHeight="1"/>
    <row r="445" s="331" customFormat="1" ht="15.75" customHeight="1"/>
    <row r="446" s="331" customFormat="1" ht="15.75" customHeight="1"/>
    <row r="447" s="331" customFormat="1" ht="15.75" customHeight="1"/>
    <row r="448" s="331" customFormat="1" ht="15.75" customHeight="1"/>
    <row r="449" s="331" customFormat="1" ht="15.75" customHeight="1"/>
    <row r="450" s="331" customFormat="1" ht="15.75" customHeight="1"/>
    <row r="451" s="331" customFormat="1" ht="15.75" customHeight="1"/>
    <row r="452" s="331" customFormat="1" ht="15.75" customHeight="1"/>
    <row r="453" s="331" customFormat="1" ht="15.75" customHeight="1"/>
    <row r="454" s="331" customFormat="1" ht="15.75" customHeight="1"/>
    <row r="455" s="331" customFormat="1" ht="15.75" customHeight="1"/>
    <row r="456" s="331" customFormat="1" ht="15.75" customHeight="1"/>
    <row r="457" s="331" customFormat="1" ht="15.75" customHeight="1"/>
    <row r="458" s="331" customFormat="1" ht="15.75" customHeight="1"/>
    <row r="459" s="331" customFormat="1" ht="15.75" customHeight="1"/>
    <row r="460" s="331" customFormat="1" ht="15.75" customHeight="1"/>
    <row r="461" s="331" customFormat="1" ht="15.75" customHeight="1"/>
    <row r="462" s="331" customFormat="1" ht="15.75" customHeight="1"/>
    <row r="463" s="331" customFormat="1" ht="15.75" customHeight="1"/>
    <row r="464" s="331" customFormat="1" ht="15.75" customHeight="1"/>
    <row r="465" s="331" customFormat="1" ht="15.75" customHeight="1"/>
    <row r="466" s="331" customFormat="1" ht="15.75" customHeight="1"/>
    <row r="467" s="331" customFormat="1" ht="15.75" customHeight="1"/>
    <row r="468" s="331" customFormat="1" ht="15.75" customHeight="1"/>
    <row r="469" s="331" customFormat="1" ht="15.75" customHeight="1"/>
    <row r="470" s="331" customFormat="1" ht="15.75" customHeight="1"/>
    <row r="471" s="331" customFormat="1" ht="15.75" customHeight="1"/>
    <row r="472" s="331" customFormat="1" ht="15.75" customHeight="1"/>
    <row r="473" s="331" customFormat="1" ht="15.75" customHeight="1"/>
    <row r="474" s="331" customFormat="1" ht="15.75" customHeight="1"/>
    <row r="475" s="331" customFormat="1" ht="15.75" customHeight="1"/>
    <row r="476" s="331" customFormat="1" ht="15.75" customHeight="1"/>
    <row r="477" s="331" customFormat="1" ht="15.75" customHeight="1"/>
    <row r="478" s="331" customFormat="1" ht="15.75" customHeight="1"/>
    <row r="479" s="331" customFormat="1" ht="15.75" customHeight="1"/>
    <row r="480" s="331" customFormat="1" ht="15.75" customHeight="1"/>
    <row r="481" s="331" customFormat="1" ht="15.75" customHeight="1"/>
    <row r="482" s="331" customFormat="1" ht="15.75" customHeight="1"/>
    <row r="483" s="331" customFormat="1" ht="15.75" customHeight="1"/>
    <row r="484" s="331" customFormat="1" ht="15.75" customHeight="1"/>
    <row r="485" s="331" customFormat="1" ht="15.75" customHeight="1"/>
    <row r="486" s="331" customFormat="1" ht="15.75" customHeight="1"/>
    <row r="487" s="331" customFormat="1" ht="15.75" customHeight="1"/>
    <row r="488" s="331" customFormat="1" ht="15.75" customHeight="1"/>
    <row r="489" s="331" customFormat="1" ht="15.75" customHeight="1"/>
    <row r="490" s="331" customFormat="1" ht="15.75" customHeight="1"/>
    <row r="491" s="331" customFormat="1" ht="15.75" customHeight="1"/>
    <row r="492" s="331" customFormat="1" ht="15.75" customHeight="1"/>
    <row r="493" s="331" customFormat="1" ht="15.75" customHeight="1"/>
    <row r="494" s="331" customFormat="1" ht="15.75" customHeight="1"/>
    <row r="495" s="331" customFormat="1" ht="15.75" customHeight="1"/>
    <row r="496" s="331" customFormat="1" ht="15.75" customHeight="1"/>
    <row r="497" s="331" customFormat="1" ht="15.75" customHeight="1"/>
    <row r="498" s="331" customFormat="1" ht="15.75" customHeight="1"/>
    <row r="499" s="331" customFormat="1" ht="15.75" customHeight="1"/>
    <row r="500" s="331" customFormat="1" ht="15.75" customHeight="1"/>
    <row r="501" s="331" customFormat="1" ht="15.75" customHeight="1"/>
    <row r="502" s="331" customFormat="1" ht="15.75" customHeight="1"/>
    <row r="503" s="331" customFormat="1" ht="15.75" customHeight="1"/>
    <row r="504" s="331" customFormat="1" ht="15.75" customHeight="1"/>
    <row r="505" s="331" customFormat="1" ht="15.75" customHeight="1"/>
    <row r="506" s="331" customFormat="1" ht="15.75" customHeight="1"/>
    <row r="507" s="331" customFormat="1" ht="15.75" customHeight="1"/>
    <row r="508" s="331" customFormat="1" ht="15.75" customHeight="1"/>
    <row r="509" s="331" customFormat="1" ht="15.75" customHeight="1"/>
    <row r="510" s="331" customFormat="1" ht="15.75" customHeight="1"/>
    <row r="511" s="331" customFormat="1" ht="15.75" customHeight="1"/>
    <row r="512" s="331" customFormat="1" ht="15.75" customHeight="1"/>
    <row r="513" s="331" customFormat="1" ht="15.75" customHeight="1"/>
    <row r="514" s="331" customFormat="1" ht="15.75" customHeight="1"/>
    <row r="515" s="331" customFormat="1" ht="15.75" customHeight="1"/>
    <row r="516" s="331" customFormat="1" ht="15.75" customHeight="1"/>
    <row r="517" s="331" customFormat="1" ht="15.75" customHeight="1"/>
    <row r="518" s="331" customFormat="1" ht="15.75" customHeight="1"/>
    <row r="519" s="331" customFormat="1" ht="15.75" customHeight="1"/>
    <row r="520" s="331" customFormat="1" ht="15.75" customHeight="1"/>
    <row r="521" s="331" customFormat="1" ht="15.75" customHeight="1"/>
    <row r="522" s="331" customFormat="1" ht="15.75" customHeight="1"/>
    <row r="523" s="331" customFormat="1" ht="15.75" customHeight="1"/>
    <row r="524" s="331" customFormat="1" ht="15.75" customHeight="1"/>
    <row r="525" s="331" customFormat="1" ht="15.75" customHeight="1"/>
    <row r="526" s="331" customFormat="1" ht="15.75" customHeight="1"/>
    <row r="527" s="331" customFormat="1" ht="15.75" customHeight="1"/>
    <row r="528" s="331" customFormat="1" ht="15.75" customHeight="1"/>
    <row r="529" s="331" customFormat="1" ht="15.75" customHeight="1"/>
    <row r="530" s="331" customFormat="1" ht="15.75" customHeight="1"/>
    <row r="531" s="331" customFormat="1" ht="15.75" customHeight="1"/>
    <row r="532" s="331" customFormat="1" ht="15.75" customHeight="1"/>
    <row r="533" s="331" customFormat="1" ht="15.75" customHeight="1"/>
    <row r="534" s="331" customFormat="1" ht="15.75" customHeight="1"/>
    <row r="535" s="331" customFormat="1" ht="15.75" customHeight="1"/>
    <row r="536" s="331" customFormat="1" ht="15.75" customHeight="1"/>
    <row r="537" s="331" customFormat="1" ht="15.75" customHeight="1"/>
    <row r="538" s="331" customFormat="1" ht="15.75" customHeight="1"/>
    <row r="539" s="331" customFormat="1" ht="15.75" customHeight="1"/>
    <row r="540" s="331" customFormat="1" ht="15.75" customHeight="1"/>
    <row r="541" s="331" customFormat="1" ht="15.75" customHeight="1"/>
    <row r="542" s="331" customFormat="1" ht="15.75" customHeight="1"/>
    <row r="543" s="331" customFormat="1" ht="15.75" customHeight="1"/>
    <row r="544" s="331" customFormat="1" ht="15.75" customHeight="1"/>
    <row r="545" s="331" customFormat="1" ht="15.75" customHeight="1"/>
    <row r="546" s="331" customFormat="1" ht="15.75" customHeight="1"/>
    <row r="547" s="331" customFormat="1" ht="15.75" customHeight="1"/>
    <row r="548" s="331" customFormat="1" ht="15.75" customHeight="1"/>
    <row r="549" s="331" customFormat="1" ht="15.75" customHeight="1"/>
    <row r="550" s="331" customFormat="1" ht="15.75" customHeight="1"/>
    <row r="551" s="331" customFormat="1" ht="15.75" customHeight="1"/>
    <row r="552" s="331" customFormat="1" ht="15.75" customHeight="1"/>
    <row r="553" s="331" customFormat="1" ht="15.75" customHeight="1"/>
    <row r="554" s="331" customFormat="1" ht="15.75" customHeight="1"/>
    <row r="555" s="331" customFormat="1" ht="15.75" customHeight="1"/>
    <row r="556" s="331" customFormat="1" ht="15.75" customHeight="1"/>
    <row r="557" s="331" customFormat="1" ht="15.75" customHeight="1"/>
    <row r="558" s="331" customFormat="1" ht="15.75" customHeight="1"/>
    <row r="559" s="331" customFormat="1" ht="15.75" customHeight="1"/>
    <row r="560" s="331" customFormat="1" ht="15.75" customHeight="1"/>
    <row r="561" s="331" customFormat="1" ht="15.75" customHeight="1"/>
    <row r="562" s="331" customFormat="1" ht="15.75" customHeight="1"/>
    <row r="563" s="331" customFormat="1" ht="15.75" customHeight="1"/>
    <row r="564" s="331" customFormat="1" ht="15.75" customHeight="1"/>
    <row r="565" s="331" customFormat="1" ht="15.75" customHeight="1"/>
    <row r="566" s="331" customFormat="1" ht="15.75" customHeight="1"/>
    <row r="567" s="331" customFormat="1" ht="15.75" customHeight="1"/>
    <row r="568" s="331" customFormat="1" ht="15.75" customHeight="1"/>
    <row r="569" s="331" customFormat="1" ht="15.75" customHeight="1"/>
    <row r="570" s="331" customFormat="1" ht="15.75" customHeight="1"/>
    <row r="571" s="331" customFormat="1" ht="15.75" customHeight="1"/>
    <row r="572" s="331" customFormat="1" ht="15.75" customHeight="1"/>
    <row r="573" s="331" customFormat="1" ht="15.75" customHeight="1"/>
    <row r="574" s="331" customFormat="1" ht="15.75" customHeight="1"/>
    <row r="575" s="331" customFormat="1" ht="15.75" customHeight="1"/>
    <row r="576" s="331" customFormat="1" ht="15.75" customHeight="1"/>
    <row r="577" s="331" customFormat="1" ht="15.75" customHeight="1"/>
    <row r="578" s="331" customFormat="1" ht="15.75" customHeight="1"/>
    <row r="579" s="331" customFormat="1" ht="15.75" customHeight="1"/>
    <row r="580" s="331" customFormat="1" ht="15.75" customHeight="1"/>
    <row r="581" s="331" customFormat="1" ht="15.75" customHeight="1"/>
    <row r="582" s="331" customFormat="1" ht="15.75" customHeight="1"/>
    <row r="583" s="331" customFormat="1" ht="15.75" customHeight="1"/>
    <row r="584" s="331" customFormat="1" ht="15.75" customHeight="1"/>
    <row r="585" s="331" customFormat="1" ht="15.75" customHeight="1"/>
    <row r="586" s="331" customFormat="1" ht="15.75" customHeight="1"/>
    <row r="587" s="331" customFormat="1" ht="15.75" customHeight="1"/>
    <row r="588" s="331" customFormat="1" ht="15.75" customHeight="1"/>
    <row r="589" s="331" customFormat="1" ht="15.75" customHeight="1"/>
    <row r="590" s="331" customFormat="1" ht="15.75" customHeight="1"/>
    <row r="591" s="331" customFormat="1" ht="15.75" customHeight="1"/>
    <row r="592" s="331" customFormat="1" ht="15.75" customHeight="1"/>
    <row r="593" s="331" customFormat="1" ht="15.75" customHeight="1"/>
    <row r="594" s="331" customFormat="1" ht="15.75" customHeight="1"/>
    <row r="595" s="331" customFormat="1" ht="15.75" customHeight="1"/>
    <row r="596" s="331" customFormat="1" ht="15.75" customHeight="1"/>
    <row r="597" s="331" customFormat="1" ht="15.75" customHeight="1"/>
    <row r="598" s="331" customFormat="1" ht="15.75" customHeight="1"/>
    <row r="599" s="331" customFormat="1" ht="15.75" customHeight="1"/>
    <row r="600" s="331" customFormat="1" ht="15.75" customHeight="1"/>
    <row r="601" s="331" customFormat="1" ht="15.75" customHeight="1"/>
    <row r="602" s="331" customFormat="1" ht="15.75" customHeight="1"/>
    <row r="603" s="331" customFormat="1" ht="15.75" customHeight="1"/>
    <row r="604" s="331" customFormat="1" ht="15.75" customHeight="1"/>
    <row r="605" s="331" customFormat="1" ht="15.75" customHeight="1"/>
    <row r="606" s="331" customFormat="1" ht="15.75" customHeight="1"/>
    <row r="607" s="331" customFormat="1" ht="15.75" customHeight="1"/>
    <row r="608" s="331" customFormat="1" ht="15.75" customHeight="1"/>
    <row r="609" s="331" customFormat="1" ht="15.75" customHeight="1"/>
    <row r="610" s="331" customFormat="1" ht="15.75" customHeight="1"/>
    <row r="611" s="331" customFormat="1" ht="15.75" customHeight="1"/>
    <row r="612" s="331" customFormat="1" ht="15.75" customHeight="1"/>
    <row r="613" s="331" customFormat="1" ht="15.75" customHeight="1"/>
    <row r="614" s="331" customFormat="1" ht="15.75" customHeight="1"/>
    <row r="615" s="331" customFormat="1" ht="15.75" customHeight="1"/>
    <row r="616" s="331" customFormat="1" ht="15.75" customHeight="1"/>
    <row r="617" s="331" customFormat="1" ht="15.75" customHeight="1"/>
    <row r="618" s="331" customFormat="1" ht="15.75" customHeight="1"/>
    <row r="619" s="331" customFormat="1" ht="15.75" customHeight="1"/>
    <row r="620" s="331" customFormat="1" ht="15.75" customHeight="1"/>
    <row r="621" s="331" customFormat="1" ht="15.75" customHeight="1"/>
    <row r="622" s="331" customFormat="1" ht="15.75" customHeight="1"/>
    <row r="623" s="331" customFormat="1" ht="15.75" customHeight="1"/>
    <row r="624" s="331" customFormat="1" ht="15.75" customHeight="1"/>
    <row r="625" s="331" customFormat="1" ht="15.75" customHeight="1"/>
    <row r="626" s="331" customFormat="1" ht="15.75" customHeight="1"/>
    <row r="627" s="331" customFormat="1" ht="15.75" customHeight="1"/>
    <row r="628" s="331" customFormat="1" ht="15.75" customHeight="1"/>
    <row r="629" s="331" customFormat="1" ht="15.75" customHeight="1"/>
    <row r="630" s="331" customFormat="1" ht="15.75" customHeight="1"/>
    <row r="631" s="331" customFormat="1" ht="15.75" customHeight="1"/>
    <row r="632" s="331" customFormat="1" ht="15.75" customHeight="1"/>
    <row r="633" s="331" customFormat="1" ht="15.75" customHeight="1"/>
    <row r="634" s="331" customFormat="1" ht="15.75" customHeight="1"/>
    <row r="635" s="331" customFormat="1" ht="15.75" customHeight="1"/>
    <row r="636" s="331" customFormat="1" ht="15.75" customHeight="1"/>
    <row r="637" s="331" customFormat="1" ht="15.75" customHeight="1"/>
    <row r="638" s="331" customFormat="1" ht="15.75" customHeight="1"/>
    <row r="639" s="331" customFormat="1" ht="15.75" customHeight="1"/>
    <row r="640" s="331" customFormat="1" ht="15.75" customHeight="1"/>
    <row r="641" s="331" customFormat="1" ht="15.75" customHeight="1"/>
    <row r="642" s="331" customFormat="1" ht="15.75" customHeight="1"/>
    <row r="643" s="331" customFormat="1" ht="15.75" customHeight="1"/>
    <row r="644" s="331" customFormat="1" ht="15.75" customHeight="1"/>
    <row r="645" s="331" customFormat="1" ht="15.75" customHeight="1"/>
    <row r="646" s="331" customFormat="1" ht="15.75" customHeight="1"/>
    <row r="647" s="331" customFormat="1" ht="15.75" customHeight="1"/>
    <row r="648" s="331" customFormat="1" ht="15.75" customHeight="1"/>
    <row r="649" s="331" customFormat="1" ht="15.75" customHeight="1"/>
    <row r="650" s="331" customFormat="1" ht="15.75" customHeight="1"/>
    <row r="651" s="331" customFormat="1" ht="15.75" customHeight="1"/>
    <row r="652" s="331" customFormat="1" ht="15.75" customHeight="1"/>
    <row r="653" s="331" customFormat="1" ht="15.75" customHeight="1"/>
    <row r="654" s="331" customFormat="1" ht="15.75" customHeight="1"/>
    <row r="655" s="331" customFormat="1" ht="15.75" customHeight="1"/>
    <row r="656" s="331" customFormat="1" ht="15.75" customHeight="1"/>
    <row r="657" s="331" customFormat="1" ht="15.75" customHeight="1"/>
    <row r="658" s="331" customFormat="1" ht="15.75" customHeight="1"/>
    <row r="659" s="331" customFormat="1" ht="15.75" customHeight="1"/>
    <row r="660" s="331" customFormat="1" ht="15.75" customHeight="1"/>
    <row r="661" s="331" customFormat="1" ht="15.75" customHeight="1"/>
    <row r="662" s="331" customFormat="1" ht="15.75" customHeight="1"/>
    <row r="663" s="331" customFormat="1" ht="15.75" customHeight="1"/>
    <row r="664" s="331" customFormat="1" ht="15.75" customHeight="1"/>
    <row r="665" s="331" customFormat="1" ht="15.75" customHeight="1"/>
    <row r="666" s="331" customFormat="1" ht="15.75" customHeight="1"/>
    <row r="667" s="331" customFormat="1" ht="15.75" customHeight="1"/>
    <row r="668" s="331" customFormat="1" ht="15.75" customHeight="1"/>
    <row r="669" s="331" customFormat="1" ht="15.75" customHeight="1"/>
    <row r="670" s="331" customFormat="1" ht="15.75" customHeight="1"/>
    <row r="671" s="331" customFormat="1" ht="15.75" customHeight="1"/>
    <row r="672" s="331" customFormat="1" ht="15.75" customHeight="1"/>
    <row r="673" s="331" customFormat="1" ht="15.75" customHeight="1"/>
    <row r="674" s="331" customFormat="1" ht="15.75" customHeight="1"/>
    <row r="675" s="331" customFormat="1" ht="15.75" customHeight="1"/>
    <row r="676" s="331" customFormat="1" ht="15.75" customHeight="1"/>
    <row r="677" s="331" customFormat="1" ht="15.75" customHeight="1"/>
    <row r="678" s="331" customFormat="1" ht="15.75" customHeight="1"/>
    <row r="679" s="331" customFormat="1" ht="15.75" customHeight="1"/>
    <row r="680" s="331" customFormat="1" ht="15.75" customHeight="1"/>
    <row r="681" s="331" customFormat="1" ht="15.75" customHeight="1"/>
    <row r="682" s="331" customFormat="1" ht="15.75" customHeight="1"/>
    <row r="683" s="331" customFormat="1" ht="15.75" customHeight="1"/>
    <row r="684" s="331" customFormat="1" ht="15.75" customHeight="1"/>
    <row r="685" s="331" customFormat="1" ht="15.75" customHeight="1"/>
    <row r="686" s="331" customFormat="1" ht="15.75" customHeight="1"/>
    <row r="687" s="331" customFormat="1" ht="15.75" customHeight="1"/>
    <row r="688" s="331" customFormat="1" ht="15.75" customHeight="1"/>
    <row r="689" s="331" customFormat="1" ht="15.75" customHeight="1"/>
    <row r="690" s="331" customFormat="1" ht="15.75" customHeight="1"/>
    <row r="691" s="331" customFormat="1" ht="15.75" customHeight="1"/>
    <row r="692" s="331" customFormat="1" ht="15.75" customHeight="1"/>
    <row r="693" s="331" customFormat="1" ht="15.75" customHeight="1"/>
    <row r="694" s="331" customFormat="1" ht="15.75" customHeight="1"/>
    <row r="695" s="331" customFormat="1" ht="15.75" customHeight="1"/>
    <row r="696" s="331" customFormat="1" ht="15.75" customHeight="1"/>
    <row r="697" s="331" customFormat="1" ht="15.75" customHeight="1"/>
    <row r="698" s="331" customFormat="1" ht="15.75" customHeight="1"/>
    <row r="699" s="331" customFormat="1" ht="15.75" customHeight="1"/>
    <row r="700" s="331" customFormat="1" ht="15.75" customHeight="1"/>
    <row r="701" s="331" customFormat="1" ht="15.75" customHeight="1"/>
    <row r="702" s="331" customFormat="1" ht="15.75" customHeight="1"/>
    <row r="703" s="331" customFormat="1" ht="15.75" customHeight="1"/>
    <row r="704" s="331" customFormat="1" ht="15.75" customHeight="1"/>
    <row r="705" s="331" customFormat="1" ht="15.75" customHeight="1"/>
    <row r="706" s="331" customFormat="1" ht="15.75" customHeight="1"/>
    <row r="707" s="331" customFormat="1" ht="15.75" customHeight="1"/>
    <row r="708" s="331" customFormat="1" ht="15.75" customHeight="1"/>
    <row r="709" s="331" customFormat="1" ht="15.75" customHeight="1"/>
    <row r="710" s="331" customFormat="1" ht="15.75" customHeight="1"/>
    <row r="711" s="331" customFormat="1" ht="15.75" customHeight="1"/>
    <row r="712" s="331" customFormat="1" ht="15.75" customHeight="1"/>
    <row r="713" s="331" customFormat="1" ht="15.75" customHeight="1"/>
    <row r="714" s="331" customFormat="1" ht="15.75" customHeight="1"/>
    <row r="715" s="331" customFormat="1" ht="15.75" customHeight="1"/>
    <row r="716" s="331" customFormat="1" ht="15.75" customHeight="1"/>
    <row r="717" s="331" customFormat="1" ht="15.75" customHeight="1"/>
    <row r="718" s="331" customFormat="1" ht="15.75" customHeight="1"/>
    <row r="719" s="331" customFormat="1" ht="15.75" customHeight="1"/>
    <row r="720" s="331" customFormat="1" ht="15.75" customHeight="1"/>
    <row r="721" s="331" customFormat="1" ht="15.75" customHeight="1"/>
    <row r="722" s="331" customFormat="1" ht="15.75" customHeight="1"/>
    <row r="723" s="331" customFormat="1" ht="15.75" customHeight="1"/>
    <row r="724" s="331" customFormat="1" ht="15.75" customHeight="1"/>
    <row r="725" s="331" customFormat="1" ht="15.75" customHeight="1"/>
    <row r="726" s="331" customFormat="1" ht="15.75" customHeight="1"/>
    <row r="727" s="331" customFormat="1" ht="15.75" customHeight="1"/>
    <row r="728" s="331" customFormat="1" ht="15.75" customHeight="1"/>
    <row r="729" s="331" customFormat="1" ht="15.75" customHeight="1"/>
    <row r="730" s="331" customFormat="1" ht="15.75" customHeight="1"/>
    <row r="731" s="331" customFormat="1" ht="15.75" customHeight="1"/>
    <row r="732" s="331" customFormat="1" ht="15.75" customHeight="1"/>
    <row r="733" s="331" customFormat="1" ht="15.75" customHeight="1"/>
    <row r="734" s="331" customFormat="1" ht="15.75" customHeight="1"/>
    <row r="735" s="331" customFormat="1" ht="15.75" customHeight="1"/>
    <row r="736" s="331" customFormat="1" ht="15.75" customHeight="1"/>
    <row r="737" s="331" customFormat="1" ht="15.75" customHeight="1"/>
    <row r="738" s="331" customFormat="1" ht="15.75" customHeight="1"/>
    <row r="739" s="331" customFormat="1" ht="15.75" customHeight="1"/>
    <row r="740" s="331" customFormat="1" ht="15.75" customHeight="1"/>
    <row r="741" s="331" customFormat="1" ht="15.75" customHeight="1"/>
    <row r="742" s="331" customFormat="1" ht="15.75" customHeight="1"/>
    <row r="743" s="331" customFormat="1" ht="15.75" customHeight="1"/>
    <row r="744" s="331" customFormat="1" ht="15.75" customHeight="1"/>
    <row r="745" s="331" customFormat="1" ht="15.75" customHeight="1"/>
    <row r="746" s="331" customFormat="1" ht="15.75" customHeight="1"/>
    <row r="747" s="331" customFormat="1" ht="15.75" customHeight="1"/>
    <row r="748" s="331" customFormat="1" ht="15.75" customHeight="1"/>
    <row r="749" s="331" customFormat="1" ht="15.75" customHeight="1"/>
    <row r="750" s="331" customFormat="1" ht="15.75" customHeight="1"/>
    <row r="751" s="331" customFormat="1" ht="15.75" customHeight="1"/>
    <row r="752" s="331" customFormat="1" ht="15.75" customHeight="1"/>
    <row r="753" s="331" customFormat="1" ht="15.75" customHeight="1"/>
    <row r="754" s="331" customFormat="1" ht="15.75" customHeight="1"/>
    <row r="755" s="331" customFormat="1" ht="15.75" customHeight="1"/>
    <row r="756" s="331" customFormat="1" ht="15.75" customHeight="1"/>
    <row r="757" s="331" customFormat="1" ht="15.75" customHeight="1"/>
    <row r="758" s="331" customFormat="1" ht="15.75" customHeight="1"/>
    <row r="759" s="331" customFormat="1" ht="15.75" customHeight="1"/>
    <row r="760" s="331" customFormat="1" ht="15.75" customHeight="1"/>
    <row r="761" s="331" customFormat="1" ht="15.75" customHeight="1"/>
    <row r="762" s="331" customFormat="1" ht="15.75" customHeight="1"/>
    <row r="763" s="331" customFormat="1" ht="15.75" customHeight="1"/>
    <row r="764" s="331" customFormat="1" ht="15.75" customHeight="1"/>
    <row r="765" s="331" customFormat="1" ht="15.75" customHeight="1"/>
    <row r="766" s="331" customFormat="1" ht="15.75" customHeight="1"/>
    <row r="767" s="331" customFormat="1" ht="15.75" customHeight="1"/>
    <row r="768" s="331" customFormat="1" ht="15.75" customHeight="1"/>
    <row r="769" s="331" customFormat="1" ht="15.75" customHeight="1"/>
    <row r="770" s="331" customFormat="1" ht="15.75" customHeight="1"/>
    <row r="771" s="331" customFormat="1" ht="15.75" customHeight="1"/>
    <row r="772" s="331" customFormat="1" ht="15.75" customHeight="1"/>
    <row r="773" s="331" customFormat="1" ht="15.75" customHeight="1"/>
    <row r="774" s="331" customFormat="1" ht="15.75" customHeight="1"/>
    <row r="775" s="331" customFormat="1" ht="15.75" customHeight="1"/>
    <row r="776" s="331" customFormat="1" ht="15.75" customHeight="1"/>
    <row r="777" s="331" customFormat="1" ht="15.75" customHeight="1"/>
    <row r="778" s="331" customFormat="1" ht="15.75" customHeight="1"/>
    <row r="779" s="331" customFormat="1" ht="15.75" customHeight="1"/>
    <row r="780" s="331" customFormat="1" ht="15.75" customHeight="1"/>
    <row r="781" s="331" customFormat="1" ht="15.75" customHeight="1"/>
    <row r="782" s="331" customFormat="1" ht="15.75" customHeight="1"/>
    <row r="783" s="331" customFormat="1" ht="15.75" customHeight="1"/>
    <row r="784" s="331" customFormat="1" ht="15.75" customHeight="1"/>
    <row r="785" s="331" customFormat="1" ht="15.75" customHeight="1"/>
    <row r="786" s="331" customFormat="1" ht="15.75" customHeight="1"/>
    <row r="787" s="331" customFormat="1" ht="15.75" customHeight="1"/>
    <row r="788" s="331" customFormat="1" ht="15.75" customHeight="1"/>
    <row r="789" s="331" customFormat="1" ht="15.75" customHeight="1"/>
    <row r="790" s="331" customFormat="1" ht="15.75" customHeight="1"/>
    <row r="791" s="331" customFormat="1" ht="15.75" customHeight="1"/>
    <row r="792" s="331" customFormat="1" ht="15.75" customHeight="1"/>
    <row r="793" s="331" customFormat="1" ht="15.75" customHeight="1"/>
    <row r="794" s="331" customFormat="1" ht="15.75" customHeight="1"/>
    <row r="795" s="331" customFormat="1" ht="15.75" customHeight="1"/>
    <row r="796" s="331" customFormat="1" ht="15.75" customHeight="1"/>
    <row r="797" s="331" customFormat="1" ht="15.75" customHeight="1"/>
    <row r="798" s="331" customFormat="1" ht="15.75" customHeight="1"/>
    <row r="799" s="331" customFormat="1" ht="15.75" customHeight="1"/>
    <row r="800" s="331" customFormat="1" ht="15.75" customHeight="1"/>
    <row r="801" s="331" customFormat="1" ht="15.75" customHeight="1"/>
    <row r="802" s="331" customFormat="1" ht="15.75" customHeight="1"/>
    <row r="803" s="331" customFormat="1" ht="15.75" customHeight="1"/>
    <row r="804" s="331" customFormat="1" ht="15.75" customHeight="1"/>
    <row r="805" s="331" customFormat="1" ht="15.75" customHeight="1"/>
    <row r="806" s="331" customFormat="1" ht="15.75" customHeight="1"/>
    <row r="807" s="331" customFormat="1" ht="15.75" customHeight="1"/>
    <row r="808" s="331" customFormat="1" ht="15.75" customHeight="1"/>
    <row r="809" s="331" customFormat="1" ht="15.75" customHeight="1"/>
    <row r="810" s="331" customFormat="1" ht="15.75" customHeight="1"/>
    <row r="811" s="331" customFormat="1" ht="15.75" customHeight="1"/>
    <row r="812" s="331" customFormat="1" ht="15.75" customHeight="1"/>
    <row r="813" s="331" customFormat="1" ht="15.75" customHeight="1"/>
    <row r="814" s="331" customFormat="1" ht="15.75" customHeight="1"/>
    <row r="815" s="331" customFormat="1" ht="15.75" customHeight="1"/>
    <row r="816" s="331" customFormat="1" ht="15.75" customHeight="1"/>
    <row r="817" s="331" customFormat="1" ht="15.75" customHeight="1"/>
    <row r="818" s="331" customFormat="1" ht="15.75" customHeight="1"/>
    <row r="819" s="331" customFormat="1" ht="15.75" customHeight="1"/>
    <row r="820" s="331" customFormat="1" ht="15.75" customHeight="1"/>
    <row r="821" s="331" customFormat="1" ht="15.75" customHeight="1"/>
    <row r="822" s="331" customFormat="1" ht="15.75" customHeight="1"/>
    <row r="823" s="331" customFormat="1" ht="15.75" customHeight="1"/>
    <row r="824" s="331" customFormat="1" ht="15.75" customHeight="1"/>
    <row r="825" s="331" customFormat="1" ht="15.75" customHeight="1"/>
    <row r="826" s="331" customFormat="1" ht="15.75" customHeight="1"/>
    <row r="827" s="331" customFormat="1" ht="15.75" customHeight="1"/>
    <row r="828" s="331" customFormat="1" ht="15.75" customHeight="1"/>
    <row r="829" s="331" customFormat="1" ht="15.75" customHeight="1"/>
    <row r="830" s="331" customFormat="1" ht="15.75" customHeight="1"/>
    <row r="831" s="331" customFormat="1" ht="15.75" customHeight="1"/>
    <row r="832" s="331" customFormat="1" ht="15.75" customHeight="1"/>
    <row r="833" s="331" customFormat="1" ht="15.75" customHeight="1"/>
    <row r="834" s="331" customFormat="1" ht="15.75" customHeight="1"/>
    <row r="835" s="331" customFormat="1" ht="15.75" customHeight="1"/>
    <row r="836" s="331" customFormat="1" ht="15.75" customHeight="1"/>
    <row r="837" s="331" customFormat="1" ht="15.75" customHeight="1"/>
    <row r="838" s="331" customFormat="1" ht="15.75" customHeight="1"/>
    <row r="839" s="331" customFormat="1" ht="15.75" customHeight="1"/>
    <row r="840" s="331" customFormat="1" ht="15.75" customHeight="1"/>
    <row r="841" s="331" customFormat="1" ht="15.75" customHeight="1"/>
    <row r="842" s="331" customFormat="1" ht="15.75" customHeight="1"/>
    <row r="843" s="331" customFormat="1" ht="15.75" customHeight="1"/>
    <row r="844" s="331" customFormat="1" ht="15.75" customHeight="1"/>
    <row r="845" s="331" customFormat="1" ht="15.75" customHeight="1"/>
    <row r="846" s="331" customFormat="1" ht="15.75" customHeight="1"/>
    <row r="847" s="331" customFormat="1" ht="15.75" customHeight="1"/>
    <row r="848" s="331" customFormat="1" ht="15.75" customHeight="1"/>
    <row r="849" s="331" customFormat="1" ht="15.75" customHeight="1"/>
    <row r="850" s="331" customFormat="1" ht="15.75" customHeight="1"/>
    <row r="851" s="331" customFormat="1" ht="15.75" customHeight="1"/>
    <row r="852" s="331" customFormat="1" ht="15.75" customHeight="1"/>
    <row r="853" s="331" customFormat="1" ht="15.75" customHeight="1"/>
    <row r="854" s="331" customFormat="1" ht="15.75" customHeight="1"/>
    <row r="855" s="331" customFormat="1" ht="15.75" customHeight="1"/>
    <row r="856" s="331" customFormat="1" ht="15.75" customHeight="1"/>
    <row r="857" s="331" customFormat="1" ht="15.75" customHeight="1"/>
    <row r="858" s="331" customFormat="1" ht="15.75" customHeight="1"/>
    <row r="859" s="331" customFormat="1" ht="15.75" customHeight="1"/>
    <row r="860" s="331" customFormat="1" ht="15.75" customHeight="1"/>
    <row r="861" s="331" customFormat="1" ht="15.75" customHeight="1"/>
    <row r="862" s="331" customFormat="1" ht="15.75" customHeight="1"/>
    <row r="863" s="331" customFormat="1" ht="15.75" customHeight="1"/>
    <row r="864" s="331" customFormat="1" ht="15.75" customHeight="1"/>
    <row r="865" s="331" customFormat="1" ht="15.75" customHeight="1"/>
    <row r="866" s="331" customFormat="1" ht="15.75" customHeight="1"/>
    <row r="867" s="331" customFormat="1" ht="15.75" customHeight="1"/>
    <row r="868" s="331" customFormat="1" ht="15.75" customHeight="1"/>
    <row r="869" s="331" customFormat="1" ht="15.75" customHeight="1"/>
    <row r="870" s="331" customFormat="1" ht="15.75" customHeight="1"/>
    <row r="871" s="331" customFormat="1" ht="15.75" customHeight="1"/>
    <row r="872" s="331" customFormat="1" ht="15.75" customHeight="1"/>
    <row r="873" s="331" customFormat="1" ht="15.75" customHeight="1"/>
    <row r="874" s="331" customFormat="1" ht="15.75" customHeight="1"/>
    <row r="875" s="331" customFormat="1" ht="15.75" customHeight="1"/>
    <row r="876" s="331" customFormat="1" ht="15.75" customHeight="1"/>
    <row r="877" s="331" customFormat="1" ht="15.75" customHeight="1"/>
    <row r="878" s="331" customFormat="1" ht="15.75" customHeight="1"/>
    <row r="879" s="331" customFormat="1" ht="15.75" customHeight="1"/>
    <row r="880" s="331" customFormat="1" ht="15.75" customHeight="1"/>
    <row r="881" s="331" customFormat="1" ht="15.75" customHeight="1"/>
    <row r="882" s="331" customFormat="1" ht="15.75" customHeight="1"/>
    <row r="883" s="331" customFormat="1" ht="15.75" customHeight="1"/>
    <row r="884" s="331" customFormat="1" ht="15.75" customHeight="1"/>
    <row r="885" s="331" customFormat="1" ht="15.75" customHeight="1"/>
    <row r="886" s="331" customFormat="1" ht="15.75" customHeight="1"/>
    <row r="887" s="331" customFormat="1" ht="15.75" customHeight="1"/>
    <row r="888" s="331" customFormat="1" ht="15.75" customHeight="1"/>
    <row r="889" s="331" customFormat="1" ht="15.75" customHeight="1"/>
    <row r="890" s="331" customFormat="1" ht="15.75" customHeight="1"/>
    <row r="891" s="331" customFormat="1" ht="15.75" customHeight="1"/>
    <row r="892" s="331" customFormat="1" ht="15.75" customHeight="1"/>
    <row r="893" s="331" customFormat="1" ht="15.75" customHeight="1"/>
    <row r="894" s="331" customFormat="1" ht="15.75" customHeight="1"/>
    <row r="895" s="331" customFormat="1" ht="15.75" customHeight="1"/>
    <row r="896" s="331" customFormat="1" ht="15.75" customHeight="1"/>
    <row r="897" s="331" customFormat="1" ht="15.75" customHeight="1"/>
    <row r="898" s="331" customFormat="1" ht="15.75" customHeight="1"/>
    <row r="899" s="331" customFormat="1" ht="15.75" customHeight="1"/>
    <row r="900" s="331" customFormat="1" ht="15.75" customHeight="1"/>
    <row r="901" s="331" customFormat="1" ht="15.75" customHeight="1"/>
    <row r="902" s="331" customFormat="1" ht="15.75" customHeight="1"/>
    <row r="903" s="331" customFormat="1" ht="15.75" customHeight="1"/>
    <row r="904" s="331" customFormat="1" ht="15.75" customHeight="1"/>
    <row r="905" s="331" customFormat="1" ht="15.75" customHeight="1"/>
    <row r="906" s="331" customFormat="1" ht="15.75" customHeight="1"/>
    <row r="907" s="331" customFormat="1" ht="15.75" customHeight="1"/>
    <row r="908" s="331" customFormat="1" ht="15.75" customHeight="1"/>
    <row r="909" s="331" customFormat="1" ht="15.75" customHeight="1"/>
    <row r="910" s="331" customFormat="1" ht="15.75" customHeight="1"/>
    <row r="911" s="331" customFormat="1" ht="15.75" customHeight="1"/>
    <row r="912" s="331" customFormat="1" ht="15.75" customHeight="1"/>
    <row r="913" s="331" customFormat="1" ht="15.75" customHeight="1"/>
    <row r="914" s="331" customFormat="1" ht="15.75" customHeight="1"/>
    <row r="915" s="331" customFormat="1" ht="15.75" customHeight="1"/>
    <row r="916" s="331" customFormat="1" ht="15.75" customHeight="1"/>
    <row r="917" s="331" customFormat="1" ht="15.75" customHeight="1"/>
    <row r="918" s="331" customFormat="1" ht="15.75" customHeight="1"/>
    <row r="919" s="331" customFormat="1" ht="15.75" customHeight="1"/>
    <row r="920" s="331" customFormat="1" ht="15.75" customHeight="1"/>
    <row r="921" s="331" customFormat="1" ht="15.75" customHeight="1"/>
    <row r="922" s="331" customFormat="1" ht="15.75" customHeight="1"/>
    <row r="923" s="331" customFormat="1" ht="15.75" customHeight="1"/>
    <row r="924" s="331" customFormat="1" ht="15.75" customHeight="1"/>
    <row r="925" s="331" customFormat="1" ht="15.75" customHeight="1"/>
    <row r="926" s="331" customFormat="1" ht="15.75" customHeight="1"/>
    <row r="927" s="331" customFormat="1" ht="15.75" customHeight="1"/>
    <row r="928" s="331" customFormat="1" ht="15.75" customHeight="1"/>
    <row r="929" s="331" customFormat="1" ht="15.75" customHeight="1"/>
    <row r="930" s="331" customFormat="1" ht="15.75" customHeight="1"/>
    <row r="931" s="331" customFormat="1" ht="15.75" customHeight="1"/>
    <row r="932" s="331" customFormat="1" ht="15.75" customHeight="1"/>
    <row r="933" s="331" customFormat="1" ht="15.75" customHeight="1"/>
    <row r="934" s="331" customFormat="1" ht="15.75" customHeight="1"/>
    <row r="935" s="331" customFormat="1" ht="15.75" customHeight="1"/>
    <row r="936" s="331" customFormat="1" ht="15.75" customHeight="1"/>
    <row r="937" s="331" customFormat="1" ht="15.75" customHeight="1"/>
    <row r="938" s="331" customFormat="1" ht="15.75" customHeight="1"/>
    <row r="939" s="331" customFormat="1" ht="15.75" customHeight="1"/>
    <row r="940" s="331" customFormat="1" ht="15.75" customHeight="1"/>
    <row r="941" s="331" customFormat="1" ht="15.75" customHeight="1"/>
    <row r="942" s="331" customFormat="1" ht="15.75" customHeight="1"/>
    <row r="943" s="331" customFormat="1" ht="15.75" customHeight="1"/>
    <row r="944" s="331" customFormat="1" ht="15.75" customHeight="1"/>
    <row r="945" s="331" customFormat="1" ht="15.75" customHeight="1"/>
    <row r="946" s="331" customFormat="1" ht="15.75" customHeight="1"/>
    <row r="947" s="331" customFormat="1" ht="15.75" customHeight="1"/>
    <row r="948" s="331" customFormat="1" ht="15.75" customHeight="1"/>
    <row r="949" s="331" customFormat="1" ht="15.75" customHeight="1"/>
    <row r="950" s="331" customFormat="1" ht="15.75" customHeight="1"/>
    <row r="951" s="331" customFormat="1" ht="15.75" customHeight="1"/>
    <row r="952" s="331" customFormat="1" ht="15.75" customHeight="1"/>
    <row r="953" s="331" customFormat="1" ht="15.75" customHeight="1"/>
    <row r="954" s="331" customFormat="1" ht="15.75" customHeight="1"/>
    <row r="955" s="331" customFormat="1" ht="15.75" customHeight="1"/>
    <row r="956" s="331" customFormat="1" ht="15.75" customHeight="1"/>
    <row r="957" s="331" customFormat="1" ht="15.75" customHeight="1"/>
    <row r="958" s="331" customFormat="1" ht="15.75" customHeight="1"/>
    <row r="959" s="331" customFormat="1" ht="15.75" customHeight="1"/>
    <row r="960" s="331" customFormat="1" ht="15.75" customHeight="1"/>
    <row r="961" s="331" customFormat="1" ht="15.75" customHeight="1"/>
    <row r="962" s="331" customFormat="1" ht="15.75" customHeight="1"/>
    <row r="963" s="331" customFormat="1" ht="15.75" customHeight="1"/>
    <row r="964" s="331" customFormat="1" ht="15.75" customHeight="1"/>
    <row r="965" s="331" customFormat="1" ht="15.75" customHeight="1"/>
    <row r="966" s="331" customFormat="1" ht="15.75" customHeight="1"/>
    <row r="967" s="331" customFormat="1" ht="15.75" customHeight="1"/>
    <row r="968" s="331" customFormat="1" ht="15.75" customHeight="1"/>
    <row r="969" s="331" customFormat="1" ht="15.75" customHeight="1"/>
    <row r="970" s="331" customFormat="1" ht="15.75" customHeight="1"/>
    <row r="971" s="331" customFormat="1" ht="15.75" customHeight="1"/>
    <row r="972" s="331" customFormat="1" ht="15.75" customHeight="1"/>
    <row r="973" s="331" customFormat="1" ht="15.75" customHeight="1"/>
    <row r="974" s="331" customFormat="1" ht="15.75" customHeight="1"/>
    <row r="975" s="331" customFormat="1" ht="15.75" customHeight="1"/>
    <row r="976" s="331" customFormat="1" ht="15.75" customHeight="1"/>
    <row r="977" s="331" customFormat="1" ht="15.75" customHeight="1"/>
    <row r="978" s="331" customFormat="1" ht="15.75" customHeight="1"/>
    <row r="979" s="331" customFormat="1" ht="15.75" customHeight="1"/>
    <row r="980" s="331" customFormat="1" ht="15.75" customHeight="1"/>
    <row r="981" s="331" customFormat="1" ht="15.75" customHeight="1"/>
    <row r="982" s="331" customFormat="1" ht="15.75" customHeight="1"/>
    <row r="983" s="331" customFormat="1" ht="15.75" customHeight="1"/>
    <row r="984" s="331" customFormat="1" ht="15.75" customHeight="1"/>
    <row r="985" s="331" customFormat="1" ht="15.75" customHeight="1"/>
    <row r="986" s="331" customFormat="1" ht="15.75" customHeight="1"/>
    <row r="987" s="331" customFormat="1" ht="15.75" customHeight="1"/>
    <row r="988" s="331" customFormat="1" ht="15.75" customHeight="1"/>
    <row r="989" s="331" customFormat="1" ht="15.75" customHeight="1"/>
    <row r="990" s="331" customFormat="1" ht="15.75" customHeight="1"/>
    <row r="991" s="331" customFormat="1" ht="15.75" customHeight="1"/>
    <row r="992" s="331" customFormat="1" ht="15.75" customHeight="1"/>
    <row r="993" s="331" customFormat="1" ht="15.75" customHeight="1"/>
    <row r="994" s="331" customFormat="1" ht="15.75" customHeight="1"/>
    <row r="995" s="331" customFormat="1" ht="15.75" customHeight="1"/>
    <row r="996" s="331" customFormat="1" ht="15.75" customHeight="1"/>
    <row r="997" s="331" customFormat="1" ht="15.75" customHeight="1"/>
    <row r="998" s="331" customFormat="1" ht="15.75" customHeight="1"/>
    <row r="999" s="331" customFormat="1" ht="15.75" customHeight="1"/>
    <row r="1000" s="331" customFormat="1" ht="15.75" customHeight="1"/>
  </sheetData>
  <conditionalFormatting sqref="C8:J21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{518884D9-3FF5-4F86-862C-3A73342A1578}</x14:id>
        </ext>
      </extLst>
    </cfRule>
  </conditionalFormatting>
  <conditionalFormatting sqref="J20">
    <cfRule type="cellIs" dxfId="21" priority="8" operator="lessThan">
      <formula>0</formula>
    </cfRule>
  </conditionalFormatting>
  <conditionalFormatting sqref="J21">
    <cfRule type="cellIs" dxfId="20" priority="4" operator="equal">
      <formula>"BAIXA, avaliar estratégia ou reduzir custos"</formula>
    </cfRule>
    <cfRule type="cellIs" dxfId="19" priority="5" operator="equal">
      <formula>"ARRISCADA, avaliar estratégia ou reduzir custos"</formula>
    </cfRule>
    <cfRule type="cellIs" dxfId="18" priority="6" operator="equal">
      <formula>"NEGATIVA, reduzir custos ou aumentar preço"</formula>
    </cfRule>
    <cfRule type="cellIs" dxfId="17" priority="7" operator="equal">
      <formula>"POSITIVA"</formula>
    </cfRule>
  </conditionalFormatting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884D9-3FF5-4F86-862C-3A73342A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C8:J21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932E07EA-EA21-4CBC-8884-74E9328507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'2. Validação de Margem'!C7:J7</xm:f>
              <xm:sqref>K7</xm:sqref>
            </x14:sparkline>
            <x14:sparkline>
              <xm:f>'2. Validação de Margem'!C8:J8</xm:f>
              <xm:sqref>K8</xm:sqref>
            </x14:sparkline>
            <x14:sparkline>
              <xm:f>'2. Validação de Margem'!C9:J9</xm:f>
              <xm:sqref>K9</xm:sqref>
            </x14:sparkline>
            <x14:sparkline>
              <xm:f>'2. Validação de Margem'!C10:J10</xm:f>
              <xm:sqref>K10</xm:sqref>
            </x14:sparkline>
            <x14:sparkline>
              <xm:f>'2. Validação de Margem'!C11:J11</xm:f>
              <xm:sqref>K11</xm:sqref>
            </x14:sparkline>
            <x14:sparkline>
              <xm:f>'2. Validação de Margem'!C12:J12</xm:f>
              <xm:sqref>K12</xm:sqref>
            </x14:sparkline>
            <x14:sparkline>
              <xm:f>'2. Validação de Margem'!C13:J13</xm:f>
              <xm:sqref>K13</xm:sqref>
            </x14:sparkline>
            <x14:sparkline>
              <xm:f>'2. Validação de Margem'!C14:J14</xm:f>
              <xm:sqref>K14</xm:sqref>
            </x14:sparkline>
            <x14:sparkline>
              <xm:f>'2. Validação de Margem'!C15:J15</xm:f>
              <xm:sqref>K15</xm:sqref>
            </x14:sparkline>
            <x14:sparkline>
              <xm:f>'2. Validação de Margem'!C16:J16</xm:f>
              <xm:sqref>K16</xm:sqref>
            </x14:sparkline>
            <x14:sparkline>
              <xm:f>'2. Validação de Margem'!C17:J17</xm:f>
              <xm:sqref>K17</xm:sqref>
            </x14:sparkline>
            <x14:sparkline>
              <xm:f>'2. Validação de Margem'!C18:J18</xm:f>
              <xm:sqref>K18</xm:sqref>
            </x14:sparkline>
            <x14:sparkline>
              <xm:f>'2. Validação de Margem'!C19:J19</xm:f>
              <xm:sqref>K19</xm:sqref>
            </x14:sparkline>
            <x14:sparkline>
              <xm:f>'2. Validação de Margem'!C20:J20</xm:f>
              <xm:sqref>K20</xm:sqref>
            </x14:sparkline>
            <x14:sparkline>
              <xm:f>'2. Validação de Margem'!C21:J21</xm:f>
              <xm:sqref>K21</xm:sqref>
            </x14:sparkline>
            <x14:sparkline>
              <xm:f>'2. Validação de Margem'!C22:J22</xm:f>
              <xm:sqref>K22</xm:sqref>
            </x14:sparkline>
          </x14:sparklines>
        </x14:sparklineGroup>
      </x14:sparklineGroup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E032-332D-4F48-ADFE-C33A354D1EFA}">
  <dimension ref="A2:L115"/>
  <sheetViews>
    <sheetView topLeftCell="A90" workbookViewId="0">
      <selection activeCell="H108" sqref="H108"/>
    </sheetView>
  </sheetViews>
  <sheetFormatPr defaultRowHeight="15"/>
  <cols>
    <col min="1" max="1" width="8.140625" bestFit="1" customWidth="1"/>
    <col min="2" max="2" width="48.28515625" bestFit="1" customWidth="1"/>
    <col min="3" max="3" width="11" bestFit="1" customWidth="1"/>
    <col min="5" max="5" width="10.7109375" bestFit="1" customWidth="1"/>
    <col min="6" max="6" width="14.28515625" bestFit="1" customWidth="1"/>
    <col min="7" max="7" width="20.140625" bestFit="1" customWidth="1"/>
  </cols>
  <sheetData>
    <row r="2" spans="1:12">
      <c r="A2" s="263">
        <v>44377</v>
      </c>
      <c r="B2" s="226" t="s">
        <v>1502</v>
      </c>
      <c r="C2" s="310">
        <v>220</v>
      </c>
      <c r="E2" s="263">
        <v>44377</v>
      </c>
      <c r="F2" s="226" t="s">
        <v>1503</v>
      </c>
      <c r="G2" s="310">
        <v>365</v>
      </c>
    </row>
    <row r="3" spans="1:12">
      <c r="A3" s="263">
        <v>44377</v>
      </c>
      <c r="B3" s="226" t="s">
        <v>1504</v>
      </c>
      <c r="C3" s="310">
        <v>150</v>
      </c>
      <c r="E3" s="263">
        <v>44377</v>
      </c>
      <c r="F3" s="226" t="s">
        <v>1503</v>
      </c>
      <c r="G3" s="310">
        <v>818</v>
      </c>
    </row>
    <row r="4" spans="1:12">
      <c r="A4" s="263">
        <v>44377</v>
      </c>
      <c r="B4" s="226" t="s">
        <v>1439</v>
      </c>
      <c r="C4" s="310">
        <v>1070.4000000000001</v>
      </c>
      <c r="E4" s="263">
        <v>44373</v>
      </c>
      <c r="F4" s="226" t="s">
        <v>1503</v>
      </c>
      <c r="G4" s="310">
        <v>463</v>
      </c>
      <c r="H4" s="307" t="s">
        <v>1168</v>
      </c>
      <c r="K4" s="310"/>
    </row>
    <row r="5" spans="1:12">
      <c r="A5" s="263">
        <v>44374</v>
      </c>
      <c r="B5" s="226" t="s">
        <v>1416</v>
      </c>
      <c r="C5" s="310">
        <v>58</v>
      </c>
      <c r="E5" s="263">
        <v>44372</v>
      </c>
      <c r="F5" s="226" t="s">
        <v>1503</v>
      </c>
      <c r="G5" s="310">
        <v>88</v>
      </c>
      <c r="H5" s="263"/>
      <c r="I5" s="226"/>
      <c r="J5" s="226"/>
      <c r="K5" s="310"/>
    </row>
    <row r="6" spans="1:12">
      <c r="A6" s="263">
        <v>44373</v>
      </c>
      <c r="B6" s="226" t="s">
        <v>1407</v>
      </c>
      <c r="C6" s="310">
        <v>50</v>
      </c>
      <c r="F6" s="226"/>
      <c r="G6" s="310"/>
      <c r="H6" s="263">
        <v>44372</v>
      </c>
      <c r="I6" s="226" t="s">
        <v>1505</v>
      </c>
      <c r="J6" s="300" t="s">
        <v>356</v>
      </c>
      <c r="K6" s="310">
        <v>900</v>
      </c>
    </row>
    <row r="7" spans="1:12">
      <c r="A7" s="263">
        <v>44373</v>
      </c>
      <c r="B7" s="226" t="s">
        <v>1356</v>
      </c>
      <c r="C7" s="310">
        <v>260</v>
      </c>
      <c r="E7" s="263">
        <v>44379</v>
      </c>
      <c r="F7" s="226" t="s">
        <v>1503</v>
      </c>
      <c r="G7" s="310">
        <v>306</v>
      </c>
      <c r="K7" s="310"/>
    </row>
    <row r="8" spans="1:12">
      <c r="A8" s="263">
        <v>44373</v>
      </c>
      <c r="B8" s="226" t="s">
        <v>1414</v>
      </c>
      <c r="C8" s="310">
        <v>500</v>
      </c>
      <c r="E8" s="263">
        <v>44389</v>
      </c>
      <c r="F8" s="226" t="s">
        <v>1503</v>
      </c>
      <c r="G8" s="310">
        <v>900</v>
      </c>
      <c r="H8" s="263">
        <v>44387</v>
      </c>
      <c r="I8" s="226" t="s">
        <v>1505</v>
      </c>
      <c r="J8" s="226" t="s">
        <v>377</v>
      </c>
      <c r="K8" s="310">
        <v>500</v>
      </c>
    </row>
    <row r="9" spans="1:12">
      <c r="A9" s="263">
        <v>44372</v>
      </c>
      <c r="B9" s="226" t="s">
        <v>1414</v>
      </c>
      <c r="C9" s="310">
        <v>200</v>
      </c>
      <c r="E9" s="263">
        <v>44391</v>
      </c>
      <c r="F9" s="226" t="s">
        <v>1503</v>
      </c>
      <c r="G9" s="310">
        <v>304</v>
      </c>
      <c r="K9" s="310"/>
    </row>
    <row r="10" spans="1:12">
      <c r="A10" s="263">
        <v>44372</v>
      </c>
      <c r="B10" s="226" t="s">
        <v>1506</v>
      </c>
      <c r="C10" s="310">
        <v>120</v>
      </c>
      <c r="E10" s="263">
        <v>44391</v>
      </c>
      <c r="F10" s="300" t="s">
        <v>1503</v>
      </c>
      <c r="G10" s="310">
        <v>480</v>
      </c>
    </row>
    <row r="11" spans="1:12">
      <c r="C11" s="310"/>
    </row>
    <row r="12" spans="1:12">
      <c r="A12" s="263">
        <v>44375</v>
      </c>
      <c r="B12" s="300" t="s">
        <v>1507</v>
      </c>
      <c r="C12" s="310">
        <v>50</v>
      </c>
    </row>
    <row r="13" spans="1:12">
      <c r="A13" s="263">
        <v>44375</v>
      </c>
      <c r="B13" s="300" t="s">
        <v>1507</v>
      </c>
      <c r="C13" s="310">
        <v>400</v>
      </c>
    </row>
    <row r="14" spans="1:12">
      <c r="A14" s="263">
        <v>44375</v>
      </c>
      <c r="B14" s="300" t="s">
        <v>1355</v>
      </c>
      <c r="C14" s="310">
        <v>80</v>
      </c>
      <c r="E14" s="305"/>
      <c r="F14" s="327"/>
      <c r="G14" s="327" t="s">
        <v>1508</v>
      </c>
      <c r="H14" s="328"/>
      <c r="I14" s="562" t="s">
        <v>1509</v>
      </c>
      <c r="J14" s="563"/>
      <c r="K14" s="563"/>
      <c r="L14" s="563"/>
    </row>
    <row r="15" spans="1:12">
      <c r="A15" s="263">
        <v>44376</v>
      </c>
      <c r="B15" s="300" t="s">
        <v>1439</v>
      </c>
      <c r="C15" s="310">
        <v>1070</v>
      </c>
      <c r="E15" s="305" t="s">
        <v>1510</v>
      </c>
      <c r="F15" s="263">
        <v>44372</v>
      </c>
      <c r="G15" s="226" t="s">
        <v>1511</v>
      </c>
      <c r="H15" s="310">
        <v>88</v>
      </c>
      <c r="I15" s="305" t="s">
        <v>1512</v>
      </c>
      <c r="J15" s="263">
        <v>44298</v>
      </c>
      <c r="K15" s="310">
        <v>12500</v>
      </c>
    </row>
    <row r="16" spans="1:12">
      <c r="A16" s="263">
        <v>44376</v>
      </c>
      <c r="B16" s="300" t="s">
        <v>1439</v>
      </c>
      <c r="C16" s="310">
        <v>1070</v>
      </c>
      <c r="E16" s="305" t="s">
        <v>1510</v>
      </c>
      <c r="F16" s="263">
        <v>44373</v>
      </c>
      <c r="G16" s="300" t="s">
        <v>1511</v>
      </c>
      <c r="H16" s="310">
        <v>464</v>
      </c>
      <c r="I16" s="305"/>
      <c r="J16" s="263">
        <v>44306</v>
      </c>
      <c r="K16" s="310">
        <v>6300</v>
      </c>
    </row>
    <row r="17" spans="1:11">
      <c r="A17" s="263">
        <v>44376</v>
      </c>
      <c r="B17" s="300" t="s">
        <v>1359</v>
      </c>
      <c r="C17" s="310">
        <v>450</v>
      </c>
      <c r="E17" s="305" t="s">
        <v>1510</v>
      </c>
      <c r="F17" s="263">
        <v>44377</v>
      </c>
      <c r="G17" s="300" t="s">
        <v>1511</v>
      </c>
      <c r="H17" s="310">
        <v>818</v>
      </c>
      <c r="I17" s="305"/>
      <c r="J17" s="226"/>
      <c r="K17" s="310"/>
    </row>
    <row r="18" spans="1:11">
      <c r="A18" s="263">
        <v>44356</v>
      </c>
      <c r="B18" s="300" t="s">
        <v>1513</v>
      </c>
      <c r="C18" s="310">
        <v>360</v>
      </c>
      <c r="H18" s="310"/>
      <c r="I18" s="305"/>
      <c r="J18" s="307" t="s">
        <v>20</v>
      </c>
      <c r="K18" s="306">
        <f>SUM(K15:K16)</f>
        <v>18800</v>
      </c>
    </row>
    <row r="19" spans="1:11">
      <c r="A19" s="263">
        <v>44356</v>
      </c>
      <c r="B19" s="300" t="s">
        <v>1414</v>
      </c>
      <c r="C19" s="310">
        <v>100</v>
      </c>
      <c r="E19" s="329" t="s">
        <v>1510</v>
      </c>
      <c r="F19" s="263">
        <v>44379</v>
      </c>
      <c r="G19" s="300" t="s">
        <v>1511</v>
      </c>
      <c r="H19" s="310">
        <v>306</v>
      </c>
      <c r="I19" s="305"/>
      <c r="J19" s="226"/>
      <c r="K19" s="310"/>
    </row>
    <row r="20" spans="1:11">
      <c r="A20" s="263">
        <v>44350</v>
      </c>
      <c r="B20" s="300" t="s">
        <v>1427</v>
      </c>
      <c r="C20" s="310">
        <v>255</v>
      </c>
      <c r="E20" s="329" t="s">
        <v>1510</v>
      </c>
      <c r="F20" s="263">
        <v>44386</v>
      </c>
      <c r="G20" s="300" t="s">
        <v>1511</v>
      </c>
      <c r="H20" s="310">
        <v>45</v>
      </c>
      <c r="I20" s="305" t="s">
        <v>1514</v>
      </c>
      <c r="J20" s="226"/>
      <c r="K20" s="310">
        <v>400</v>
      </c>
    </row>
    <row r="21" spans="1:11">
      <c r="A21" s="263">
        <v>44356</v>
      </c>
      <c r="B21" s="300" t="s">
        <v>1356</v>
      </c>
      <c r="C21" s="310">
        <v>600</v>
      </c>
      <c r="E21" s="329" t="s">
        <v>1510</v>
      </c>
      <c r="F21" s="263">
        <v>44387</v>
      </c>
      <c r="G21" s="300" t="s">
        <v>1515</v>
      </c>
      <c r="H21" s="310">
        <v>24</v>
      </c>
      <c r="I21" s="305" t="s">
        <v>1516</v>
      </c>
      <c r="J21" s="226"/>
      <c r="K21" s="310">
        <v>688</v>
      </c>
    </row>
    <row r="22" spans="1:11">
      <c r="A22" s="263">
        <v>44355</v>
      </c>
      <c r="B22" s="300" t="s">
        <v>1434</v>
      </c>
      <c r="C22" s="310">
        <v>500</v>
      </c>
      <c r="E22" s="329" t="s">
        <v>1510</v>
      </c>
      <c r="F22" s="263">
        <v>44388</v>
      </c>
      <c r="G22" s="300" t="s">
        <v>1515</v>
      </c>
      <c r="H22" s="310">
        <v>115</v>
      </c>
      <c r="I22" s="305"/>
      <c r="J22" s="226" t="s">
        <v>20</v>
      </c>
      <c r="K22" s="310">
        <f>SUM(K20,K21)</f>
        <v>1088</v>
      </c>
    </row>
    <row r="23" spans="1:11" ht="15.75">
      <c r="A23" s="263">
        <v>44353</v>
      </c>
      <c r="B23" s="300" t="s">
        <v>1517</v>
      </c>
      <c r="C23" s="310">
        <v>750</v>
      </c>
      <c r="E23" s="329" t="s">
        <v>1510</v>
      </c>
      <c r="F23" s="263">
        <v>44389</v>
      </c>
      <c r="G23" s="300" t="s">
        <v>1511</v>
      </c>
      <c r="H23" s="310">
        <v>900</v>
      </c>
      <c r="I23" s="330"/>
      <c r="J23" s="226"/>
      <c r="K23" s="310"/>
    </row>
    <row r="24" spans="1:11" ht="15.75">
      <c r="E24" s="329" t="s">
        <v>1510</v>
      </c>
      <c r="F24" s="263">
        <v>44391</v>
      </c>
      <c r="G24" s="300" t="s">
        <v>1511</v>
      </c>
      <c r="H24" s="310">
        <v>304</v>
      </c>
      <c r="I24" s="330"/>
      <c r="J24" s="226"/>
    </row>
    <row r="25" spans="1:11" ht="15.75">
      <c r="E25" s="329" t="s">
        <v>1518</v>
      </c>
      <c r="F25" s="263">
        <v>44384</v>
      </c>
      <c r="G25" s="300" t="s">
        <v>1511</v>
      </c>
      <c r="H25" s="310">
        <v>89</v>
      </c>
      <c r="I25" s="330"/>
      <c r="J25" s="226" t="s">
        <v>1519</v>
      </c>
      <c r="K25" s="300" t="s">
        <v>1520</v>
      </c>
    </row>
    <row r="26" spans="1:11">
      <c r="A26" s="263">
        <v>44351</v>
      </c>
      <c r="B26" s="300" t="s">
        <v>1521</v>
      </c>
      <c r="C26" s="310">
        <v>1000</v>
      </c>
    </row>
    <row r="34" spans="1:6">
      <c r="A34" s="263">
        <v>44328</v>
      </c>
      <c r="B34" s="300" t="s">
        <v>1363</v>
      </c>
      <c r="C34" s="310">
        <v>250</v>
      </c>
    </row>
    <row r="35" spans="1:6">
      <c r="A35" s="263">
        <v>44328</v>
      </c>
      <c r="B35" s="300" t="s">
        <v>1356</v>
      </c>
      <c r="C35" s="310">
        <v>40</v>
      </c>
      <c r="F35" s="226"/>
    </row>
    <row r="36" spans="1:6">
      <c r="A36" s="263">
        <v>44328</v>
      </c>
      <c r="B36" s="300" t="s">
        <v>1449</v>
      </c>
      <c r="C36" s="310">
        <v>256</v>
      </c>
      <c r="F36" s="226"/>
    </row>
    <row r="37" spans="1:6">
      <c r="A37" s="263">
        <v>44327</v>
      </c>
      <c r="B37" s="300" t="s">
        <v>1356</v>
      </c>
      <c r="C37" s="310">
        <v>50</v>
      </c>
    </row>
    <row r="38" spans="1:6">
      <c r="A38" s="263">
        <v>44327</v>
      </c>
      <c r="B38" s="300" t="s">
        <v>1522</v>
      </c>
    </row>
    <row r="39" spans="1:6">
      <c r="A39" s="263">
        <v>44326</v>
      </c>
      <c r="B39" s="300" t="s">
        <v>1523</v>
      </c>
      <c r="C39" s="300">
        <v>141</v>
      </c>
    </row>
    <row r="40" spans="1:6">
      <c r="A40" s="263">
        <v>44326</v>
      </c>
      <c r="B40" s="300" t="s">
        <v>1523</v>
      </c>
      <c r="C40" s="310">
        <v>222</v>
      </c>
      <c r="F40" s="226"/>
    </row>
    <row r="41" spans="1:6">
      <c r="A41" s="263">
        <v>44326</v>
      </c>
      <c r="B41" s="300" t="s">
        <v>1355</v>
      </c>
      <c r="C41" s="310">
        <v>25</v>
      </c>
      <c r="F41" s="226"/>
    </row>
    <row r="42" spans="1:6">
      <c r="A42" s="263">
        <v>44325</v>
      </c>
      <c r="B42" s="300" t="s">
        <v>1356</v>
      </c>
      <c r="C42" s="310">
        <v>1000</v>
      </c>
      <c r="F42" s="226"/>
    </row>
    <row r="43" spans="1:6">
      <c r="F43" s="226"/>
    </row>
    <row r="44" spans="1:6">
      <c r="A44" s="263">
        <v>44351</v>
      </c>
      <c r="B44" s="300" t="s">
        <v>1521</v>
      </c>
      <c r="C44" s="310">
        <v>630</v>
      </c>
      <c r="F44" s="226"/>
    </row>
    <row r="45" spans="1:6">
      <c r="A45" s="263">
        <v>44349</v>
      </c>
      <c r="B45" s="300" t="s">
        <v>1521</v>
      </c>
      <c r="C45" s="300">
        <v>561</v>
      </c>
      <c r="F45" s="226"/>
    </row>
    <row r="46" spans="1:6">
      <c r="A46" s="263">
        <v>44300</v>
      </c>
      <c r="B46" s="300" t="s">
        <v>1521</v>
      </c>
      <c r="C46" s="310">
        <v>540</v>
      </c>
      <c r="F46" s="226"/>
    </row>
    <row r="47" spans="1:6">
      <c r="B47" s="305" t="s">
        <v>20</v>
      </c>
      <c r="C47" s="306"/>
      <c r="F47" s="226"/>
    </row>
    <row r="48" spans="1:6">
      <c r="C48" s="310"/>
      <c r="F48" s="226"/>
    </row>
    <row r="49" spans="1:6">
      <c r="A49" s="263">
        <v>44378</v>
      </c>
      <c r="B49" s="300" t="s">
        <v>1407</v>
      </c>
      <c r="C49" s="310">
        <v>90</v>
      </c>
      <c r="F49" s="226"/>
    </row>
    <row r="50" spans="1:6">
      <c r="A50" s="263">
        <v>44378</v>
      </c>
      <c r="B50" s="300" t="s">
        <v>1410</v>
      </c>
      <c r="C50" s="310">
        <v>100</v>
      </c>
      <c r="F50" s="226"/>
    </row>
    <row r="51" spans="1:6">
      <c r="A51" s="263">
        <v>44378</v>
      </c>
      <c r="B51" s="226" t="s">
        <v>1359</v>
      </c>
      <c r="C51" s="310">
        <v>200</v>
      </c>
      <c r="F51" s="226"/>
    </row>
    <row r="52" spans="1:6">
      <c r="A52" s="263">
        <v>44378</v>
      </c>
      <c r="B52" s="226" t="s">
        <v>1407</v>
      </c>
      <c r="C52" s="310">
        <v>300</v>
      </c>
      <c r="F52" s="226"/>
    </row>
    <row r="53" spans="1:6">
      <c r="A53" s="263">
        <v>44378</v>
      </c>
      <c r="B53" s="226" t="s">
        <v>1412</v>
      </c>
      <c r="C53" s="310">
        <v>300</v>
      </c>
      <c r="F53" s="226"/>
    </row>
    <row r="54" spans="1:6">
      <c r="A54" s="263">
        <v>44379</v>
      </c>
      <c r="B54" s="226" t="s">
        <v>1413</v>
      </c>
      <c r="C54" s="310">
        <v>105</v>
      </c>
      <c r="F54" s="226"/>
    </row>
    <row r="55" spans="1:6">
      <c r="A55" s="263">
        <v>44379</v>
      </c>
      <c r="B55" s="226" t="s">
        <v>1414</v>
      </c>
      <c r="C55" s="310">
        <v>1000</v>
      </c>
      <c r="F55" s="226"/>
    </row>
    <row r="56" spans="1:6">
      <c r="A56" s="263">
        <v>44380</v>
      </c>
      <c r="B56" s="226" t="s">
        <v>1415</v>
      </c>
      <c r="C56" s="310">
        <v>43</v>
      </c>
      <c r="F56" s="226"/>
    </row>
    <row r="57" spans="1:6">
      <c r="A57" s="263">
        <v>44380</v>
      </c>
      <c r="B57" s="226" t="s">
        <v>1416</v>
      </c>
      <c r="C57" s="310">
        <v>50</v>
      </c>
      <c r="F57" s="226"/>
    </row>
    <row r="58" spans="1:6">
      <c r="A58" s="263">
        <v>44380</v>
      </c>
      <c r="B58" s="300" t="s">
        <v>1354</v>
      </c>
      <c r="C58" s="310">
        <v>575</v>
      </c>
      <c r="F58" s="226"/>
    </row>
    <row r="59" spans="1:6">
      <c r="A59" s="263">
        <v>44380</v>
      </c>
      <c r="B59" s="300" t="s">
        <v>1356</v>
      </c>
      <c r="C59" s="310">
        <v>330</v>
      </c>
      <c r="F59" s="226"/>
    </row>
    <row r="60" spans="1:6">
      <c r="A60" s="263">
        <v>44380</v>
      </c>
      <c r="B60" s="300" t="s">
        <v>1417</v>
      </c>
      <c r="C60" s="310">
        <v>84</v>
      </c>
      <c r="F60" s="226"/>
    </row>
    <row r="61" spans="1:6">
      <c r="A61" s="263">
        <v>44381</v>
      </c>
      <c r="B61" s="226" t="s">
        <v>1359</v>
      </c>
      <c r="C61" s="310">
        <v>342</v>
      </c>
      <c r="F61" s="226"/>
    </row>
    <row r="62" spans="1:6">
      <c r="A62" s="263">
        <v>44382</v>
      </c>
      <c r="B62" s="300" t="s">
        <v>1418</v>
      </c>
      <c r="C62" s="310">
        <v>801</v>
      </c>
      <c r="F62" s="226"/>
    </row>
    <row r="63" spans="1:6">
      <c r="A63" s="263">
        <v>44382</v>
      </c>
      <c r="B63" s="300" t="s">
        <v>1418</v>
      </c>
      <c r="C63" s="310">
        <v>1682</v>
      </c>
      <c r="F63" s="226"/>
    </row>
    <row r="64" spans="1:6">
      <c r="A64" s="263">
        <v>44382</v>
      </c>
      <c r="B64" s="300" t="s">
        <v>1419</v>
      </c>
      <c r="C64" s="310">
        <v>525</v>
      </c>
      <c r="F64" s="226"/>
    </row>
    <row r="65" spans="1:6">
      <c r="A65" s="263">
        <v>44382</v>
      </c>
      <c r="B65" s="226" t="s">
        <v>1355</v>
      </c>
      <c r="C65" s="310">
        <v>200</v>
      </c>
      <c r="F65" s="226"/>
    </row>
    <row r="66" spans="1:6">
      <c r="A66" s="263">
        <v>44382</v>
      </c>
      <c r="B66" s="226" t="s">
        <v>1420</v>
      </c>
      <c r="C66" s="310">
        <v>65.5</v>
      </c>
      <c r="F66" s="226"/>
    </row>
    <row r="67" spans="1:6">
      <c r="A67" s="263">
        <v>44383</v>
      </c>
      <c r="B67" s="305" t="s">
        <v>1422</v>
      </c>
      <c r="C67" s="310">
        <v>400</v>
      </c>
      <c r="F67" s="226"/>
    </row>
    <row r="68" spans="1:6">
      <c r="A68" s="263">
        <v>44384</v>
      </c>
      <c r="B68" s="226" t="s">
        <v>1424</v>
      </c>
      <c r="C68" s="310">
        <v>112</v>
      </c>
      <c r="F68" s="226"/>
    </row>
    <row r="69" spans="1:6">
      <c r="A69" s="263">
        <v>44384</v>
      </c>
      <c r="B69" s="226" t="s">
        <v>1425</v>
      </c>
      <c r="C69" s="310">
        <v>80</v>
      </c>
      <c r="F69" s="226"/>
    </row>
    <row r="70" spans="1:6">
      <c r="A70" s="263">
        <v>44384</v>
      </c>
      <c r="B70" s="300" t="s">
        <v>1426</v>
      </c>
      <c r="C70" s="310">
        <v>35</v>
      </c>
      <c r="F70" s="226"/>
    </row>
    <row r="71" spans="1:6">
      <c r="A71" s="263">
        <v>44384</v>
      </c>
      <c r="B71" s="300" t="s">
        <v>1427</v>
      </c>
      <c r="C71" s="310">
        <v>140</v>
      </c>
      <c r="F71" s="226"/>
    </row>
    <row r="72" spans="1:6">
      <c r="A72" s="263">
        <v>44384</v>
      </c>
      <c r="B72" s="305" t="s">
        <v>1428</v>
      </c>
      <c r="C72" s="306">
        <v>483</v>
      </c>
      <c r="F72" s="226"/>
    </row>
    <row r="73" spans="1:6">
      <c r="A73" s="263">
        <v>44385</v>
      </c>
      <c r="B73" s="300" t="s">
        <v>1433</v>
      </c>
      <c r="C73" s="310">
        <v>35</v>
      </c>
      <c r="F73" s="226"/>
    </row>
    <row r="74" spans="1:6">
      <c r="A74" s="263">
        <v>44384</v>
      </c>
      <c r="B74" s="305" t="s">
        <v>1429</v>
      </c>
      <c r="C74" s="310">
        <v>134</v>
      </c>
      <c r="F74" s="226"/>
    </row>
    <row r="75" spans="1:6">
      <c r="A75" s="263">
        <v>44384</v>
      </c>
      <c r="B75" s="305" t="s">
        <v>1429</v>
      </c>
      <c r="C75" s="310">
        <v>112</v>
      </c>
      <c r="F75" s="226"/>
    </row>
    <row r="76" spans="1:6">
      <c r="F76" s="226"/>
    </row>
    <row r="77" spans="1:6">
      <c r="F77" s="226"/>
    </row>
    <row r="78" spans="1:6">
      <c r="A78" s="263">
        <v>44385</v>
      </c>
      <c r="B78" s="226" t="s">
        <v>1434</v>
      </c>
      <c r="C78" s="310">
        <v>50</v>
      </c>
      <c r="F78" s="226"/>
    </row>
    <row r="79" spans="1:6">
      <c r="A79" s="263">
        <v>44386</v>
      </c>
      <c r="B79" s="226" t="s">
        <v>1435</v>
      </c>
      <c r="C79" s="310">
        <v>207</v>
      </c>
      <c r="F79" s="226"/>
    </row>
    <row r="80" spans="1:6">
      <c r="A80" s="263">
        <v>44386</v>
      </c>
      <c r="B80" s="226" t="s">
        <v>1436</v>
      </c>
      <c r="C80" s="310">
        <v>180</v>
      </c>
      <c r="F80" s="226"/>
    </row>
    <row r="81" spans="1:6">
      <c r="A81" s="263">
        <v>44386</v>
      </c>
      <c r="B81" s="226" t="s">
        <v>1436</v>
      </c>
      <c r="C81" s="310">
        <v>40</v>
      </c>
      <c r="F81" s="226"/>
    </row>
    <row r="82" spans="1:6">
      <c r="A82" s="263">
        <v>44386</v>
      </c>
      <c r="B82" s="226" t="s">
        <v>1437</v>
      </c>
      <c r="C82" s="310">
        <v>150</v>
      </c>
      <c r="F82" s="226"/>
    </row>
    <row r="83" spans="1:6">
      <c r="A83" s="263">
        <v>44386</v>
      </c>
      <c r="B83" s="307" t="s">
        <v>1416</v>
      </c>
      <c r="C83" s="310">
        <v>55</v>
      </c>
      <c r="F83" s="226"/>
    </row>
    <row r="84" spans="1:6">
      <c r="A84" s="263">
        <v>44386</v>
      </c>
      <c r="B84" s="305" t="s">
        <v>1428</v>
      </c>
      <c r="C84" s="308">
        <v>478</v>
      </c>
      <c r="F84" s="226"/>
    </row>
    <row r="85" spans="1:6">
      <c r="A85" s="263">
        <v>44386</v>
      </c>
      <c r="B85" s="300" t="s">
        <v>1434</v>
      </c>
      <c r="C85" s="310">
        <v>100</v>
      </c>
      <c r="F85" s="226"/>
    </row>
    <row r="86" spans="1:6">
      <c r="A86" s="263">
        <v>44386</v>
      </c>
      <c r="B86" s="300" t="s">
        <v>1356</v>
      </c>
      <c r="C86" s="310">
        <v>500</v>
      </c>
      <c r="F86" s="226"/>
    </row>
    <row r="87" spans="1:6">
      <c r="C87" s="310"/>
      <c r="F87" s="226"/>
    </row>
    <row r="88" spans="1:6">
      <c r="C88" s="310"/>
      <c r="F88" s="226"/>
    </row>
    <row r="89" spans="1:6">
      <c r="A89" s="263">
        <v>44387</v>
      </c>
      <c r="B89" s="305" t="s">
        <v>1428</v>
      </c>
      <c r="C89" s="308">
        <v>700</v>
      </c>
      <c r="F89" s="226"/>
    </row>
    <row r="90" spans="1:6">
      <c r="A90" s="263">
        <v>44387</v>
      </c>
      <c r="B90" s="305" t="s">
        <v>1305</v>
      </c>
      <c r="C90" s="308">
        <v>500</v>
      </c>
      <c r="F90" s="226"/>
    </row>
    <row r="91" spans="1:6">
      <c r="A91" s="263">
        <v>44387</v>
      </c>
      <c r="B91" s="305" t="s">
        <v>1305</v>
      </c>
      <c r="C91" s="308">
        <v>330</v>
      </c>
      <c r="F91" s="226"/>
    </row>
    <row r="92" spans="1:6">
      <c r="A92" s="263">
        <v>44387</v>
      </c>
      <c r="B92" s="300" t="s">
        <v>1438</v>
      </c>
      <c r="C92" s="310">
        <v>700</v>
      </c>
      <c r="F92" s="226"/>
    </row>
    <row r="93" spans="1:6">
      <c r="A93" s="263">
        <v>44387</v>
      </c>
      <c r="B93" s="300" t="s">
        <v>1439</v>
      </c>
      <c r="C93" s="310">
        <v>323</v>
      </c>
      <c r="F93" s="226"/>
    </row>
    <row r="94" spans="1:6">
      <c r="C94" s="310"/>
      <c r="F94" s="226"/>
    </row>
    <row r="95" spans="1:6">
      <c r="A95" s="263">
        <v>44388</v>
      </c>
      <c r="B95" s="300" t="s">
        <v>1440</v>
      </c>
      <c r="C95" s="310">
        <v>38</v>
      </c>
      <c r="F95" s="226"/>
    </row>
    <row r="96" spans="1:6">
      <c r="A96" s="263">
        <v>44388</v>
      </c>
      <c r="B96" s="300" t="s">
        <v>1441</v>
      </c>
      <c r="C96" s="310">
        <v>40</v>
      </c>
      <c r="F96" s="226"/>
    </row>
    <row r="97" spans="1:6">
      <c r="A97" s="263">
        <v>44389</v>
      </c>
      <c r="B97" s="300" t="s">
        <v>398</v>
      </c>
      <c r="C97" s="310">
        <v>512</v>
      </c>
      <c r="F97" s="226"/>
    </row>
    <row r="98" spans="1:6">
      <c r="A98" s="263">
        <v>44389</v>
      </c>
      <c r="B98" s="300" t="s">
        <v>1356</v>
      </c>
      <c r="C98" s="310">
        <v>1008</v>
      </c>
      <c r="F98" s="226"/>
    </row>
    <row r="99" spans="1:6">
      <c r="A99" s="263">
        <v>44389</v>
      </c>
      <c r="B99" s="300" t="s">
        <v>1355</v>
      </c>
      <c r="C99" s="310">
        <v>240</v>
      </c>
      <c r="F99" s="226"/>
    </row>
    <row r="100" spans="1:6">
      <c r="A100" s="263">
        <v>44389</v>
      </c>
      <c r="B100" s="300" t="s">
        <v>1427</v>
      </c>
      <c r="C100" s="310">
        <v>525</v>
      </c>
      <c r="F100" s="226"/>
    </row>
    <row r="101" spans="1:6">
      <c r="A101" s="263">
        <v>44389</v>
      </c>
      <c r="B101" s="300" t="s">
        <v>1315</v>
      </c>
      <c r="C101" s="310">
        <v>285</v>
      </c>
      <c r="F101" s="226"/>
    </row>
    <row r="102" spans="1:6">
      <c r="A102" s="263">
        <v>44389</v>
      </c>
      <c r="B102" s="300" t="s">
        <v>1315</v>
      </c>
      <c r="C102" s="310">
        <v>150</v>
      </c>
      <c r="F102" s="226"/>
    </row>
    <row r="103" spans="1:6">
      <c r="A103" s="263">
        <v>44389</v>
      </c>
      <c r="B103" s="300" t="s">
        <v>1356</v>
      </c>
      <c r="C103" s="310">
        <v>100</v>
      </c>
      <c r="F103" s="226"/>
    </row>
    <row r="104" spans="1:6">
      <c r="A104" s="263">
        <v>44389</v>
      </c>
      <c r="B104" s="300" t="s">
        <v>1443</v>
      </c>
      <c r="C104" s="310">
        <v>31.6</v>
      </c>
      <c r="F104" s="226"/>
    </row>
    <row r="105" spans="1:6">
      <c r="A105" s="263">
        <v>44389</v>
      </c>
      <c r="B105" s="300" t="s">
        <v>1444</v>
      </c>
      <c r="C105" s="310">
        <v>147</v>
      </c>
      <c r="F105" s="226"/>
    </row>
    <row r="106" spans="1:6">
      <c r="C106" s="310"/>
      <c r="F106" s="226"/>
    </row>
    <row r="107" spans="1:6">
      <c r="A107" s="263">
        <v>44390</v>
      </c>
      <c r="B107" s="305" t="s">
        <v>1428</v>
      </c>
      <c r="C107" s="308">
        <v>1000</v>
      </c>
      <c r="F107" s="226"/>
    </row>
    <row r="108" spans="1:6">
      <c r="A108" s="263">
        <v>44390</v>
      </c>
      <c r="B108" s="226" t="s">
        <v>1320</v>
      </c>
      <c r="C108" s="310">
        <v>318</v>
      </c>
      <c r="F108" s="226"/>
    </row>
    <row r="109" spans="1:6">
      <c r="A109" s="263">
        <v>44390</v>
      </c>
      <c r="B109" s="226" t="s">
        <v>1320</v>
      </c>
      <c r="C109" s="310">
        <v>207</v>
      </c>
      <c r="F109" s="226"/>
    </row>
    <row r="110" spans="1:6">
      <c r="A110" s="263">
        <v>44390</v>
      </c>
      <c r="B110" s="226" t="s">
        <v>1447</v>
      </c>
      <c r="C110" s="310">
        <v>90</v>
      </c>
      <c r="F110" s="226"/>
    </row>
    <row r="111" spans="1:6" ht="15.75">
      <c r="A111" s="263">
        <v>44390</v>
      </c>
      <c r="B111" s="311" t="s">
        <v>1448</v>
      </c>
      <c r="C111" s="312">
        <v>1700</v>
      </c>
      <c r="F111" s="226"/>
    </row>
    <row r="112" spans="1:6">
      <c r="A112" s="263">
        <v>44390</v>
      </c>
      <c r="B112" s="226" t="s">
        <v>1449</v>
      </c>
      <c r="C112" s="310">
        <v>273</v>
      </c>
      <c r="F112" s="226"/>
    </row>
    <row r="113" spans="1:6">
      <c r="B113" s="226"/>
      <c r="C113" s="310"/>
      <c r="F113" s="226"/>
    </row>
    <row r="114" spans="1:6">
      <c r="A114" s="263">
        <v>44391</v>
      </c>
      <c r="B114" s="226" t="s">
        <v>1452</v>
      </c>
      <c r="C114" s="310">
        <v>600</v>
      </c>
      <c r="F114" s="226"/>
    </row>
    <row r="115" spans="1:6">
      <c r="A115" s="263">
        <v>44392</v>
      </c>
      <c r="B115" s="226" t="s">
        <v>1453</v>
      </c>
      <c r="C115" s="310">
        <v>230</v>
      </c>
      <c r="F115" s="226"/>
    </row>
  </sheetData>
  <mergeCells count="1">
    <mergeCell ref="I14:L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C281-4265-4FED-9E92-3512FF0027CC}">
  <sheetPr>
    <outlinePr summaryBelow="0" summaryRight="0"/>
  </sheetPr>
  <dimension ref="A1:N1000"/>
  <sheetViews>
    <sheetView topLeftCell="A20" workbookViewId="0">
      <selection activeCell="C45" sqref="C45"/>
    </sheetView>
  </sheetViews>
  <sheetFormatPr defaultColWidth="14.42578125" defaultRowHeight="15" customHeight="1"/>
  <cols>
    <col min="1" max="1" width="25.5703125" style="331" bestFit="1" customWidth="1"/>
    <col min="2" max="5" width="16.42578125" style="331" bestFit="1" customWidth="1"/>
    <col min="6" max="6" width="14.42578125" style="331" customWidth="1"/>
    <col min="7" max="16384" width="14.42578125" style="331"/>
  </cols>
  <sheetData>
    <row r="1" spans="1:5" ht="15.75" customHeight="1">
      <c r="A1" s="431" t="s">
        <v>1602</v>
      </c>
      <c r="B1" s="438" t="s">
        <v>1584</v>
      </c>
      <c r="C1" s="438" t="s">
        <v>1583</v>
      </c>
      <c r="D1" s="438" t="s">
        <v>1582</v>
      </c>
      <c r="E1" s="438" t="s">
        <v>1581</v>
      </c>
    </row>
    <row r="2" spans="1:5" ht="15.75" customHeight="1">
      <c r="A2" s="431" t="s">
        <v>1601</v>
      </c>
      <c r="B2" s="425">
        <v>100000</v>
      </c>
      <c r="C2" s="425">
        <v>100000</v>
      </c>
      <c r="D2" s="425">
        <v>100000</v>
      </c>
      <c r="E2" s="425">
        <v>100000</v>
      </c>
    </row>
    <row r="3" spans="1:5" ht="15.75" customHeight="1">
      <c r="A3" s="431" t="s">
        <v>1600</v>
      </c>
      <c r="B3" s="433">
        <f>SUM(N7*1000)</f>
        <v>0</v>
      </c>
      <c r="C3" s="425">
        <f>SUM(N7*1000)</f>
        <v>0</v>
      </c>
      <c r="D3" s="425">
        <f>SUM(N7*1000)</f>
        <v>0</v>
      </c>
      <c r="E3" s="425">
        <f>SUM(N7*1000)</f>
        <v>0</v>
      </c>
    </row>
    <row r="4" spans="1:5" ht="15.75" customHeight="1">
      <c r="A4" s="431" t="s">
        <v>1599</v>
      </c>
      <c r="B4" s="425">
        <v>4000</v>
      </c>
      <c r="C4" s="425">
        <v>4000</v>
      </c>
      <c r="D4" s="425">
        <v>4000</v>
      </c>
      <c r="E4" s="425">
        <v>4000</v>
      </c>
    </row>
    <row r="5" spans="1:5" ht="15.75" customHeight="1">
      <c r="A5" s="431" t="s">
        <v>1598</v>
      </c>
      <c r="B5" s="425">
        <v>0</v>
      </c>
      <c r="C5" s="425">
        <v>0</v>
      </c>
      <c r="D5" s="425">
        <v>0</v>
      </c>
      <c r="E5" s="425">
        <v>0</v>
      </c>
    </row>
    <row r="6" spans="1:5" ht="15.75" customHeight="1">
      <c r="A6" s="431" t="s">
        <v>1597</v>
      </c>
      <c r="B6" s="425">
        <v>1000</v>
      </c>
      <c r="C6" s="425">
        <v>1000</v>
      </c>
      <c r="D6" s="425">
        <v>1000</v>
      </c>
      <c r="E6" s="425">
        <v>1000</v>
      </c>
    </row>
    <row r="7" spans="1:5" ht="15.75" customHeight="1">
      <c r="A7" s="431" t="s">
        <v>1596</v>
      </c>
      <c r="B7" s="425">
        <v>1000</v>
      </c>
      <c r="C7" s="425">
        <v>1000</v>
      </c>
      <c r="D7" s="425">
        <v>1000</v>
      </c>
      <c r="E7" s="425">
        <v>1000</v>
      </c>
    </row>
    <row r="8" spans="1:5" ht="15.75" customHeight="1">
      <c r="A8" s="431" t="s">
        <v>1595</v>
      </c>
      <c r="B8" s="425">
        <f>B2-B3-B4-B5-B6-D9</f>
        <v>94999.050009500002</v>
      </c>
      <c r="C8" s="425">
        <f>B2-B3-B4-B5-B6-D9</f>
        <v>94999.050009500002</v>
      </c>
      <c r="D8" s="425">
        <f>C2-C3-C4-C5-C6-E9</f>
        <v>94999.05</v>
      </c>
      <c r="E8" s="425">
        <f>D2-D3-D4-D5-D6-F9</f>
        <v>95000</v>
      </c>
    </row>
    <row r="9" spans="1:5" ht="15.75" customHeight="1">
      <c r="A9" s="431" t="s">
        <v>1594</v>
      </c>
      <c r="B9" s="437">
        <f>B8/B2</f>
        <v>0.94999050009500008</v>
      </c>
      <c r="C9" s="437">
        <f>C8/C2</f>
        <v>0.94999050009500008</v>
      </c>
      <c r="D9" s="437">
        <f>D8/D2</f>
        <v>0.94999050000000007</v>
      </c>
      <c r="E9" s="437">
        <f>E8/E2</f>
        <v>0.95</v>
      </c>
    </row>
    <row r="10" spans="1:5" ht="15.75" customHeight="1">
      <c r="A10" s="427" t="s">
        <v>1593</v>
      </c>
      <c r="B10" s="436">
        <v>12000</v>
      </c>
      <c r="C10" s="436">
        <v>11500</v>
      </c>
      <c r="D10" s="436">
        <v>11500</v>
      </c>
      <c r="E10" s="436">
        <v>11500</v>
      </c>
    </row>
    <row r="11" spans="1:5" ht="15.75" customHeight="1">
      <c r="A11" s="431" t="s">
        <v>1592</v>
      </c>
      <c r="B11" s="433">
        <f>B8-B10</f>
        <v>82999.050009500002</v>
      </c>
      <c r="C11" s="433">
        <f>C8-C10</f>
        <v>83499.050009500002</v>
      </c>
      <c r="D11" s="433">
        <f>D8-D10</f>
        <v>83499.05</v>
      </c>
      <c r="E11" s="433">
        <f>E8-E10</f>
        <v>83500</v>
      </c>
    </row>
    <row r="12" spans="1:5" ht="15.75" customHeight="1">
      <c r="A12" s="431" t="s">
        <v>1591</v>
      </c>
      <c r="B12" s="432">
        <f>B11/B2</f>
        <v>0.82999050009499997</v>
      </c>
      <c r="C12" s="432">
        <f>C11/C2</f>
        <v>0.83499050009499998</v>
      </c>
      <c r="D12" s="432">
        <f>D11/D2</f>
        <v>0.83499050000000008</v>
      </c>
      <c r="E12" s="432">
        <f>E11/E2</f>
        <v>0.83499999999999996</v>
      </c>
    </row>
    <row r="13" spans="1:5" ht="15.75" customHeight="1">
      <c r="A13" s="435" t="s">
        <v>1590</v>
      </c>
      <c r="B13" s="434">
        <v>4000</v>
      </c>
      <c r="C13" s="434">
        <v>4000</v>
      </c>
      <c r="D13" s="434">
        <v>4000</v>
      </c>
      <c r="E13" s="434">
        <v>4000</v>
      </c>
    </row>
    <row r="14" spans="1:5" ht="15.75" customHeight="1">
      <c r="A14" s="431" t="s">
        <v>1589</v>
      </c>
      <c r="B14" s="434">
        <v>1000</v>
      </c>
      <c r="C14" s="434">
        <v>1000</v>
      </c>
      <c r="D14" s="434">
        <v>1000</v>
      </c>
      <c r="E14" s="434">
        <v>1000</v>
      </c>
    </row>
    <row r="15" spans="1:5" ht="15.75" customHeight="1">
      <c r="A15" s="431" t="s">
        <v>1588</v>
      </c>
      <c r="B15" s="433">
        <f>B11-B13-B14</f>
        <v>77999.050009500002</v>
      </c>
      <c r="C15" s="433">
        <f>C11-C13-C14</f>
        <v>78499.050009500002</v>
      </c>
      <c r="D15" s="433">
        <f>D11-D13-D14</f>
        <v>78499.05</v>
      </c>
      <c r="E15" s="433">
        <f>E11-E13-E14</f>
        <v>78500</v>
      </c>
    </row>
    <row r="16" spans="1:5" ht="15.75" customHeight="1">
      <c r="A16" s="431" t="s">
        <v>1587</v>
      </c>
      <c r="B16" s="431"/>
      <c r="C16" s="432">
        <f>C15/C2</f>
        <v>0.78499050009500004</v>
      </c>
      <c r="D16" s="432">
        <f>D15/D2</f>
        <v>0.78499050000000004</v>
      </c>
      <c r="E16" s="432">
        <f>E15/E2</f>
        <v>0.78500000000000003</v>
      </c>
    </row>
    <row r="17" spans="1:14" ht="15.75" customHeight="1">
      <c r="A17" s="431"/>
      <c r="B17" s="438">
        <f t="shared" ref="B17:E17" si="0">SUM(B2:B16)</f>
        <v>378998.93000950024</v>
      </c>
      <c r="C17" s="438">
        <f t="shared" si="0"/>
        <v>379499.72000000032</v>
      </c>
      <c r="D17" s="438">
        <f t="shared" si="0"/>
        <v>379499.71997149999</v>
      </c>
      <c r="E17" s="438">
        <f t="shared" si="0"/>
        <v>379502.57</v>
      </c>
    </row>
    <row r="18" spans="1:14" ht="15.75" customHeight="1">
      <c r="A18" s="515"/>
      <c r="B18" s="514"/>
      <c r="C18" s="514"/>
      <c r="D18" s="514"/>
      <c r="E18" s="514"/>
    </row>
    <row r="19" spans="1:14" ht="15.75" customHeight="1">
      <c r="A19" s="429" t="s">
        <v>1586</v>
      </c>
      <c r="B19" s="430" t="s">
        <v>1585</v>
      </c>
      <c r="C19" s="430" t="s">
        <v>1584</v>
      </c>
      <c r="D19" s="430" t="s">
        <v>1583</v>
      </c>
      <c r="E19" s="430" t="s">
        <v>1582</v>
      </c>
      <c r="F19" s="430" t="s">
        <v>1581</v>
      </c>
      <c r="G19" s="430" t="s">
        <v>1580</v>
      </c>
      <c r="H19" s="430" t="s">
        <v>1579</v>
      </c>
      <c r="I19" s="430" t="s">
        <v>1578</v>
      </c>
      <c r="J19" s="430" t="s">
        <v>1577</v>
      </c>
      <c r="K19" s="430" t="s">
        <v>1576</v>
      </c>
      <c r="L19" s="430" t="s">
        <v>1575</v>
      </c>
      <c r="M19" s="430" t="s">
        <v>1574</v>
      </c>
      <c r="N19" s="430" t="s">
        <v>1573</v>
      </c>
    </row>
    <row r="20" spans="1:14" ht="15.75" customHeight="1">
      <c r="A20" s="429" t="s">
        <v>1572</v>
      </c>
      <c r="B20" s="426">
        <v>44566</v>
      </c>
      <c r="C20" s="428">
        <v>2000</v>
      </c>
      <c r="D20" s="428">
        <v>2000</v>
      </c>
      <c r="E20" s="428">
        <v>2000</v>
      </c>
      <c r="F20" s="428">
        <v>2000</v>
      </c>
      <c r="G20" s="428">
        <v>2000</v>
      </c>
      <c r="H20" s="428">
        <v>2000</v>
      </c>
      <c r="I20" s="428">
        <v>2000</v>
      </c>
      <c r="J20" s="428">
        <v>2000</v>
      </c>
      <c r="K20" s="428">
        <v>2000</v>
      </c>
      <c r="L20" s="428">
        <v>2000</v>
      </c>
      <c r="M20" s="428">
        <v>2000</v>
      </c>
      <c r="N20" s="428">
        <v>2000</v>
      </c>
    </row>
    <row r="21" spans="1:14" ht="15.75" customHeight="1">
      <c r="A21" s="429" t="s">
        <v>1571</v>
      </c>
      <c r="B21" s="426">
        <v>44571</v>
      </c>
      <c r="C21" s="428">
        <v>0</v>
      </c>
      <c r="D21" s="428">
        <v>0</v>
      </c>
      <c r="E21" s="428">
        <v>0</v>
      </c>
      <c r="F21" s="428">
        <v>0</v>
      </c>
      <c r="G21" s="428">
        <v>0</v>
      </c>
      <c r="H21" s="428">
        <v>0</v>
      </c>
      <c r="I21" s="428">
        <v>0</v>
      </c>
      <c r="J21" s="428">
        <v>0</v>
      </c>
      <c r="K21" s="428">
        <v>0</v>
      </c>
      <c r="L21" s="428">
        <v>0</v>
      </c>
      <c r="M21" s="428">
        <v>0</v>
      </c>
      <c r="N21" s="428">
        <v>0</v>
      </c>
    </row>
    <row r="22" spans="1:14" ht="15.75" customHeight="1">
      <c r="A22" s="429" t="s">
        <v>1570</v>
      </c>
      <c r="B22" s="426">
        <v>44576</v>
      </c>
      <c r="C22" s="428">
        <v>300</v>
      </c>
      <c r="D22" s="428">
        <v>300</v>
      </c>
      <c r="E22" s="428">
        <v>300</v>
      </c>
      <c r="F22" s="428">
        <v>300</v>
      </c>
      <c r="G22" s="428">
        <v>300</v>
      </c>
      <c r="H22" s="428">
        <v>300</v>
      </c>
      <c r="I22" s="428">
        <v>300</v>
      </c>
      <c r="J22" s="428">
        <v>300</v>
      </c>
      <c r="K22" s="428">
        <v>300</v>
      </c>
      <c r="L22" s="428">
        <v>300</v>
      </c>
      <c r="M22" s="428">
        <v>300</v>
      </c>
      <c r="N22" s="428">
        <v>300</v>
      </c>
    </row>
    <row r="23" spans="1:14" ht="15.75" customHeight="1">
      <c r="A23" s="429" t="s">
        <v>1569</v>
      </c>
      <c r="B23" s="426">
        <v>44581</v>
      </c>
      <c r="C23" s="428">
        <v>1000</v>
      </c>
      <c r="D23" s="428">
        <v>1000</v>
      </c>
      <c r="E23" s="428">
        <v>1000</v>
      </c>
      <c r="F23" s="428">
        <v>1000</v>
      </c>
      <c r="G23" s="428">
        <v>1000</v>
      </c>
      <c r="H23" s="428">
        <v>1000</v>
      </c>
      <c r="I23" s="428">
        <v>1000</v>
      </c>
      <c r="J23" s="428">
        <v>1000</v>
      </c>
      <c r="K23" s="428">
        <v>1000</v>
      </c>
      <c r="L23" s="428">
        <v>1000</v>
      </c>
      <c r="M23" s="428">
        <v>1000</v>
      </c>
      <c r="N23" s="428">
        <v>1000</v>
      </c>
    </row>
    <row r="24" spans="1:14" ht="15.75" customHeight="1">
      <c r="A24" s="429" t="s">
        <v>1568</v>
      </c>
      <c r="B24" s="426">
        <v>44581</v>
      </c>
      <c r="C24" s="428">
        <v>50</v>
      </c>
      <c r="D24" s="428">
        <v>50</v>
      </c>
      <c r="E24" s="428">
        <v>50</v>
      </c>
      <c r="F24" s="428">
        <v>50</v>
      </c>
      <c r="G24" s="428">
        <v>50</v>
      </c>
      <c r="H24" s="428">
        <v>50</v>
      </c>
      <c r="I24" s="428">
        <v>50</v>
      </c>
      <c r="J24" s="428">
        <v>50</v>
      </c>
      <c r="K24" s="428">
        <v>50</v>
      </c>
      <c r="L24" s="428">
        <v>50</v>
      </c>
      <c r="M24" s="428">
        <v>50</v>
      </c>
      <c r="N24" s="428">
        <v>50</v>
      </c>
    </row>
    <row r="25" spans="1:14" ht="15.75" customHeight="1">
      <c r="A25" s="429" t="s">
        <v>1567</v>
      </c>
      <c r="B25" s="426">
        <v>44581</v>
      </c>
      <c r="C25" s="428">
        <v>3000</v>
      </c>
      <c r="D25" s="428">
        <v>3000</v>
      </c>
      <c r="E25" s="428">
        <v>3000</v>
      </c>
      <c r="F25" s="428">
        <v>3000</v>
      </c>
      <c r="G25" s="428">
        <v>3000</v>
      </c>
      <c r="H25" s="428">
        <v>3000</v>
      </c>
      <c r="I25" s="428">
        <v>3000</v>
      </c>
      <c r="J25" s="428">
        <v>3000</v>
      </c>
      <c r="K25" s="428">
        <v>3000</v>
      </c>
      <c r="L25" s="428">
        <v>3000</v>
      </c>
      <c r="M25" s="428">
        <v>3000</v>
      </c>
      <c r="N25" s="428">
        <v>3000</v>
      </c>
    </row>
    <row r="26" spans="1:14" ht="15.75" customHeight="1">
      <c r="A26" s="429" t="s">
        <v>1566</v>
      </c>
      <c r="B26" s="426">
        <v>44581</v>
      </c>
      <c r="C26" s="428">
        <v>300</v>
      </c>
      <c r="D26" s="428">
        <v>300</v>
      </c>
      <c r="E26" s="428">
        <v>300</v>
      </c>
      <c r="F26" s="428">
        <v>300</v>
      </c>
      <c r="G26" s="428">
        <v>300</v>
      </c>
      <c r="H26" s="428">
        <v>300</v>
      </c>
      <c r="I26" s="428">
        <v>300</v>
      </c>
      <c r="J26" s="428">
        <v>300</v>
      </c>
      <c r="K26" s="428">
        <v>300</v>
      </c>
      <c r="L26" s="428">
        <v>300</v>
      </c>
      <c r="M26" s="428">
        <v>300</v>
      </c>
      <c r="N26" s="428">
        <v>300</v>
      </c>
    </row>
    <row r="27" spans="1:14" ht="15.75" customHeight="1">
      <c r="A27" s="429" t="s">
        <v>1565</v>
      </c>
      <c r="B27" s="426">
        <v>44581</v>
      </c>
      <c r="C27" s="428">
        <v>100</v>
      </c>
      <c r="D27" s="428">
        <v>100</v>
      </c>
      <c r="E27" s="428">
        <v>100</v>
      </c>
      <c r="F27" s="428">
        <v>100</v>
      </c>
      <c r="G27" s="428">
        <v>100</v>
      </c>
      <c r="H27" s="428">
        <v>100</v>
      </c>
      <c r="I27" s="428">
        <v>100</v>
      </c>
      <c r="J27" s="428">
        <v>100</v>
      </c>
      <c r="K27" s="428">
        <v>100</v>
      </c>
      <c r="L27" s="428">
        <v>100</v>
      </c>
      <c r="M27" s="428">
        <v>100</v>
      </c>
      <c r="N27" s="428">
        <v>100</v>
      </c>
    </row>
    <row r="28" spans="1:14" ht="15.75" customHeight="1">
      <c r="A28" s="429" t="s">
        <v>1564</v>
      </c>
      <c r="B28" s="426">
        <v>44581</v>
      </c>
      <c r="C28" s="428">
        <v>1500</v>
      </c>
      <c r="D28" s="428">
        <v>1000</v>
      </c>
      <c r="E28" s="428">
        <v>1000</v>
      </c>
      <c r="F28" s="428">
        <v>666.66666666667004</v>
      </c>
      <c r="G28" s="428">
        <v>416.66666666666998</v>
      </c>
      <c r="H28" s="428">
        <v>166.66666666667001</v>
      </c>
      <c r="I28" s="428">
        <v>-83.333333333330103</v>
      </c>
      <c r="J28" s="428">
        <v>-333.33333333333002</v>
      </c>
      <c r="K28" s="428">
        <v>-583.33333333332996</v>
      </c>
      <c r="L28" s="428">
        <v>-833.33333333332996</v>
      </c>
      <c r="M28" s="428">
        <v>-1083.3333333333301</v>
      </c>
      <c r="N28" s="428">
        <v>-1333.3333333333301</v>
      </c>
    </row>
    <row r="29" spans="1:14" ht="15.75" customHeight="1">
      <c r="A29" s="429" t="s">
        <v>1563</v>
      </c>
      <c r="B29" s="426">
        <v>44581</v>
      </c>
      <c r="C29" s="428">
        <v>0</v>
      </c>
      <c r="D29" s="428">
        <v>0</v>
      </c>
      <c r="E29" s="428">
        <v>0</v>
      </c>
      <c r="F29" s="428">
        <v>0</v>
      </c>
      <c r="G29" s="428">
        <v>0</v>
      </c>
      <c r="H29" s="428">
        <v>0</v>
      </c>
      <c r="I29" s="428">
        <v>0</v>
      </c>
      <c r="J29" s="428">
        <v>0</v>
      </c>
      <c r="K29" s="428">
        <v>0</v>
      </c>
      <c r="L29" s="428">
        <v>0</v>
      </c>
      <c r="M29" s="428">
        <v>0</v>
      </c>
      <c r="N29" s="428">
        <v>0</v>
      </c>
    </row>
    <row r="30" spans="1:14" ht="15.75" customHeight="1">
      <c r="A30" s="429" t="s">
        <v>1562</v>
      </c>
      <c r="B30" s="426">
        <v>44581</v>
      </c>
      <c r="C30" s="428">
        <v>1500</v>
      </c>
      <c r="D30" s="428">
        <v>1500</v>
      </c>
      <c r="E30" s="428">
        <v>1500</v>
      </c>
      <c r="F30" s="428">
        <v>1500</v>
      </c>
      <c r="G30" s="428">
        <v>1500</v>
      </c>
      <c r="H30" s="428">
        <v>1500</v>
      </c>
      <c r="I30" s="428">
        <v>1500</v>
      </c>
      <c r="J30" s="428">
        <v>1500</v>
      </c>
      <c r="K30" s="428">
        <v>1500</v>
      </c>
      <c r="L30" s="428">
        <v>1500</v>
      </c>
      <c r="M30" s="428">
        <v>1500</v>
      </c>
      <c r="N30" s="428">
        <v>1500</v>
      </c>
    </row>
    <row r="31" spans="1:14" ht="15.75" customHeight="1">
      <c r="A31" s="429" t="s">
        <v>1561</v>
      </c>
      <c r="B31" s="426">
        <v>44581</v>
      </c>
      <c r="C31" s="428">
        <v>1500</v>
      </c>
      <c r="D31" s="428">
        <v>1500</v>
      </c>
      <c r="E31" s="428">
        <v>1500</v>
      </c>
      <c r="F31" s="428">
        <v>1500</v>
      </c>
      <c r="G31" s="428">
        <v>1500</v>
      </c>
      <c r="H31" s="428">
        <v>1500</v>
      </c>
      <c r="I31" s="428">
        <v>1500</v>
      </c>
      <c r="J31" s="428">
        <v>1500</v>
      </c>
      <c r="K31" s="428">
        <v>1500</v>
      </c>
      <c r="L31" s="428">
        <v>1500</v>
      </c>
      <c r="M31" s="428">
        <v>1500</v>
      </c>
      <c r="N31" s="428">
        <v>1500</v>
      </c>
    </row>
    <row r="32" spans="1:14" ht="15.75" customHeight="1">
      <c r="A32" s="429" t="s">
        <v>1560</v>
      </c>
      <c r="B32" s="426">
        <v>44581</v>
      </c>
      <c r="C32" s="428">
        <v>600</v>
      </c>
      <c r="D32" s="428">
        <v>600</v>
      </c>
      <c r="E32" s="428">
        <v>600</v>
      </c>
      <c r="F32" s="428">
        <v>600</v>
      </c>
      <c r="G32" s="428">
        <v>600</v>
      </c>
      <c r="H32" s="428">
        <v>600</v>
      </c>
      <c r="I32" s="428">
        <v>600</v>
      </c>
      <c r="J32" s="428">
        <v>600</v>
      </c>
      <c r="K32" s="428">
        <v>600</v>
      </c>
      <c r="L32" s="428">
        <v>600</v>
      </c>
      <c r="M32" s="428">
        <v>600</v>
      </c>
      <c r="N32" s="428">
        <v>600</v>
      </c>
    </row>
    <row r="33" spans="1:14" ht="15.75" customHeight="1">
      <c r="A33" s="429" t="s">
        <v>1559</v>
      </c>
      <c r="B33" s="426">
        <v>44581</v>
      </c>
      <c r="C33" s="428">
        <v>600</v>
      </c>
      <c r="D33" s="428">
        <v>600</v>
      </c>
      <c r="E33" s="428">
        <v>600</v>
      </c>
      <c r="F33" s="428">
        <v>600</v>
      </c>
      <c r="G33" s="428">
        <v>600</v>
      </c>
      <c r="H33" s="428">
        <v>600</v>
      </c>
      <c r="I33" s="428">
        <v>600</v>
      </c>
      <c r="J33" s="428">
        <v>600</v>
      </c>
      <c r="K33" s="428">
        <v>600</v>
      </c>
      <c r="L33" s="428">
        <v>600</v>
      </c>
      <c r="M33" s="428">
        <v>600</v>
      </c>
      <c r="N33" s="428">
        <v>600</v>
      </c>
    </row>
    <row r="34" spans="1:14" ht="15.75" customHeight="1">
      <c r="A34" s="429" t="s">
        <v>1558</v>
      </c>
      <c r="B34" s="426">
        <v>44581</v>
      </c>
      <c r="C34" s="428">
        <f t="shared" ref="C34:N34" si="1">SUM(C20,C21,C22,C24,C26,C25,C27,C28,C29)</f>
        <v>7250</v>
      </c>
      <c r="D34" s="428">
        <f t="shared" si="1"/>
        <v>6750</v>
      </c>
      <c r="E34" s="428">
        <f t="shared" si="1"/>
        <v>6750</v>
      </c>
      <c r="F34" s="428">
        <f t="shared" si="1"/>
        <v>6416.6666666666697</v>
      </c>
      <c r="G34" s="428">
        <f t="shared" si="1"/>
        <v>6166.6666666666697</v>
      </c>
      <c r="H34" s="428">
        <f t="shared" si="1"/>
        <v>5916.6666666666697</v>
      </c>
      <c r="I34" s="428">
        <f t="shared" si="1"/>
        <v>5666.6666666666697</v>
      </c>
      <c r="J34" s="428">
        <f t="shared" si="1"/>
        <v>5416.6666666666697</v>
      </c>
      <c r="K34" s="428">
        <f t="shared" si="1"/>
        <v>5166.6666666666697</v>
      </c>
      <c r="L34" s="428">
        <f t="shared" si="1"/>
        <v>4916.6666666666697</v>
      </c>
      <c r="M34" s="428">
        <f t="shared" si="1"/>
        <v>4666.6666666666697</v>
      </c>
      <c r="N34" s="428">
        <f t="shared" si="1"/>
        <v>4416.6666666666697</v>
      </c>
    </row>
    <row r="35" spans="1:14" ht="15.75" customHeight="1">
      <c r="A35" s="429" t="s">
        <v>1557</v>
      </c>
      <c r="B35" s="426">
        <v>44581</v>
      </c>
      <c r="C35" s="428">
        <f t="shared" ref="C35:N35" si="2">SUM(C30,C31,C32,C33)</f>
        <v>4200</v>
      </c>
      <c r="D35" s="428">
        <f t="shared" si="2"/>
        <v>4200</v>
      </c>
      <c r="E35" s="428">
        <f t="shared" si="2"/>
        <v>4200</v>
      </c>
      <c r="F35" s="428">
        <f t="shared" si="2"/>
        <v>4200</v>
      </c>
      <c r="G35" s="428">
        <f t="shared" si="2"/>
        <v>4200</v>
      </c>
      <c r="H35" s="428">
        <f t="shared" si="2"/>
        <v>4200</v>
      </c>
      <c r="I35" s="428">
        <f t="shared" si="2"/>
        <v>4200</v>
      </c>
      <c r="J35" s="428">
        <f t="shared" si="2"/>
        <v>4200</v>
      </c>
      <c r="K35" s="428">
        <f t="shared" si="2"/>
        <v>4200</v>
      </c>
      <c r="L35" s="428">
        <f t="shared" si="2"/>
        <v>4200</v>
      </c>
      <c r="M35" s="428">
        <f t="shared" si="2"/>
        <v>4200</v>
      </c>
      <c r="N35" s="428">
        <f t="shared" si="2"/>
        <v>4200</v>
      </c>
    </row>
    <row r="36" spans="1:14" ht="15.75" customHeight="1">
      <c r="A36" s="421" t="s">
        <v>1554</v>
      </c>
      <c r="B36" s="420"/>
      <c r="C36" s="419">
        <f t="shared" ref="C36:N36" si="3">SUM(C34,C35)</f>
        <v>11450</v>
      </c>
      <c r="D36" s="419">
        <f t="shared" si="3"/>
        <v>10950</v>
      </c>
      <c r="E36" s="419">
        <f t="shared" si="3"/>
        <v>10950</v>
      </c>
      <c r="F36" s="419">
        <f t="shared" si="3"/>
        <v>10616.66666666667</v>
      </c>
      <c r="G36" s="419">
        <f t="shared" si="3"/>
        <v>10366.66666666667</v>
      </c>
      <c r="H36" s="419">
        <f t="shared" si="3"/>
        <v>10116.66666666667</v>
      </c>
      <c r="I36" s="419">
        <f t="shared" si="3"/>
        <v>9866.6666666666697</v>
      </c>
      <c r="J36" s="419">
        <f t="shared" si="3"/>
        <v>9616.6666666666697</v>
      </c>
      <c r="K36" s="419">
        <f t="shared" si="3"/>
        <v>9366.6666666666697</v>
      </c>
      <c r="L36" s="419">
        <f t="shared" si="3"/>
        <v>9116.6666666666697</v>
      </c>
      <c r="M36" s="419">
        <f t="shared" si="3"/>
        <v>8866.6666666666697</v>
      </c>
      <c r="N36" s="419">
        <f t="shared" si="3"/>
        <v>8616.6666666666697</v>
      </c>
    </row>
    <row r="37" spans="1:14" ht="15.75" customHeight="1">
      <c r="A37" s="427" t="s">
        <v>1556</v>
      </c>
      <c r="B37" s="426">
        <v>44581</v>
      </c>
      <c r="C37" s="425">
        <v>420</v>
      </c>
      <c r="D37" s="425">
        <v>420</v>
      </c>
      <c r="E37" s="425">
        <v>420</v>
      </c>
      <c r="F37" s="425">
        <v>420</v>
      </c>
      <c r="G37" s="425">
        <v>420</v>
      </c>
      <c r="H37" s="425">
        <v>420</v>
      </c>
      <c r="I37" s="425">
        <v>420</v>
      </c>
      <c r="J37" s="425">
        <v>420</v>
      </c>
      <c r="K37" s="425">
        <v>420</v>
      </c>
      <c r="L37" s="425">
        <v>420</v>
      </c>
      <c r="M37" s="425">
        <v>420</v>
      </c>
      <c r="N37" s="425">
        <v>420</v>
      </c>
    </row>
    <row r="38" spans="1:14" ht="15.75" customHeight="1">
      <c r="A38" s="427" t="s">
        <v>1555</v>
      </c>
      <c r="B38" s="426">
        <v>44581</v>
      </c>
      <c r="C38" s="425">
        <v>210</v>
      </c>
      <c r="D38" s="425">
        <v>210</v>
      </c>
      <c r="E38" s="425">
        <v>210</v>
      </c>
      <c r="F38" s="425">
        <v>210</v>
      </c>
      <c r="G38" s="425">
        <v>210</v>
      </c>
      <c r="H38" s="425">
        <v>210</v>
      </c>
      <c r="I38" s="425">
        <v>210</v>
      </c>
      <c r="J38" s="425">
        <v>210</v>
      </c>
      <c r="K38" s="425">
        <v>210</v>
      </c>
      <c r="L38" s="425">
        <v>210</v>
      </c>
      <c r="M38" s="425">
        <v>210</v>
      </c>
      <c r="N38" s="425">
        <v>210</v>
      </c>
    </row>
    <row r="39" spans="1:14" ht="15.75" customHeight="1">
      <c r="A39" s="424" t="s">
        <v>20</v>
      </c>
      <c r="B39" s="423"/>
      <c r="C39" s="422">
        <f t="shared" ref="C39:N39" si="4">SUM(C37,C38)</f>
        <v>630</v>
      </c>
      <c r="D39" s="422">
        <f t="shared" si="4"/>
        <v>630</v>
      </c>
      <c r="E39" s="422">
        <f t="shared" si="4"/>
        <v>630</v>
      </c>
      <c r="F39" s="422">
        <f t="shared" si="4"/>
        <v>630</v>
      </c>
      <c r="G39" s="422">
        <f t="shared" si="4"/>
        <v>630</v>
      </c>
      <c r="H39" s="422">
        <f t="shared" si="4"/>
        <v>630</v>
      </c>
      <c r="I39" s="422">
        <f t="shared" si="4"/>
        <v>630</v>
      </c>
      <c r="J39" s="422">
        <f t="shared" si="4"/>
        <v>630</v>
      </c>
      <c r="K39" s="422">
        <f t="shared" si="4"/>
        <v>630</v>
      </c>
      <c r="L39" s="422">
        <f t="shared" si="4"/>
        <v>630</v>
      </c>
      <c r="M39" s="422">
        <f t="shared" si="4"/>
        <v>630</v>
      </c>
      <c r="N39" s="422">
        <f t="shared" si="4"/>
        <v>630</v>
      </c>
    </row>
    <row r="40" spans="1:14" ht="15.75" customHeight="1">
      <c r="A40" s="516" t="s">
        <v>1554</v>
      </c>
      <c r="B40" s="517"/>
      <c r="C40" s="518">
        <f t="shared" ref="C40:N40" si="5">SUM(C36+C39)</f>
        <v>12080</v>
      </c>
      <c r="D40" s="518">
        <f t="shared" si="5"/>
        <v>11580</v>
      </c>
      <c r="E40" s="518">
        <f t="shared" si="5"/>
        <v>11580</v>
      </c>
      <c r="F40" s="518">
        <f t="shared" si="5"/>
        <v>11246.66666666667</v>
      </c>
      <c r="G40" s="518">
        <f t="shared" si="5"/>
        <v>10996.66666666667</v>
      </c>
      <c r="H40" s="518">
        <f t="shared" si="5"/>
        <v>10746.66666666667</v>
      </c>
      <c r="I40" s="518">
        <f t="shared" si="5"/>
        <v>10496.66666666667</v>
      </c>
      <c r="J40" s="518">
        <f t="shared" si="5"/>
        <v>10246.66666666667</v>
      </c>
      <c r="K40" s="518">
        <f t="shared" si="5"/>
        <v>9996.6666666666697</v>
      </c>
      <c r="L40" s="518">
        <f t="shared" si="5"/>
        <v>9746.6666666666697</v>
      </c>
      <c r="M40" s="518">
        <f t="shared" si="5"/>
        <v>9496.6666666666697</v>
      </c>
      <c r="N40" s="518">
        <f t="shared" si="5"/>
        <v>9246.6666666666697</v>
      </c>
    </row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s="331" customFormat="1" ht="15.75" customHeight="1"/>
    <row r="50" s="331" customFormat="1" ht="15.75" customHeight="1"/>
    <row r="51" s="331" customFormat="1" ht="15.75" customHeight="1"/>
    <row r="52" s="331" customFormat="1" ht="15.75" customHeight="1"/>
    <row r="53" s="331" customFormat="1" ht="15.75" customHeight="1"/>
    <row r="54" s="331" customFormat="1" ht="15.75" customHeight="1"/>
    <row r="55" s="331" customFormat="1" ht="15.75" customHeight="1"/>
    <row r="56" s="331" customFormat="1" ht="15.75" customHeight="1"/>
    <row r="57" s="331" customFormat="1" ht="15.75" customHeight="1"/>
    <row r="58" s="331" customFormat="1" ht="15.75" customHeight="1"/>
    <row r="59" s="331" customFormat="1" ht="15.75" customHeight="1"/>
    <row r="60" s="331" customFormat="1" ht="15.75" customHeight="1"/>
    <row r="61" s="331" customFormat="1" ht="15.75" customHeight="1"/>
    <row r="62" s="331" customFormat="1" ht="15.75" customHeight="1"/>
    <row r="63" s="331" customFormat="1" ht="15.75" customHeight="1"/>
    <row r="64" s="331" customFormat="1" ht="15.75" customHeight="1"/>
    <row r="65" s="331" customFormat="1" ht="15.75" customHeight="1"/>
    <row r="66" s="331" customFormat="1" ht="15.75" customHeight="1"/>
    <row r="67" s="331" customFormat="1" ht="15.75" customHeight="1"/>
    <row r="68" s="331" customFormat="1" ht="15.75" customHeight="1"/>
    <row r="69" s="331" customFormat="1" ht="15.75" customHeight="1"/>
    <row r="70" s="331" customFormat="1" ht="15.75" customHeight="1"/>
    <row r="71" s="331" customFormat="1" ht="15.75" customHeight="1"/>
    <row r="72" s="331" customFormat="1" ht="15.75" customHeight="1"/>
    <row r="73" s="331" customFormat="1" ht="15.75" customHeight="1"/>
    <row r="74" s="331" customFormat="1" ht="15.75" customHeight="1"/>
    <row r="75" s="331" customFormat="1" ht="15.75" customHeight="1"/>
    <row r="76" s="331" customFormat="1" ht="15.75" customHeight="1"/>
    <row r="77" s="331" customFormat="1" ht="15.75" customHeight="1"/>
    <row r="78" s="331" customFormat="1" ht="15.75" customHeight="1"/>
    <row r="79" s="331" customFormat="1" ht="15.75" customHeight="1"/>
    <row r="80" s="331" customFormat="1" ht="15.75" customHeight="1"/>
    <row r="81" s="331" customFormat="1" ht="15.75" customHeight="1"/>
    <row r="82" s="331" customFormat="1" ht="15.75" customHeight="1"/>
    <row r="83" s="331" customFormat="1" ht="15.75" customHeight="1"/>
    <row r="84" s="331" customFormat="1" ht="15.75" customHeight="1"/>
    <row r="85" s="331" customFormat="1" ht="15.75" customHeight="1"/>
    <row r="86" s="331" customFormat="1" ht="15.75" customHeight="1"/>
    <row r="87" s="331" customFormat="1" ht="15.75" customHeight="1"/>
    <row r="88" s="331" customFormat="1" ht="15.75" customHeight="1"/>
    <row r="89" s="331" customFormat="1" ht="15.75" customHeight="1"/>
    <row r="90" s="331" customFormat="1" ht="15.75" customHeight="1"/>
    <row r="91" s="331" customFormat="1" ht="15.75" customHeight="1"/>
    <row r="92" s="331" customFormat="1" ht="15.75" customHeight="1"/>
    <row r="93" s="331" customFormat="1" ht="15.75" customHeight="1"/>
    <row r="94" s="331" customFormat="1" ht="15.75" customHeight="1"/>
    <row r="95" s="331" customFormat="1" ht="15.75" customHeight="1"/>
    <row r="96" s="331" customFormat="1" ht="15.75" customHeight="1"/>
    <row r="97" s="331" customFormat="1" ht="15.75" customHeight="1"/>
    <row r="98" s="331" customFormat="1" ht="15.75" customHeight="1"/>
    <row r="99" s="331" customFormat="1" ht="15.75" customHeight="1"/>
    <row r="100" s="331" customFormat="1" ht="15.75" customHeight="1"/>
    <row r="101" s="331" customFormat="1" ht="15.75" customHeight="1"/>
    <row r="102" s="331" customFormat="1" ht="15.75" customHeight="1"/>
    <row r="103" s="331" customFormat="1" ht="15.75" customHeight="1"/>
    <row r="104" s="331" customFormat="1" ht="15.75" customHeight="1"/>
    <row r="105" s="331" customFormat="1" ht="15.75" customHeight="1"/>
    <row r="106" s="331" customFormat="1" ht="15.75" customHeight="1"/>
    <row r="107" s="331" customFormat="1" ht="15.75" customHeight="1"/>
    <row r="108" s="331" customFormat="1" ht="15.75" customHeight="1"/>
    <row r="109" s="331" customFormat="1" ht="15.75" customHeight="1"/>
    <row r="110" s="331" customFormat="1" ht="15.75" customHeight="1"/>
    <row r="111" s="331" customFormat="1" ht="15.75" customHeight="1"/>
    <row r="112" s="331" customFormat="1" ht="15.75" customHeight="1"/>
    <row r="113" s="331" customFormat="1" ht="15.75" customHeight="1"/>
    <row r="114" s="331" customFormat="1" ht="15.75" customHeight="1"/>
    <row r="115" s="331" customFormat="1" ht="15.75" customHeight="1"/>
    <row r="116" s="331" customFormat="1" ht="15.75" customHeight="1"/>
    <row r="117" s="331" customFormat="1" ht="15.75" customHeight="1"/>
    <row r="118" s="331" customFormat="1" ht="15.75" customHeight="1"/>
    <row r="119" s="331" customFormat="1" ht="15.75" customHeight="1"/>
    <row r="120" s="331" customFormat="1" ht="15.75" customHeight="1"/>
    <row r="121" s="331" customFormat="1" ht="15.75" customHeight="1"/>
    <row r="122" s="331" customFormat="1" ht="15.75" customHeight="1"/>
    <row r="123" s="331" customFormat="1" ht="15.75" customHeight="1"/>
    <row r="124" s="331" customFormat="1" ht="15.75" customHeight="1"/>
    <row r="125" s="331" customFormat="1" ht="15.75" customHeight="1"/>
    <row r="126" s="331" customFormat="1" ht="15.75" customHeight="1"/>
    <row r="127" s="331" customFormat="1" ht="15.75" customHeight="1"/>
    <row r="128" s="331" customFormat="1" ht="15.75" customHeight="1"/>
    <row r="129" s="331" customFormat="1" ht="15.75" customHeight="1"/>
    <row r="130" s="331" customFormat="1" ht="15.75" customHeight="1"/>
    <row r="131" s="331" customFormat="1" ht="15.75" customHeight="1"/>
    <row r="132" s="331" customFormat="1" ht="15.75" customHeight="1"/>
    <row r="133" s="331" customFormat="1" ht="15.75" customHeight="1"/>
    <row r="134" s="331" customFormat="1" ht="15.75" customHeight="1"/>
    <row r="135" s="331" customFormat="1" ht="15.75" customHeight="1"/>
    <row r="136" s="331" customFormat="1" ht="15.75" customHeight="1"/>
    <row r="137" s="331" customFormat="1" ht="15.75" customHeight="1"/>
    <row r="138" s="331" customFormat="1" ht="15.75" customHeight="1"/>
    <row r="139" s="331" customFormat="1" ht="15.75" customHeight="1"/>
    <row r="140" s="331" customFormat="1" ht="15.75" customHeight="1"/>
    <row r="141" s="331" customFormat="1" ht="15.75" customHeight="1"/>
    <row r="142" s="331" customFormat="1" ht="15.75" customHeight="1"/>
    <row r="143" s="331" customFormat="1" ht="15.75" customHeight="1"/>
    <row r="144" s="331" customFormat="1" ht="15.75" customHeight="1"/>
    <row r="145" s="331" customFormat="1" ht="15.75" customHeight="1"/>
    <row r="146" s="331" customFormat="1" ht="15.75" customHeight="1"/>
    <row r="147" s="331" customFormat="1" ht="15.75" customHeight="1"/>
    <row r="148" s="331" customFormat="1" ht="15.75" customHeight="1"/>
    <row r="149" s="331" customFormat="1" ht="15.75" customHeight="1"/>
    <row r="150" s="331" customFormat="1" ht="15.75" customHeight="1"/>
    <row r="151" s="331" customFormat="1" ht="15.75" customHeight="1"/>
    <row r="152" s="331" customFormat="1" ht="15.75" customHeight="1"/>
    <row r="153" s="331" customFormat="1" ht="15.75" customHeight="1"/>
    <row r="154" s="331" customFormat="1" ht="15.75" customHeight="1"/>
    <row r="155" s="331" customFormat="1" ht="15.75" customHeight="1"/>
    <row r="156" s="331" customFormat="1" ht="15.75" customHeight="1"/>
    <row r="157" s="331" customFormat="1" ht="15.75" customHeight="1"/>
    <row r="158" s="331" customFormat="1" ht="15.75" customHeight="1"/>
    <row r="159" s="331" customFormat="1" ht="15.75" customHeight="1"/>
    <row r="160" s="331" customFormat="1" ht="15.75" customHeight="1"/>
    <row r="161" s="331" customFormat="1" ht="15.75" customHeight="1"/>
    <row r="162" s="331" customFormat="1" ht="15.75" customHeight="1"/>
    <row r="163" s="331" customFormat="1" ht="15.75" customHeight="1"/>
    <row r="164" s="331" customFormat="1" ht="15.75" customHeight="1"/>
    <row r="165" s="331" customFormat="1" ht="15.75" customHeight="1"/>
    <row r="166" s="331" customFormat="1" ht="15.75" customHeight="1"/>
    <row r="167" s="331" customFormat="1" ht="15.75" customHeight="1"/>
    <row r="168" s="331" customFormat="1" ht="15.75" customHeight="1"/>
    <row r="169" s="331" customFormat="1" ht="15.75" customHeight="1"/>
    <row r="170" s="331" customFormat="1" ht="15.75" customHeight="1"/>
    <row r="171" s="331" customFormat="1" ht="15.75" customHeight="1"/>
    <row r="172" s="331" customFormat="1" ht="15.75" customHeight="1"/>
    <row r="173" s="331" customFormat="1" ht="15.75" customHeight="1"/>
    <row r="174" s="331" customFormat="1" ht="15.75" customHeight="1"/>
    <row r="175" s="331" customFormat="1" ht="15.75" customHeight="1"/>
    <row r="176" s="331" customFormat="1" ht="15.75" customHeight="1"/>
    <row r="177" s="331" customFormat="1" ht="15.75" customHeight="1"/>
    <row r="178" s="331" customFormat="1" ht="15.75" customHeight="1"/>
    <row r="179" s="331" customFormat="1" ht="15.75" customHeight="1"/>
    <row r="180" s="331" customFormat="1" ht="15.75" customHeight="1"/>
    <row r="181" s="331" customFormat="1" ht="15.75" customHeight="1"/>
    <row r="182" s="331" customFormat="1" ht="15.75" customHeight="1"/>
    <row r="183" s="331" customFormat="1" ht="15.75" customHeight="1"/>
    <row r="184" s="331" customFormat="1" ht="15.75" customHeight="1"/>
    <row r="185" s="331" customFormat="1" ht="15.75" customHeight="1"/>
    <row r="186" s="331" customFormat="1" ht="15.75" customHeight="1"/>
    <row r="187" s="331" customFormat="1" ht="15.75" customHeight="1"/>
    <row r="188" s="331" customFormat="1" ht="15.75" customHeight="1"/>
    <row r="189" s="331" customFormat="1" ht="15.75" customHeight="1"/>
    <row r="190" s="331" customFormat="1" ht="15.75" customHeight="1"/>
    <row r="191" s="331" customFormat="1" ht="15.75" customHeight="1"/>
    <row r="192" s="331" customFormat="1" ht="15.75" customHeight="1"/>
    <row r="193" s="331" customFormat="1" ht="15.75" customHeight="1"/>
    <row r="194" s="331" customFormat="1" ht="15.75" customHeight="1"/>
    <row r="195" s="331" customFormat="1" ht="15.75" customHeight="1"/>
    <row r="196" s="331" customFormat="1" ht="15.75" customHeight="1"/>
    <row r="197" s="331" customFormat="1" ht="15.75" customHeight="1"/>
    <row r="198" s="331" customFormat="1" ht="15.75" customHeight="1"/>
    <row r="199" s="331" customFormat="1" ht="15.75" customHeight="1"/>
    <row r="200" s="331" customFormat="1" ht="15.75" customHeight="1"/>
    <row r="201" s="331" customFormat="1" ht="15.75" customHeight="1"/>
    <row r="202" s="331" customFormat="1" ht="15.75" customHeight="1"/>
    <row r="203" s="331" customFormat="1" ht="15.75" customHeight="1"/>
    <row r="204" s="331" customFormat="1" ht="15.75" customHeight="1"/>
    <row r="205" s="331" customFormat="1" ht="15.75" customHeight="1"/>
    <row r="206" s="331" customFormat="1" ht="15.75" customHeight="1"/>
    <row r="207" s="331" customFormat="1" ht="15.75" customHeight="1"/>
    <row r="208" s="331" customFormat="1" ht="15.75" customHeight="1"/>
    <row r="209" s="331" customFormat="1" ht="15.75" customHeight="1"/>
    <row r="210" s="331" customFormat="1" ht="15.75" customHeight="1"/>
    <row r="211" s="331" customFormat="1" ht="15.75" customHeight="1"/>
    <row r="212" s="331" customFormat="1" ht="15.75" customHeight="1"/>
    <row r="213" s="331" customFormat="1" ht="15.75" customHeight="1"/>
    <row r="214" s="331" customFormat="1" ht="15.75" customHeight="1"/>
    <row r="215" s="331" customFormat="1" ht="15.75" customHeight="1"/>
    <row r="216" s="331" customFormat="1" ht="15.75" customHeight="1"/>
    <row r="217" s="331" customFormat="1" ht="15.75" customHeight="1"/>
    <row r="218" s="331" customFormat="1" ht="15.75" customHeight="1"/>
    <row r="219" s="331" customFormat="1" ht="15.75" customHeight="1"/>
    <row r="220" s="331" customFormat="1" ht="15.75" customHeight="1"/>
    <row r="221" s="331" customFormat="1" ht="15.75" customHeight="1"/>
    <row r="222" s="331" customFormat="1" ht="15.75" customHeight="1"/>
    <row r="223" s="331" customFormat="1" ht="15.75" customHeight="1"/>
    <row r="224" s="331" customFormat="1" ht="15.75" customHeight="1"/>
    <row r="225" s="331" customFormat="1" ht="15.75" customHeight="1"/>
    <row r="226" s="331" customFormat="1" ht="15.75" customHeight="1"/>
    <row r="227" s="331" customFormat="1" ht="15.75" customHeight="1"/>
    <row r="228" s="331" customFormat="1" ht="15.75" customHeight="1"/>
    <row r="229" s="331" customFormat="1" ht="15.75" customHeight="1"/>
    <row r="230" s="331" customFormat="1" ht="15.75" customHeight="1"/>
    <row r="231" s="331" customFormat="1" ht="15.75" customHeight="1"/>
    <row r="232" s="331" customFormat="1" ht="15.75" customHeight="1"/>
    <row r="233" s="331" customFormat="1" ht="15.75" customHeight="1"/>
    <row r="234" s="331" customFormat="1" ht="15.75" customHeight="1"/>
    <row r="235" s="331" customFormat="1" ht="15.75" customHeight="1"/>
    <row r="236" s="331" customFormat="1" ht="15.75" customHeight="1"/>
    <row r="237" s="331" customFormat="1" ht="15.75" customHeight="1"/>
    <row r="238" s="331" customFormat="1" ht="15.75" customHeight="1"/>
    <row r="239" s="331" customFormat="1" ht="15.75" customHeight="1"/>
    <row r="240" s="331" customFormat="1" ht="15.75" customHeight="1"/>
    <row r="241" s="331" customFormat="1" ht="15.75" customHeight="1"/>
    <row r="242" s="331" customFormat="1" ht="15.75" customHeight="1"/>
    <row r="243" s="331" customFormat="1" ht="15.75" customHeight="1"/>
    <row r="244" s="331" customFormat="1" ht="15.75" customHeight="1"/>
    <row r="245" s="331" customFormat="1" ht="15.75" customHeight="1"/>
    <row r="246" s="331" customFormat="1" ht="15.75" customHeight="1"/>
    <row r="247" s="331" customFormat="1" ht="15.75" customHeight="1"/>
    <row r="248" s="331" customFormat="1" ht="15.75" customHeight="1"/>
    <row r="249" s="331" customFormat="1" ht="15.75" customHeight="1"/>
    <row r="250" s="331" customFormat="1" ht="15.75" customHeight="1"/>
    <row r="251" s="331" customFormat="1" ht="15.75" customHeight="1"/>
    <row r="252" s="331" customFormat="1" ht="15.75" customHeight="1"/>
    <row r="253" s="331" customFormat="1" ht="15.75" customHeight="1"/>
    <row r="254" s="331" customFormat="1" ht="15.75" customHeight="1"/>
    <row r="255" s="331" customFormat="1" ht="15.75" customHeight="1"/>
    <row r="256" s="331" customFormat="1" ht="15.75" customHeight="1"/>
    <row r="257" s="331" customFormat="1" ht="15.75" customHeight="1"/>
    <row r="258" s="331" customFormat="1" ht="15.75" customHeight="1"/>
    <row r="259" s="331" customFormat="1" ht="15.75" customHeight="1"/>
    <row r="260" s="331" customFormat="1" ht="15.75" customHeight="1"/>
    <row r="261" s="331" customFormat="1" ht="15.75" customHeight="1"/>
    <row r="262" s="331" customFormat="1" ht="15.75" customHeight="1"/>
    <row r="263" s="331" customFormat="1" ht="15.75" customHeight="1"/>
    <row r="264" s="331" customFormat="1" ht="15.75" customHeight="1"/>
    <row r="265" s="331" customFormat="1" ht="15.75" customHeight="1"/>
    <row r="266" s="331" customFormat="1" ht="15.75" customHeight="1"/>
    <row r="267" s="331" customFormat="1" ht="15.75" customHeight="1"/>
    <row r="268" s="331" customFormat="1" ht="15.75" customHeight="1"/>
    <row r="269" s="331" customFormat="1" ht="15.75" customHeight="1"/>
    <row r="270" s="331" customFormat="1" ht="15.75" customHeight="1"/>
    <row r="271" s="331" customFormat="1" ht="15.75" customHeight="1"/>
    <row r="272" s="331" customFormat="1" ht="15.75" customHeight="1"/>
    <row r="273" s="331" customFormat="1" ht="15.75" customHeight="1"/>
    <row r="274" s="331" customFormat="1" ht="15.75" customHeight="1"/>
    <row r="275" s="331" customFormat="1" ht="15.75" customHeight="1"/>
    <row r="276" s="331" customFormat="1" ht="15.75" customHeight="1"/>
    <row r="277" s="331" customFormat="1" ht="15.75" customHeight="1"/>
    <row r="278" s="331" customFormat="1" ht="15.75" customHeight="1"/>
    <row r="279" s="331" customFormat="1" ht="15.75" customHeight="1"/>
    <row r="280" s="331" customFormat="1" ht="15.75" customHeight="1"/>
    <row r="281" s="331" customFormat="1" ht="15.75" customHeight="1"/>
    <row r="282" s="331" customFormat="1" ht="15.75" customHeight="1"/>
    <row r="283" s="331" customFormat="1" ht="15.75" customHeight="1"/>
    <row r="284" s="331" customFormat="1" ht="15.75" customHeight="1"/>
    <row r="285" s="331" customFormat="1" ht="15.75" customHeight="1"/>
    <row r="286" s="331" customFormat="1" ht="15.75" customHeight="1"/>
    <row r="287" s="331" customFormat="1" ht="15.75" customHeight="1"/>
    <row r="288" s="331" customFormat="1" ht="15.75" customHeight="1"/>
    <row r="289" s="331" customFormat="1" ht="15.75" customHeight="1"/>
    <row r="290" s="331" customFormat="1" ht="15.75" customHeight="1"/>
    <row r="291" s="331" customFormat="1" ht="15.75" customHeight="1"/>
    <row r="292" s="331" customFormat="1" ht="15.75" customHeight="1"/>
    <row r="293" s="331" customFormat="1" ht="15.75" customHeight="1"/>
    <row r="294" s="331" customFormat="1" ht="15.75" customHeight="1"/>
    <row r="295" s="331" customFormat="1" ht="15.75" customHeight="1"/>
    <row r="296" s="331" customFormat="1" ht="15.75" customHeight="1"/>
    <row r="297" s="331" customFormat="1" ht="15.75" customHeight="1"/>
    <row r="298" s="331" customFormat="1" ht="15.75" customHeight="1"/>
    <row r="299" s="331" customFormat="1" ht="15.75" customHeight="1"/>
    <row r="300" s="331" customFormat="1" ht="15.75" customHeight="1"/>
    <row r="301" s="331" customFormat="1" ht="15.75" customHeight="1"/>
    <row r="302" s="331" customFormat="1" ht="15.75" customHeight="1"/>
    <row r="303" s="331" customFormat="1" ht="15.75" customHeight="1"/>
    <row r="304" s="331" customFormat="1" ht="15.75" customHeight="1"/>
    <row r="305" s="331" customFormat="1" ht="15.75" customHeight="1"/>
    <row r="306" s="331" customFormat="1" ht="15.75" customHeight="1"/>
    <row r="307" s="331" customFormat="1" ht="15.75" customHeight="1"/>
    <row r="308" s="331" customFormat="1" ht="15.75" customHeight="1"/>
    <row r="309" s="331" customFormat="1" ht="15.75" customHeight="1"/>
    <row r="310" s="331" customFormat="1" ht="15.75" customHeight="1"/>
    <row r="311" s="331" customFormat="1" ht="15.75" customHeight="1"/>
    <row r="312" s="331" customFormat="1" ht="15.75" customHeight="1"/>
    <row r="313" s="331" customFormat="1" ht="15.75" customHeight="1"/>
    <row r="314" s="331" customFormat="1" ht="15.75" customHeight="1"/>
    <row r="315" s="331" customFormat="1" ht="15.75" customHeight="1"/>
    <row r="316" s="331" customFormat="1" ht="15.75" customHeight="1"/>
    <row r="317" s="331" customFormat="1" ht="15.75" customHeight="1"/>
    <row r="318" s="331" customFormat="1" ht="15.75" customHeight="1"/>
    <row r="319" s="331" customFormat="1" ht="15.75" customHeight="1"/>
    <row r="320" s="331" customFormat="1" ht="15.75" customHeight="1"/>
    <row r="321" s="331" customFormat="1" ht="15.75" customHeight="1"/>
    <row r="322" s="331" customFormat="1" ht="15.75" customHeight="1"/>
    <row r="323" s="331" customFormat="1" ht="15.75" customHeight="1"/>
    <row r="324" s="331" customFormat="1" ht="15.75" customHeight="1"/>
    <row r="325" s="331" customFormat="1" ht="15.75" customHeight="1"/>
    <row r="326" s="331" customFormat="1" ht="15.75" customHeight="1"/>
    <row r="327" s="331" customFormat="1" ht="15.75" customHeight="1"/>
    <row r="328" s="331" customFormat="1" ht="15.75" customHeight="1"/>
    <row r="329" s="331" customFormat="1" ht="15.75" customHeight="1"/>
    <row r="330" s="331" customFormat="1" ht="15.75" customHeight="1"/>
    <row r="331" s="331" customFormat="1" ht="15.75" customHeight="1"/>
    <row r="332" s="331" customFormat="1" ht="15.75" customHeight="1"/>
    <row r="333" s="331" customFormat="1" ht="15.75" customHeight="1"/>
    <row r="334" s="331" customFormat="1" ht="15.75" customHeight="1"/>
    <row r="335" s="331" customFormat="1" ht="15.75" customHeight="1"/>
    <row r="336" s="331" customFormat="1" ht="15.75" customHeight="1"/>
    <row r="337" s="331" customFormat="1" ht="15.75" customHeight="1"/>
    <row r="338" s="331" customFormat="1" ht="15.75" customHeight="1"/>
    <row r="339" s="331" customFormat="1" ht="15.75" customHeight="1"/>
    <row r="340" s="331" customFormat="1" ht="15.75" customHeight="1"/>
    <row r="341" s="331" customFormat="1" ht="15.75" customHeight="1"/>
    <row r="342" s="331" customFormat="1" ht="15.75" customHeight="1"/>
    <row r="343" s="331" customFormat="1" ht="15.75" customHeight="1"/>
    <row r="344" s="331" customFormat="1" ht="15.75" customHeight="1"/>
    <row r="345" s="331" customFormat="1" ht="15.75" customHeight="1"/>
    <row r="346" s="331" customFormat="1" ht="15.75" customHeight="1"/>
    <row r="347" s="331" customFormat="1" ht="15.75" customHeight="1"/>
    <row r="348" s="331" customFormat="1" ht="15.75" customHeight="1"/>
    <row r="349" s="331" customFormat="1" ht="15.75" customHeight="1"/>
    <row r="350" s="331" customFormat="1" ht="15.75" customHeight="1"/>
    <row r="351" s="331" customFormat="1" ht="15.75" customHeight="1"/>
    <row r="352" s="331" customFormat="1" ht="15.75" customHeight="1"/>
    <row r="353" s="331" customFormat="1" ht="15.75" customHeight="1"/>
    <row r="354" s="331" customFormat="1" ht="15.75" customHeight="1"/>
    <row r="355" s="331" customFormat="1" ht="15.75" customHeight="1"/>
    <row r="356" s="331" customFormat="1" ht="15.75" customHeight="1"/>
    <row r="357" s="331" customFormat="1" ht="15.75" customHeight="1"/>
    <row r="358" s="331" customFormat="1" ht="15.75" customHeight="1"/>
    <row r="359" s="331" customFormat="1" ht="15.75" customHeight="1"/>
    <row r="360" s="331" customFormat="1" ht="15.75" customHeight="1"/>
    <row r="361" s="331" customFormat="1" ht="15.75" customHeight="1"/>
    <row r="362" s="331" customFormat="1" ht="15.75" customHeight="1"/>
    <row r="363" s="331" customFormat="1" ht="15.75" customHeight="1"/>
    <row r="364" s="331" customFormat="1" ht="15.75" customHeight="1"/>
    <row r="365" s="331" customFormat="1" ht="15.75" customHeight="1"/>
    <row r="366" s="331" customFormat="1" ht="15.75" customHeight="1"/>
    <row r="367" s="331" customFormat="1" ht="15.75" customHeight="1"/>
    <row r="368" s="331" customFormat="1" ht="15.75" customHeight="1"/>
    <row r="369" s="331" customFormat="1" ht="15.75" customHeight="1"/>
    <row r="370" s="331" customFormat="1" ht="15.75" customHeight="1"/>
    <row r="371" s="331" customFormat="1" ht="15.75" customHeight="1"/>
    <row r="372" s="331" customFormat="1" ht="15.75" customHeight="1"/>
    <row r="373" s="331" customFormat="1" ht="15.75" customHeight="1"/>
    <row r="374" s="331" customFormat="1" ht="15.75" customHeight="1"/>
    <row r="375" s="331" customFormat="1" ht="15.75" customHeight="1"/>
    <row r="376" s="331" customFormat="1" ht="15.75" customHeight="1"/>
    <row r="377" s="331" customFormat="1" ht="15.75" customHeight="1"/>
    <row r="378" s="331" customFormat="1" ht="15.75" customHeight="1"/>
    <row r="379" s="331" customFormat="1" ht="15.75" customHeight="1"/>
    <row r="380" s="331" customFormat="1" ht="15.75" customHeight="1"/>
    <row r="381" s="331" customFormat="1" ht="15.75" customHeight="1"/>
    <row r="382" s="331" customFormat="1" ht="15.75" customHeight="1"/>
    <row r="383" s="331" customFormat="1" ht="15.75" customHeight="1"/>
    <row r="384" s="331" customFormat="1" ht="15.75" customHeight="1"/>
    <row r="385" s="331" customFormat="1" ht="15.75" customHeight="1"/>
    <row r="386" s="331" customFormat="1" ht="15.75" customHeight="1"/>
    <row r="387" s="331" customFormat="1" ht="15.75" customHeight="1"/>
    <row r="388" s="331" customFormat="1" ht="15.75" customHeight="1"/>
    <row r="389" s="331" customFormat="1" ht="15.75" customHeight="1"/>
    <row r="390" s="331" customFormat="1" ht="15.75" customHeight="1"/>
    <row r="391" s="331" customFormat="1" ht="15.75" customHeight="1"/>
    <row r="392" s="331" customFormat="1" ht="15.75" customHeight="1"/>
    <row r="393" s="331" customFormat="1" ht="15.75" customHeight="1"/>
    <row r="394" s="331" customFormat="1" ht="15.75" customHeight="1"/>
    <row r="395" s="331" customFormat="1" ht="15.75" customHeight="1"/>
    <row r="396" s="331" customFormat="1" ht="15.75" customHeight="1"/>
    <row r="397" s="331" customFormat="1" ht="15.75" customHeight="1"/>
    <row r="398" s="331" customFormat="1" ht="15.75" customHeight="1"/>
    <row r="399" s="331" customFormat="1" ht="15.75" customHeight="1"/>
    <row r="400" s="331" customFormat="1" ht="15.75" customHeight="1"/>
    <row r="401" s="331" customFormat="1" ht="15.75" customHeight="1"/>
    <row r="402" s="331" customFormat="1" ht="15.75" customHeight="1"/>
    <row r="403" s="331" customFormat="1" ht="15.75" customHeight="1"/>
    <row r="404" s="331" customFormat="1" ht="15.75" customHeight="1"/>
    <row r="405" s="331" customFormat="1" ht="15.75" customHeight="1"/>
    <row r="406" s="331" customFormat="1" ht="15.75" customHeight="1"/>
    <row r="407" s="331" customFormat="1" ht="15.75" customHeight="1"/>
    <row r="408" s="331" customFormat="1" ht="15.75" customHeight="1"/>
    <row r="409" s="331" customFormat="1" ht="15.75" customHeight="1"/>
    <row r="410" s="331" customFormat="1" ht="15.75" customHeight="1"/>
    <row r="411" s="331" customFormat="1" ht="15.75" customHeight="1"/>
    <row r="412" s="331" customFormat="1" ht="15.75" customHeight="1"/>
    <row r="413" s="331" customFormat="1" ht="15.75" customHeight="1"/>
    <row r="414" s="331" customFormat="1" ht="15.75" customHeight="1"/>
    <row r="415" s="331" customFormat="1" ht="15.75" customHeight="1"/>
    <row r="416" s="331" customFormat="1" ht="15.75" customHeight="1"/>
    <row r="417" s="331" customFormat="1" ht="15.75" customHeight="1"/>
    <row r="418" s="331" customFormat="1" ht="15.75" customHeight="1"/>
    <row r="419" s="331" customFormat="1" ht="15.75" customHeight="1"/>
    <row r="420" s="331" customFormat="1" ht="15.75" customHeight="1"/>
    <row r="421" s="331" customFormat="1" ht="15.75" customHeight="1"/>
    <row r="422" s="331" customFormat="1" ht="15.75" customHeight="1"/>
    <row r="423" s="331" customFormat="1" ht="15.75" customHeight="1"/>
    <row r="424" s="331" customFormat="1" ht="15.75" customHeight="1"/>
    <row r="425" s="331" customFormat="1" ht="15.75" customHeight="1"/>
    <row r="426" s="331" customFormat="1" ht="15.75" customHeight="1"/>
    <row r="427" s="331" customFormat="1" ht="15.75" customHeight="1"/>
    <row r="428" s="331" customFormat="1" ht="15.75" customHeight="1"/>
    <row r="429" s="331" customFormat="1" ht="15.75" customHeight="1"/>
    <row r="430" s="331" customFormat="1" ht="15.75" customHeight="1"/>
    <row r="431" s="331" customFormat="1" ht="15.75" customHeight="1"/>
    <row r="432" s="331" customFormat="1" ht="15.75" customHeight="1"/>
    <row r="433" s="331" customFormat="1" ht="15.75" customHeight="1"/>
    <row r="434" s="331" customFormat="1" ht="15.75" customHeight="1"/>
    <row r="435" s="331" customFormat="1" ht="15.75" customHeight="1"/>
    <row r="436" s="331" customFormat="1" ht="15.75" customHeight="1"/>
    <row r="437" s="331" customFormat="1" ht="15.75" customHeight="1"/>
    <row r="438" s="331" customFormat="1" ht="15.75" customHeight="1"/>
    <row r="439" s="331" customFormat="1" ht="15.75" customHeight="1"/>
    <row r="440" s="331" customFormat="1" ht="15.75" customHeight="1"/>
    <row r="441" s="331" customFormat="1" ht="15.75" customHeight="1"/>
    <row r="442" s="331" customFormat="1" ht="15.75" customHeight="1"/>
    <row r="443" s="331" customFormat="1" ht="15.75" customHeight="1"/>
    <row r="444" s="331" customFormat="1" ht="15.75" customHeight="1"/>
    <row r="445" s="331" customFormat="1" ht="15.75" customHeight="1"/>
    <row r="446" s="331" customFormat="1" ht="15.75" customHeight="1"/>
    <row r="447" s="331" customFormat="1" ht="15.75" customHeight="1"/>
    <row r="448" s="331" customFormat="1" ht="15.75" customHeight="1"/>
    <row r="449" s="331" customFormat="1" ht="15.75" customHeight="1"/>
    <row r="450" s="331" customFormat="1" ht="15.75" customHeight="1"/>
    <row r="451" s="331" customFormat="1" ht="15.75" customHeight="1"/>
    <row r="452" s="331" customFormat="1" ht="15.75" customHeight="1"/>
    <row r="453" s="331" customFormat="1" ht="15.75" customHeight="1"/>
    <row r="454" s="331" customFormat="1" ht="15.75" customHeight="1"/>
    <row r="455" s="331" customFormat="1" ht="15.75" customHeight="1"/>
    <row r="456" s="331" customFormat="1" ht="15.75" customHeight="1"/>
    <row r="457" s="331" customFormat="1" ht="15.75" customHeight="1"/>
    <row r="458" s="331" customFormat="1" ht="15.75" customHeight="1"/>
    <row r="459" s="331" customFormat="1" ht="15.75" customHeight="1"/>
    <row r="460" s="331" customFormat="1" ht="15.75" customHeight="1"/>
    <row r="461" s="331" customFormat="1" ht="15.75" customHeight="1"/>
    <row r="462" s="331" customFormat="1" ht="15.75" customHeight="1"/>
    <row r="463" s="331" customFormat="1" ht="15.75" customHeight="1"/>
    <row r="464" s="331" customFormat="1" ht="15.75" customHeight="1"/>
    <row r="465" s="331" customFormat="1" ht="15.75" customHeight="1"/>
    <row r="466" s="331" customFormat="1" ht="15.75" customHeight="1"/>
    <row r="467" s="331" customFormat="1" ht="15.75" customHeight="1"/>
    <row r="468" s="331" customFormat="1" ht="15.75" customHeight="1"/>
    <row r="469" s="331" customFormat="1" ht="15.75" customHeight="1"/>
    <row r="470" s="331" customFormat="1" ht="15.75" customHeight="1"/>
    <row r="471" s="331" customFormat="1" ht="15.75" customHeight="1"/>
    <row r="472" s="331" customFormat="1" ht="15.75" customHeight="1"/>
    <row r="473" s="331" customFormat="1" ht="15.75" customHeight="1"/>
    <row r="474" s="331" customFormat="1" ht="15.75" customHeight="1"/>
    <row r="475" s="331" customFormat="1" ht="15.75" customHeight="1"/>
    <row r="476" s="331" customFormat="1" ht="15.75" customHeight="1"/>
    <row r="477" s="331" customFormat="1" ht="15.75" customHeight="1"/>
    <row r="478" s="331" customFormat="1" ht="15.75" customHeight="1"/>
    <row r="479" s="331" customFormat="1" ht="15.75" customHeight="1"/>
    <row r="480" s="331" customFormat="1" ht="15.75" customHeight="1"/>
    <row r="481" s="331" customFormat="1" ht="15.75" customHeight="1"/>
    <row r="482" s="331" customFormat="1" ht="15.75" customHeight="1"/>
    <row r="483" s="331" customFormat="1" ht="15.75" customHeight="1"/>
    <row r="484" s="331" customFormat="1" ht="15.75" customHeight="1"/>
    <row r="485" s="331" customFormat="1" ht="15.75" customHeight="1"/>
    <row r="486" s="331" customFormat="1" ht="15.75" customHeight="1"/>
    <row r="487" s="331" customFormat="1" ht="15.75" customHeight="1"/>
    <row r="488" s="331" customFormat="1" ht="15.75" customHeight="1"/>
    <row r="489" s="331" customFormat="1" ht="15.75" customHeight="1"/>
    <row r="490" s="331" customFormat="1" ht="15.75" customHeight="1"/>
    <row r="491" s="331" customFormat="1" ht="15.75" customHeight="1"/>
    <row r="492" s="331" customFormat="1" ht="15.75" customHeight="1"/>
    <row r="493" s="331" customFormat="1" ht="15.75" customHeight="1"/>
    <row r="494" s="331" customFormat="1" ht="15.75" customHeight="1"/>
    <row r="495" s="331" customFormat="1" ht="15.75" customHeight="1"/>
    <row r="496" s="331" customFormat="1" ht="15.75" customHeight="1"/>
    <row r="497" s="331" customFormat="1" ht="15.75" customHeight="1"/>
    <row r="498" s="331" customFormat="1" ht="15.75" customHeight="1"/>
    <row r="499" s="331" customFormat="1" ht="15.75" customHeight="1"/>
    <row r="500" s="331" customFormat="1" ht="15.75" customHeight="1"/>
    <row r="501" s="331" customFormat="1" ht="15.75" customHeight="1"/>
    <row r="502" s="331" customFormat="1" ht="15.75" customHeight="1"/>
    <row r="503" s="331" customFormat="1" ht="15.75" customHeight="1"/>
    <row r="504" s="331" customFormat="1" ht="15.75" customHeight="1"/>
    <row r="505" s="331" customFormat="1" ht="15.75" customHeight="1"/>
    <row r="506" s="331" customFormat="1" ht="15.75" customHeight="1"/>
    <row r="507" s="331" customFormat="1" ht="15.75" customHeight="1"/>
    <row r="508" s="331" customFormat="1" ht="15.75" customHeight="1"/>
    <row r="509" s="331" customFormat="1" ht="15.75" customHeight="1"/>
    <row r="510" s="331" customFormat="1" ht="15.75" customHeight="1"/>
    <row r="511" s="331" customFormat="1" ht="15.75" customHeight="1"/>
    <row r="512" s="331" customFormat="1" ht="15.75" customHeight="1"/>
    <row r="513" s="331" customFormat="1" ht="15.75" customHeight="1"/>
    <row r="514" s="331" customFormat="1" ht="15.75" customHeight="1"/>
    <row r="515" s="331" customFormat="1" ht="15.75" customHeight="1"/>
    <row r="516" s="331" customFormat="1" ht="15.75" customHeight="1"/>
    <row r="517" s="331" customFormat="1" ht="15.75" customHeight="1"/>
    <row r="518" s="331" customFormat="1" ht="15.75" customHeight="1"/>
    <row r="519" s="331" customFormat="1" ht="15.75" customHeight="1"/>
    <row r="520" s="331" customFormat="1" ht="15.75" customHeight="1"/>
    <row r="521" s="331" customFormat="1" ht="15.75" customHeight="1"/>
    <row r="522" s="331" customFormat="1" ht="15.75" customHeight="1"/>
    <row r="523" s="331" customFormat="1" ht="15.75" customHeight="1"/>
    <row r="524" s="331" customFormat="1" ht="15.75" customHeight="1"/>
    <row r="525" s="331" customFormat="1" ht="15.75" customHeight="1"/>
    <row r="526" s="331" customFormat="1" ht="15.75" customHeight="1"/>
    <row r="527" s="331" customFormat="1" ht="15.75" customHeight="1"/>
    <row r="528" s="331" customFormat="1" ht="15.75" customHeight="1"/>
    <row r="529" s="331" customFormat="1" ht="15.75" customHeight="1"/>
    <row r="530" s="331" customFormat="1" ht="15.75" customHeight="1"/>
    <row r="531" s="331" customFormat="1" ht="15.75" customHeight="1"/>
    <row r="532" s="331" customFormat="1" ht="15.75" customHeight="1"/>
    <row r="533" s="331" customFormat="1" ht="15.75" customHeight="1"/>
    <row r="534" s="331" customFormat="1" ht="15.75" customHeight="1"/>
    <row r="535" s="331" customFormat="1" ht="15.75" customHeight="1"/>
    <row r="536" s="331" customFormat="1" ht="15.75" customHeight="1"/>
    <row r="537" s="331" customFormat="1" ht="15.75" customHeight="1"/>
    <row r="538" s="331" customFormat="1" ht="15.75" customHeight="1"/>
    <row r="539" s="331" customFormat="1" ht="15.75" customHeight="1"/>
    <row r="540" s="331" customFormat="1" ht="15.75" customHeight="1"/>
    <row r="541" s="331" customFormat="1" ht="15.75" customHeight="1"/>
    <row r="542" s="331" customFormat="1" ht="15.75" customHeight="1"/>
    <row r="543" s="331" customFormat="1" ht="15.75" customHeight="1"/>
    <row r="544" s="331" customFormat="1" ht="15.75" customHeight="1"/>
    <row r="545" s="331" customFormat="1" ht="15.75" customHeight="1"/>
    <row r="546" s="331" customFormat="1" ht="15.75" customHeight="1"/>
    <row r="547" s="331" customFormat="1" ht="15.75" customHeight="1"/>
    <row r="548" s="331" customFormat="1" ht="15.75" customHeight="1"/>
    <row r="549" s="331" customFormat="1" ht="15.75" customHeight="1"/>
    <row r="550" s="331" customFormat="1" ht="15.75" customHeight="1"/>
    <row r="551" s="331" customFormat="1" ht="15.75" customHeight="1"/>
    <row r="552" s="331" customFormat="1" ht="15.75" customHeight="1"/>
    <row r="553" s="331" customFormat="1" ht="15.75" customHeight="1"/>
    <row r="554" s="331" customFormat="1" ht="15.75" customHeight="1"/>
    <row r="555" s="331" customFormat="1" ht="15.75" customHeight="1"/>
    <row r="556" s="331" customFormat="1" ht="15.75" customHeight="1"/>
    <row r="557" s="331" customFormat="1" ht="15.75" customHeight="1"/>
    <row r="558" s="331" customFormat="1" ht="15.75" customHeight="1"/>
    <row r="559" s="331" customFormat="1" ht="15.75" customHeight="1"/>
    <row r="560" s="331" customFormat="1" ht="15.75" customHeight="1"/>
    <row r="561" s="331" customFormat="1" ht="15.75" customHeight="1"/>
    <row r="562" s="331" customFormat="1" ht="15.75" customHeight="1"/>
    <row r="563" s="331" customFormat="1" ht="15.75" customHeight="1"/>
    <row r="564" s="331" customFormat="1" ht="15.75" customHeight="1"/>
    <row r="565" s="331" customFormat="1" ht="15.75" customHeight="1"/>
    <row r="566" s="331" customFormat="1" ht="15.75" customHeight="1"/>
    <row r="567" s="331" customFormat="1" ht="15.75" customHeight="1"/>
    <row r="568" s="331" customFormat="1" ht="15.75" customHeight="1"/>
    <row r="569" s="331" customFormat="1" ht="15.75" customHeight="1"/>
    <row r="570" s="331" customFormat="1" ht="15.75" customHeight="1"/>
    <row r="571" s="331" customFormat="1" ht="15.75" customHeight="1"/>
    <row r="572" s="331" customFormat="1" ht="15.75" customHeight="1"/>
    <row r="573" s="331" customFormat="1" ht="15.75" customHeight="1"/>
    <row r="574" s="331" customFormat="1" ht="15.75" customHeight="1"/>
    <row r="575" s="331" customFormat="1" ht="15.75" customHeight="1"/>
    <row r="576" s="331" customFormat="1" ht="15.75" customHeight="1"/>
    <row r="577" s="331" customFormat="1" ht="15.75" customHeight="1"/>
    <row r="578" s="331" customFormat="1" ht="15.75" customHeight="1"/>
    <row r="579" s="331" customFormat="1" ht="15.75" customHeight="1"/>
    <row r="580" s="331" customFormat="1" ht="15.75" customHeight="1"/>
    <row r="581" s="331" customFormat="1" ht="15.75" customHeight="1"/>
    <row r="582" s="331" customFormat="1" ht="15.75" customHeight="1"/>
    <row r="583" s="331" customFormat="1" ht="15.75" customHeight="1"/>
    <row r="584" s="331" customFormat="1" ht="15.75" customHeight="1"/>
    <row r="585" s="331" customFormat="1" ht="15.75" customHeight="1"/>
    <row r="586" s="331" customFormat="1" ht="15.75" customHeight="1"/>
    <row r="587" s="331" customFormat="1" ht="15.75" customHeight="1"/>
    <row r="588" s="331" customFormat="1" ht="15.75" customHeight="1"/>
    <row r="589" s="331" customFormat="1" ht="15.75" customHeight="1"/>
    <row r="590" s="331" customFormat="1" ht="15.75" customHeight="1"/>
    <row r="591" s="331" customFormat="1" ht="15.75" customHeight="1"/>
    <row r="592" s="331" customFormat="1" ht="15.75" customHeight="1"/>
    <row r="593" s="331" customFormat="1" ht="15.75" customHeight="1"/>
    <row r="594" s="331" customFormat="1" ht="15.75" customHeight="1"/>
    <row r="595" s="331" customFormat="1" ht="15.75" customHeight="1"/>
    <row r="596" s="331" customFormat="1" ht="15.75" customHeight="1"/>
    <row r="597" s="331" customFormat="1" ht="15.75" customHeight="1"/>
    <row r="598" s="331" customFormat="1" ht="15.75" customHeight="1"/>
    <row r="599" s="331" customFormat="1" ht="15.75" customHeight="1"/>
    <row r="600" s="331" customFormat="1" ht="15.75" customHeight="1"/>
    <row r="601" s="331" customFormat="1" ht="15.75" customHeight="1"/>
    <row r="602" s="331" customFormat="1" ht="15.75" customHeight="1"/>
    <row r="603" s="331" customFormat="1" ht="15.75" customHeight="1"/>
    <row r="604" s="331" customFormat="1" ht="15.75" customHeight="1"/>
    <row r="605" s="331" customFormat="1" ht="15.75" customHeight="1"/>
    <row r="606" s="331" customFormat="1" ht="15.75" customHeight="1"/>
    <row r="607" s="331" customFormat="1" ht="15.75" customHeight="1"/>
    <row r="608" s="331" customFormat="1" ht="15.75" customHeight="1"/>
    <row r="609" s="331" customFormat="1" ht="15.75" customHeight="1"/>
    <row r="610" s="331" customFormat="1" ht="15.75" customHeight="1"/>
    <row r="611" s="331" customFormat="1" ht="15.75" customHeight="1"/>
    <row r="612" s="331" customFormat="1" ht="15.75" customHeight="1"/>
    <row r="613" s="331" customFormat="1" ht="15.75" customHeight="1"/>
    <row r="614" s="331" customFormat="1" ht="15.75" customHeight="1"/>
    <row r="615" s="331" customFormat="1" ht="15.75" customHeight="1"/>
    <row r="616" s="331" customFormat="1" ht="15.75" customHeight="1"/>
    <row r="617" s="331" customFormat="1" ht="15.75" customHeight="1"/>
    <row r="618" s="331" customFormat="1" ht="15.75" customHeight="1"/>
    <row r="619" s="331" customFormat="1" ht="15.75" customHeight="1"/>
    <row r="620" s="331" customFormat="1" ht="15.75" customHeight="1"/>
    <row r="621" s="331" customFormat="1" ht="15.75" customHeight="1"/>
    <row r="622" s="331" customFormat="1" ht="15.75" customHeight="1"/>
    <row r="623" s="331" customFormat="1" ht="15.75" customHeight="1"/>
    <row r="624" s="331" customFormat="1" ht="15.75" customHeight="1"/>
    <row r="625" s="331" customFormat="1" ht="15.75" customHeight="1"/>
    <row r="626" s="331" customFormat="1" ht="15.75" customHeight="1"/>
    <row r="627" s="331" customFormat="1" ht="15.75" customHeight="1"/>
    <row r="628" s="331" customFormat="1" ht="15.75" customHeight="1"/>
    <row r="629" s="331" customFormat="1" ht="15.75" customHeight="1"/>
    <row r="630" s="331" customFormat="1" ht="15.75" customHeight="1"/>
    <row r="631" s="331" customFormat="1" ht="15.75" customHeight="1"/>
    <row r="632" s="331" customFormat="1" ht="15.75" customHeight="1"/>
    <row r="633" s="331" customFormat="1" ht="15.75" customHeight="1"/>
    <row r="634" s="331" customFormat="1" ht="15.75" customHeight="1"/>
    <row r="635" s="331" customFormat="1" ht="15.75" customHeight="1"/>
    <row r="636" s="331" customFormat="1" ht="15.75" customHeight="1"/>
    <row r="637" s="331" customFormat="1" ht="15.75" customHeight="1"/>
    <row r="638" s="331" customFormat="1" ht="15.75" customHeight="1"/>
    <row r="639" s="331" customFormat="1" ht="15.75" customHeight="1"/>
    <row r="640" s="331" customFormat="1" ht="15.75" customHeight="1"/>
    <row r="641" s="331" customFormat="1" ht="15.75" customHeight="1"/>
    <row r="642" s="331" customFormat="1" ht="15.75" customHeight="1"/>
    <row r="643" s="331" customFormat="1" ht="15.75" customHeight="1"/>
    <row r="644" s="331" customFormat="1" ht="15.75" customHeight="1"/>
    <row r="645" s="331" customFormat="1" ht="15.75" customHeight="1"/>
    <row r="646" s="331" customFormat="1" ht="15.75" customHeight="1"/>
    <row r="647" s="331" customFormat="1" ht="15.75" customHeight="1"/>
    <row r="648" s="331" customFormat="1" ht="15.75" customHeight="1"/>
    <row r="649" s="331" customFormat="1" ht="15.75" customHeight="1"/>
    <row r="650" s="331" customFormat="1" ht="15.75" customHeight="1"/>
    <row r="651" s="331" customFormat="1" ht="15.75" customHeight="1"/>
    <row r="652" s="331" customFormat="1" ht="15.75" customHeight="1"/>
    <row r="653" s="331" customFormat="1" ht="15.75" customHeight="1"/>
    <row r="654" s="331" customFormat="1" ht="15.75" customHeight="1"/>
    <row r="655" s="331" customFormat="1" ht="15.75" customHeight="1"/>
    <row r="656" s="331" customFormat="1" ht="15.75" customHeight="1"/>
    <row r="657" s="331" customFormat="1" ht="15.75" customHeight="1"/>
    <row r="658" s="331" customFormat="1" ht="15.75" customHeight="1"/>
    <row r="659" s="331" customFormat="1" ht="15.75" customHeight="1"/>
    <row r="660" s="331" customFormat="1" ht="15.75" customHeight="1"/>
    <row r="661" s="331" customFormat="1" ht="15.75" customHeight="1"/>
    <row r="662" s="331" customFormat="1" ht="15.75" customHeight="1"/>
    <row r="663" s="331" customFormat="1" ht="15.75" customHeight="1"/>
    <row r="664" s="331" customFormat="1" ht="15.75" customHeight="1"/>
    <row r="665" s="331" customFormat="1" ht="15.75" customHeight="1"/>
    <row r="666" s="331" customFormat="1" ht="15.75" customHeight="1"/>
    <row r="667" s="331" customFormat="1" ht="15.75" customHeight="1"/>
    <row r="668" s="331" customFormat="1" ht="15.75" customHeight="1"/>
    <row r="669" s="331" customFormat="1" ht="15.75" customHeight="1"/>
    <row r="670" s="331" customFormat="1" ht="15.75" customHeight="1"/>
    <row r="671" s="331" customFormat="1" ht="15.75" customHeight="1"/>
    <row r="672" s="331" customFormat="1" ht="15.75" customHeight="1"/>
    <row r="673" s="331" customFormat="1" ht="15.75" customHeight="1"/>
    <row r="674" s="331" customFormat="1" ht="15.75" customHeight="1"/>
    <row r="675" s="331" customFormat="1" ht="15.75" customHeight="1"/>
    <row r="676" s="331" customFormat="1" ht="15.75" customHeight="1"/>
    <row r="677" s="331" customFormat="1" ht="15.75" customHeight="1"/>
    <row r="678" s="331" customFormat="1" ht="15.75" customHeight="1"/>
    <row r="679" s="331" customFormat="1" ht="15.75" customHeight="1"/>
    <row r="680" s="331" customFormat="1" ht="15.75" customHeight="1"/>
    <row r="681" s="331" customFormat="1" ht="15.75" customHeight="1"/>
    <row r="682" s="331" customFormat="1" ht="15.75" customHeight="1"/>
    <row r="683" s="331" customFormat="1" ht="15.75" customHeight="1"/>
    <row r="684" s="331" customFormat="1" ht="15.75" customHeight="1"/>
    <row r="685" s="331" customFormat="1" ht="15.75" customHeight="1"/>
    <row r="686" s="331" customFormat="1" ht="15.75" customHeight="1"/>
    <row r="687" s="331" customFormat="1" ht="15.75" customHeight="1"/>
    <row r="688" s="331" customFormat="1" ht="15.75" customHeight="1"/>
    <row r="689" s="331" customFormat="1" ht="15.75" customHeight="1"/>
    <row r="690" s="331" customFormat="1" ht="15.75" customHeight="1"/>
    <row r="691" s="331" customFormat="1" ht="15.75" customHeight="1"/>
    <row r="692" s="331" customFormat="1" ht="15.75" customHeight="1"/>
    <row r="693" s="331" customFormat="1" ht="15.75" customHeight="1"/>
    <row r="694" s="331" customFormat="1" ht="15.75" customHeight="1"/>
    <row r="695" s="331" customFormat="1" ht="15.75" customHeight="1"/>
    <row r="696" s="331" customFormat="1" ht="15.75" customHeight="1"/>
    <row r="697" s="331" customFormat="1" ht="15.75" customHeight="1"/>
    <row r="698" s="331" customFormat="1" ht="15.75" customHeight="1"/>
    <row r="699" s="331" customFormat="1" ht="15.75" customHeight="1"/>
    <row r="700" s="331" customFormat="1" ht="15.75" customHeight="1"/>
    <row r="701" s="331" customFormat="1" ht="15.75" customHeight="1"/>
    <row r="702" s="331" customFormat="1" ht="15.75" customHeight="1"/>
    <row r="703" s="331" customFormat="1" ht="15.75" customHeight="1"/>
    <row r="704" s="331" customFormat="1" ht="15.75" customHeight="1"/>
    <row r="705" s="331" customFormat="1" ht="15.75" customHeight="1"/>
    <row r="706" s="331" customFormat="1" ht="15.75" customHeight="1"/>
    <row r="707" s="331" customFormat="1" ht="15.75" customHeight="1"/>
    <row r="708" s="331" customFormat="1" ht="15.75" customHeight="1"/>
    <row r="709" s="331" customFormat="1" ht="15.75" customHeight="1"/>
    <row r="710" s="331" customFormat="1" ht="15.75" customHeight="1"/>
    <row r="711" s="331" customFormat="1" ht="15.75" customHeight="1"/>
    <row r="712" s="331" customFormat="1" ht="15.75" customHeight="1"/>
    <row r="713" s="331" customFormat="1" ht="15.75" customHeight="1"/>
    <row r="714" s="331" customFormat="1" ht="15.75" customHeight="1"/>
    <row r="715" s="331" customFormat="1" ht="15.75" customHeight="1"/>
    <row r="716" s="331" customFormat="1" ht="15.75" customHeight="1"/>
    <row r="717" s="331" customFormat="1" ht="15.75" customHeight="1"/>
    <row r="718" s="331" customFormat="1" ht="15.75" customHeight="1"/>
    <row r="719" s="331" customFormat="1" ht="15.75" customHeight="1"/>
    <row r="720" s="331" customFormat="1" ht="15.75" customHeight="1"/>
    <row r="721" s="331" customFormat="1" ht="15.75" customHeight="1"/>
    <row r="722" s="331" customFormat="1" ht="15.75" customHeight="1"/>
    <row r="723" s="331" customFormat="1" ht="15.75" customHeight="1"/>
    <row r="724" s="331" customFormat="1" ht="15.75" customHeight="1"/>
    <row r="725" s="331" customFormat="1" ht="15.75" customHeight="1"/>
    <row r="726" s="331" customFormat="1" ht="15.75" customHeight="1"/>
    <row r="727" s="331" customFormat="1" ht="15.75" customHeight="1"/>
    <row r="728" s="331" customFormat="1" ht="15.75" customHeight="1"/>
    <row r="729" s="331" customFormat="1" ht="15.75" customHeight="1"/>
    <row r="730" s="331" customFormat="1" ht="15.75" customHeight="1"/>
    <row r="731" s="331" customFormat="1" ht="15.75" customHeight="1"/>
    <row r="732" s="331" customFormat="1" ht="15.75" customHeight="1"/>
    <row r="733" s="331" customFormat="1" ht="15.75" customHeight="1"/>
    <row r="734" s="331" customFormat="1" ht="15.75" customHeight="1"/>
    <row r="735" s="331" customFormat="1" ht="15.75" customHeight="1"/>
    <row r="736" s="331" customFormat="1" ht="15.75" customHeight="1"/>
    <row r="737" s="331" customFormat="1" ht="15.75" customHeight="1"/>
    <row r="738" s="331" customFormat="1" ht="15.75" customHeight="1"/>
    <row r="739" s="331" customFormat="1" ht="15.75" customHeight="1"/>
    <row r="740" s="331" customFormat="1" ht="15.75" customHeight="1"/>
    <row r="741" s="331" customFormat="1" ht="15.75" customHeight="1"/>
    <row r="742" s="331" customFormat="1" ht="15.75" customHeight="1"/>
    <row r="743" s="331" customFormat="1" ht="15.75" customHeight="1"/>
    <row r="744" s="331" customFormat="1" ht="15.75" customHeight="1"/>
    <row r="745" s="331" customFormat="1" ht="15.75" customHeight="1"/>
    <row r="746" s="331" customFormat="1" ht="15.75" customHeight="1"/>
    <row r="747" s="331" customFormat="1" ht="15.75" customHeight="1"/>
    <row r="748" s="331" customFormat="1" ht="15.75" customHeight="1"/>
    <row r="749" s="331" customFormat="1" ht="15.75" customHeight="1"/>
    <row r="750" s="331" customFormat="1" ht="15.75" customHeight="1"/>
    <row r="751" s="331" customFormat="1" ht="15.75" customHeight="1"/>
    <row r="752" s="331" customFormat="1" ht="15.75" customHeight="1"/>
    <row r="753" s="331" customFormat="1" ht="15.75" customHeight="1"/>
    <row r="754" s="331" customFormat="1" ht="15.75" customHeight="1"/>
    <row r="755" s="331" customFormat="1" ht="15.75" customHeight="1"/>
    <row r="756" s="331" customFormat="1" ht="15.75" customHeight="1"/>
    <row r="757" s="331" customFormat="1" ht="15.75" customHeight="1"/>
    <row r="758" s="331" customFormat="1" ht="15.75" customHeight="1"/>
    <row r="759" s="331" customFormat="1" ht="15.75" customHeight="1"/>
    <row r="760" s="331" customFormat="1" ht="15.75" customHeight="1"/>
    <row r="761" s="331" customFormat="1" ht="15.75" customHeight="1"/>
    <row r="762" s="331" customFormat="1" ht="15.75" customHeight="1"/>
    <row r="763" s="331" customFormat="1" ht="15.75" customHeight="1"/>
    <row r="764" s="331" customFormat="1" ht="15.75" customHeight="1"/>
    <row r="765" s="331" customFormat="1" ht="15.75" customHeight="1"/>
    <row r="766" s="331" customFormat="1" ht="15.75" customHeight="1"/>
    <row r="767" s="331" customFormat="1" ht="15.75" customHeight="1"/>
    <row r="768" s="331" customFormat="1" ht="15.75" customHeight="1"/>
    <row r="769" s="331" customFormat="1" ht="15.75" customHeight="1"/>
    <row r="770" s="331" customFormat="1" ht="15.75" customHeight="1"/>
    <row r="771" s="331" customFormat="1" ht="15.75" customHeight="1"/>
    <row r="772" s="331" customFormat="1" ht="15.75" customHeight="1"/>
    <row r="773" s="331" customFormat="1" ht="15.75" customHeight="1"/>
    <row r="774" s="331" customFormat="1" ht="15.75" customHeight="1"/>
    <row r="775" s="331" customFormat="1" ht="15.75" customHeight="1"/>
    <row r="776" s="331" customFormat="1" ht="15.75" customHeight="1"/>
    <row r="777" s="331" customFormat="1" ht="15.75" customHeight="1"/>
    <row r="778" s="331" customFormat="1" ht="15.75" customHeight="1"/>
    <row r="779" s="331" customFormat="1" ht="15.75" customHeight="1"/>
    <row r="780" s="331" customFormat="1" ht="15.75" customHeight="1"/>
    <row r="781" s="331" customFormat="1" ht="15.75" customHeight="1"/>
    <row r="782" s="331" customFormat="1" ht="15.75" customHeight="1"/>
    <row r="783" s="331" customFormat="1" ht="15.75" customHeight="1"/>
    <row r="784" s="331" customFormat="1" ht="15.75" customHeight="1"/>
    <row r="785" s="331" customFormat="1" ht="15.75" customHeight="1"/>
    <row r="786" s="331" customFormat="1" ht="15.75" customHeight="1"/>
    <row r="787" s="331" customFormat="1" ht="15.75" customHeight="1"/>
    <row r="788" s="331" customFormat="1" ht="15.75" customHeight="1"/>
    <row r="789" s="331" customFormat="1" ht="15.75" customHeight="1"/>
    <row r="790" s="331" customFormat="1" ht="15.75" customHeight="1"/>
    <row r="791" s="331" customFormat="1" ht="15.75" customHeight="1"/>
    <row r="792" s="331" customFormat="1" ht="15.75" customHeight="1"/>
    <row r="793" s="331" customFormat="1" ht="15.75" customHeight="1"/>
    <row r="794" s="331" customFormat="1" ht="15.75" customHeight="1"/>
    <row r="795" s="331" customFormat="1" ht="15.75" customHeight="1"/>
    <row r="796" s="331" customFormat="1" ht="15.75" customHeight="1"/>
    <row r="797" s="331" customFormat="1" ht="15.75" customHeight="1"/>
    <row r="798" s="331" customFormat="1" ht="15.75" customHeight="1"/>
    <row r="799" s="331" customFormat="1" ht="15.75" customHeight="1"/>
    <row r="800" s="331" customFormat="1" ht="15.75" customHeight="1"/>
    <row r="801" s="331" customFormat="1" ht="15.75" customHeight="1"/>
    <row r="802" s="331" customFormat="1" ht="15.75" customHeight="1"/>
    <row r="803" s="331" customFormat="1" ht="15.75" customHeight="1"/>
    <row r="804" s="331" customFormat="1" ht="15.75" customHeight="1"/>
    <row r="805" s="331" customFormat="1" ht="15.75" customHeight="1"/>
    <row r="806" s="331" customFormat="1" ht="15.75" customHeight="1"/>
    <row r="807" s="331" customFormat="1" ht="15.75" customHeight="1"/>
    <row r="808" s="331" customFormat="1" ht="15.75" customHeight="1"/>
    <row r="809" s="331" customFormat="1" ht="15.75" customHeight="1"/>
    <row r="810" s="331" customFormat="1" ht="15.75" customHeight="1"/>
    <row r="811" s="331" customFormat="1" ht="15.75" customHeight="1"/>
    <row r="812" s="331" customFormat="1" ht="15.75" customHeight="1"/>
    <row r="813" s="331" customFormat="1" ht="15.75" customHeight="1"/>
    <row r="814" s="331" customFormat="1" ht="15.75" customHeight="1"/>
    <row r="815" s="331" customFormat="1" ht="15.75" customHeight="1"/>
    <row r="816" s="331" customFormat="1" ht="15.75" customHeight="1"/>
    <row r="817" s="331" customFormat="1" ht="15.75" customHeight="1"/>
    <row r="818" s="331" customFormat="1" ht="15.75" customHeight="1"/>
    <row r="819" s="331" customFormat="1" ht="15.75" customHeight="1"/>
    <row r="820" s="331" customFormat="1" ht="15.75" customHeight="1"/>
    <row r="821" s="331" customFormat="1" ht="15.75" customHeight="1"/>
    <row r="822" s="331" customFormat="1" ht="15.75" customHeight="1"/>
    <row r="823" s="331" customFormat="1" ht="15.75" customHeight="1"/>
    <row r="824" s="331" customFormat="1" ht="15.75" customHeight="1"/>
    <row r="825" s="331" customFormat="1" ht="15.75" customHeight="1"/>
    <row r="826" s="331" customFormat="1" ht="15.75" customHeight="1"/>
    <row r="827" s="331" customFormat="1" ht="15.75" customHeight="1"/>
    <row r="828" s="331" customFormat="1" ht="15.75" customHeight="1"/>
    <row r="829" s="331" customFormat="1" ht="15.75" customHeight="1"/>
    <row r="830" s="331" customFormat="1" ht="15.75" customHeight="1"/>
    <row r="831" s="331" customFormat="1" ht="15.75" customHeight="1"/>
    <row r="832" s="331" customFormat="1" ht="15.75" customHeight="1"/>
    <row r="833" s="331" customFormat="1" ht="15.75" customHeight="1"/>
    <row r="834" s="331" customFormat="1" ht="15.75" customHeight="1"/>
    <row r="835" s="331" customFormat="1" ht="15.75" customHeight="1"/>
    <row r="836" s="331" customFormat="1" ht="15.75" customHeight="1"/>
    <row r="837" s="331" customFormat="1" ht="15.75" customHeight="1"/>
    <row r="838" s="331" customFormat="1" ht="15.75" customHeight="1"/>
    <row r="839" s="331" customFormat="1" ht="15.75" customHeight="1"/>
    <row r="840" s="331" customFormat="1" ht="15.75" customHeight="1"/>
    <row r="841" s="331" customFormat="1" ht="15.75" customHeight="1"/>
    <row r="842" s="331" customFormat="1" ht="15.75" customHeight="1"/>
    <row r="843" s="331" customFormat="1" ht="15.75" customHeight="1"/>
    <row r="844" s="331" customFormat="1" ht="15.75" customHeight="1"/>
    <row r="845" s="331" customFormat="1" ht="15.75" customHeight="1"/>
    <row r="846" s="331" customFormat="1" ht="15.75" customHeight="1"/>
    <row r="847" s="331" customFormat="1" ht="15.75" customHeight="1"/>
    <row r="848" s="331" customFormat="1" ht="15.75" customHeight="1"/>
    <row r="849" s="331" customFormat="1" ht="15.75" customHeight="1"/>
    <row r="850" s="331" customFormat="1" ht="15.75" customHeight="1"/>
    <row r="851" s="331" customFormat="1" ht="15.75" customHeight="1"/>
    <row r="852" s="331" customFormat="1" ht="15.75" customHeight="1"/>
    <row r="853" s="331" customFormat="1" ht="15.75" customHeight="1"/>
    <row r="854" s="331" customFormat="1" ht="15.75" customHeight="1"/>
    <row r="855" s="331" customFormat="1" ht="15.75" customHeight="1"/>
    <row r="856" s="331" customFormat="1" ht="15.75" customHeight="1"/>
    <row r="857" s="331" customFormat="1" ht="15.75" customHeight="1"/>
    <row r="858" s="331" customFormat="1" ht="15.75" customHeight="1"/>
    <row r="859" s="331" customFormat="1" ht="15.75" customHeight="1"/>
    <row r="860" s="331" customFormat="1" ht="15.75" customHeight="1"/>
    <row r="861" s="331" customFormat="1" ht="15.75" customHeight="1"/>
    <row r="862" s="331" customFormat="1" ht="15.75" customHeight="1"/>
    <row r="863" s="331" customFormat="1" ht="15.75" customHeight="1"/>
    <row r="864" s="331" customFormat="1" ht="15.75" customHeight="1"/>
    <row r="865" s="331" customFormat="1" ht="15.75" customHeight="1"/>
    <row r="866" s="331" customFormat="1" ht="15.75" customHeight="1"/>
    <row r="867" s="331" customFormat="1" ht="15.75" customHeight="1"/>
    <row r="868" s="331" customFormat="1" ht="15.75" customHeight="1"/>
    <row r="869" s="331" customFormat="1" ht="15.75" customHeight="1"/>
    <row r="870" s="331" customFormat="1" ht="15.75" customHeight="1"/>
    <row r="871" s="331" customFormat="1" ht="15.75" customHeight="1"/>
    <row r="872" s="331" customFormat="1" ht="15.75" customHeight="1"/>
    <row r="873" s="331" customFormat="1" ht="15.75" customHeight="1"/>
    <row r="874" s="331" customFormat="1" ht="15.75" customHeight="1"/>
    <row r="875" s="331" customFormat="1" ht="15.75" customHeight="1"/>
    <row r="876" s="331" customFormat="1" ht="15.75" customHeight="1"/>
    <row r="877" s="331" customFormat="1" ht="15.75" customHeight="1"/>
    <row r="878" s="331" customFormat="1" ht="15.75" customHeight="1"/>
    <row r="879" s="331" customFormat="1" ht="15.75" customHeight="1"/>
    <row r="880" s="331" customFormat="1" ht="15.75" customHeight="1"/>
    <row r="881" s="331" customFormat="1" ht="15.75" customHeight="1"/>
    <row r="882" s="331" customFormat="1" ht="15.75" customHeight="1"/>
    <row r="883" s="331" customFormat="1" ht="15.75" customHeight="1"/>
    <row r="884" s="331" customFormat="1" ht="15.75" customHeight="1"/>
    <row r="885" s="331" customFormat="1" ht="15.75" customHeight="1"/>
    <row r="886" s="331" customFormat="1" ht="15.75" customHeight="1"/>
    <row r="887" s="331" customFormat="1" ht="15.75" customHeight="1"/>
    <row r="888" s="331" customFormat="1" ht="15.75" customHeight="1"/>
    <row r="889" s="331" customFormat="1" ht="15.75" customHeight="1"/>
    <row r="890" s="331" customFormat="1" ht="15.75" customHeight="1"/>
    <row r="891" s="331" customFormat="1" ht="15.75" customHeight="1"/>
    <row r="892" s="331" customFormat="1" ht="15.75" customHeight="1"/>
    <row r="893" s="331" customFormat="1" ht="15.75" customHeight="1"/>
    <row r="894" s="331" customFormat="1" ht="15.75" customHeight="1"/>
    <row r="895" s="331" customFormat="1" ht="15.75" customHeight="1"/>
    <row r="896" s="331" customFormat="1" ht="15.75" customHeight="1"/>
    <row r="897" s="331" customFormat="1" ht="15.75" customHeight="1"/>
    <row r="898" s="331" customFormat="1" ht="15.75" customHeight="1"/>
    <row r="899" s="331" customFormat="1" ht="15.75" customHeight="1"/>
    <row r="900" s="331" customFormat="1" ht="15.75" customHeight="1"/>
    <row r="901" s="331" customFormat="1" ht="15.75" customHeight="1"/>
    <row r="902" s="331" customFormat="1" ht="15.75" customHeight="1"/>
    <row r="903" s="331" customFormat="1" ht="15.75" customHeight="1"/>
    <row r="904" s="331" customFormat="1" ht="15.75" customHeight="1"/>
    <row r="905" s="331" customFormat="1" ht="15.75" customHeight="1"/>
    <row r="906" s="331" customFormat="1" ht="15.75" customHeight="1"/>
    <row r="907" s="331" customFormat="1" ht="15.75" customHeight="1"/>
    <row r="908" s="331" customFormat="1" ht="15.75" customHeight="1"/>
    <row r="909" s="331" customFormat="1" ht="15.75" customHeight="1"/>
    <row r="910" s="331" customFormat="1" ht="15.75" customHeight="1"/>
    <row r="911" s="331" customFormat="1" ht="15.75" customHeight="1"/>
    <row r="912" s="331" customFormat="1" ht="15.75" customHeight="1"/>
    <row r="913" s="331" customFormat="1" ht="15.75" customHeight="1"/>
    <row r="914" s="331" customFormat="1" ht="15.75" customHeight="1"/>
    <row r="915" s="331" customFormat="1" ht="15.75" customHeight="1"/>
    <row r="916" s="331" customFormat="1" ht="15.75" customHeight="1"/>
    <row r="917" s="331" customFormat="1" ht="15.75" customHeight="1"/>
    <row r="918" s="331" customFormat="1" ht="15.75" customHeight="1"/>
    <row r="919" s="331" customFormat="1" ht="15.75" customHeight="1"/>
    <row r="920" s="331" customFormat="1" ht="15.75" customHeight="1"/>
    <row r="921" s="331" customFormat="1" ht="15.75" customHeight="1"/>
    <row r="922" s="331" customFormat="1" ht="15.75" customHeight="1"/>
    <row r="923" s="331" customFormat="1" ht="15.75" customHeight="1"/>
    <row r="924" s="331" customFormat="1" ht="15.75" customHeight="1"/>
    <row r="925" s="331" customFormat="1" ht="15.75" customHeight="1"/>
    <row r="926" s="331" customFormat="1" ht="15.75" customHeight="1"/>
    <row r="927" s="331" customFormat="1" ht="15.75" customHeight="1"/>
    <row r="928" s="331" customFormat="1" ht="15.75" customHeight="1"/>
    <row r="929" s="331" customFormat="1" ht="15.75" customHeight="1"/>
    <row r="930" s="331" customFormat="1" ht="15.75" customHeight="1"/>
    <row r="931" s="331" customFormat="1" ht="15.75" customHeight="1"/>
    <row r="932" s="331" customFormat="1" ht="15.75" customHeight="1"/>
    <row r="933" s="331" customFormat="1" ht="15.75" customHeight="1"/>
    <row r="934" s="331" customFormat="1" ht="15.75" customHeight="1"/>
    <row r="935" s="331" customFormat="1" ht="15.75" customHeight="1"/>
    <row r="936" s="331" customFormat="1" ht="15.75" customHeight="1"/>
    <row r="937" s="331" customFormat="1" ht="15.75" customHeight="1"/>
    <row r="938" s="331" customFormat="1" ht="15.75" customHeight="1"/>
    <row r="939" s="331" customFormat="1" ht="15.75" customHeight="1"/>
    <row r="940" s="331" customFormat="1" ht="15.75" customHeight="1"/>
    <row r="941" s="331" customFormat="1" ht="15.75" customHeight="1"/>
    <row r="942" s="331" customFormat="1" ht="15.75" customHeight="1"/>
    <row r="943" s="331" customFormat="1" ht="15.75" customHeight="1"/>
    <row r="944" s="331" customFormat="1" ht="15.75" customHeight="1"/>
    <row r="945" s="331" customFormat="1" ht="15.75" customHeight="1"/>
    <row r="946" s="331" customFormat="1" ht="15.75" customHeight="1"/>
    <row r="947" s="331" customFormat="1" ht="15.75" customHeight="1"/>
    <row r="948" s="331" customFormat="1" ht="15.75" customHeight="1"/>
    <row r="949" s="331" customFormat="1" ht="15.75" customHeight="1"/>
    <row r="950" s="331" customFormat="1" ht="15.75" customHeight="1"/>
    <row r="951" s="331" customFormat="1" ht="15.75" customHeight="1"/>
    <row r="952" s="331" customFormat="1" ht="15.75" customHeight="1"/>
    <row r="953" s="331" customFormat="1" ht="15.75" customHeight="1"/>
    <row r="954" s="331" customFormat="1" ht="15.75" customHeight="1"/>
    <row r="955" s="331" customFormat="1" ht="15.75" customHeight="1"/>
    <row r="956" s="331" customFormat="1" ht="15.75" customHeight="1"/>
    <row r="957" s="331" customFormat="1" ht="15.75" customHeight="1"/>
    <row r="958" s="331" customFormat="1" ht="15.75" customHeight="1"/>
    <row r="959" s="331" customFormat="1" ht="15.75" customHeight="1"/>
    <row r="960" s="331" customFormat="1" ht="15.75" customHeight="1"/>
    <row r="961" s="331" customFormat="1" ht="15.75" customHeight="1"/>
    <row r="962" s="331" customFormat="1" ht="15.75" customHeight="1"/>
    <row r="963" s="331" customFormat="1" ht="15.75" customHeight="1"/>
    <row r="964" s="331" customFormat="1" ht="15.75" customHeight="1"/>
    <row r="965" s="331" customFormat="1" ht="15.75" customHeight="1"/>
    <row r="966" s="331" customFormat="1" ht="15.75" customHeight="1"/>
    <row r="967" s="331" customFormat="1" ht="15.75" customHeight="1"/>
    <row r="968" s="331" customFormat="1" ht="15.75" customHeight="1"/>
    <row r="969" s="331" customFormat="1" ht="15.75" customHeight="1"/>
    <row r="970" s="331" customFormat="1" ht="15.75" customHeight="1"/>
    <row r="971" s="331" customFormat="1" ht="15.75" customHeight="1"/>
    <row r="972" s="331" customFormat="1" ht="15.75" customHeight="1"/>
    <row r="973" s="331" customFormat="1" ht="15.75" customHeight="1"/>
    <row r="974" s="331" customFormat="1" ht="15.75" customHeight="1"/>
    <row r="975" s="331" customFormat="1" ht="15.75" customHeight="1"/>
    <row r="976" s="331" customFormat="1" ht="15.75" customHeight="1"/>
    <row r="977" s="331" customFormat="1" ht="15.75" customHeight="1"/>
    <row r="978" s="331" customFormat="1" ht="15.75" customHeight="1"/>
    <row r="979" s="331" customFormat="1" ht="15.75" customHeight="1"/>
    <row r="980" s="331" customFormat="1" ht="15.75" customHeight="1"/>
    <row r="981" s="331" customFormat="1" ht="15.75" customHeight="1"/>
    <row r="982" s="331" customFormat="1" ht="15.75" customHeight="1"/>
    <row r="983" s="331" customFormat="1" ht="15.75" customHeight="1"/>
    <row r="984" s="331" customFormat="1" ht="15.75" customHeight="1"/>
    <row r="985" s="331" customFormat="1" ht="15.75" customHeight="1"/>
    <row r="986" s="331" customFormat="1" ht="15.75" customHeight="1"/>
    <row r="987" s="331" customFormat="1" ht="15.75" customHeight="1"/>
    <row r="988" s="331" customFormat="1" ht="15.75" customHeight="1"/>
    <row r="989" s="331" customFormat="1" ht="15.75" customHeight="1"/>
    <row r="990" s="331" customFormat="1" ht="15.75" customHeight="1"/>
    <row r="991" s="331" customFormat="1" ht="15.75" customHeight="1"/>
    <row r="992" s="331" customFormat="1" ht="15.75" customHeight="1"/>
    <row r="993" s="331" customFormat="1" ht="15.75" customHeight="1"/>
    <row r="994" s="331" customFormat="1" ht="15.75" customHeight="1"/>
    <row r="995" s="331" customFormat="1" ht="15.75" customHeight="1"/>
    <row r="996" s="331" customFormat="1" ht="15.75" customHeight="1"/>
    <row r="997" s="331" customFormat="1" ht="15.75" customHeight="1"/>
    <row r="998" s="331" customFormat="1" ht="15.75" customHeight="1"/>
    <row r="999" s="331" customFormat="1" ht="15.75" customHeight="1"/>
    <row r="1000" s="331" customFormat="1" ht="15.75" customHeight="1"/>
  </sheetData>
  <conditionalFormatting sqref="B2:E16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{B9D787F2-D618-46AB-8216-4CF9EC0D47F5}</x14:id>
        </ext>
      </extLst>
    </cfRule>
  </conditionalFormatting>
  <conditionalFormatting sqref="B20:N40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{EFBA6BAB-C4CC-4350-85F3-071DF17CD5F6}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D787F2-D618-46AB-8216-4CF9EC0D4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B2:E16</xm:sqref>
        </x14:conditionalFormatting>
        <x14:conditionalFormatting xmlns:xm="http://schemas.microsoft.com/office/excel/2006/main">
          <x14:cfRule type="dataBar" id="{EFBA6BAB-C4CC-4350-85F3-071DF17CD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B20:N40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C51025E0-0D9F-413C-8CB1-37E754E0C7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'0.DRE'!B20:N20</xm:f>
              <xm:sqref>O20</xm:sqref>
            </x14:sparkline>
            <x14:sparkline>
              <xm:f>'0.DRE'!B21:N21</xm:f>
              <xm:sqref>O21</xm:sqref>
            </x14:sparkline>
            <x14:sparkline>
              <xm:f>'0.DRE'!B22:N22</xm:f>
              <xm:sqref>O22</xm:sqref>
            </x14:sparkline>
            <x14:sparkline>
              <xm:f>'0.DRE'!B23:N23</xm:f>
              <xm:sqref>O23</xm:sqref>
            </x14:sparkline>
            <x14:sparkline>
              <xm:f>'0.DRE'!B24:N24</xm:f>
              <xm:sqref>O24</xm:sqref>
            </x14:sparkline>
            <x14:sparkline>
              <xm:f>'0.DRE'!B25:N25</xm:f>
              <xm:sqref>O25</xm:sqref>
            </x14:sparkline>
            <x14:sparkline>
              <xm:f>'0.DRE'!B26:N26</xm:f>
              <xm:sqref>O26</xm:sqref>
            </x14:sparkline>
            <x14:sparkline>
              <xm:f>'0.DRE'!B27:N27</xm:f>
              <xm:sqref>O27</xm:sqref>
            </x14:sparkline>
            <x14:sparkline>
              <xm:f>'0.DRE'!B28:N28</xm:f>
              <xm:sqref>O28</xm:sqref>
            </x14:sparkline>
            <x14:sparkline>
              <xm:f>'0.DRE'!B29:N29</xm:f>
              <xm:sqref>O29</xm:sqref>
            </x14:sparkline>
            <x14:sparkline>
              <xm:f>'0.DRE'!B30:N30</xm:f>
              <xm:sqref>O30</xm:sqref>
            </x14:sparkline>
            <x14:sparkline>
              <xm:f>'0.DRE'!B31:N31</xm:f>
              <xm:sqref>O31</xm:sqref>
            </x14:sparkline>
            <x14:sparkline>
              <xm:f>'0.DRE'!B32:N32</xm:f>
              <xm:sqref>O32</xm:sqref>
            </x14:sparkline>
            <x14:sparkline>
              <xm:f>'0.DRE'!B33:N33</xm:f>
              <xm:sqref>O33</xm:sqref>
            </x14:sparkline>
            <x14:sparkline>
              <xm:f>'0.DRE'!B34:N34</xm:f>
              <xm:sqref>O34</xm:sqref>
            </x14:sparkline>
            <x14:sparkline>
              <xm:f>'0.DRE'!B35:N35</xm:f>
              <xm:sqref>O35</xm:sqref>
            </x14:sparkline>
            <x14:sparkline>
              <xm:f>'0.DRE'!B36:N36</xm:f>
              <xm:sqref>O36</xm:sqref>
            </x14:sparkline>
            <x14:sparkline>
              <xm:f>'0.DRE'!B37:N37</xm:f>
              <xm:sqref>O37</xm:sqref>
            </x14:sparkline>
            <x14:sparkline>
              <xm:f>'0.DRE'!B38:N38</xm:f>
              <xm:sqref>O38</xm:sqref>
            </x14:sparkline>
            <x14:sparkline>
              <xm:f>'0.DRE'!B39:N39</xm:f>
              <xm:sqref>O39</xm:sqref>
            </x14:sparkline>
            <x14:sparkline>
              <xm:f>'0.DRE'!B40:N40</xm:f>
              <xm:sqref>O40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1224-12DD-40F2-B3EF-03A89CE96917}">
  <sheetPr>
    <outlinePr summaryBelow="0" summaryRight="0"/>
  </sheetPr>
  <dimension ref="A1:N1000"/>
  <sheetViews>
    <sheetView topLeftCell="A9" workbookViewId="0">
      <selection activeCell="F32" sqref="F32"/>
    </sheetView>
  </sheetViews>
  <sheetFormatPr defaultColWidth="14.42578125" defaultRowHeight="15" customHeight="1"/>
  <cols>
    <col min="1" max="1" width="24.28515625" style="331" customWidth="1"/>
    <col min="2" max="2" width="14.42578125" style="331" customWidth="1"/>
    <col min="3" max="5" width="16.42578125" style="331" bestFit="1" customWidth="1"/>
    <col min="6" max="6" width="14.42578125" style="331" customWidth="1"/>
    <col min="7" max="16384" width="14.42578125" style="331"/>
  </cols>
  <sheetData>
    <row r="1" spans="1:14" ht="15.75" customHeight="1">
      <c r="A1" s="459" t="s">
        <v>1602</v>
      </c>
      <c r="B1" s="430" t="s">
        <v>1585</v>
      </c>
      <c r="C1" s="467" t="s">
        <v>1584</v>
      </c>
      <c r="D1" s="467" t="s">
        <v>1583</v>
      </c>
      <c r="E1" s="467" t="s">
        <v>1582</v>
      </c>
      <c r="F1" s="467" t="s">
        <v>1581</v>
      </c>
      <c r="G1" s="467" t="s">
        <v>1580</v>
      </c>
      <c r="H1" s="467" t="s">
        <v>1579</v>
      </c>
      <c r="I1" s="467" t="s">
        <v>1578</v>
      </c>
      <c r="J1" s="467" t="s">
        <v>1577</v>
      </c>
      <c r="K1" s="467" t="s">
        <v>1576</v>
      </c>
      <c r="L1" s="467" t="s">
        <v>1609</v>
      </c>
      <c r="M1" s="467" t="s">
        <v>1574</v>
      </c>
      <c r="N1" s="467" t="s">
        <v>1573</v>
      </c>
    </row>
    <row r="2" spans="1:14" ht="15.75" customHeight="1">
      <c r="A2" s="452" t="s">
        <v>1601</v>
      </c>
      <c r="B2" s="426">
        <v>44566</v>
      </c>
      <c r="C2" s="466">
        <v>100000</v>
      </c>
      <c r="D2" s="466">
        <v>100000</v>
      </c>
      <c r="E2" s="466">
        <v>100000</v>
      </c>
      <c r="F2" s="466">
        <v>100000</v>
      </c>
      <c r="G2" s="466">
        <v>100000</v>
      </c>
      <c r="H2" s="466">
        <v>100000</v>
      </c>
      <c r="I2" s="466">
        <v>100000</v>
      </c>
      <c r="J2" s="466">
        <v>100000</v>
      </c>
      <c r="K2" s="466">
        <v>100000</v>
      </c>
      <c r="L2" s="466">
        <v>100000</v>
      </c>
      <c r="M2" s="466">
        <v>100000</v>
      </c>
      <c r="N2" s="466">
        <v>100000</v>
      </c>
    </row>
    <row r="3" spans="1:14" ht="15.75" customHeight="1">
      <c r="A3" s="465" t="s">
        <v>1600</v>
      </c>
      <c r="B3" s="426">
        <v>44571</v>
      </c>
      <c r="C3" s="464">
        <v>60000</v>
      </c>
      <c r="D3" s="464">
        <v>60000</v>
      </c>
      <c r="E3" s="464">
        <v>60000</v>
      </c>
      <c r="F3" s="464">
        <v>60000</v>
      </c>
      <c r="G3" s="464">
        <v>60000</v>
      </c>
      <c r="H3" s="464">
        <v>60000</v>
      </c>
      <c r="I3" s="464">
        <v>60000</v>
      </c>
      <c r="J3" s="464">
        <v>60000</v>
      </c>
      <c r="K3" s="464">
        <v>60000</v>
      </c>
      <c r="L3" s="464">
        <v>60000</v>
      </c>
      <c r="M3" s="464">
        <v>60000</v>
      </c>
      <c r="N3" s="464">
        <v>60000</v>
      </c>
    </row>
    <row r="4" spans="1:14" ht="15.75" customHeight="1">
      <c r="A4" s="427" t="s">
        <v>1593</v>
      </c>
      <c r="B4" s="426">
        <v>44581</v>
      </c>
      <c r="C4" s="436">
        <f>SUM(C23)</f>
        <v>12550</v>
      </c>
      <c r="D4" s="436">
        <v>10950</v>
      </c>
      <c r="E4" s="436">
        <v>10950</v>
      </c>
      <c r="F4" s="436">
        <v>10950</v>
      </c>
      <c r="G4" s="436">
        <v>10950</v>
      </c>
      <c r="H4" s="436">
        <v>10950</v>
      </c>
      <c r="I4" s="436">
        <v>10950</v>
      </c>
      <c r="J4" s="436">
        <v>10950</v>
      </c>
      <c r="K4" s="436">
        <v>10950</v>
      </c>
      <c r="L4" s="436">
        <v>10950</v>
      </c>
      <c r="M4" s="436">
        <v>10950</v>
      </c>
      <c r="N4" s="436">
        <v>10950</v>
      </c>
    </row>
    <row r="5" spans="1:14" ht="15.75" customHeight="1">
      <c r="B5" s="426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</row>
    <row r="6" spans="1:14" ht="15.75" customHeight="1">
      <c r="A6" s="429" t="s">
        <v>1586</v>
      </c>
      <c r="B6" s="430" t="s">
        <v>1585</v>
      </c>
      <c r="C6" s="430" t="s">
        <v>1584</v>
      </c>
      <c r="D6" s="430" t="s">
        <v>1583</v>
      </c>
      <c r="E6" s="430" t="s">
        <v>1582</v>
      </c>
      <c r="F6" s="430" t="s">
        <v>1581</v>
      </c>
      <c r="G6" s="430" t="s">
        <v>1580</v>
      </c>
      <c r="H6" s="430" t="s">
        <v>1579</v>
      </c>
      <c r="I6" s="430" t="s">
        <v>1578</v>
      </c>
      <c r="J6" s="430" t="s">
        <v>1577</v>
      </c>
      <c r="K6" s="430" t="s">
        <v>1576</v>
      </c>
      <c r="L6" s="430" t="s">
        <v>1575</v>
      </c>
      <c r="M6" s="430" t="s">
        <v>1574</v>
      </c>
      <c r="N6" s="430" t="s">
        <v>1573</v>
      </c>
    </row>
    <row r="7" spans="1:14" ht="15.75" customHeight="1">
      <c r="A7" s="429" t="s">
        <v>1572</v>
      </c>
      <c r="B7" s="426">
        <v>44566</v>
      </c>
      <c r="C7" s="428">
        <v>2000</v>
      </c>
      <c r="D7" s="428">
        <v>2000</v>
      </c>
      <c r="E7" s="428">
        <v>2000</v>
      </c>
      <c r="F7" s="428">
        <v>2000</v>
      </c>
      <c r="G7" s="428">
        <v>2000</v>
      </c>
      <c r="H7" s="428">
        <v>2000</v>
      </c>
      <c r="I7" s="428">
        <v>2000</v>
      </c>
      <c r="J7" s="428">
        <v>2000</v>
      </c>
      <c r="K7" s="428">
        <v>2000</v>
      </c>
      <c r="L7" s="428">
        <v>2000</v>
      </c>
      <c r="M7" s="428">
        <v>2000</v>
      </c>
      <c r="N7" s="428">
        <v>2000</v>
      </c>
    </row>
    <row r="8" spans="1:14" ht="15.75" customHeight="1">
      <c r="A8" s="429" t="s">
        <v>1571</v>
      </c>
      <c r="B8" s="426">
        <v>44571</v>
      </c>
      <c r="C8" s="428">
        <v>0</v>
      </c>
      <c r="D8" s="428">
        <v>0</v>
      </c>
      <c r="E8" s="428">
        <v>0</v>
      </c>
      <c r="F8" s="428">
        <v>0</v>
      </c>
      <c r="G8" s="428">
        <v>0</v>
      </c>
      <c r="H8" s="428">
        <v>0</v>
      </c>
      <c r="I8" s="428">
        <v>0</v>
      </c>
      <c r="J8" s="428">
        <v>0</v>
      </c>
      <c r="K8" s="428">
        <v>0</v>
      </c>
      <c r="L8" s="428">
        <v>0</v>
      </c>
      <c r="M8" s="428">
        <v>0</v>
      </c>
      <c r="N8" s="428">
        <v>0</v>
      </c>
    </row>
    <row r="9" spans="1:14" ht="15.75" customHeight="1">
      <c r="A9" s="429" t="s">
        <v>1570</v>
      </c>
      <c r="B9" s="426">
        <v>44576</v>
      </c>
      <c r="C9" s="428">
        <v>300</v>
      </c>
      <c r="D9" s="428">
        <v>300</v>
      </c>
      <c r="E9" s="428">
        <v>300</v>
      </c>
      <c r="F9" s="428">
        <v>300</v>
      </c>
      <c r="G9" s="428">
        <v>300</v>
      </c>
      <c r="H9" s="428">
        <v>300</v>
      </c>
      <c r="I9" s="428">
        <v>300</v>
      </c>
      <c r="J9" s="428">
        <v>300</v>
      </c>
      <c r="K9" s="428">
        <v>300</v>
      </c>
      <c r="L9" s="428">
        <v>300</v>
      </c>
      <c r="M9" s="428">
        <v>300</v>
      </c>
      <c r="N9" s="428">
        <v>300</v>
      </c>
    </row>
    <row r="10" spans="1:14" ht="15.75" customHeight="1">
      <c r="A10" s="429" t="s">
        <v>1569</v>
      </c>
      <c r="B10" s="426">
        <v>44581</v>
      </c>
      <c r="C10" s="428">
        <v>1000</v>
      </c>
      <c r="D10" s="428">
        <v>1000</v>
      </c>
      <c r="E10" s="428">
        <v>1000</v>
      </c>
      <c r="F10" s="428">
        <v>1000</v>
      </c>
      <c r="G10" s="428">
        <v>1000</v>
      </c>
      <c r="H10" s="428">
        <v>1000</v>
      </c>
      <c r="I10" s="428">
        <v>1000</v>
      </c>
      <c r="J10" s="428">
        <v>1000</v>
      </c>
      <c r="K10" s="428">
        <v>1000</v>
      </c>
      <c r="L10" s="428">
        <v>1000</v>
      </c>
      <c r="M10" s="428">
        <v>1000</v>
      </c>
      <c r="N10" s="428">
        <v>1000</v>
      </c>
    </row>
    <row r="11" spans="1:14" ht="15.75" customHeight="1">
      <c r="A11" s="429" t="s">
        <v>1568</v>
      </c>
      <c r="B11" s="426">
        <v>44581</v>
      </c>
      <c r="C11" s="428">
        <v>50</v>
      </c>
      <c r="D11" s="428">
        <v>50</v>
      </c>
      <c r="E11" s="428">
        <v>50</v>
      </c>
      <c r="F11" s="428">
        <v>50</v>
      </c>
      <c r="G11" s="428">
        <v>50</v>
      </c>
      <c r="H11" s="428">
        <v>50</v>
      </c>
      <c r="I11" s="428">
        <v>50</v>
      </c>
      <c r="J11" s="428">
        <v>50</v>
      </c>
      <c r="K11" s="428">
        <v>50</v>
      </c>
      <c r="L11" s="428">
        <v>50</v>
      </c>
      <c r="M11" s="428">
        <v>50</v>
      </c>
      <c r="N11" s="428">
        <v>50</v>
      </c>
    </row>
    <row r="12" spans="1:14" ht="15.75" customHeight="1">
      <c r="A12" s="429" t="s">
        <v>1567</v>
      </c>
      <c r="B12" s="426">
        <v>44581</v>
      </c>
      <c r="C12" s="428">
        <v>3000</v>
      </c>
      <c r="D12" s="428">
        <v>3000</v>
      </c>
      <c r="E12" s="428">
        <v>3000</v>
      </c>
      <c r="F12" s="428">
        <v>3000</v>
      </c>
      <c r="G12" s="428">
        <v>3000</v>
      </c>
      <c r="H12" s="428">
        <v>3000</v>
      </c>
      <c r="I12" s="428">
        <v>3000</v>
      </c>
      <c r="J12" s="428">
        <v>3000</v>
      </c>
      <c r="K12" s="428">
        <v>3000</v>
      </c>
      <c r="L12" s="428">
        <v>3000</v>
      </c>
      <c r="M12" s="428">
        <v>3000</v>
      </c>
      <c r="N12" s="428">
        <v>3000</v>
      </c>
    </row>
    <row r="13" spans="1:14" ht="15.75" customHeight="1">
      <c r="A13" s="429" t="s">
        <v>1566</v>
      </c>
      <c r="B13" s="426">
        <v>44581</v>
      </c>
      <c r="C13" s="428">
        <v>1000</v>
      </c>
      <c r="D13" s="428">
        <v>1000</v>
      </c>
      <c r="E13" s="428">
        <v>1000</v>
      </c>
      <c r="F13" s="428">
        <v>1000</v>
      </c>
      <c r="G13" s="428">
        <v>1000</v>
      </c>
      <c r="H13" s="428">
        <v>1000</v>
      </c>
      <c r="I13" s="428">
        <v>1000</v>
      </c>
      <c r="J13" s="428">
        <v>1000</v>
      </c>
      <c r="K13" s="428">
        <v>1000</v>
      </c>
      <c r="L13" s="428">
        <v>1000</v>
      </c>
      <c r="M13" s="428">
        <v>1000</v>
      </c>
      <c r="N13" s="428">
        <v>1000</v>
      </c>
    </row>
    <row r="14" spans="1:14" ht="15.75" customHeight="1">
      <c r="A14" s="429" t="s">
        <v>1565</v>
      </c>
      <c r="B14" s="426">
        <v>44581</v>
      </c>
      <c r="C14" s="428">
        <v>100</v>
      </c>
      <c r="D14" s="428">
        <v>100</v>
      </c>
      <c r="E14" s="428">
        <v>100</v>
      </c>
      <c r="F14" s="428">
        <v>100</v>
      </c>
      <c r="G14" s="428">
        <v>100</v>
      </c>
      <c r="H14" s="428">
        <v>100</v>
      </c>
      <c r="I14" s="428">
        <v>100</v>
      </c>
      <c r="J14" s="428">
        <v>100</v>
      </c>
      <c r="K14" s="428">
        <v>100</v>
      </c>
      <c r="L14" s="428">
        <v>100</v>
      </c>
      <c r="M14" s="428">
        <v>100</v>
      </c>
      <c r="N14" s="428">
        <v>100</v>
      </c>
    </row>
    <row r="15" spans="1:14" ht="15.75" customHeight="1">
      <c r="A15" s="429" t="s">
        <v>1564</v>
      </c>
      <c r="B15" s="426">
        <v>44581</v>
      </c>
      <c r="C15" s="428">
        <v>0</v>
      </c>
      <c r="D15" s="428">
        <v>0</v>
      </c>
      <c r="E15" s="428">
        <v>0</v>
      </c>
      <c r="F15" s="428">
        <v>0</v>
      </c>
      <c r="G15" s="428">
        <v>0</v>
      </c>
      <c r="H15" s="428">
        <v>0</v>
      </c>
      <c r="I15" s="428">
        <v>0</v>
      </c>
      <c r="J15" s="428">
        <v>0</v>
      </c>
      <c r="K15" s="428">
        <v>0</v>
      </c>
      <c r="L15" s="428">
        <v>0</v>
      </c>
      <c r="M15" s="428">
        <v>0</v>
      </c>
      <c r="N15" s="428">
        <v>0</v>
      </c>
    </row>
    <row r="16" spans="1:14" ht="15.75" customHeight="1">
      <c r="A16" s="429" t="s">
        <v>1563</v>
      </c>
      <c r="B16" s="426">
        <v>44581</v>
      </c>
      <c r="C16" s="428">
        <v>100</v>
      </c>
      <c r="D16" s="428">
        <v>100</v>
      </c>
      <c r="E16" s="428">
        <v>100</v>
      </c>
      <c r="F16" s="428">
        <v>100</v>
      </c>
      <c r="G16" s="428">
        <v>100</v>
      </c>
      <c r="H16" s="428">
        <v>100</v>
      </c>
      <c r="I16" s="428">
        <v>100</v>
      </c>
      <c r="J16" s="428">
        <v>100</v>
      </c>
      <c r="K16" s="428">
        <v>100</v>
      </c>
      <c r="L16" s="428">
        <v>100</v>
      </c>
      <c r="M16" s="428">
        <v>100</v>
      </c>
      <c r="N16" s="428">
        <v>100</v>
      </c>
    </row>
    <row r="17" spans="1:14" ht="15.75" customHeight="1">
      <c r="A17" s="462" t="s">
        <v>1562</v>
      </c>
      <c r="B17" s="461">
        <v>44581</v>
      </c>
      <c r="C17" s="463">
        <v>1500</v>
      </c>
      <c r="D17" s="463">
        <v>1500</v>
      </c>
      <c r="E17" s="463">
        <v>1500</v>
      </c>
      <c r="F17" s="463">
        <v>1500</v>
      </c>
      <c r="G17" s="463">
        <v>1500</v>
      </c>
      <c r="H17" s="463">
        <v>1500</v>
      </c>
      <c r="I17" s="463">
        <v>1500</v>
      </c>
      <c r="J17" s="463">
        <v>1500</v>
      </c>
      <c r="K17" s="463">
        <v>1500</v>
      </c>
      <c r="L17" s="463">
        <v>1500</v>
      </c>
      <c r="M17" s="463">
        <v>1500</v>
      </c>
      <c r="N17" s="463">
        <v>1500</v>
      </c>
    </row>
    <row r="18" spans="1:14" ht="15.75" customHeight="1">
      <c r="A18" s="462" t="s">
        <v>1561</v>
      </c>
      <c r="B18" s="461">
        <v>44581</v>
      </c>
      <c r="C18" s="463">
        <v>1500</v>
      </c>
      <c r="D18" s="463">
        <v>1500</v>
      </c>
      <c r="E18" s="463">
        <v>1500</v>
      </c>
      <c r="F18" s="463">
        <v>1500</v>
      </c>
      <c r="G18" s="463">
        <v>1500</v>
      </c>
      <c r="H18" s="463">
        <v>1500</v>
      </c>
      <c r="I18" s="463">
        <v>1500</v>
      </c>
      <c r="J18" s="463">
        <v>1500</v>
      </c>
      <c r="K18" s="463">
        <v>1500</v>
      </c>
      <c r="L18" s="463">
        <v>1500</v>
      </c>
      <c r="M18" s="463">
        <v>1500</v>
      </c>
      <c r="N18" s="463">
        <v>1500</v>
      </c>
    </row>
    <row r="19" spans="1:14" ht="15.75" customHeight="1">
      <c r="A19" s="462" t="s">
        <v>1560</v>
      </c>
      <c r="B19" s="461">
        <v>44581</v>
      </c>
      <c r="C19" s="460">
        <v>1000</v>
      </c>
      <c r="D19" s="460">
        <v>1000</v>
      </c>
      <c r="E19" s="460">
        <v>1000</v>
      </c>
      <c r="F19" s="460">
        <v>1000</v>
      </c>
      <c r="G19" s="460">
        <v>1000</v>
      </c>
      <c r="H19" s="460">
        <v>1000</v>
      </c>
      <c r="I19" s="460">
        <v>1000</v>
      </c>
      <c r="J19" s="460">
        <v>1000</v>
      </c>
      <c r="K19" s="460">
        <v>1000</v>
      </c>
      <c r="L19" s="460">
        <v>1000</v>
      </c>
      <c r="M19" s="460">
        <v>1000</v>
      </c>
      <c r="N19" s="460">
        <v>1000</v>
      </c>
    </row>
    <row r="20" spans="1:14" ht="15.75" customHeight="1">
      <c r="A20" s="462" t="s">
        <v>1559</v>
      </c>
      <c r="B20" s="461">
        <v>44581</v>
      </c>
      <c r="C20" s="460">
        <v>1000</v>
      </c>
      <c r="D20" s="460">
        <v>1000</v>
      </c>
      <c r="E20" s="460">
        <v>1000</v>
      </c>
      <c r="F20" s="460">
        <v>1000</v>
      </c>
      <c r="G20" s="460">
        <v>1000</v>
      </c>
      <c r="H20" s="460">
        <v>1000</v>
      </c>
      <c r="I20" s="460">
        <v>1000</v>
      </c>
      <c r="J20" s="460">
        <v>1000</v>
      </c>
      <c r="K20" s="460">
        <v>1000</v>
      </c>
      <c r="L20" s="460">
        <v>1000</v>
      </c>
      <c r="M20" s="460">
        <v>1000</v>
      </c>
      <c r="N20" s="460">
        <v>1000</v>
      </c>
    </row>
    <row r="21" spans="1:14" ht="15.75" customHeight="1">
      <c r="A21" s="429" t="s">
        <v>1558</v>
      </c>
      <c r="B21" s="426">
        <v>44581</v>
      </c>
      <c r="C21" s="428">
        <f t="shared" ref="C21:N21" si="0">SUM(C7:C16)</f>
        <v>7550</v>
      </c>
      <c r="D21" s="428">
        <f t="shared" si="0"/>
        <v>7550</v>
      </c>
      <c r="E21" s="428">
        <f t="shared" si="0"/>
        <v>7550</v>
      </c>
      <c r="F21" s="428">
        <f t="shared" si="0"/>
        <v>7550</v>
      </c>
      <c r="G21" s="428">
        <f t="shared" si="0"/>
        <v>7550</v>
      </c>
      <c r="H21" s="428">
        <f t="shared" si="0"/>
        <v>7550</v>
      </c>
      <c r="I21" s="428">
        <f t="shared" si="0"/>
        <v>7550</v>
      </c>
      <c r="J21" s="428">
        <f t="shared" si="0"/>
        <v>7550</v>
      </c>
      <c r="K21" s="428">
        <f t="shared" si="0"/>
        <v>7550</v>
      </c>
      <c r="L21" s="428">
        <f t="shared" si="0"/>
        <v>7550</v>
      </c>
      <c r="M21" s="428">
        <f t="shared" si="0"/>
        <v>7550</v>
      </c>
      <c r="N21" s="428">
        <f t="shared" si="0"/>
        <v>7550</v>
      </c>
    </row>
    <row r="22" spans="1:14" ht="15.75" customHeight="1">
      <c r="A22" s="429" t="s">
        <v>1557</v>
      </c>
      <c r="B22" s="426">
        <v>44581</v>
      </c>
      <c r="C22" s="428">
        <f t="shared" ref="C22:N22" si="1">SUM(C17,C18,C19,C20)</f>
        <v>5000</v>
      </c>
      <c r="D22" s="428">
        <f t="shared" si="1"/>
        <v>5000</v>
      </c>
      <c r="E22" s="428">
        <f t="shared" si="1"/>
        <v>5000</v>
      </c>
      <c r="F22" s="428">
        <f t="shared" si="1"/>
        <v>5000</v>
      </c>
      <c r="G22" s="428">
        <f t="shared" si="1"/>
        <v>5000</v>
      </c>
      <c r="H22" s="428">
        <f t="shared" si="1"/>
        <v>5000</v>
      </c>
      <c r="I22" s="428">
        <f t="shared" si="1"/>
        <v>5000</v>
      </c>
      <c r="J22" s="428">
        <f t="shared" si="1"/>
        <v>5000</v>
      </c>
      <c r="K22" s="428">
        <f t="shared" si="1"/>
        <v>5000</v>
      </c>
      <c r="L22" s="428">
        <f t="shared" si="1"/>
        <v>5000</v>
      </c>
      <c r="M22" s="428">
        <f t="shared" si="1"/>
        <v>5000</v>
      </c>
      <c r="N22" s="428">
        <f t="shared" si="1"/>
        <v>5000</v>
      </c>
    </row>
    <row r="23" spans="1:14" ht="15.75" customHeight="1">
      <c r="A23" s="421" t="s">
        <v>1554</v>
      </c>
      <c r="B23" s="420"/>
      <c r="C23" s="419">
        <f t="shared" ref="C23:N23" si="2">SUM(C21,C22)</f>
        <v>12550</v>
      </c>
      <c r="D23" s="419">
        <f t="shared" si="2"/>
        <v>12550</v>
      </c>
      <c r="E23" s="419">
        <f t="shared" si="2"/>
        <v>12550</v>
      </c>
      <c r="F23" s="419">
        <f t="shared" si="2"/>
        <v>12550</v>
      </c>
      <c r="G23" s="419">
        <f t="shared" si="2"/>
        <v>12550</v>
      </c>
      <c r="H23" s="419">
        <f t="shared" si="2"/>
        <v>12550</v>
      </c>
      <c r="I23" s="419">
        <f t="shared" si="2"/>
        <v>12550</v>
      </c>
      <c r="J23" s="419">
        <f t="shared" si="2"/>
        <v>12550</v>
      </c>
      <c r="K23" s="419">
        <f t="shared" si="2"/>
        <v>12550</v>
      </c>
      <c r="L23" s="419">
        <f t="shared" si="2"/>
        <v>12550</v>
      </c>
      <c r="M23" s="419">
        <f t="shared" si="2"/>
        <v>12550</v>
      </c>
      <c r="N23" s="419">
        <f t="shared" si="2"/>
        <v>12550</v>
      </c>
    </row>
    <row r="24" spans="1:14" ht="15.75" customHeight="1">
      <c r="A24" s="427" t="s">
        <v>1556</v>
      </c>
      <c r="B24" s="426">
        <v>44581</v>
      </c>
      <c r="C24" s="425">
        <v>1700</v>
      </c>
      <c r="D24" s="425">
        <v>420</v>
      </c>
      <c r="E24" s="425">
        <v>420</v>
      </c>
      <c r="F24" s="425">
        <v>420</v>
      </c>
      <c r="G24" s="425">
        <v>420</v>
      </c>
      <c r="H24" s="425">
        <v>420</v>
      </c>
      <c r="I24" s="425">
        <v>420</v>
      </c>
      <c r="J24" s="425">
        <v>420</v>
      </c>
      <c r="K24" s="425">
        <v>420</v>
      </c>
      <c r="L24" s="425">
        <v>420</v>
      </c>
      <c r="M24" s="425">
        <v>420</v>
      </c>
      <c r="N24" s="425">
        <v>420</v>
      </c>
    </row>
    <row r="25" spans="1:14" ht="15.75" customHeight="1">
      <c r="A25" s="427" t="s">
        <v>1555</v>
      </c>
      <c r="B25" s="426">
        <v>44581</v>
      </c>
      <c r="C25" s="425">
        <v>700</v>
      </c>
      <c r="D25" s="425">
        <v>210</v>
      </c>
      <c r="E25" s="425">
        <v>210</v>
      </c>
      <c r="F25" s="425">
        <v>210</v>
      </c>
      <c r="G25" s="425">
        <v>210</v>
      </c>
      <c r="H25" s="425">
        <v>210</v>
      </c>
      <c r="I25" s="425">
        <v>210</v>
      </c>
      <c r="J25" s="425">
        <v>210</v>
      </c>
      <c r="K25" s="425">
        <v>210</v>
      </c>
      <c r="L25" s="425">
        <v>210</v>
      </c>
      <c r="M25" s="425">
        <v>210</v>
      </c>
      <c r="N25" s="425">
        <v>210</v>
      </c>
    </row>
    <row r="26" spans="1:14" ht="15.75" customHeight="1">
      <c r="A26" s="424" t="s">
        <v>20</v>
      </c>
      <c r="B26" s="423"/>
      <c r="C26" s="422">
        <f t="shared" ref="C26:N26" si="3">SUM(C24,C25)</f>
        <v>2400</v>
      </c>
      <c r="D26" s="422">
        <f t="shared" si="3"/>
        <v>630</v>
      </c>
      <c r="E26" s="422">
        <f t="shared" si="3"/>
        <v>630</v>
      </c>
      <c r="F26" s="422">
        <f t="shared" si="3"/>
        <v>630</v>
      </c>
      <c r="G26" s="422">
        <f t="shared" si="3"/>
        <v>630</v>
      </c>
      <c r="H26" s="422">
        <f t="shared" si="3"/>
        <v>630</v>
      </c>
      <c r="I26" s="422">
        <f t="shared" si="3"/>
        <v>630</v>
      </c>
      <c r="J26" s="422">
        <f t="shared" si="3"/>
        <v>630</v>
      </c>
      <c r="K26" s="422">
        <f t="shared" si="3"/>
        <v>630</v>
      </c>
      <c r="L26" s="422">
        <f t="shared" si="3"/>
        <v>630</v>
      </c>
      <c r="M26" s="422">
        <f t="shared" si="3"/>
        <v>630</v>
      </c>
      <c r="N26" s="422">
        <f t="shared" si="3"/>
        <v>630</v>
      </c>
    </row>
    <row r="27" spans="1:14" ht="15.75" customHeight="1">
      <c r="A27" s="516" t="s">
        <v>1554</v>
      </c>
      <c r="B27" s="517"/>
      <c r="C27" s="518">
        <f t="shared" ref="C27:N27" si="4">SUM(C23+C26)</f>
        <v>14950</v>
      </c>
      <c r="D27" s="518">
        <f t="shared" si="4"/>
        <v>13180</v>
      </c>
      <c r="E27" s="518">
        <f t="shared" si="4"/>
        <v>13180</v>
      </c>
      <c r="F27" s="518">
        <f t="shared" si="4"/>
        <v>13180</v>
      </c>
      <c r="G27" s="518">
        <f t="shared" si="4"/>
        <v>13180</v>
      </c>
      <c r="H27" s="518">
        <f t="shared" si="4"/>
        <v>13180</v>
      </c>
      <c r="I27" s="518">
        <f t="shared" si="4"/>
        <v>13180</v>
      </c>
      <c r="J27" s="518">
        <f t="shared" si="4"/>
        <v>13180</v>
      </c>
      <c r="K27" s="518">
        <f t="shared" si="4"/>
        <v>13180</v>
      </c>
      <c r="L27" s="518">
        <f t="shared" si="4"/>
        <v>13180</v>
      </c>
      <c r="M27" s="518">
        <f t="shared" si="4"/>
        <v>13180</v>
      </c>
      <c r="N27" s="518">
        <f t="shared" si="4"/>
        <v>13180</v>
      </c>
    </row>
    <row r="28" spans="1:14" ht="15.75" customHeight="1"/>
    <row r="29" spans="1:14" ht="15.75" customHeight="1">
      <c r="A29" s="459" t="s">
        <v>1592</v>
      </c>
      <c r="B29" s="458" t="s">
        <v>1663</v>
      </c>
      <c r="C29" s="442" t="s">
        <v>1664</v>
      </c>
      <c r="D29" s="440"/>
    </row>
    <row r="30" spans="1:14" ht="15.75" customHeight="1">
      <c r="A30" s="431" t="s">
        <v>1591</v>
      </c>
      <c r="B30" s="426">
        <v>44581</v>
      </c>
      <c r="C30" s="440">
        <f>SUM(C2-C3)</f>
        <v>40000</v>
      </c>
    </row>
    <row r="31" spans="1:14" ht="15.75" customHeight="1">
      <c r="A31" s="435" t="s">
        <v>1590</v>
      </c>
      <c r="B31" s="426">
        <v>44581</v>
      </c>
      <c r="C31" s="440">
        <f>C4</f>
        <v>12550</v>
      </c>
    </row>
    <row r="32" spans="1:14" ht="15.75" customHeight="1">
      <c r="A32" s="431" t="s">
        <v>1608</v>
      </c>
      <c r="B32" s="426">
        <v>44581</v>
      </c>
      <c r="C32" s="440">
        <f>C26</f>
        <v>2400</v>
      </c>
    </row>
    <row r="33" spans="1:4" ht="15.75" customHeight="1">
      <c r="A33" s="444" t="s">
        <v>1595</v>
      </c>
      <c r="B33" s="458">
        <v>44581</v>
      </c>
      <c r="C33" s="441">
        <f>SUM(C30-C31)</f>
        <v>27450</v>
      </c>
    </row>
    <row r="34" spans="1:4" ht="15.75" customHeight="1">
      <c r="A34" s="457" t="s">
        <v>1607</v>
      </c>
      <c r="B34" s="451">
        <v>44581</v>
      </c>
      <c r="C34" s="449">
        <f>SUM(C30-C33)+C32</f>
        <v>14950</v>
      </c>
    </row>
    <row r="35" spans="1:4" ht="15.75" customHeight="1">
      <c r="A35" s="431"/>
      <c r="B35" s="426"/>
      <c r="C35" s="440"/>
    </row>
    <row r="36" spans="1:4" ht="15.75" customHeight="1">
      <c r="A36" s="456" t="s">
        <v>1606</v>
      </c>
      <c r="B36" s="455">
        <v>44581</v>
      </c>
      <c r="C36" s="454">
        <v>0.1</v>
      </c>
      <c r="D36" s="453">
        <v>10000</v>
      </c>
    </row>
    <row r="37" spans="1:4" ht="15.75" customHeight="1">
      <c r="A37" s="452" t="s">
        <v>1605</v>
      </c>
      <c r="B37" s="451">
        <v>44581</v>
      </c>
      <c r="C37" s="450">
        <v>0.4</v>
      </c>
      <c r="D37" s="449">
        <v>40000</v>
      </c>
    </row>
    <row r="38" spans="1:4" ht="15.75" customHeight="1">
      <c r="A38" s="448" t="s">
        <v>1604</v>
      </c>
      <c r="B38" s="447">
        <v>44581</v>
      </c>
      <c r="C38" s="446">
        <f>SUM(C37-C36)</f>
        <v>0.30000000000000004</v>
      </c>
      <c r="D38" s="445">
        <v>30000</v>
      </c>
    </row>
    <row r="39" spans="1:4" ht="15.75" customHeight="1">
      <c r="A39" s="444" t="s">
        <v>1603</v>
      </c>
      <c r="B39" s="443">
        <v>44581</v>
      </c>
      <c r="C39" s="442">
        <f>SUM(C3)/100000</f>
        <v>0.6</v>
      </c>
      <c r="D39" s="441">
        <f>C3</f>
        <v>60000</v>
      </c>
    </row>
    <row r="40" spans="1:4" ht="15.75" customHeight="1">
      <c r="A40" s="431"/>
      <c r="B40" s="426"/>
      <c r="C40" s="439"/>
    </row>
    <row r="41" spans="1:4" ht="15.75" customHeight="1">
      <c r="B41" s="426"/>
      <c r="C41" s="440"/>
    </row>
    <row r="42" spans="1:4" ht="15.75" customHeight="1">
      <c r="C42" s="439"/>
    </row>
    <row r="43" spans="1:4" ht="15.75" customHeight="1">
      <c r="C43" s="439"/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s="331" customFormat="1" ht="15.75" customHeight="1"/>
    <row r="50" s="331" customFormat="1" ht="15.75" customHeight="1"/>
    <row r="51" s="331" customFormat="1" ht="15.75" customHeight="1"/>
    <row r="52" s="331" customFormat="1" ht="15.75" customHeight="1"/>
    <row r="53" s="331" customFormat="1" ht="15.75" customHeight="1"/>
    <row r="54" s="331" customFormat="1" ht="15.75" customHeight="1"/>
    <row r="55" s="331" customFormat="1" ht="15.75" customHeight="1"/>
    <row r="56" s="331" customFormat="1" ht="15.75" customHeight="1"/>
    <row r="57" s="331" customFormat="1" ht="15.75" customHeight="1"/>
    <row r="58" s="331" customFormat="1" ht="15.75" customHeight="1"/>
    <row r="59" s="331" customFormat="1" ht="15.75" customHeight="1"/>
    <row r="60" s="331" customFormat="1" ht="15.75" customHeight="1"/>
    <row r="61" s="331" customFormat="1" ht="15.75" customHeight="1"/>
    <row r="62" s="331" customFormat="1" ht="15.75" customHeight="1"/>
    <row r="63" s="331" customFormat="1" ht="15.75" customHeight="1"/>
    <row r="64" s="331" customFormat="1" ht="15.75" customHeight="1"/>
    <row r="65" s="331" customFormat="1" ht="15.75" customHeight="1"/>
    <row r="66" s="331" customFormat="1" ht="15.75" customHeight="1"/>
    <row r="67" s="331" customFormat="1" ht="15.75" customHeight="1"/>
    <row r="68" s="331" customFormat="1" ht="15.75" customHeight="1"/>
    <row r="69" s="331" customFormat="1" ht="15.75" customHeight="1"/>
    <row r="70" s="331" customFormat="1" ht="15.75" customHeight="1"/>
    <row r="71" s="331" customFormat="1" ht="15.75" customHeight="1"/>
    <row r="72" s="331" customFormat="1" ht="15.75" customHeight="1"/>
    <row r="73" s="331" customFormat="1" ht="15.75" customHeight="1"/>
    <row r="74" s="331" customFormat="1" ht="15.75" customHeight="1"/>
    <row r="75" s="331" customFormat="1" ht="15.75" customHeight="1"/>
    <row r="76" s="331" customFormat="1" ht="15.75" customHeight="1"/>
    <row r="77" s="331" customFormat="1" ht="15.75" customHeight="1"/>
    <row r="78" s="331" customFormat="1" ht="15.75" customHeight="1"/>
    <row r="79" s="331" customFormat="1" ht="15.75" customHeight="1"/>
    <row r="80" s="331" customFormat="1" ht="15.75" customHeight="1"/>
    <row r="81" s="331" customFormat="1" ht="15.75" customHeight="1"/>
    <row r="82" s="331" customFormat="1" ht="15.75" customHeight="1"/>
    <row r="83" s="331" customFormat="1" ht="15.75" customHeight="1"/>
    <row r="84" s="331" customFormat="1" ht="15.75" customHeight="1"/>
    <row r="85" s="331" customFormat="1" ht="15.75" customHeight="1"/>
    <row r="86" s="331" customFormat="1" ht="15.75" customHeight="1"/>
    <row r="87" s="331" customFormat="1" ht="15.75" customHeight="1"/>
    <row r="88" s="331" customFormat="1" ht="15.75" customHeight="1"/>
    <row r="89" s="331" customFormat="1" ht="15.75" customHeight="1"/>
    <row r="90" s="331" customFormat="1" ht="15.75" customHeight="1"/>
    <row r="91" s="331" customFormat="1" ht="15.75" customHeight="1"/>
    <row r="92" s="331" customFormat="1" ht="15.75" customHeight="1"/>
    <row r="93" s="331" customFormat="1" ht="15.75" customHeight="1"/>
    <row r="94" s="331" customFormat="1" ht="15.75" customHeight="1"/>
    <row r="95" s="331" customFormat="1" ht="15.75" customHeight="1"/>
    <row r="96" s="331" customFormat="1" ht="15.75" customHeight="1"/>
    <row r="97" s="331" customFormat="1" ht="15.75" customHeight="1"/>
    <row r="98" s="331" customFormat="1" ht="15.75" customHeight="1"/>
    <row r="99" s="331" customFormat="1" ht="15.75" customHeight="1"/>
    <row r="100" s="331" customFormat="1" ht="15.75" customHeight="1"/>
    <row r="101" s="331" customFormat="1" ht="15.75" customHeight="1"/>
    <row r="102" s="331" customFormat="1" ht="15.75" customHeight="1"/>
    <row r="103" s="331" customFormat="1" ht="15.75" customHeight="1"/>
    <row r="104" s="331" customFormat="1" ht="15.75" customHeight="1"/>
    <row r="105" s="331" customFormat="1" ht="15.75" customHeight="1"/>
    <row r="106" s="331" customFormat="1" ht="15.75" customHeight="1"/>
    <row r="107" s="331" customFormat="1" ht="15.75" customHeight="1"/>
    <row r="108" s="331" customFormat="1" ht="15.75" customHeight="1"/>
    <row r="109" s="331" customFormat="1" ht="15.75" customHeight="1"/>
    <row r="110" s="331" customFormat="1" ht="15.75" customHeight="1"/>
    <row r="111" s="331" customFormat="1" ht="15.75" customHeight="1"/>
    <row r="112" s="331" customFormat="1" ht="15.75" customHeight="1"/>
    <row r="113" s="331" customFormat="1" ht="15.75" customHeight="1"/>
    <row r="114" s="331" customFormat="1" ht="15.75" customHeight="1"/>
    <row r="115" s="331" customFormat="1" ht="15.75" customHeight="1"/>
    <row r="116" s="331" customFormat="1" ht="15.75" customHeight="1"/>
    <row r="117" s="331" customFormat="1" ht="15.75" customHeight="1"/>
    <row r="118" s="331" customFormat="1" ht="15.75" customHeight="1"/>
    <row r="119" s="331" customFormat="1" ht="15.75" customHeight="1"/>
    <row r="120" s="331" customFormat="1" ht="15.75" customHeight="1"/>
    <row r="121" s="331" customFormat="1" ht="15.75" customHeight="1"/>
    <row r="122" s="331" customFormat="1" ht="15.75" customHeight="1"/>
    <row r="123" s="331" customFormat="1" ht="15.75" customHeight="1"/>
    <row r="124" s="331" customFormat="1" ht="15.75" customHeight="1"/>
    <row r="125" s="331" customFormat="1" ht="15.75" customHeight="1"/>
    <row r="126" s="331" customFormat="1" ht="15.75" customHeight="1"/>
    <row r="127" s="331" customFormat="1" ht="15.75" customHeight="1"/>
    <row r="128" s="331" customFormat="1" ht="15.75" customHeight="1"/>
    <row r="129" s="331" customFormat="1" ht="15.75" customHeight="1"/>
    <row r="130" s="331" customFormat="1" ht="15.75" customHeight="1"/>
    <row r="131" s="331" customFormat="1" ht="15.75" customHeight="1"/>
    <row r="132" s="331" customFormat="1" ht="15.75" customHeight="1"/>
    <row r="133" s="331" customFormat="1" ht="15.75" customHeight="1"/>
    <row r="134" s="331" customFormat="1" ht="15.75" customHeight="1"/>
    <row r="135" s="331" customFormat="1" ht="15.75" customHeight="1"/>
    <row r="136" s="331" customFormat="1" ht="15.75" customHeight="1"/>
    <row r="137" s="331" customFormat="1" ht="15.75" customHeight="1"/>
    <row r="138" s="331" customFormat="1" ht="15.75" customHeight="1"/>
    <row r="139" s="331" customFormat="1" ht="15.75" customHeight="1"/>
    <row r="140" s="331" customFormat="1" ht="15.75" customHeight="1"/>
    <row r="141" s="331" customFormat="1" ht="15.75" customHeight="1"/>
    <row r="142" s="331" customFormat="1" ht="15.75" customHeight="1"/>
    <row r="143" s="331" customFormat="1" ht="15.75" customHeight="1"/>
    <row r="144" s="331" customFormat="1" ht="15.75" customHeight="1"/>
    <row r="145" s="331" customFormat="1" ht="15.75" customHeight="1"/>
    <row r="146" s="331" customFormat="1" ht="15.75" customHeight="1"/>
    <row r="147" s="331" customFormat="1" ht="15.75" customHeight="1"/>
    <row r="148" s="331" customFormat="1" ht="15.75" customHeight="1"/>
    <row r="149" s="331" customFormat="1" ht="15.75" customHeight="1"/>
    <row r="150" s="331" customFormat="1" ht="15.75" customHeight="1"/>
    <row r="151" s="331" customFormat="1" ht="15.75" customHeight="1"/>
    <row r="152" s="331" customFormat="1" ht="15.75" customHeight="1"/>
    <row r="153" s="331" customFormat="1" ht="15.75" customHeight="1"/>
    <row r="154" s="331" customFormat="1" ht="15.75" customHeight="1"/>
    <row r="155" s="331" customFormat="1" ht="15.75" customHeight="1"/>
    <row r="156" s="331" customFormat="1" ht="15.75" customHeight="1"/>
    <row r="157" s="331" customFormat="1" ht="15.75" customHeight="1"/>
    <row r="158" s="331" customFormat="1" ht="15.75" customHeight="1"/>
    <row r="159" s="331" customFormat="1" ht="15.75" customHeight="1"/>
    <row r="160" s="331" customFormat="1" ht="15.75" customHeight="1"/>
    <row r="161" s="331" customFormat="1" ht="15.75" customHeight="1"/>
    <row r="162" s="331" customFormat="1" ht="15.75" customHeight="1"/>
    <row r="163" s="331" customFormat="1" ht="15.75" customHeight="1"/>
    <row r="164" s="331" customFormat="1" ht="15.75" customHeight="1"/>
    <row r="165" s="331" customFormat="1" ht="15.75" customHeight="1"/>
    <row r="166" s="331" customFormat="1" ht="15.75" customHeight="1"/>
    <row r="167" s="331" customFormat="1" ht="15.75" customHeight="1"/>
    <row r="168" s="331" customFormat="1" ht="15.75" customHeight="1"/>
    <row r="169" s="331" customFormat="1" ht="15.75" customHeight="1"/>
    <row r="170" s="331" customFormat="1" ht="15.75" customHeight="1"/>
    <row r="171" s="331" customFormat="1" ht="15.75" customHeight="1"/>
    <row r="172" s="331" customFormat="1" ht="15.75" customHeight="1"/>
    <row r="173" s="331" customFormat="1" ht="15.75" customHeight="1"/>
    <row r="174" s="331" customFormat="1" ht="15.75" customHeight="1"/>
    <row r="175" s="331" customFormat="1" ht="15.75" customHeight="1"/>
    <row r="176" s="331" customFormat="1" ht="15.75" customHeight="1"/>
    <row r="177" s="331" customFormat="1" ht="15.75" customHeight="1"/>
    <row r="178" s="331" customFormat="1" ht="15.75" customHeight="1"/>
    <row r="179" s="331" customFormat="1" ht="15.75" customHeight="1"/>
    <row r="180" s="331" customFormat="1" ht="15.75" customHeight="1"/>
    <row r="181" s="331" customFormat="1" ht="15.75" customHeight="1"/>
    <row r="182" s="331" customFormat="1" ht="15.75" customHeight="1"/>
    <row r="183" s="331" customFormat="1" ht="15.75" customHeight="1"/>
    <row r="184" s="331" customFormat="1" ht="15.75" customHeight="1"/>
    <row r="185" s="331" customFormat="1" ht="15.75" customHeight="1"/>
    <row r="186" s="331" customFormat="1" ht="15.75" customHeight="1"/>
    <row r="187" s="331" customFormat="1" ht="15.75" customHeight="1"/>
    <row r="188" s="331" customFormat="1" ht="15.75" customHeight="1"/>
    <row r="189" s="331" customFormat="1" ht="15.75" customHeight="1"/>
    <row r="190" s="331" customFormat="1" ht="15.75" customHeight="1"/>
    <row r="191" s="331" customFormat="1" ht="15.75" customHeight="1"/>
    <row r="192" s="331" customFormat="1" ht="15.75" customHeight="1"/>
    <row r="193" s="331" customFormat="1" ht="15.75" customHeight="1"/>
    <row r="194" s="331" customFormat="1" ht="15.75" customHeight="1"/>
    <row r="195" s="331" customFormat="1" ht="15.75" customHeight="1"/>
    <row r="196" s="331" customFormat="1" ht="15.75" customHeight="1"/>
    <row r="197" s="331" customFormat="1" ht="15.75" customHeight="1"/>
    <row r="198" s="331" customFormat="1" ht="15.75" customHeight="1"/>
    <row r="199" s="331" customFormat="1" ht="15.75" customHeight="1"/>
    <row r="200" s="331" customFormat="1" ht="15.75" customHeight="1"/>
    <row r="201" s="331" customFormat="1" ht="15.75" customHeight="1"/>
    <row r="202" s="331" customFormat="1" ht="15.75" customHeight="1"/>
    <row r="203" s="331" customFormat="1" ht="15.75" customHeight="1"/>
    <row r="204" s="331" customFormat="1" ht="15.75" customHeight="1"/>
    <row r="205" s="331" customFormat="1" ht="15.75" customHeight="1"/>
    <row r="206" s="331" customFormat="1" ht="15.75" customHeight="1"/>
    <row r="207" s="331" customFormat="1" ht="15.75" customHeight="1"/>
    <row r="208" s="331" customFormat="1" ht="15.75" customHeight="1"/>
    <row r="209" s="331" customFormat="1" ht="15.75" customHeight="1"/>
    <row r="210" s="331" customFormat="1" ht="15.75" customHeight="1"/>
    <row r="211" s="331" customFormat="1" ht="15.75" customHeight="1"/>
    <row r="212" s="331" customFormat="1" ht="15.75" customHeight="1"/>
    <row r="213" s="331" customFormat="1" ht="15.75" customHeight="1"/>
    <row r="214" s="331" customFormat="1" ht="15.75" customHeight="1"/>
    <row r="215" s="331" customFormat="1" ht="15.75" customHeight="1"/>
    <row r="216" s="331" customFormat="1" ht="15.75" customHeight="1"/>
    <row r="217" s="331" customFormat="1" ht="15.75" customHeight="1"/>
    <row r="218" s="331" customFormat="1" ht="15.75" customHeight="1"/>
    <row r="219" s="331" customFormat="1" ht="15.75" customHeight="1"/>
    <row r="220" s="331" customFormat="1" ht="15.75" customHeight="1"/>
    <row r="221" s="331" customFormat="1" ht="15.75" customHeight="1"/>
    <row r="222" s="331" customFormat="1" ht="15.75" customHeight="1"/>
    <row r="223" s="331" customFormat="1" ht="15.75" customHeight="1"/>
    <row r="224" s="331" customFormat="1" ht="15.75" customHeight="1"/>
    <row r="225" s="331" customFormat="1" ht="15.75" customHeight="1"/>
    <row r="226" s="331" customFormat="1" ht="15.75" customHeight="1"/>
    <row r="227" s="331" customFormat="1" ht="15.75" customHeight="1"/>
    <row r="228" s="331" customFormat="1" ht="15.75" customHeight="1"/>
    <row r="229" s="331" customFormat="1" ht="15.75" customHeight="1"/>
    <row r="230" s="331" customFormat="1" ht="15.75" customHeight="1"/>
    <row r="231" s="331" customFormat="1" ht="15.75" customHeight="1"/>
    <row r="232" s="331" customFormat="1" ht="15.75" customHeight="1"/>
    <row r="233" s="331" customFormat="1" ht="15.75" customHeight="1"/>
    <row r="234" s="331" customFormat="1" ht="15.75" customHeight="1"/>
    <row r="235" s="331" customFormat="1" ht="15.75" customHeight="1"/>
    <row r="236" s="331" customFormat="1" ht="15.75" customHeight="1"/>
    <row r="237" s="331" customFormat="1" ht="15.75" customHeight="1"/>
    <row r="238" s="331" customFormat="1" ht="15.75" customHeight="1"/>
    <row r="239" s="331" customFormat="1" ht="15.75" customHeight="1"/>
    <row r="240" s="331" customFormat="1" ht="15.75" customHeight="1"/>
    <row r="241" s="331" customFormat="1" ht="15.75" customHeight="1"/>
    <row r="242" s="331" customFormat="1" ht="15.75" customHeight="1"/>
    <row r="243" s="331" customFormat="1" ht="15.75" customHeight="1"/>
    <row r="244" s="331" customFormat="1" ht="15.75" customHeight="1"/>
    <row r="245" s="331" customFormat="1" ht="15.75" customHeight="1"/>
    <row r="246" s="331" customFormat="1" ht="15.75" customHeight="1"/>
    <row r="247" s="331" customFormat="1" ht="15.75" customHeight="1"/>
    <row r="248" s="331" customFormat="1" ht="15.75" customHeight="1"/>
    <row r="249" s="331" customFormat="1" ht="15.75" customHeight="1"/>
    <row r="250" s="331" customFormat="1" ht="15.75" customHeight="1"/>
    <row r="251" s="331" customFormat="1" ht="15.75" customHeight="1"/>
    <row r="252" s="331" customFormat="1" ht="15.75" customHeight="1"/>
    <row r="253" s="331" customFormat="1" ht="15.75" customHeight="1"/>
    <row r="254" s="331" customFormat="1" ht="15.75" customHeight="1"/>
    <row r="255" s="331" customFormat="1" ht="15.75" customHeight="1"/>
    <row r="256" s="331" customFormat="1" ht="15.75" customHeight="1"/>
    <row r="257" s="331" customFormat="1" ht="15.75" customHeight="1"/>
    <row r="258" s="331" customFormat="1" ht="15.75" customHeight="1"/>
    <row r="259" s="331" customFormat="1" ht="15.75" customHeight="1"/>
    <row r="260" s="331" customFormat="1" ht="15.75" customHeight="1"/>
    <row r="261" s="331" customFormat="1" ht="15.75" customHeight="1"/>
    <row r="262" s="331" customFormat="1" ht="15.75" customHeight="1"/>
    <row r="263" s="331" customFormat="1" ht="15.75" customHeight="1"/>
    <row r="264" s="331" customFormat="1" ht="15.75" customHeight="1"/>
    <row r="265" s="331" customFormat="1" ht="15.75" customHeight="1"/>
    <row r="266" s="331" customFormat="1" ht="15.75" customHeight="1"/>
    <row r="267" s="331" customFormat="1" ht="15.75" customHeight="1"/>
    <row r="268" s="331" customFormat="1" ht="15.75" customHeight="1"/>
    <row r="269" s="331" customFormat="1" ht="15.75" customHeight="1"/>
    <row r="270" s="331" customFormat="1" ht="15.75" customHeight="1"/>
    <row r="271" s="331" customFormat="1" ht="15.75" customHeight="1"/>
    <row r="272" s="331" customFormat="1" ht="15.75" customHeight="1"/>
    <row r="273" s="331" customFormat="1" ht="15.75" customHeight="1"/>
    <row r="274" s="331" customFormat="1" ht="15.75" customHeight="1"/>
    <row r="275" s="331" customFormat="1" ht="15.75" customHeight="1"/>
    <row r="276" s="331" customFormat="1" ht="15.75" customHeight="1"/>
    <row r="277" s="331" customFormat="1" ht="15.75" customHeight="1"/>
    <row r="278" s="331" customFormat="1" ht="15.75" customHeight="1"/>
    <row r="279" s="331" customFormat="1" ht="15.75" customHeight="1"/>
    <row r="280" s="331" customFormat="1" ht="15.75" customHeight="1"/>
    <row r="281" s="331" customFormat="1" ht="15.75" customHeight="1"/>
    <row r="282" s="331" customFormat="1" ht="15.75" customHeight="1"/>
    <row r="283" s="331" customFormat="1" ht="15.75" customHeight="1"/>
    <row r="284" s="331" customFormat="1" ht="15.75" customHeight="1"/>
    <row r="285" s="331" customFormat="1" ht="15.75" customHeight="1"/>
    <row r="286" s="331" customFormat="1" ht="15.75" customHeight="1"/>
    <row r="287" s="331" customFormat="1" ht="15.75" customHeight="1"/>
    <row r="288" s="331" customFormat="1" ht="15.75" customHeight="1"/>
    <row r="289" s="331" customFormat="1" ht="15.75" customHeight="1"/>
    <row r="290" s="331" customFormat="1" ht="15.75" customHeight="1"/>
    <row r="291" s="331" customFormat="1" ht="15.75" customHeight="1"/>
    <row r="292" s="331" customFormat="1" ht="15.75" customHeight="1"/>
    <row r="293" s="331" customFormat="1" ht="15.75" customHeight="1"/>
    <row r="294" s="331" customFormat="1" ht="15.75" customHeight="1"/>
    <row r="295" s="331" customFormat="1" ht="15.75" customHeight="1"/>
    <row r="296" s="331" customFormat="1" ht="15.75" customHeight="1"/>
    <row r="297" s="331" customFormat="1" ht="15.75" customHeight="1"/>
    <row r="298" s="331" customFormat="1" ht="15.75" customHeight="1"/>
    <row r="299" s="331" customFormat="1" ht="15.75" customHeight="1"/>
    <row r="300" s="331" customFormat="1" ht="15.75" customHeight="1"/>
    <row r="301" s="331" customFormat="1" ht="15.75" customHeight="1"/>
    <row r="302" s="331" customFormat="1" ht="15.75" customHeight="1"/>
    <row r="303" s="331" customFormat="1" ht="15.75" customHeight="1"/>
    <row r="304" s="331" customFormat="1" ht="15.75" customHeight="1"/>
    <row r="305" s="331" customFormat="1" ht="15.75" customHeight="1"/>
    <row r="306" s="331" customFormat="1" ht="15.75" customHeight="1"/>
    <row r="307" s="331" customFormat="1" ht="15.75" customHeight="1"/>
    <row r="308" s="331" customFormat="1" ht="15.75" customHeight="1"/>
    <row r="309" s="331" customFormat="1" ht="15.75" customHeight="1"/>
    <row r="310" s="331" customFormat="1" ht="15.75" customHeight="1"/>
    <row r="311" s="331" customFormat="1" ht="15.75" customHeight="1"/>
    <row r="312" s="331" customFormat="1" ht="15.75" customHeight="1"/>
    <row r="313" s="331" customFormat="1" ht="15.75" customHeight="1"/>
    <row r="314" s="331" customFormat="1" ht="15.75" customHeight="1"/>
    <row r="315" s="331" customFormat="1" ht="15.75" customHeight="1"/>
    <row r="316" s="331" customFormat="1" ht="15.75" customHeight="1"/>
    <row r="317" s="331" customFormat="1" ht="15.75" customHeight="1"/>
    <row r="318" s="331" customFormat="1" ht="15.75" customHeight="1"/>
    <row r="319" s="331" customFormat="1" ht="15.75" customHeight="1"/>
    <row r="320" s="331" customFormat="1" ht="15.75" customHeight="1"/>
    <row r="321" s="331" customFormat="1" ht="15.75" customHeight="1"/>
    <row r="322" s="331" customFormat="1" ht="15.75" customHeight="1"/>
    <row r="323" s="331" customFormat="1" ht="15.75" customHeight="1"/>
    <row r="324" s="331" customFormat="1" ht="15.75" customHeight="1"/>
    <row r="325" s="331" customFormat="1" ht="15.75" customHeight="1"/>
    <row r="326" s="331" customFormat="1" ht="15.75" customHeight="1"/>
    <row r="327" s="331" customFormat="1" ht="15.75" customHeight="1"/>
    <row r="328" s="331" customFormat="1" ht="15.75" customHeight="1"/>
    <row r="329" s="331" customFormat="1" ht="15.75" customHeight="1"/>
    <row r="330" s="331" customFormat="1" ht="15.75" customHeight="1"/>
    <row r="331" s="331" customFormat="1" ht="15.75" customHeight="1"/>
    <row r="332" s="331" customFormat="1" ht="15.75" customHeight="1"/>
    <row r="333" s="331" customFormat="1" ht="15.75" customHeight="1"/>
    <row r="334" s="331" customFormat="1" ht="15.75" customHeight="1"/>
    <row r="335" s="331" customFormat="1" ht="15.75" customHeight="1"/>
    <row r="336" s="331" customFormat="1" ht="15.75" customHeight="1"/>
    <row r="337" s="331" customFormat="1" ht="15.75" customHeight="1"/>
    <row r="338" s="331" customFormat="1" ht="15.75" customHeight="1"/>
    <row r="339" s="331" customFormat="1" ht="15.75" customHeight="1"/>
    <row r="340" s="331" customFormat="1" ht="15.75" customHeight="1"/>
    <row r="341" s="331" customFormat="1" ht="15.75" customHeight="1"/>
    <row r="342" s="331" customFormat="1" ht="15.75" customHeight="1"/>
    <row r="343" s="331" customFormat="1" ht="15.75" customHeight="1"/>
    <row r="344" s="331" customFormat="1" ht="15.75" customHeight="1"/>
    <row r="345" s="331" customFormat="1" ht="15.75" customHeight="1"/>
    <row r="346" s="331" customFormat="1" ht="15.75" customHeight="1"/>
    <row r="347" s="331" customFormat="1" ht="15.75" customHeight="1"/>
    <row r="348" s="331" customFormat="1" ht="15.75" customHeight="1"/>
    <row r="349" s="331" customFormat="1" ht="15.75" customHeight="1"/>
    <row r="350" s="331" customFormat="1" ht="15.75" customHeight="1"/>
    <row r="351" s="331" customFormat="1" ht="15.75" customHeight="1"/>
    <row r="352" s="331" customFormat="1" ht="15.75" customHeight="1"/>
    <row r="353" s="331" customFormat="1" ht="15.75" customHeight="1"/>
    <row r="354" s="331" customFormat="1" ht="15.75" customHeight="1"/>
    <row r="355" s="331" customFormat="1" ht="15.75" customHeight="1"/>
    <row r="356" s="331" customFormat="1" ht="15.75" customHeight="1"/>
    <row r="357" s="331" customFormat="1" ht="15.75" customHeight="1"/>
    <row r="358" s="331" customFormat="1" ht="15.75" customHeight="1"/>
    <row r="359" s="331" customFormat="1" ht="15.75" customHeight="1"/>
    <row r="360" s="331" customFormat="1" ht="15.75" customHeight="1"/>
    <row r="361" s="331" customFormat="1" ht="15.75" customHeight="1"/>
    <row r="362" s="331" customFormat="1" ht="15.75" customHeight="1"/>
    <row r="363" s="331" customFormat="1" ht="15.75" customHeight="1"/>
    <row r="364" s="331" customFormat="1" ht="15.75" customHeight="1"/>
    <row r="365" s="331" customFormat="1" ht="15.75" customHeight="1"/>
    <row r="366" s="331" customFormat="1" ht="15.75" customHeight="1"/>
    <row r="367" s="331" customFormat="1" ht="15.75" customHeight="1"/>
    <row r="368" s="331" customFormat="1" ht="15.75" customHeight="1"/>
    <row r="369" s="331" customFormat="1" ht="15.75" customHeight="1"/>
    <row r="370" s="331" customFormat="1" ht="15.75" customHeight="1"/>
    <row r="371" s="331" customFormat="1" ht="15.75" customHeight="1"/>
    <row r="372" s="331" customFormat="1" ht="15.75" customHeight="1"/>
    <row r="373" s="331" customFormat="1" ht="15.75" customHeight="1"/>
    <row r="374" s="331" customFormat="1" ht="15.75" customHeight="1"/>
    <row r="375" s="331" customFormat="1" ht="15.75" customHeight="1"/>
    <row r="376" s="331" customFormat="1" ht="15.75" customHeight="1"/>
    <row r="377" s="331" customFormat="1" ht="15.75" customHeight="1"/>
    <row r="378" s="331" customFormat="1" ht="15.75" customHeight="1"/>
    <row r="379" s="331" customFormat="1" ht="15.75" customHeight="1"/>
    <row r="380" s="331" customFormat="1" ht="15.75" customHeight="1"/>
    <row r="381" s="331" customFormat="1" ht="15.75" customHeight="1"/>
    <row r="382" s="331" customFormat="1" ht="15.75" customHeight="1"/>
    <row r="383" s="331" customFormat="1" ht="15.75" customHeight="1"/>
    <row r="384" s="331" customFormat="1" ht="15.75" customHeight="1"/>
    <row r="385" s="331" customFormat="1" ht="15.75" customHeight="1"/>
    <row r="386" s="331" customFormat="1" ht="15.75" customHeight="1"/>
    <row r="387" s="331" customFormat="1" ht="15.75" customHeight="1"/>
    <row r="388" s="331" customFormat="1" ht="15.75" customHeight="1"/>
    <row r="389" s="331" customFormat="1" ht="15.75" customHeight="1"/>
    <row r="390" s="331" customFormat="1" ht="15.75" customHeight="1"/>
    <row r="391" s="331" customFormat="1" ht="15.75" customHeight="1"/>
    <row r="392" s="331" customFormat="1" ht="15.75" customHeight="1"/>
    <row r="393" s="331" customFormat="1" ht="15.75" customHeight="1"/>
    <row r="394" s="331" customFormat="1" ht="15.75" customHeight="1"/>
    <row r="395" s="331" customFormat="1" ht="15.75" customHeight="1"/>
    <row r="396" s="331" customFormat="1" ht="15.75" customHeight="1"/>
    <row r="397" s="331" customFormat="1" ht="15.75" customHeight="1"/>
    <row r="398" s="331" customFormat="1" ht="15.75" customHeight="1"/>
    <row r="399" s="331" customFormat="1" ht="15.75" customHeight="1"/>
    <row r="400" s="331" customFormat="1" ht="15.75" customHeight="1"/>
    <row r="401" s="331" customFormat="1" ht="15.75" customHeight="1"/>
    <row r="402" s="331" customFormat="1" ht="15.75" customHeight="1"/>
    <row r="403" s="331" customFormat="1" ht="15.75" customHeight="1"/>
    <row r="404" s="331" customFormat="1" ht="15.75" customHeight="1"/>
    <row r="405" s="331" customFormat="1" ht="15.75" customHeight="1"/>
    <row r="406" s="331" customFormat="1" ht="15.75" customHeight="1"/>
    <row r="407" s="331" customFormat="1" ht="15.75" customHeight="1"/>
    <row r="408" s="331" customFormat="1" ht="15.75" customHeight="1"/>
    <row r="409" s="331" customFormat="1" ht="15.75" customHeight="1"/>
    <row r="410" s="331" customFormat="1" ht="15.75" customHeight="1"/>
    <row r="411" s="331" customFormat="1" ht="15.75" customHeight="1"/>
    <row r="412" s="331" customFormat="1" ht="15.75" customHeight="1"/>
    <row r="413" s="331" customFormat="1" ht="15.75" customHeight="1"/>
    <row r="414" s="331" customFormat="1" ht="15.75" customHeight="1"/>
    <row r="415" s="331" customFormat="1" ht="15.75" customHeight="1"/>
    <row r="416" s="331" customFormat="1" ht="15.75" customHeight="1"/>
    <row r="417" s="331" customFormat="1" ht="15.75" customHeight="1"/>
    <row r="418" s="331" customFormat="1" ht="15.75" customHeight="1"/>
    <row r="419" s="331" customFormat="1" ht="15.75" customHeight="1"/>
    <row r="420" s="331" customFormat="1" ht="15.75" customHeight="1"/>
    <row r="421" s="331" customFormat="1" ht="15.75" customHeight="1"/>
    <row r="422" s="331" customFormat="1" ht="15.75" customHeight="1"/>
    <row r="423" s="331" customFormat="1" ht="15.75" customHeight="1"/>
    <row r="424" s="331" customFormat="1" ht="15.75" customHeight="1"/>
    <row r="425" s="331" customFormat="1" ht="15.75" customHeight="1"/>
    <row r="426" s="331" customFormat="1" ht="15.75" customHeight="1"/>
    <row r="427" s="331" customFormat="1" ht="15.75" customHeight="1"/>
    <row r="428" s="331" customFormat="1" ht="15.75" customHeight="1"/>
    <row r="429" s="331" customFormat="1" ht="15.75" customHeight="1"/>
    <row r="430" s="331" customFormat="1" ht="15.75" customHeight="1"/>
    <row r="431" s="331" customFormat="1" ht="15.75" customHeight="1"/>
    <row r="432" s="331" customFormat="1" ht="15.75" customHeight="1"/>
    <row r="433" s="331" customFormat="1" ht="15.75" customHeight="1"/>
    <row r="434" s="331" customFormat="1" ht="15.75" customHeight="1"/>
    <row r="435" s="331" customFormat="1" ht="15.75" customHeight="1"/>
    <row r="436" s="331" customFormat="1" ht="15.75" customHeight="1"/>
    <row r="437" s="331" customFormat="1" ht="15.75" customHeight="1"/>
    <row r="438" s="331" customFormat="1" ht="15.75" customHeight="1"/>
    <row r="439" s="331" customFormat="1" ht="15.75" customHeight="1"/>
    <row r="440" s="331" customFormat="1" ht="15.75" customHeight="1"/>
    <row r="441" s="331" customFormat="1" ht="15.75" customHeight="1"/>
    <row r="442" s="331" customFormat="1" ht="15.75" customHeight="1"/>
    <row r="443" s="331" customFormat="1" ht="15.75" customHeight="1"/>
    <row r="444" s="331" customFormat="1" ht="15.75" customHeight="1"/>
    <row r="445" s="331" customFormat="1" ht="15.75" customHeight="1"/>
    <row r="446" s="331" customFormat="1" ht="15.75" customHeight="1"/>
    <row r="447" s="331" customFormat="1" ht="15.75" customHeight="1"/>
    <row r="448" s="331" customFormat="1" ht="15.75" customHeight="1"/>
    <row r="449" s="331" customFormat="1" ht="15.75" customHeight="1"/>
    <row r="450" s="331" customFormat="1" ht="15.75" customHeight="1"/>
    <row r="451" s="331" customFormat="1" ht="15.75" customHeight="1"/>
    <row r="452" s="331" customFormat="1" ht="15.75" customHeight="1"/>
    <row r="453" s="331" customFormat="1" ht="15.75" customHeight="1"/>
    <row r="454" s="331" customFormat="1" ht="15.75" customHeight="1"/>
    <row r="455" s="331" customFormat="1" ht="15.75" customHeight="1"/>
    <row r="456" s="331" customFormat="1" ht="15.75" customHeight="1"/>
    <row r="457" s="331" customFormat="1" ht="15.75" customHeight="1"/>
    <row r="458" s="331" customFormat="1" ht="15.75" customHeight="1"/>
    <row r="459" s="331" customFormat="1" ht="15.75" customHeight="1"/>
    <row r="460" s="331" customFormat="1" ht="15.75" customHeight="1"/>
    <row r="461" s="331" customFormat="1" ht="15.75" customHeight="1"/>
    <row r="462" s="331" customFormat="1" ht="15.75" customHeight="1"/>
    <row r="463" s="331" customFormat="1" ht="15.75" customHeight="1"/>
    <row r="464" s="331" customFormat="1" ht="15.75" customHeight="1"/>
    <row r="465" s="331" customFormat="1" ht="15.75" customHeight="1"/>
    <row r="466" s="331" customFormat="1" ht="15.75" customHeight="1"/>
    <row r="467" s="331" customFormat="1" ht="15.75" customHeight="1"/>
    <row r="468" s="331" customFormat="1" ht="15.75" customHeight="1"/>
    <row r="469" s="331" customFormat="1" ht="15.75" customHeight="1"/>
    <row r="470" s="331" customFormat="1" ht="15.75" customHeight="1"/>
    <row r="471" s="331" customFormat="1" ht="15.75" customHeight="1"/>
    <row r="472" s="331" customFormat="1" ht="15.75" customHeight="1"/>
    <row r="473" s="331" customFormat="1" ht="15.75" customHeight="1"/>
    <row r="474" s="331" customFormat="1" ht="15.75" customHeight="1"/>
    <row r="475" s="331" customFormat="1" ht="15.75" customHeight="1"/>
    <row r="476" s="331" customFormat="1" ht="15.75" customHeight="1"/>
    <row r="477" s="331" customFormat="1" ht="15.75" customHeight="1"/>
    <row r="478" s="331" customFormat="1" ht="15.75" customHeight="1"/>
    <row r="479" s="331" customFormat="1" ht="15.75" customHeight="1"/>
    <row r="480" s="331" customFormat="1" ht="15.75" customHeight="1"/>
    <row r="481" s="331" customFormat="1" ht="15.75" customHeight="1"/>
    <row r="482" s="331" customFormat="1" ht="15.75" customHeight="1"/>
    <row r="483" s="331" customFormat="1" ht="15.75" customHeight="1"/>
    <row r="484" s="331" customFormat="1" ht="15.75" customHeight="1"/>
    <row r="485" s="331" customFormat="1" ht="15.75" customHeight="1"/>
    <row r="486" s="331" customFormat="1" ht="15.75" customHeight="1"/>
    <row r="487" s="331" customFormat="1" ht="15.75" customHeight="1"/>
    <row r="488" s="331" customFormat="1" ht="15.75" customHeight="1"/>
    <row r="489" s="331" customFormat="1" ht="15.75" customHeight="1"/>
    <row r="490" s="331" customFormat="1" ht="15.75" customHeight="1"/>
    <row r="491" s="331" customFormat="1" ht="15.75" customHeight="1"/>
    <row r="492" s="331" customFormat="1" ht="15.75" customHeight="1"/>
    <row r="493" s="331" customFormat="1" ht="15.75" customHeight="1"/>
    <row r="494" s="331" customFormat="1" ht="15.75" customHeight="1"/>
    <row r="495" s="331" customFormat="1" ht="15.75" customHeight="1"/>
    <row r="496" s="331" customFormat="1" ht="15.75" customHeight="1"/>
    <row r="497" s="331" customFormat="1" ht="15.75" customHeight="1"/>
    <row r="498" s="331" customFormat="1" ht="15.75" customHeight="1"/>
    <row r="499" s="331" customFormat="1" ht="15.75" customHeight="1"/>
    <row r="500" s="331" customFormat="1" ht="15.75" customHeight="1"/>
    <row r="501" s="331" customFormat="1" ht="15.75" customHeight="1"/>
    <row r="502" s="331" customFormat="1" ht="15.75" customHeight="1"/>
    <row r="503" s="331" customFormat="1" ht="15.75" customHeight="1"/>
    <row r="504" s="331" customFormat="1" ht="15.75" customHeight="1"/>
    <row r="505" s="331" customFormat="1" ht="15.75" customHeight="1"/>
    <row r="506" s="331" customFormat="1" ht="15.75" customHeight="1"/>
    <row r="507" s="331" customFormat="1" ht="15.75" customHeight="1"/>
    <row r="508" s="331" customFormat="1" ht="15.75" customHeight="1"/>
    <row r="509" s="331" customFormat="1" ht="15.75" customHeight="1"/>
    <row r="510" s="331" customFormat="1" ht="15.75" customHeight="1"/>
    <row r="511" s="331" customFormat="1" ht="15.75" customHeight="1"/>
    <row r="512" s="331" customFormat="1" ht="15.75" customHeight="1"/>
    <row r="513" s="331" customFormat="1" ht="15.75" customHeight="1"/>
    <row r="514" s="331" customFormat="1" ht="15.75" customHeight="1"/>
    <row r="515" s="331" customFormat="1" ht="15.75" customHeight="1"/>
    <row r="516" s="331" customFormat="1" ht="15.75" customHeight="1"/>
    <row r="517" s="331" customFormat="1" ht="15.75" customHeight="1"/>
    <row r="518" s="331" customFormat="1" ht="15.75" customHeight="1"/>
    <row r="519" s="331" customFormat="1" ht="15.75" customHeight="1"/>
    <row r="520" s="331" customFormat="1" ht="15.75" customHeight="1"/>
    <row r="521" s="331" customFormat="1" ht="15.75" customHeight="1"/>
    <row r="522" s="331" customFormat="1" ht="15.75" customHeight="1"/>
    <row r="523" s="331" customFormat="1" ht="15.75" customHeight="1"/>
    <row r="524" s="331" customFormat="1" ht="15.75" customHeight="1"/>
    <row r="525" s="331" customFormat="1" ht="15.75" customHeight="1"/>
    <row r="526" s="331" customFormat="1" ht="15.75" customHeight="1"/>
    <row r="527" s="331" customFormat="1" ht="15.75" customHeight="1"/>
    <row r="528" s="331" customFormat="1" ht="15.75" customHeight="1"/>
    <row r="529" s="331" customFormat="1" ht="15.75" customHeight="1"/>
    <row r="530" s="331" customFormat="1" ht="15.75" customHeight="1"/>
    <row r="531" s="331" customFormat="1" ht="15.75" customHeight="1"/>
    <row r="532" s="331" customFormat="1" ht="15.75" customHeight="1"/>
    <row r="533" s="331" customFormat="1" ht="15.75" customHeight="1"/>
    <row r="534" s="331" customFormat="1" ht="15.75" customHeight="1"/>
    <row r="535" s="331" customFormat="1" ht="15.75" customHeight="1"/>
    <row r="536" s="331" customFormat="1" ht="15.75" customHeight="1"/>
    <row r="537" s="331" customFormat="1" ht="15.75" customHeight="1"/>
    <row r="538" s="331" customFormat="1" ht="15.75" customHeight="1"/>
    <row r="539" s="331" customFormat="1" ht="15.75" customHeight="1"/>
    <row r="540" s="331" customFormat="1" ht="15.75" customHeight="1"/>
    <row r="541" s="331" customFormat="1" ht="15.75" customHeight="1"/>
    <row r="542" s="331" customFormat="1" ht="15.75" customHeight="1"/>
    <row r="543" s="331" customFormat="1" ht="15.75" customHeight="1"/>
    <row r="544" s="331" customFormat="1" ht="15.75" customHeight="1"/>
    <row r="545" s="331" customFormat="1" ht="15.75" customHeight="1"/>
    <row r="546" s="331" customFormat="1" ht="15.75" customHeight="1"/>
    <row r="547" s="331" customFormat="1" ht="15.75" customHeight="1"/>
    <row r="548" s="331" customFormat="1" ht="15.75" customHeight="1"/>
    <row r="549" s="331" customFormat="1" ht="15.75" customHeight="1"/>
    <row r="550" s="331" customFormat="1" ht="15.75" customHeight="1"/>
    <row r="551" s="331" customFormat="1" ht="15.75" customHeight="1"/>
    <row r="552" s="331" customFormat="1" ht="15.75" customHeight="1"/>
    <row r="553" s="331" customFormat="1" ht="15.75" customHeight="1"/>
    <row r="554" s="331" customFormat="1" ht="15.75" customHeight="1"/>
    <row r="555" s="331" customFormat="1" ht="15.75" customHeight="1"/>
    <row r="556" s="331" customFormat="1" ht="15.75" customHeight="1"/>
    <row r="557" s="331" customFormat="1" ht="15.75" customHeight="1"/>
    <row r="558" s="331" customFormat="1" ht="15.75" customHeight="1"/>
    <row r="559" s="331" customFormat="1" ht="15.75" customHeight="1"/>
    <row r="560" s="331" customFormat="1" ht="15.75" customHeight="1"/>
    <row r="561" s="331" customFormat="1" ht="15.75" customHeight="1"/>
    <row r="562" s="331" customFormat="1" ht="15.75" customHeight="1"/>
    <row r="563" s="331" customFormat="1" ht="15.75" customHeight="1"/>
    <row r="564" s="331" customFormat="1" ht="15.75" customHeight="1"/>
    <row r="565" s="331" customFormat="1" ht="15.75" customHeight="1"/>
    <row r="566" s="331" customFormat="1" ht="15.75" customHeight="1"/>
    <row r="567" s="331" customFormat="1" ht="15.75" customHeight="1"/>
    <row r="568" s="331" customFormat="1" ht="15.75" customHeight="1"/>
    <row r="569" s="331" customFormat="1" ht="15.75" customHeight="1"/>
    <row r="570" s="331" customFormat="1" ht="15.75" customHeight="1"/>
    <row r="571" s="331" customFormat="1" ht="15.75" customHeight="1"/>
    <row r="572" s="331" customFormat="1" ht="15.75" customHeight="1"/>
    <row r="573" s="331" customFormat="1" ht="15.75" customHeight="1"/>
    <row r="574" s="331" customFormat="1" ht="15.75" customHeight="1"/>
    <row r="575" s="331" customFormat="1" ht="15.75" customHeight="1"/>
    <row r="576" s="331" customFormat="1" ht="15.75" customHeight="1"/>
    <row r="577" s="331" customFormat="1" ht="15.75" customHeight="1"/>
    <row r="578" s="331" customFormat="1" ht="15.75" customHeight="1"/>
    <row r="579" s="331" customFormat="1" ht="15.75" customHeight="1"/>
    <row r="580" s="331" customFormat="1" ht="15.75" customHeight="1"/>
    <row r="581" s="331" customFormat="1" ht="15.75" customHeight="1"/>
    <row r="582" s="331" customFormat="1" ht="15.75" customHeight="1"/>
    <row r="583" s="331" customFormat="1" ht="15.75" customHeight="1"/>
    <row r="584" s="331" customFormat="1" ht="15.75" customHeight="1"/>
    <row r="585" s="331" customFormat="1" ht="15.75" customHeight="1"/>
    <row r="586" s="331" customFormat="1" ht="15.75" customHeight="1"/>
    <row r="587" s="331" customFormat="1" ht="15.75" customHeight="1"/>
    <row r="588" s="331" customFormat="1" ht="15.75" customHeight="1"/>
    <row r="589" s="331" customFormat="1" ht="15.75" customHeight="1"/>
    <row r="590" s="331" customFormat="1" ht="15.75" customHeight="1"/>
    <row r="591" s="331" customFormat="1" ht="15.75" customHeight="1"/>
    <row r="592" s="331" customFormat="1" ht="15.75" customHeight="1"/>
    <row r="593" s="331" customFormat="1" ht="15.75" customHeight="1"/>
    <row r="594" s="331" customFormat="1" ht="15.75" customHeight="1"/>
    <row r="595" s="331" customFormat="1" ht="15.75" customHeight="1"/>
    <row r="596" s="331" customFormat="1" ht="15.75" customHeight="1"/>
    <row r="597" s="331" customFormat="1" ht="15.75" customHeight="1"/>
    <row r="598" s="331" customFormat="1" ht="15.75" customHeight="1"/>
    <row r="599" s="331" customFormat="1" ht="15.75" customHeight="1"/>
    <row r="600" s="331" customFormat="1" ht="15.75" customHeight="1"/>
    <row r="601" s="331" customFormat="1" ht="15.75" customHeight="1"/>
    <row r="602" s="331" customFormat="1" ht="15.75" customHeight="1"/>
    <row r="603" s="331" customFormat="1" ht="15.75" customHeight="1"/>
    <row r="604" s="331" customFormat="1" ht="15.75" customHeight="1"/>
    <row r="605" s="331" customFormat="1" ht="15.75" customHeight="1"/>
    <row r="606" s="331" customFormat="1" ht="15.75" customHeight="1"/>
    <row r="607" s="331" customFormat="1" ht="15.75" customHeight="1"/>
    <row r="608" s="331" customFormat="1" ht="15.75" customHeight="1"/>
    <row r="609" s="331" customFormat="1" ht="15.75" customHeight="1"/>
    <row r="610" s="331" customFormat="1" ht="15.75" customHeight="1"/>
    <row r="611" s="331" customFormat="1" ht="15.75" customHeight="1"/>
    <row r="612" s="331" customFormat="1" ht="15.75" customHeight="1"/>
    <row r="613" s="331" customFormat="1" ht="15.75" customHeight="1"/>
    <row r="614" s="331" customFormat="1" ht="15.75" customHeight="1"/>
    <row r="615" s="331" customFormat="1" ht="15.75" customHeight="1"/>
    <row r="616" s="331" customFormat="1" ht="15.75" customHeight="1"/>
    <row r="617" s="331" customFormat="1" ht="15.75" customHeight="1"/>
    <row r="618" s="331" customFormat="1" ht="15.75" customHeight="1"/>
    <row r="619" s="331" customFormat="1" ht="15.75" customHeight="1"/>
    <row r="620" s="331" customFormat="1" ht="15.75" customHeight="1"/>
    <row r="621" s="331" customFormat="1" ht="15.75" customHeight="1"/>
    <row r="622" s="331" customFormat="1" ht="15.75" customHeight="1"/>
    <row r="623" s="331" customFormat="1" ht="15.75" customHeight="1"/>
    <row r="624" s="331" customFormat="1" ht="15.75" customHeight="1"/>
    <row r="625" s="331" customFormat="1" ht="15.75" customHeight="1"/>
    <row r="626" s="331" customFormat="1" ht="15.75" customHeight="1"/>
    <row r="627" s="331" customFormat="1" ht="15.75" customHeight="1"/>
    <row r="628" s="331" customFormat="1" ht="15.75" customHeight="1"/>
    <row r="629" s="331" customFormat="1" ht="15.75" customHeight="1"/>
    <row r="630" s="331" customFormat="1" ht="15.75" customHeight="1"/>
    <row r="631" s="331" customFormat="1" ht="15.75" customHeight="1"/>
    <row r="632" s="331" customFormat="1" ht="15.75" customHeight="1"/>
    <row r="633" s="331" customFormat="1" ht="15.75" customHeight="1"/>
    <row r="634" s="331" customFormat="1" ht="15.75" customHeight="1"/>
    <row r="635" s="331" customFormat="1" ht="15.75" customHeight="1"/>
    <row r="636" s="331" customFormat="1" ht="15.75" customHeight="1"/>
    <row r="637" s="331" customFormat="1" ht="15.75" customHeight="1"/>
    <row r="638" s="331" customFormat="1" ht="15.75" customHeight="1"/>
    <row r="639" s="331" customFormat="1" ht="15.75" customHeight="1"/>
    <row r="640" s="331" customFormat="1" ht="15.75" customHeight="1"/>
    <row r="641" s="331" customFormat="1" ht="15.75" customHeight="1"/>
    <row r="642" s="331" customFormat="1" ht="15.75" customHeight="1"/>
    <row r="643" s="331" customFormat="1" ht="15.75" customHeight="1"/>
    <row r="644" s="331" customFormat="1" ht="15.75" customHeight="1"/>
    <row r="645" s="331" customFormat="1" ht="15.75" customHeight="1"/>
    <row r="646" s="331" customFormat="1" ht="15.75" customHeight="1"/>
    <row r="647" s="331" customFormat="1" ht="15.75" customHeight="1"/>
    <row r="648" s="331" customFormat="1" ht="15.75" customHeight="1"/>
    <row r="649" s="331" customFormat="1" ht="15.75" customHeight="1"/>
    <row r="650" s="331" customFormat="1" ht="15.75" customHeight="1"/>
    <row r="651" s="331" customFormat="1" ht="15.75" customHeight="1"/>
    <row r="652" s="331" customFormat="1" ht="15.75" customHeight="1"/>
    <row r="653" s="331" customFormat="1" ht="15.75" customHeight="1"/>
    <row r="654" s="331" customFormat="1" ht="15.75" customHeight="1"/>
    <row r="655" s="331" customFormat="1" ht="15.75" customHeight="1"/>
    <row r="656" s="331" customFormat="1" ht="15.75" customHeight="1"/>
    <row r="657" s="331" customFormat="1" ht="15.75" customHeight="1"/>
    <row r="658" s="331" customFormat="1" ht="15.75" customHeight="1"/>
    <row r="659" s="331" customFormat="1" ht="15.75" customHeight="1"/>
    <row r="660" s="331" customFormat="1" ht="15.75" customHeight="1"/>
    <row r="661" s="331" customFormat="1" ht="15.75" customHeight="1"/>
    <row r="662" s="331" customFormat="1" ht="15.75" customHeight="1"/>
    <row r="663" s="331" customFormat="1" ht="15.75" customHeight="1"/>
    <row r="664" s="331" customFormat="1" ht="15.75" customHeight="1"/>
    <row r="665" s="331" customFormat="1" ht="15.75" customHeight="1"/>
    <row r="666" s="331" customFormat="1" ht="15.75" customHeight="1"/>
    <row r="667" s="331" customFormat="1" ht="15.75" customHeight="1"/>
    <row r="668" s="331" customFormat="1" ht="15.75" customHeight="1"/>
    <row r="669" s="331" customFormat="1" ht="15.75" customHeight="1"/>
    <row r="670" s="331" customFormat="1" ht="15.75" customHeight="1"/>
    <row r="671" s="331" customFormat="1" ht="15.75" customHeight="1"/>
    <row r="672" s="331" customFormat="1" ht="15.75" customHeight="1"/>
    <row r="673" s="331" customFormat="1" ht="15.75" customHeight="1"/>
    <row r="674" s="331" customFormat="1" ht="15.75" customHeight="1"/>
    <row r="675" s="331" customFormat="1" ht="15.75" customHeight="1"/>
    <row r="676" s="331" customFormat="1" ht="15.75" customHeight="1"/>
    <row r="677" s="331" customFormat="1" ht="15.75" customHeight="1"/>
    <row r="678" s="331" customFormat="1" ht="15.75" customHeight="1"/>
    <row r="679" s="331" customFormat="1" ht="15.75" customHeight="1"/>
    <row r="680" s="331" customFormat="1" ht="15.75" customHeight="1"/>
    <row r="681" s="331" customFormat="1" ht="15.75" customHeight="1"/>
    <row r="682" s="331" customFormat="1" ht="15.75" customHeight="1"/>
    <row r="683" s="331" customFormat="1" ht="15.75" customHeight="1"/>
    <row r="684" s="331" customFormat="1" ht="15.75" customHeight="1"/>
    <row r="685" s="331" customFormat="1" ht="15.75" customHeight="1"/>
    <row r="686" s="331" customFormat="1" ht="15.75" customHeight="1"/>
    <row r="687" s="331" customFormat="1" ht="15.75" customHeight="1"/>
    <row r="688" s="331" customFormat="1" ht="15.75" customHeight="1"/>
    <row r="689" s="331" customFormat="1" ht="15.75" customHeight="1"/>
    <row r="690" s="331" customFormat="1" ht="15.75" customHeight="1"/>
    <row r="691" s="331" customFormat="1" ht="15.75" customHeight="1"/>
    <row r="692" s="331" customFormat="1" ht="15.75" customHeight="1"/>
    <row r="693" s="331" customFormat="1" ht="15.75" customHeight="1"/>
    <row r="694" s="331" customFormat="1" ht="15.75" customHeight="1"/>
    <row r="695" s="331" customFormat="1" ht="15.75" customHeight="1"/>
    <row r="696" s="331" customFormat="1" ht="15.75" customHeight="1"/>
    <row r="697" s="331" customFormat="1" ht="15.75" customHeight="1"/>
    <row r="698" s="331" customFormat="1" ht="15.75" customHeight="1"/>
    <row r="699" s="331" customFormat="1" ht="15.75" customHeight="1"/>
    <row r="700" s="331" customFormat="1" ht="15.75" customHeight="1"/>
    <row r="701" s="331" customFormat="1" ht="15.75" customHeight="1"/>
    <row r="702" s="331" customFormat="1" ht="15.75" customHeight="1"/>
    <row r="703" s="331" customFormat="1" ht="15.75" customHeight="1"/>
    <row r="704" s="331" customFormat="1" ht="15.75" customHeight="1"/>
    <row r="705" s="331" customFormat="1" ht="15.75" customHeight="1"/>
    <row r="706" s="331" customFormat="1" ht="15.75" customHeight="1"/>
    <row r="707" s="331" customFormat="1" ht="15.75" customHeight="1"/>
    <row r="708" s="331" customFormat="1" ht="15.75" customHeight="1"/>
    <row r="709" s="331" customFormat="1" ht="15.75" customHeight="1"/>
    <row r="710" s="331" customFormat="1" ht="15.75" customHeight="1"/>
    <row r="711" s="331" customFormat="1" ht="15.75" customHeight="1"/>
    <row r="712" s="331" customFormat="1" ht="15.75" customHeight="1"/>
    <row r="713" s="331" customFormat="1" ht="15.75" customHeight="1"/>
    <row r="714" s="331" customFormat="1" ht="15.75" customHeight="1"/>
    <row r="715" s="331" customFormat="1" ht="15.75" customHeight="1"/>
    <row r="716" s="331" customFormat="1" ht="15.75" customHeight="1"/>
    <row r="717" s="331" customFormat="1" ht="15.75" customHeight="1"/>
    <row r="718" s="331" customFormat="1" ht="15.75" customHeight="1"/>
    <row r="719" s="331" customFormat="1" ht="15.75" customHeight="1"/>
    <row r="720" s="331" customFormat="1" ht="15.75" customHeight="1"/>
    <row r="721" s="331" customFormat="1" ht="15.75" customHeight="1"/>
    <row r="722" s="331" customFormat="1" ht="15.75" customHeight="1"/>
    <row r="723" s="331" customFormat="1" ht="15.75" customHeight="1"/>
    <row r="724" s="331" customFormat="1" ht="15.75" customHeight="1"/>
    <row r="725" s="331" customFormat="1" ht="15.75" customHeight="1"/>
    <row r="726" s="331" customFormat="1" ht="15.75" customHeight="1"/>
    <row r="727" s="331" customFormat="1" ht="15.75" customHeight="1"/>
    <row r="728" s="331" customFormat="1" ht="15.75" customHeight="1"/>
    <row r="729" s="331" customFormat="1" ht="15.75" customHeight="1"/>
    <row r="730" s="331" customFormat="1" ht="15.75" customHeight="1"/>
    <row r="731" s="331" customFormat="1" ht="15.75" customHeight="1"/>
    <row r="732" s="331" customFormat="1" ht="15.75" customHeight="1"/>
    <row r="733" s="331" customFormat="1" ht="15.75" customHeight="1"/>
    <row r="734" s="331" customFormat="1" ht="15.75" customHeight="1"/>
    <row r="735" s="331" customFormat="1" ht="15.75" customHeight="1"/>
    <row r="736" s="331" customFormat="1" ht="15.75" customHeight="1"/>
    <row r="737" s="331" customFormat="1" ht="15.75" customHeight="1"/>
    <row r="738" s="331" customFormat="1" ht="15.75" customHeight="1"/>
    <row r="739" s="331" customFormat="1" ht="15.75" customHeight="1"/>
    <row r="740" s="331" customFormat="1" ht="15.75" customHeight="1"/>
    <row r="741" s="331" customFormat="1" ht="15.75" customHeight="1"/>
    <row r="742" s="331" customFormat="1" ht="15.75" customHeight="1"/>
    <row r="743" s="331" customFormat="1" ht="15.75" customHeight="1"/>
    <row r="744" s="331" customFormat="1" ht="15.75" customHeight="1"/>
    <row r="745" s="331" customFormat="1" ht="15.75" customHeight="1"/>
    <row r="746" s="331" customFormat="1" ht="15.75" customHeight="1"/>
    <row r="747" s="331" customFormat="1" ht="15.75" customHeight="1"/>
    <row r="748" s="331" customFormat="1" ht="15.75" customHeight="1"/>
    <row r="749" s="331" customFormat="1" ht="15.75" customHeight="1"/>
    <row r="750" s="331" customFormat="1" ht="15.75" customHeight="1"/>
    <row r="751" s="331" customFormat="1" ht="15.75" customHeight="1"/>
    <row r="752" s="331" customFormat="1" ht="15.75" customHeight="1"/>
    <row r="753" s="331" customFormat="1" ht="15.75" customHeight="1"/>
    <row r="754" s="331" customFormat="1" ht="15.75" customHeight="1"/>
    <row r="755" s="331" customFormat="1" ht="15.75" customHeight="1"/>
    <row r="756" s="331" customFormat="1" ht="15.75" customHeight="1"/>
    <row r="757" s="331" customFormat="1" ht="15.75" customHeight="1"/>
    <row r="758" s="331" customFormat="1" ht="15.75" customHeight="1"/>
    <row r="759" s="331" customFormat="1" ht="15.75" customHeight="1"/>
    <row r="760" s="331" customFormat="1" ht="15.75" customHeight="1"/>
    <row r="761" s="331" customFormat="1" ht="15.75" customHeight="1"/>
    <row r="762" s="331" customFormat="1" ht="15.75" customHeight="1"/>
    <row r="763" s="331" customFormat="1" ht="15.75" customHeight="1"/>
    <row r="764" s="331" customFormat="1" ht="15.75" customHeight="1"/>
    <row r="765" s="331" customFormat="1" ht="15.75" customHeight="1"/>
    <row r="766" s="331" customFormat="1" ht="15.75" customHeight="1"/>
    <row r="767" s="331" customFormat="1" ht="15.75" customHeight="1"/>
    <row r="768" s="331" customFormat="1" ht="15.75" customHeight="1"/>
    <row r="769" s="331" customFormat="1" ht="15.75" customHeight="1"/>
    <row r="770" s="331" customFormat="1" ht="15.75" customHeight="1"/>
    <row r="771" s="331" customFormat="1" ht="15.75" customHeight="1"/>
    <row r="772" s="331" customFormat="1" ht="15.75" customHeight="1"/>
    <row r="773" s="331" customFormat="1" ht="15.75" customHeight="1"/>
    <row r="774" s="331" customFormat="1" ht="15.75" customHeight="1"/>
    <row r="775" s="331" customFormat="1" ht="15.75" customHeight="1"/>
    <row r="776" s="331" customFormat="1" ht="15.75" customHeight="1"/>
    <row r="777" s="331" customFormat="1" ht="15.75" customHeight="1"/>
    <row r="778" s="331" customFormat="1" ht="15.75" customHeight="1"/>
    <row r="779" s="331" customFormat="1" ht="15.75" customHeight="1"/>
    <row r="780" s="331" customFormat="1" ht="15.75" customHeight="1"/>
    <row r="781" s="331" customFormat="1" ht="15.75" customHeight="1"/>
    <row r="782" s="331" customFormat="1" ht="15.75" customHeight="1"/>
    <row r="783" s="331" customFormat="1" ht="15.75" customHeight="1"/>
    <row r="784" s="331" customFormat="1" ht="15.75" customHeight="1"/>
    <row r="785" s="331" customFormat="1" ht="15.75" customHeight="1"/>
    <row r="786" s="331" customFormat="1" ht="15.75" customHeight="1"/>
    <row r="787" s="331" customFormat="1" ht="15.75" customHeight="1"/>
    <row r="788" s="331" customFormat="1" ht="15.75" customHeight="1"/>
    <row r="789" s="331" customFormat="1" ht="15.75" customHeight="1"/>
    <row r="790" s="331" customFormat="1" ht="15.75" customHeight="1"/>
    <row r="791" s="331" customFormat="1" ht="15.75" customHeight="1"/>
    <row r="792" s="331" customFormat="1" ht="15.75" customHeight="1"/>
    <row r="793" s="331" customFormat="1" ht="15.75" customHeight="1"/>
    <row r="794" s="331" customFormat="1" ht="15.75" customHeight="1"/>
    <row r="795" s="331" customFormat="1" ht="15.75" customHeight="1"/>
    <row r="796" s="331" customFormat="1" ht="15.75" customHeight="1"/>
    <row r="797" s="331" customFormat="1" ht="15.75" customHeight="1"/>
    <row r="798" s="331" customFormat="1" ht="15.75" customHeight="1"/>
    <row r="799" s="331" customFormat="1" ht="15.75" customHeight="1"/>
    <row r="800" s="331" customFormat="1" ht="15.75" customHeight="1"/>
    <row r="801" s="331" customFormat="1" ht="15.75" customHeight="1"/>
    <row r="802" s="331" customFormat="1" ht="15.75" customHeight="1"/>
    <row r="803" s="331" customFormat="1" ht="15.75" customHeight="1"/>
    <row r="804" s="331" customFormat="1" ht="15.75" customHeight="1"/>
    <row r="805" s="331" customFormat="1" ht="15.75" customHeight="1"/>
    <row r="806" s="331" customFormat="1" ht="15.75" customHeight="1"/>
    <row r="807" s="331" customFormat="1" ht="15.75" customHeight="1"/>
    <row r="808" s="331" customFormat="1" ht="15.75" customHeight="1"/>
    <row r="809" s="331" customFormat="1" ht="15.75" customHeight="1"/>
    <row r="810" s="331" customFormat="1" ht="15.75" customHeight="1"/>
    <row r="811" s="331" customFormat="1" ht="15.75" customHeight="1"/>
    <row r="812" s="331" customFormat="1" ht="15.75" customHeight="1"/>
    <row r="813" s="331" customFormat="1" ht="15.75" customHeight="1"/>
    <row r="814" s="331" customFormat="1" ht="15.75" customHeight="1"/>
    <row r="815" s="331" customFormat="1" ht="15.75" customHeight="1"/>
    <row r="816" s="331" customFormat="1" ht="15.75" customHeight="1"/>
    <row r="817" s="331" customFormat="1" ht="15.75" customHeight="1"/>
    <row r="818" s="331" customFormat="1" ht="15.75" customHeight="1"/>
    <row r="819" s="331" customFormat="1" ht="15.75" customHeight="1"/>
    <row r="820" s="331" customFormat="1" ht="15.75" customHeight="1"/>
    <row r="821" s="331" customFormat="1" ht="15.75" customHeight="1"/>
    <row r="822" s="331" customFormat="1" ht="15.75" customHeight="1"/>
    <row r="823" s="331" customFormat="1" ht="15.75" customHeight="1"/>
    <row r="824" s="331" customFormat="1" ht="15.75" customHeight="1"/>
    <row r="825" s="331" customFormat="1" ht="15.75" customHeight="1"/>
    <row r="826" s="331" customFormat="1" ht="15.75" customHeight="1"/>
    <row r="827" s="331" customFormat="1" ht="15.75" customHeight="1"/>
    <row r="828" s="331" customFormat="1" ht="15.75" customHeight="1"/>
    <row r="829" s="331" customFormat="1" ht="15.75" customHeight="1"/>
    <row r="830" s="331" customFormat="1" ht="15.75" customHeight="1"/>
    <row r="831" s="331" customFormat="1" ht="15.75" customHeight="1"/>
    <row r="832" s="331" customFormat="1" ht="15.75" customHeight="1"/>
    <row r="833" s="331" customFormat="1" ht="15.75" customHeight="1"/>
    <row r="834" s="331" customFormat="1" ht="15.75" customHeight="1"/>
    <row r="835" s="331" customFormat="1" ht="15.75" customHeight="1"/>
    <row r="836" s="331" customFormat="1" ht="15.75" customHeight="1"/>
    <row r="837" s="331" customFormat="1" ht="15.75" customHeight="1"/>
    <row r="838" s="331" customFormat="1" ht="15.75" customHeight="1"/>
    <row r="839" s="331" customFormat="1" ht="15.75" customHeight="1"/>
    <row r="840" s="331" customFormat="1" ht="15.75" customHeight="1"/>
    <row r="841" s="331" customFormat="1" ht="15.75" customHeight="1"/>
    <row r="842" s="331" customFormat="1" ht="15.75" customHeight="1"/>
    <row r="843" s="331" customFormat="1" ht="15.75" customHeight="1"/>
    <row r="844" s="331" customFormat="1" ht="15.75" customHeight="1"/>
    <row r="845" s="331" customFormat="1" ht="15.75" customHeight="1"/>
    <row r="846" s="331" customFormat="1" ht="15.75" customHeight="1"/>
    <row r="847" s="331" customFormat="1" ht="15.75" customHeight="1"/>
    <row r="848" s="331" customFormat="1" ht="15.75" customHeight="1"/>
    <row r="849" s="331" customFormat="1" ht="15.75" customHeight="1"/>
    <row r="850" s="331" customFormat="1" ht="15.75" customHeight="1"/>
    <row r="851" s="331" customFormat="1" ht="15.75" customHeight="1"/>
    <row r="852" s="331" customFormat="1" ht="15.75" customHeight="1"/>
    <row r="853" s="331" customFormat="1" ht="15.75" customHeight="1"/>
    <row r="854" s="331" customFormat="1" ht="15.75" customHeight="1"/>
    <row r="855" s="331" customFormat="1" ht="15.75" customHeight="1"/>
    <row r="856" s="331" customFormat="1" ht="15.75" customHeight="1"/>
    <row r="857" s="331" customFormat="1" ht="15.75" customHeight="1"/>
    <row r="858" s="331" customFormat="1" ht="15.75" customHeight="1"/>
    <row r="859" s="331" customFormat="1" ht="15.75" customHeight="1"/>
    <row r="860" s="331" customFormat="1" ht="15.75" customHeight="1"/>
    <row r="861" s="331" customFormat="1" ht="15.75" customHeight="1"/>
    <row r="862" s="331" customFormat="1" ht="15.75" customHeight="1"/>
    <row r="863" s="331" customFormat="1" ht="15.75" customHeight="1"/>
    <row r="864" s="331" customFormat="1" ht="15.75" customHeight="1"/>
    <row r="865" s="331" customFormat="1" ht="15.75" customHeight="1"/>
    <row r="866" s="331" customFormat="1" ht="15.75" customHeight="1"/>
    <row r="867" s="331" customFormat="1" ht="15.75" customHeight="1"/>
    <row r="868" s="331" customFormat="1" ht="15.75" customHeight="1"/>
    <row r="869" s="331" customFormat="1" ht="15.75" customHeight="1"/>
    <row r="870" s="331" customFormat="1" ht="15.75" customHeight="1"/>
    <row r="871" s="331" customFormat="1" ht="15.75" customHeight="1"/>
    <row r="872" s="331" customFormat="1" ht="15.75" customHeight="1"/>
    <row r="873" s="331" customFormat="1" ht="15.75" customHeight="1"/>
    <row r="874" s="331" customFormat="1" ht="15.75" customHeight="1"/>
    <row r="875" s="331" customFormat="1" ht="15.75" customHeight="1"/>
    <row r="876" s="331" customFormat="1" ht="15.75" customHeight="1"/>
    <row r="877" s="331" customFormat="1" ht="15.75" customHeight="1"/>
    <row r="878" s="331" customFormat="1" ht="15.75" customHeight="1"/>
    <row r="879" s="331" customFormat="1" ht="15.75" customHeight="1"/>
    <row r="880" s="331" customFormat="1" ht="15.75" customHeight="1"/>
    <row r="881" s="331" customFormat="1" ht="15.75" customHeight="1"/>
    <row r="882" s="331" customFormat="1" ht="15.75" customHeight="1"/>
    <row r="883" s="331" customFormat="1" ht="15.75" customHeight="1"/>
    <row r="884" s="331" customFormat="1" ht="15.75" customHeight="1"/>
    <row r="885" s="331" customFormat="1" ht="15.75" customHeight="1"/>
    <row r="886" s="331" customFormat="1" ht="15.75" customHeight="1"/>
    <row r="887" s="331" customFormat="1" ht="15.75" customHeight="1"/>
    <row r="888" s="331" customFormat="1" ht="15.75" customHeight="1"/>
    <row r="889" s="331" customFormat="1" ht="15.75" customHeight="1"/>
    <row r="890" s="331" customFormat="1" ht="15.75" customHeight="1"/>
    <row r="891" s="331" customFormat="1" ht="15.75" customHeight="1"/>
    <row r="892" s="331" customFormat="1" ht="15.75" customHeight="1"/>
    <row r="893" s="331" customFormat="1" ht="15.75" customHeight="1"/>
    <row r="894" s="331" customFormat="1" ht="15.75" customHeight="1"/>
    <row r="895" s="331" customFormat="1" ht="15.75" customHeight="1"/>
    <row r="896" s="331" customFormat="1" ht="15.75" customHeight="1"/>
    <row r="897" s="331" customFormat="1" ht="15.75" customHeight="1"/>
    <row r="898" s="331" customFormat="1" ht="15.75" customHeight="1"/>
    <row r="899" s="331" customFormat="1" ht="15.75" customHeight="1"/>
    <row r="900" s="331" customFormat="1" ht="15.75" customHeight="1"/>
    <row r="901" s="331" customFormat="1" ht="15.75" customHeight="1"/>
    <row r="902" s="331" customFormat="1" ht="15.75" customHeight="1"/>
    <row r="903" s="331" customFormat="1" ht="15.75" customHeight="1"/>
    <row r="904" s="331" customFormat="1" ht="15.75" customHeight="1"/>
    <row r="905" s="331" customFormat="1" ht="15.75" customHeight="1"/>
    <row r="906" s="331" customFormat="1" ht="15.75" customHeight="1"/>
    <row r="907" s="331" customFormat="1" ht="15.75" customHeight="1"/>
    <row r="908" s="331" customFormat="1" ht="15.75" customHeight="1"/>
    <row r="909" s="331" customFormat="1" ht="15.75" customHeight="1"/>
    <row r="910" s="331" customFormat="1" ht="15.75" customHeight="1"/>
    <row r="911" s="331" customFormat="1" ht="15.75" customHeight="1"/>
    <row r="912" s="331" customFormat="1" ht="15.75" customHeight="1"/>
    <row r="913" s="331" customFormat="1" ht="15.75" customHeight="1"/>
    <row r="914" s="331" customFormat="1" ht="15.75" customHeight="1"/>
    <row r="915" s="331" customFormat="1" ht="15.75" customHeight="1"/>
    <row r="916" s="331" customFormat="1" ht="15.75" customHeight="1"/>
    <row r="917" s="331" customFormat="1" ht="15.75" customHeight="1"/>
    <row r="918" s="331" customFormat="1" ht="15.75" customHeight="1"/>
    <row r="919" s="331" customFormat="1" ht="15.75" customHeight="1"/>
    <row r="920" s="331" customFormat="1" ht="15.75" customHeight="1"/>
    <row r="921" s="331" customFormat="1" ht="15.75" customHeight="1"/>
    <row r="922" s="331" customFormat="1" ht="15.75" customHeight="1"/>
    <row r="923" s="331" customFormat="1" ht="15.75" customHeight="1"/>
    <row r="924" s="331" customFormat="1" ht="15.75" customHeight="1"/>
    <row r="925" s="331" customFormat="1" ht="15.75" customHeight="1"/>
    <row r="926" s="331" customFormat="1" ht="15.75" customHeight="1"/>
    <row r="927" s="331" customFormat="1" ht="15.75" customHeight="1"/>
    <row r="928" s="331" customFormat="1" ht="15.75" customHeight="1"/>
    <row r="929" s="331" customFormat="1" ht="15.75" customHeight="1"/>
    <row r="930" s="331" customFormat="1" ht="15.75" customHeight="1"/>
    <row r="931" s="331" customFormat="1" ht="15.75" customHeight="1"/>
    <row r="932" s="331" customFormat="1" ht="15.75" customHeight="1"/>
    <row r="933" s="331" customFormat="1" ht="15.75" customHeight="1"/>
    <row r="934" s="331" customFormat="1" ht="15.75" customHeight="1"/>
    <row r="935" s="331" customFormat="1" ht="15.75" customHeight="1"/>
    <row r="936" s="331" customFormat="1" ht="15.75" customHeight="1"/>
    <row r="937" s="331" customFormat="1" ht="15.75" customHeight="1"/>
    <row r="938" s="331" customFormat="1" ht="15.75" customHeight="1"/>
    <row r="939" s="331" customFormat="1" ht="15.75" customHeight="1"/>
    <row r="940" s="331" customFormat="1" ht="15.75" customHeight="1"/>
    <row r="941" s="331" customFormat="1" ht="15.75" customHeight="1"/>
    <row r="942" s="331" customFormat="1" ht="15.75" customHeight="1"/>
    <row r="943" s="331" customFormat="1" ht="15.75" customHeight="1"/>
    <row r="944" s="331" customFormat="1" ht="15.75" customHeight="1"/>
    <row r="945" s="331" customFormat="1" ht="15.75" customHeight="1"/>
    <row r="946" s="331" customFormat="1" ht="15.75" customHeight="1"/>
    <row r="947" s="331" customFormat="1" ht="15.75" customHeight="1"/>
    <row r="948" s="331" customFormat="1" ht="15.75" customHeight="1"/>
    <row r="949" s="331" customFormat="1" ht="15.75" customHeight="1"/>
    <row r="950" s="331" customFormat="1" ht="15.75" customHeight="1"/>
    <row r="951" s="331" customFormat="1" ht="15.75" customHeight="1"/>
    <row r="952" s="331" customFormat="1" ht="15.75" customHeight="1"/>
    <row r="953" s="331" customFormat="1" ht="15.75" customHeight="1"/>
    <row r="954" s="331" customFormat="1" ht="15.75" customHeight="1"/>
    <row r="955" s="331" customFormat="1" ht="15.75" customHeight="1"/>
    <row r="956" s="331" customFormat="1" ht="15.75" customHeight="1"/>
    <row r="957" s="331" customFormat="1" ht="15.75" customHeight="1"/>
    <row r="958" s="331" customFormat="1" ht="15.75" customHeight="1"/>
    <row r="959" s="331" customFormat="1" ht="15.75" customHeight="1"/>
    <row r="960" s="331" customFormat="1" ht="15.75" customHeight="1"/>
    <row r="961" s="331" customFormat="1" ht="15.75" customHeight="1"/>
    <row r="962" s="331" customFormat="1" ht="15.75" customHeight="1"/>
    <row r="963" s="331" customFormat="1" ht="15.75" customHeight="1"/>
    <row r="964" s="331" customFormat="1" ht="15.75" customHeight="1"/>
    <row r="965" s="331" customFormat="1" ht="15.75" customHeight="1"/>
    <row r="966" s="331" customFormat="1" ht="15.75" customHeight="1"/>
    <row r="967" s="331" customFormat="1" ht="15.75" customHeight="1"/>
    <row r="968" s="331" customFormat="1" ht="15.75" customHeight="1"/>
    <row r="969" s="331" customFormat="1" ht="15.75" customHeight="1"/>
    <row r="970" s="331" customFormat="1" ht="15.75" customHeight="1"/>
    <row r="971" s="331" customFormat="1" ht="15.75" customHeight="1"/>
    <row r="972" s="331" customFormat="1" ht="15.75" customHeight="1"/>
    <row r="973" s="331" customFormat="1" ht="15.75" customHeight="1"/>
    <row r="974" s="331" customFormat="1" ht="15.75" customHeight="1"/>
    <row r="975" s="331" customFormat="1" ht="15.75" customHeight="1"/>
    <row r="976" s="331" customFormat="1" ht="15.75" customHeight="1"/>
    <row r="977" s="331" customFormat="1" ht="15.75" customHeight="1"/>
    <row r="978" s="331" customFormat="1" ht="15.75" customHeight="1"/>
    <row r="979" s="331" customFormat="1" ht="15.75" customHeight="1"/>
    <row r="980" s="331" customFormat="1" ht="15.75" customHeight="1"/>
    <row r="981" s="331" customFormat="1" ht="15.75" customHeight="1"/>
    <row r="982" s="331" customFormat="1" ht="15.75" customHeight="1"/>
    <row r="983" s="331" customFormat="1" ht="15.75" customHeight="1"/>
    <row r="984" s="331" customFormat="1" ht="15.75" customHeight="1"/>
    <row r="985" s="331" customFormat="1" ht="15.75" customHeight="1"/>
    <row r="986" s="331" customFormat="1" ht="15.75" customHeight="1"/>
    <row r="987" s="331" customFormat="1" ht="15.75" customHeight="1"/>
    <row r="988" s="331" customFormat="1" ht="15.75" customHeight="1"/>
    <row r="989" s="331" customFormat="1" ht="15.75" customHeight="1"/>
    <row r="990" s="331" customFormat="1" ht="15.75" customHeight="1"/>
    <row r="991" s="331" customFormat="1" ht="15.75" customHeight="1"/>
    <row r="992" s="331" customFormat="1" ht="15.75" customHeight="1"/>
    <row r="993" s="331" customFormat="1" ht="15.75" customHeight="1"/>
    <row r="994" s="331" customFormat="1" ht="15.75" customHeight="1"/>
    <row r="995" s="331" customFormat="1" ht="15.75" customHeight="1"/>
    <row r="996" s="331" customFormat="1" ht="15.75" customHeight="1"/>
    <row r="997" s="331" customFormat="1" ht="15.75" customHeight="1"/>
    <row r="998" s="331" customFormat="1" ht="15.75" customHeight="1"/>
    <row r="999" s="331" customFormat="1" ht="15.75" customHeight="1"/>
    <row r="1000" s="331" customFormat="1" ht="15.75" customHeight="1"/>
  </sheetData>
  <conditionalFormatting sqref="B30:C34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D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N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{53375625-FDBF-4587-999D-23BA8A71FF83}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75625-FDBF-4587-999D-23BA8A71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B2:N27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7373-B40D-41CD-BE4A-BC976F69A152}">
  <sheetPr>
    <outlinePr summaryBelow="0" summaryRight="0"/>
  </sheetPr>
  <dimension ref="A1:M1000"/>
  <sheetViews>
    <sheetView showGridLines="0" topLeftCell="A10" workbookViewId="0">
      <selection activeCell="A2" sqref="A2"/>
    </sheetView>
  </sheetViews>
  <sheetFormatPr defaultColWidth="14.42578125" defaultRowHeight="15" customHeight="1"/>
  <cols>
    <col min="1" max="1" width="7" style="331" customWidth="1"/>
    <col min="2" max="6" width="12.42578125" style="331" customWidth="1"/>
    <col min="7" max="7" width="10.140625" style="331" customWidth="1"/>
    <col min="8" max="12" width="10.7109375" style="331" customWidth="1"/>
    <col min="13" max="13" width="7" style="331" customWidth="1"/>
    <col min="14" max="16384" width="14.42578125" style="331"/>
  </cols>
  <sheetData>
    <row r="1" spans="1:13" ht="12" customHeight="1">
      <c r="A1" s="411"/>
      <c r="B1" s="411"/>
      <c r="C1" s="411"/>
      <c r="D1" s="411"/>
      <c r="E1" s="411"/>
      <c r="F1" s="411"/>
      <c r="G1" s="418"/>
      <c r="H1" s="411"/>
      <c r="I1" s="411"/>
      <c r="J1" s="411"/>
      <c r="K1" s="411"/>
      <c r="L1" s="411"/>
      <c r="M1" s="411"/>
    </row>
    <row r="2" spans="1:13" ht="21" customHeight="1">
      <c r="A2" s="417"/>
      <c r="B2" s="519" t="s">
        <v>1553</v>
      </c>
      <c r="C2" s="520"/>
      <c r="D2" s="520"/>
      <c r="E2" s="520"/>
      <c r="F2" s="520"/>
      <c r="G2" s="520"/>
      <c r="H2" s="520"/>
      <c r="I2" s="521" t="s">
        <v>1552</v>
      </c>
      <c r="J2" s="520"/>
      <c r="K2" s="520"/>
      <c r="L2" s="520"/>
      <c r="M2" s="417"/>
    </row>
    <row r="3" spans="1:13" ht="16.5" customHeight="1">
      <c r="A3" s="415"/>
      <c r="B3" s="522" t="s">
        <v>1551</v>
      </c>
      <c r="C3" s="520"/>
      <c r="D3" s="520"/>
      <c r="E3" s="520"/>
      <c r="F3" s="520"/>
      <c r="G3" s="520"/>
      <c r="H3" s="414"/>
      <c r="I3" s="523" t="s">
        <v>1550</v>
      </c>
      <c r="J3" s="520"/>
      <c r="K3" s="520"/>
      <c r="L3" s="520"/>
      <c r="M3" s="416"/>
    </row>
    <row r="4" spans="1:13" ht="10.5" customHeight="1">
      <c r="A4" s="415"/>
      <c r="B4" s="520"/>
      <c r="C4" s="520"/>
      <c r="D4" s="520"/>
      <c r="E4" s="520"/>
      <c r="F4" s="520"/>
      <c r="G4" s="520"/>
      <c r="H4" s="414"/>
      <c r="I4" s="524" t="s">
        <v>1549</v>
      </c>
      <c r="J4" s="520"/>
      <c r="K4" s="520"/>
      <c r="L4" s="520"/>
      <c r="M4" s="520"/>
    </row>
    <row r="5" spans="1:13" ht="15.75" customHeight="1">
      <c r="A5" s="415"/>
      <c r="B5" s="522" t="s">
        <v>1548</v>
      </c>
      <c r="C5" s="520"/>
      <c r="D5" s="520"/>
      <c r="E5" s="520"/>
      <c r="F5" s="520"/>
      <c r="G5" s="520"/>
      <c r="H5" s="414"/>
      <c r="I5" s="520"/>
      <c r="J5" s="520"/>
      <c r="K5" s="520"/>
      <c r="L5" s="520"/>
      <c r="M5" s="520"/>
    </row>
    <row r="6" spans="1:13" ht="23.25" customHeight="1">
      <c r="A6" s="413"/>
      <c r="B6" s="520"/>
      <c r="C6" s="520"/>
      <c r="D6" s="520"/>
      <c r="E6" s="520"/>
      <c r="F6" s="520"/>
      <c r="G6" s="520"/>
      <c r="H6" s="412"/>
      <c r="I6" s="411"/>
      <c r="J6" s="411"/>
      <c r="K6" s="411"/>
      <c r="L6" s="411"/>
      <c r="M6" s="411"/>
    </row>
    <row r="7" spans="1:13" ht="30" customHeight="1">
      <c r="A7" s="373"/>
      <c r="B7" s="383"/>
      <c r="C7" s="383"/>
      <c r="D7" s="383"/>
      <c r="E7" s="383"/>
      <c r="F7" s="405"/>
      <c r="G7" s="410"/>
      <c r="H7" s="405"/>
      <c r="I7" s="405"/>
      <c r="J7" s="405"/>
      <c r="K7" s="405"/>
      <c r="L7" s="405"/>
      <c r="M7" s="405"/>
    </row>
    <row r="8" spans="1:13" ht="18" customHeight="1">
      <c r="A8" s="408"/>
      <c r="B8" s="526" t="s">
        <v>1547</v>
      </c>
      <c r="C8" s="520"/>
      <c r="D8" s="520"/>
      <c r="E8" s="520"/>
      <c r="F8" s="405"/>
      <c r="G8" s="405"/>
      <c r="H8" s="405"/>
      <c r="I8" s="373"/>
      <c r="J8" s="525" t="s">
        <v>1546</v>
      </c>
      <c r="K8" s="520"/>
      <c r="L8" s="409">
        <v>1000</v>
      </c>
      <c r="M8" s="405"/>
    </row>
    <row r="9" spans="1:13" ht="18" customHeight="1">
      <c r="A9" s="408"/>
      <c r="B9" s="520"/>
      <c r="C9" s="520"/>
      <c r="D9" s="520"/>
      <c r="E9" s="520"/>
      <c r="F9" s="405"/>
      <c r="G9" s="405"/>
      <c r="H9" s="405"/>
      <c r="I9" s="406"/>
      <c r="J9" s="405"/>
      <c r="K9" s="405"/>
      <c r="L9" s="405"/>
      <c r="M9" s="405"/>
    </row>
    <row r="10" spans="1:13" ht="18" customHeight="1">
      <c r="A10" s="405"/>
      <c r="B10" s="407"/>
      <c r="C10" s="407"/>
      <c r="D10" s="407"/>
      <c r="E10" s="407"/>
      <c r="F10" s="405"/>
      <c r="G10" s="405"/>
      <c r="H10" s="405"/>
      <c r="I10" s="406"/>
      <c r="J10" s="405"/>
      <c r="K10" s="405"/>
      <c r="L10" s="405"/>
      <c r="M10" s="405"/>
    </row>
    <row r="11" spans="1:13" ht="12" customHeight="1">
      <c r="A11" s="373"/>
      <c r="B11" s="396"/>
      <c r="C11" s="396"/>
      <c r="D11" s="404"/>
      <c r="E11" s="373"/>
      <c r="F11" s="373"/>
      <c r="G11" s="373"/>
      <c r="H11" s="403"/>
      <c r="I11" s="402"/>
      <c r="J11" s="402"/>
      <c r="K11" s="402"/>
      <c r="L11" s="401"/>
      <c r="M11" s="373"/>
    </row>
    <row r="12" spans="1:13" ht="18" customHeight="1">
      <c r="A12" s="373"/>
      <c r="B12" s="373"/>
      <c r="C12" s="373"/>
      <c r="D12" s="527" t="str">
        <f ca="1">IFERROR(__xludf.DUMMYFUNCTION("ARRAY_CONSTRAIN(ARRAYFORMULA(SPARKLINE(D17,{""charttype"",""column"";""ymin"", 0; ""ymax"",MAX(D17:E17);""firstcolor"",""#334960""})), 1, 1)"),"")</f>
        <v/>
      </c>
      <c r="E12" s="529" t="str">
        <f ca="1">IFERROR(__xludf.DUMMYFUNCTION("ARRAY_CONSTRAIN(ARRAYFORMULA(SPARKLINE(E17,{""charttype"",""column"";""ymin"", 0; ""ymax"",max(D17:E17);""firstcolor"",""#f46524""})), 1, 1)"),"")</f>
        <v/>
      </c>
      <c r="F12" s="373"/>
      <c r="G12" s="373"/>
      <c r="H12" s="390"/>
      <c r="I12" s="389"/>
      <c r="J12" s="389"/>
      <c r="K12" s="389"/>
      <c r="L12" s="388"/>
      <c r="M12" s="373"/>
    </row>
    <row r="13" spans="1:13" ht="18" customHeight="1">
      <c r="A13" s="373"/>
      <c r="B13" s="373"/>
      <c r="C13" s="391"/>
      <c r="D13" s="528"/>
      <c r="E13" s="520"/>
      <c r="F13" s="373"/>
      <c r="G13" s="373"/>
      <c r="H13" s="390"/>
      <c r="I13" s="530" t="str">
        <f>IFERROR(E17/D17-1, "")</f>
        <v/>
      </c>
      <c r="J13" s="520"/>
      <c r="K13" s="520"/>
      <c r="L13" s="388"/>
      <c r="M13" s="400"/>
    </row>
    <row r="14" spans="1:13" ht="24" customHeight="1">
      <c r="A14" s="373"/>
      <c r="B14" s="373"/>
      <c r="C14" s="391"/>
      <c r="D14" s="528"/>
      <c r="E14" s="520"/>
      <c r="F14" s="373"/>
      <c r="G14" s="373"/>
      <c r="H14" s="390"/>
      <c r="I14" s="531" t="str">
        <f>IF(I13 &lt; 0, "Redução da economia total", "Aumento da economia total")</f>
        <v>Aumento da economia total</v>
      </c>
      <c r="J14" s="532"/>
      <c r="K14" s="532"/>
      <c r="L14" s="388"/>
      <c r="M14" s="399"/>
    </row>
    <row r="15" spans="1:13" ht="39.75" customHeight="1">
      <c r="A15" s="373"/>
      <c r="B15" s="373"/>
      <c r="C15" s="391"/>
      <c r="D15" s="528"/>
      <c r="E15" s="520"/>
      <c r="F15" s="373"/>
      <c r="G15" s="391"/>
      <c r="H15" s="390"/>
      <c r="I15" s="533">
        <f>IFERROR(E17-D17, 0)</f>
        <v>0</v>
      </c>
      <c r="J15" s="520"/>
      <c r="K15" s="520"/>
      <c r="L15" s="388"/>
      <c r="M15" s="399"/>
    </row>
    <row r="16" spans="1:13" ht="18" customHeight="1">
      <c r="A16" s="373"/>
      <c r="B16" s="396"/>
      <c r="C16" s="396"/>
      <c r="D16" s="398" t="s">
        <v>1545</v>
      </c>
      <c r="E16" s="397" t="s">
        <v>1544</v>
      </c>
      <c r="F16" s="396"/>
      <c r="G16" s="395"/>
      <c r="H16" s="390"/>
      <c r="I16" s="536" t="str">
        <f>IF(J15&lt;0, "Despesa do mês", "Economia do mês")</f>
        <v>Economia do mês</v>
      </c>
      <c r="J16" s="520"/>
      <c r="K16" s="520"/>
      <c r="L16" s="388"/>
      <c r="M16" s="394"/>
    </row>
    <row r="17" spans="1:13" ht="18" customHeight="1">
      <c r="A17" s="373"/>
      <c r="B17" s="373"/>
      <c r="C17" s="373"/>
      <c r="D17" s="393">
        <f>IF(ISBLANK(L8),0,L8)</f>
        <v>1000</v>
      </c>
      <c r="E17" s="392" t="e">
        <f>D17+(I22-C22)</f>
        <v>#VALUE!</v>
      </c>
      <c r="F17" s="373"/>
      <c r="G17" s="391"/>
      <c r="H17" s="390"/>
      <c r="I17" s="537"/>
      <c r="J17" s="520"/>
      <c r="K17" s="520"/>
      <c r="L17" s="388"/>
      <c r="M17" s="373"/>
    </row>
    <row r="18" spans="1:13" ht="12" customHeight="1">
      <c r="A18" s="373"/>
      <c r="B18" s="332"/>
      <c r="C18" s="332"/>
      <c r="D18" s="332"/>
      <c r="E18" s="332"/>
      <c r="F18" s="332"/>
      <c r="G18" s="373"/>
      <c r="H18" s="387"/>
      <c r="I18" s="385"/>
      <c r="J18" s="386"/>
      <c r="K18" s="385"/>
      <c r="L18" s="384"/>
      <c r="M18" s="373"/>
    </row>
    <row r="19" spans="1:13" ht="24" customHeight="1">
      <c r="A19" s="373"/>
      <c r="B19" s="332"/>
      <c r="C19" s="332"/>
      <c r="D19" s="332"/>
      <c r="E19" s="332"/>
      <c r="F19" s="332"/>
      <c r="G19" s="373"/>
      <c r="H19" s="373"/>
      <c r="I19" s="373"/>
      <c r="J19" s="383"/>
      <c r="K19" s="373"/>
      <c r="L19" s="373"/>
      <c r="M19" s="373"/>
    </row>
    <row r="20" spans="1:13" ht="24" customHeight="1">
      <c r="A20" s="380"/>
      <c r="B20" s="538" t="s">
        <v>35</v>
      </c>
      <c r="C20" s="520"/>
      <c r="D20" s="520"/>
      <c r="E20" s="520"/>
      <c r="F20" s="520"/>
      <c r="G20" s="380"/>
      <c r="H20" s="382" t="s">
        <v>1543</v>
      </c>
      <c r="I20" s="382"/>
      <c r="J20" s="381"/>
      <c r="K20" s="380"/>
      <c r="L20" s="380"/>
      <c r="M20" s="380"/>
    </row>
    <row r="21" spans="1:13" ht="19.5" customHeight="1">
      <c r="A21" s="376"/>
      <c r="B21" s="378" t="s">
        <v>8</v>
      </c>
      <c r="C21" s="377">
        <f>D26</f>
        <v>950</v>
      </c>
      <c r="D21" s="539" t="str">
        <f ca="1">IFERROR(__xludf.DUMMYFUNCTION("ARRAY_CONSTRAIN(ARRAYFORMULA(SPARKLINE(C21,{""charttype"",""bar"";""max"",max(C21:C22);""color1"",""#AEB7C0""})), 1, 1)"),"")</f>
        <v/>
      </c>
      <c r="E21" s="520"/>
      <c r="F21" s="520"/>
      <c r="G21" s="379"/>
      <c r="H21" s="378" t="s">
        <v>8</v>
      </c>
      <c r="I21" s="377">
        <f>J26</f>
        <v>1450</v>
      </c>
      <c r="J21" s="539" t="str">
        <f ca="1">IFERROR(__xludf.DUMMYFUNCTION("ARRAY_CONSTRAIN(ARRAYFORMULA(SPARKLINE(I21,{""charttype"",""bar"";""max"",max(I21:I22);""color1"",""#AEB7C0""})), 1, 1)"),"")</f>
        <v/>
      </c>
      <c r="K21" s="520"/>
      <c r="L21" s="520"/>
      <c r="M21" s="376"/>
    </row>
    <row r="22" spans="1:13" ht="19.5" customHeight="1">
      <c r="A22" s="332"/>
      <c r="B22" s="374" t="s">
        <v>312</v>
      </c>
      <c r="C22" s="351" t="e">
        <f>E26</f>
        <v>#VALUE!</v>
      </c>
      <c r="D22" s="540" t="str">
        <f ca="1">IFERROR(__xludf.DUMMYFUNCTION("ARRAY_CONSTRAIN(ARRAYFORMULA(SPARKLINE(C22,{""charttype"",""bar"";""max"",max(C21:C22);""color1"",""#334960""})), 1, 1)"),"")</f>
        <v/>
      </c>
      <c r="E22" s="520"/>
      <c r="F22" s="520"/>
      <c r="G22" s="375"/>
      <c r="H22" s="374" t="s">
        <v>312</v>
      </c>
      <c r="I22" s="351" t="e">
        <f>K26</f>
        <v>#VALUE!</v>
      </c>
      <c r="J22" s="540" t="str">
        <f ca="1">IFERROR(__xludf.DUMMYFUNCTION("ARRAY_CONSTRAIN(ARRAYFORMULA(SPARKLINE(I22,{""charttype"",""bar"";""max"",max(I21:I22);""color1"",""#334960""})), 1, 1)"),"")</f>
        <v/>
      </c>
      <c r="K22" s="520"/>
      <c r="L22" s="520"/>
      <c r="M22" s="332"/>
    </row>
    <row r="23" spans="1:13" ht="30" customHeight="1">
      <c r="A23" s="373"/>
      <c r="B23" s="371"/>
      <c r="C23" s="370"/>
      <c r="D23" s="541"/>
      <c r="E23" s="520"/>
      <c r="F23" s="520"/>
      <c r="G23" s="372"/>
      <c r="H23" s="371"/>
      <c r="I23" s="370"/>
      <c r="J23" s="541"/>
      <c r="K23" s="520"/>
      <c r="L23" s="520"/>
      <c r="M23" s="332"/>
    </row>
    <row r="24" spans="1:13" ht="29.25" customHeight="1">
      <c r="A24" s="365"/>
      <c r="B24" s="542" t="s">
        <v>35</v>
      </c>
      <c r="C24" s="520"/>
      <c r="D24" s="366"/>
      <c r="E24" s="366"/>
      <c r="F24" s="366"/>
      <c r="G24" s="369"/>
      <c r="H24" s="368" t="s">
        <v>1543</v>
      </c>
      <c r="I24" s="367"/>
      <c r="J24" s="366"/>
      <c r="K24" s="366"/>
      <c r="L24" s="366"/>
      <c r="M24" s="365"/>
    </row>
    <row r="25" spans="1:13" ht="19.5" customHeight="1">
      <c r="A25" s="359"/>
      <c r="B25" s="360"/>
      <c r="C25" s="364"/>
      <c r="D25" s="360" t="s">
        <v>8</v>
      </c>
      <c r="E25" s="360" t="s">
        <v>312</v>
      </c>
      <c r="F25" s="360" t="s">
        <v>10</v>
      </c>
      <c r="G25" s="363"/>
      <c r="H25" s="362"/>
      <c r="I25" s="361"/>
      <c r="J25" s="360" t="s">
        <v>8</v>
      </c>
      <c r="K25" s="360" t="s">
        <v>312</v>
      </c>
      <c r="L25" s="360" t="s">
        <v>10</v>
      </c>
      <c r="M25" s="359"/>
    </row>
    <row r="26" spans="1:13" ht="17.25" customHeight="1">
      <c r="A26" s="354"/>
      <c r="B26" s="358" t="s">
        <v>11</v>
      </c>
      <c r="C26" s="358"/>
      <c r="D26" s="355">
        <f>SUM(D27:D44)</f>
        <v>950</v>
      </c>
      <c r="E26" s="355" t="e">
        <f>SUM(E27:E44)</f>
        <v>#VALUE!</v>
      </c>
      <c r="F26" s="355" t="e">
        <f>SUM(F27:F44)</f>
        <v>#VALUE!</v>
      </c>
      <c r="G26" s="357"/>
      <c r="H26" s="356" t="s">
        <v>11</v>
      </c>
      <c r="I26" s="355"/>
      <c r="J26" s="355">
        <f>SUM(J27:J44)</f>
        <v>1450</v>
      </c>
      <c r="K26" s="355" t="e">
        <f>SUM(K27:K44)</f>
        <v>#VALUE!</v>
      </c>
      <c r="L26" s="355" t="e">
        <f>SUM(L27:L44)</f>
        <v>#VALUE!</v>
      </c>
      <c r="M26" s="354"/>
    </row>
    <row r="27" spans="1:13" ht="18" hidden="1" customHeight="1">
      <c r="A27" s="350"/>
      <c r="B27" s="543"/>
      <c r="C27" s="544"/>
      <c r="D27" s="353"/>
      <c r="E27" s="342" t="str">
        <f>IF(ISBLANK($B27), "", SUMIF([1]Transações!$H:$H,$B27,[1]Transações!$C:$C))</f>
        <v/>
      </c>
      <c r="F27" s="342" t="str">
        <f t="shared" ref="F27:F41" si="0">IF(ISBLANK($B27), "", D27-E27)</f>
        <v/>
      </c>
      <c r="G27" s="351"/>
      <c r="H27" s="545"/>
      <c r="I27" s="546"/>
      <c r="J27" s="352"/>
      <c r="K27" s="342" t="str">
        <f>IF(ISBLANK($H27), "", SUMIF([1]Transações!$M:$M,$H27,[1]Transações!$K:$K))</f>
        <v/>
      </c>
      <c r="L27" s="342" t="str">
        <f t="shared" ref="L27:L41" si="1">IF(ISBLANK($H27), "", K27-J27)</f>
        <v/>
      </c>
      <c r="M27" s="350"/>
    </row>
    <row r="28" spans="1:13" ht="18" customHeight="1">
      <c r="A28" s="350"/>
      <c r="B28" s="534" t="s">
        <v>1542</v>
      </c>
      <c r="C28" s="535"/>
      <c r="D28" s="348">
        <v>0</v>
      </c>
      <c r="E28" s="342" t="e">
        <f>IF(ISBLANK($B28), "", SUMIF([1]Transações!$H:$H,$B28,[1]Transações!$C:$C))</f>
        <v>#VALUE!</v>
      </c>
      <c r="F28" s="341" t="e">
        <f t="shared" si="0"/>
        <v>#VALUE!</v>
      </c>
      <c r="G28" s="351"/>
      <c r="H28" s="534" t="s">
        <v>1541</v>
      </c>
      <c r="I28" s="535"/>
      <c r="J28" s="348">
        <v>0</v>
      </c>
      <c r="K28" s="342" t="e">
        <f>IF(ISBLANK($H28), "", SUMIF([1]Transações!$M:$M,$H28,[1]Transações!$K:$K))</f>
        <v>#VALUE!</v>
      </c>
      <c r="L28" s="341" t="e">
        <f t="shared" si="1"/>
        <v>#VALUE!</v>
      </c>
      <c r="M28" s="350"/>
    </row>
    <row r="29" spans="1:13" ht="18" customHeight="1">
      <c r="A29" s="350"/>
      <c r="B29" s="534" t="s">
        <v>1540</v>
      </c>
      <c r="C29" s="535"/>
      <c r="D29" s="348">
        <v>0</v>
      </c>
      <c r="E29" s="342" t="e">
        <f>IF(ISBLANK($B29), "", SUMIF([1]Transações!$H:$H,$B29,[1]Transações!$C:$C))</f>
        <v>#VALUE!</v>
      </c>
      <c r="F29" s="341" t="e">
        <f t="shared" si="0"/>
        <v>#VALUE!</v>
      </c>
      <c r="G29" s="351"/>
      <c r="H29" s="534" t="s">
        <v>1539</v>
      </c>
      <c r="I29" s="535"/>
      <c r="J29" s="348">
        <v>1450</v>
      </c>
      <c r="K29" s="342" t="e">
        <f>IF(ISBLANK($H29), "", SUMIF([1]Transações!$M:$M,$H29,[1]Transações!$K:$K))</f>
        <v>#VALUE!</v>
      </c>
      <c r="L29" s="341" t="e">
        <f t="shared" si="1"/>
        <v>#VALUE!</v>
      </c>
      <c r="M29" s="350"/>
    </row>
    <row r="30" spans="1:13" ht="18" customHeight="1">
      <c r="A30" s="332"/>
      <c r="B30" s="534" t="s">
        <v>1538</v>
      </c>
      <c r="C30" s="535"/>
      <c r="D30" s="348">
        <v>0</v>
      </c>
      <c r="E30" s="342" t="e">
        <f>IF(ISBLANK($B30), "", SUMIF([1]Transações!$H:$H,$B30,[1]Transações!$C:$C))</f>
        <v>#VALUE!</v>
      </c>
      <c r="F30" s="341" t="e">
        <f t="shared" si="0"/>
        <v>#VALUE!</v>
      </c>
      <c r="G30" s="345"/>
      <c r="H30" s="534" t="s">
        <v>1537</v>
      </c>
      <c r="I30" s="535"/>
      <c r="J30" s="348">
        <v>0</v>
      </c>
      <c r="K30" s="342" t="e">
        <f>IF(ISBLANK($H30), "", SUMIF([1]Transações!$M:$M,$H30,[1]Transações!$K:$K))</f>
        <v>#VALUE!</v>
      </c>
      <c r="L30" s="341" t="e">
        <f t="shared" si="1"/>
        <v>#VALUE!</v>
      </c>
      <c r="M30" s="332"/>
    </row>
    <row r="31" spans="1:13" ht="18" customHeight="1">
      <c r="A31" s="332"/>
      <c r="B31" s="534" t="s">
        <v>1536</v>
      </c>
      <c r="C31" s="535"/>
      <c r="D31" s="348">
        <v>950</v>
      </c>
      <c r="E31" s="342" t="e">
        <f>IF(ISBLANK($B31), "", SUMIF([1]Transações!$H:$H,$B31,[1]Transações!$C:$C))</f>
        <v>#VALUE!</v>
      </c>
      <c r="F31" s="341" t="e">
        <f t="shared" si="0"/>
        <v>#VALUE!</v>
      </c>
      <c r="G31" s="345"/>
      <c r="H31" s="534" t="s">
        <v>1535</v>
      </c>
      <c r="I31" s="535"/>
      <c r="J31" s="348">
        <v>0</v>
      </c>
      <c r="K31" s="342" t="e">
        <f>IF(ISBLANK($H31), "", SUMIF([1]Transações!$M:$M,$H31,[1]Transações!$K:$K))</f>
        <v>#VALUE!</v>
      </c>
      <c r="L31" s="341" t="e">
        <f t="shared" si="1"/>
        <v>#VALUE!</v>
      </c>
      <c r="M31" s="332"/>
    </row>
    <row r="32" spans="1:13" ht="18" customHeight="1">
      <c r="A32" s="332"/>
      <c r="B32" s="534" t="s">
        <v>1534</v>
      </c>
      <c r="C32" s="535"/>
      <c r="D32" s="348">
        <v>0</v>
      </c>
      <c r="E32" s="342" t="e">
        <f>IF(ISBLANK($B32), "", SUMIF([1]Transações!$H:$H,$B32,[1]Transações!$C:$C))</f>
        <v>#VALUE!</v>
      </c>
      <c r="F32" s="341" t="e">
        <f t="shared" si="0"/>
        <v>#VALUE!</v>
      </c>
      <c r="G32" s="345"/>
      <c r="H32" s="534" t="s">
        <v>1527</v>
      </c>
      <c r="I32" s="535"/>
      <c r="J32" s="348">
        <v>0</v>
      </c>
      <c r="K32" s="342" t="e">
        <f>IF(ISBLANK($H32), "", SUMIF([1]Transações!$M:$M,$H32,[1]Transações!$K:$K))</f>
        <v>#VALUE!</v>
      </c>
      <c r="L32" s="341" t="e">
        <f t="shared" si="1"/>
        <v>#VALUE!</v>
      </c>
      <c r="M32" s="332"/>
    </row>
    <row r="33" spans="1:13" ht="18" customHeight="1">
      <c r="A33" s="332"/>
      <c r="B33" s="534" t="s">
        <v>1533</v>
      </c>
      <c r="C33" s="535"/>
      <c r="D33" s="348">
        <v>0</v>
      </c>
      <c r="E33" s="342" t="e">
        <f>IF(ISBLANK($B33), "", SUMIF([1]Transações!$H:$H,$B33,[1]Transações!$C:$C))</f>
        <v>#VALUE!</v>
      </c>
      <c r="F33" s="341" t="e">
        <f t="shared" si="0"/>
        <v>#VALUE!</v>
      </c>
      <c r="G33" s="345"/>
      <c r="H33" s="534" t="s">
        <v>1532</v>
      </c>
      <c r="I33" s="535"/>
      <c r="J33" s="349">
        <v>0</v>
      </c>
      <c r="K33" s="342" t="e">
        <f>IF(ISBLANK($H33), "", SUMIF([1]Transações!$M:$M,$H33,[1]Transações!$K:$K))</f>
        <v>#VALUE!</v>
      </c>
      <c r="L33" s="341" t="e">
        <f t="shared" si="1"/>
        <v>#VALUE!</v>
      </c>
      <c r="M33" s="332"/>
    </row>
    <row r="34" spans="1:13" ht="18" customHeight="1">
      <c r="A34" s="332"/>
      <c r="B34" s="534" t="s">
        <v>1531</v>
      </c>
      <c r="C34" s="535"/>
      <c r="D34" s="348">
        <v>0</v>
      </c>
      <c r="E34" s="342" t="e">
        <f>IF(ISBLANK($B34), "", SUMIF([1]Transações!$H:$H,$B34,[1]Transações!$C:$C))</f>
        <v>#VALUE!</v>
      </c>
      <c r="F34" s="341" t="e">
        <f t="shared" si="0"/>
        <v>#VALUE!</v>
      </c>
      <c r="G34" s="345"/>
      <c r="H34" s="549"/>
      <c r="I34" s="535"/>
      <c r="J34" s="343"/>
      <c r="K34" s="342" t="str">
        <f>IF(ISBLANK($H34), "", SUMIF([1]Transações!$M:$M,$H34,[1]Transações!$K:$K))</f>
        <v/>
      </c>
      <c r="L34" s="341" t="str">
        <f t="shared" si="1"/>
        <v/>
      </c>
      <c r="M34" s="332"/>
    </row>
    <row r="35" spans="1:13" ht="18" customHeight="1">
      <c r="A35" s="332"/>
      <c r="B35" s="534" t="s">
        <v>1530</v>
      </c>
      <c r="C35" s="535"/>
      <c r="D35" s="348">
        <v>0</v>
      </c>
      <c r="E35" s="342" t="e">
        <f>IF(ISBLANK($B35), "", SUMIF([1]Transações!$H:$H,$B35,[1]Transações!$C:$C))</f>
        <v>#VALUE!</v>
      </c>
      <c r="F35" s="341" t="e">
        <f t="shared" si="0"/>
        <v>#VALUE!</v>
      </c>
      <c r="G35" s="345"/>
      <c r="H35" s="549"/>
      <c r="I35" s="535"/>
      <c r="J35" s="343"/>
      <c r="K35" s="342" t="str">
        <f>IF(ISBLANK($H35), "", SUMIF([1]Transações!$M:$M,$H35,[1]Transações!$K:$K))</f>
        <v/>
      </c>
      <c r="L35" s="341" t="str">
        <f t="shared" si="1"/>
        <v/>
      </c>
      <c r="M35" s="332"/>
    </row>
    <row r="36" spans="1:13" ht="18" customHeight="1">
      <c r="A36" s="332"/>
      <c r="B36" s="534" t="s">
        <v>1529</v>
      </c>
      <c r="C36" s="535"/>
      <c r="D36" s="348">
        <v>0</v>
      </c>
      <c r="E36" s="342" t="e">
        <f>IF(ISBLANK($B36), "", SUMIF([1]Transações!$H:$H,$B36,[1]Transações!$C:$C))</f>
        <v>#VALUE!</v>
      </c>
      <c r="F36" s="341" t="e">
        <f t="shared" si="0"/>
        <v>#VALUE!</v>
      </c>
      <c r="G36" s="345"/>
      <c r="H36" s="549"/>
      <c r="I36" s="535"/>
      <c r="J36" s="343"/>
      <c r="K36" s="342" t="str">
        <f>IF(ISBLANK($H36), "", SUMIF([1]Transações!$M:$M,$H36,[1]Transações!$K:$K))</f>
        <v/>
      </c>
      <c r="L36" s="341" t="str">
        <f t="shared" si="1"/>
        <v/>
      </c>
      <c r="M36" s="332"/>
    </row>
    <row r="37" spans="1:13" ht="18" customHeight="1">
      <c r="A37" s="332"/>
      <c r="B37" s="534" t="s">
        <v>1528</v>
      </c>
      <c r="C37" s="535"/>
      <c r="D37" s="348">
        <v>0</v>
      </c>
      <c r="E37" s="342" t="e">
        <f>IF(ISBLANK($B37), "", SUMIF([1]Transações!$H:$H,$B37,[1]Transações!$C:$C))</f>
        <v>#VALUE!</v>
      </c>
      <c r="F37" s="341" t="e">
        <f t="shared" si="0"/>
        <v>#VALUE!</v>
      </c>
      <c r="G37" s="345"/>
      <c r="H37" s="549"/>
      <c r="I37" s="535"/>
      <c r="J37" s="343"/>
      <c r="K37" s="342" t="str">
        <f>IF(ISBLANK($H37), "", SUMIF([1]Transações!$M:$M,$H37,[1]Transações!$K:$K))</f>
        <v/>
      </c>
      <c r="L37" s="341" t="str">
        <f t="shared" si="1"/>
        <v/>
      </c>
      <c r="M37" s="332"/>
    </row>
    <row r="38" spans="1:13" ht="18" customHeight="1">
      <c r="A38" s="332"/>
      <c r="B38" s="534" t="s">
        <v>1527</v>
      </c>
      <c r="C38" s="535"/>
      <c r="D38" s="348">
        <v>0</v>
      </c>
      <c r="E38" s="342" t="e">
        <f>IF(ISBLANK($B38), "", SUMIF([1]Transações!$H:$H,$B38,[1]Transações!$C:$C))</f>
        <v>#VALUE!</v>
      </c>
      <c r="F38" s="341" t="e">
        <f t="shared" si="0"/>
        <v>#VALUE!</v>
      </c>
      <c r="G38" s="345"/>
      <c r="H38" s="549"/>
      <c r="I38" s="535"/>
      <c r="J38" s="343"/>
      <c r="K38" s="342" t="str">
        <f>IF(ISBLANK($H38), "", SUMIF([1]Transações!$M:$M,$H38,[1]Transações!$K:$K))</f>
        <v/>
      </c>
      <c r="L38" s="341" t="str">
        <f t="shared" si="1"/>
        <v/>
      </c>
      <c r="M38" s="332"/>
    </row>
    <row r="39" spans="1:13" ht="18" customHeight="1">
      <c r="A39" s="332"/>
      <c r="B39" s="534" t="s">
        <v>1526</v>
      </c>
      <c r="C39" s="535"/>
      <c r="D39" s="348">
        <v>0</v>
      </c>
      <c r="E39" s="342" t="e">
        <f>IF(ISBLANK($B39), "", SUMIF([1]Transações!$H:$H,$B39,[1]Transações!$C:$C))</f>
        <v>#VALUE!</v>
      </c>
      <c r="F39" s="341" t="e">
        <f t="shared" si="0"/>
        <v>#VALUE!</v>
      </c>
      <c r="G39" s="345"/>
      <c r="H39" s="549"/>
      <c r="I39" s="535"/>
      <c r="J39" s="343"/>
      <c r="K39" s="342" t="str">
        <f>IF(ISBLANK($H39), "", SUMIF([1]Transações!$M:$M,$H39,[1]Transações!$K:$K))</f>
        <v/>
      </c>
      <c r="L39" s="341" t="str">
        <f t="shared" si="1"/>
        <v/>
      </c>
      <c r="M39" s="332"/>
    </row>
    <row r="40" spans="1:13" ht="18" customHeight="1">
      <c r="A40" s="332"/>
      <c r="B40" s="534" t="s">
        <v>1525</v>
      </c>
      <c r="C40" s="535"/>
      <c r="D40" s="346">
        <v>0</v>
      </c>
      <c r="E40" s="342" t="e">
        <f>IF(ISBLANK($B40), "", SUMIF([1]Transações!$H:$H,$B40,[1]Transações!$C:$C))</f>
        <v>#VALUE!</v>
      </c>
      <c r="F40" s="341" t="e">
        <f t="shared" si="0"/>
        <v>#VALUE!</v>
      </c>
      <c r="G40" s="345"/>
      <c r="H40" s="549"/>
      <c r="I40" s="535"/>
      <c r="J40" s="343"/>
      <c r="K40" s="342" t="str">
        <f>IF(ISBLANK($H40), "", SUMIF([1]Transações!$M:$M,$H40,[1]Transações!$K:$K))</f>
        <v/>
      </c>
      <c r="L40" s="341" t="str">
        <f t="shared" si="1"/>
        <v/>
      </c>
      <c r="M40" s="332"/>
    </row>
    <row r="41" spans="1:13" ht="18" customHeight="1">
      <c r="A41" s="332"/>
      <c r="B41" s="534" t="s">
        <v>1524</v>
      </c>
      <c r="C41" s="535"/>
      <c r="D41" s="346">
        <v>0</v>
      </c>
      <c r="E41" s="342" t="e">
        <f>IF(ISBLANK($B41), "", SUMIF([1]Transações!$H:$H,$B41,[1]Transações!$C:$C))</f>
        <v>#VALUE!</v>
      </c>
      <c r="F41" s="341" t="e">
        <f t="shared" si="0"/>
        <v>#VALUE!</v>
      </c>
      <c r="G41" s="345"/>
      <c r="H41" s="549"/>
      <c r="I41" s="535"/>
      <c r="J41" s="343"/>
      <c r="K41" s="342" t="str">
        <f>IF(ISBLANK($H41), "", SUMIF([1]Transações!$M:$M,$H41,[1]Transações!$K:$K))</f>
        <v/>
      </c>
      <c r="L41" s="341" t="str">
        <f t="shared" si="1"/>
        <v/>
      </c>
      <c r="M41" s="332"/>
    </row>
    <row r="42" spans="1:13" ht="18" customHeight="1">
      <c r="A42" s="332"/>
      <c r="B42" s="347"/>
      <c r="C42" s="347"/>
      <c r="D42" s="346"/>
      <c r="E42" s="342"/>
      <c r="F42" s="341"/>
      <c r="G42" s="345"/>
      <c r="H42" s="344"/>
      <c r="I42" s="344"/>
      <c r="J42" s="343"/>
      <c r="K42" s="342"/>
      <c r="L42" s="341"/>
      <c r="M42" s="332"/>
    </row>
    <row r="43" spans="1:13" ht="18" customHeight="1">
      <c r="A43" s="332"/>
      <c r="B43" s="340"/>
      <c r="C43" s="340"/>
      <c r="D43" s="339"/>
      <c r="E43" s="334"/>
      <c r="F43" s="333"/>
      <c r="G43" s="336"/>
      <c r="H43" s="338"/>
      <c r="I43" s="338"/>
      <c r="J43" s="335"/>
      <c r="K43" s="334"/>
      <c r="L43" s="333"/>
      <c r="M43" s="332"/>
    </row>
    <row r="44" spans="1:13" ht="18" customHeight="1">
      <c r="A44" s="332"/>
      <c r="B44" s="547"/>
      <c r="C44" s="535"/>
      <c r="D44" s="337"/>
      <c r="E44" s="334" t="str">
        <f>IF(ISBLANK($B44), "", SUMIF([1]Transações!$H:$H,$B44,[1]Transações!$C:$C))</f>
        <v/>
      </c>
      <c r="F44" s="333" t="str">
        <f>IF(ISBLANK($B44), "", D44-E44)</f>
        <v/>
      </c>
      <c r="G44" s="336"/>
      <c r="H44" s="548"/>
      <c r="I44" s="535"/>
      <c r="J44" s="335"/>
      <c r="K44" s="334" t="str">
        <f>IF(ISBLANK($H44), "", SUMIF([1]Transações!$M:$M,$H44,[1]Transações!$K:$K))</f>
        <v/>
      </c>
      <c r="L44" s="333" t="str">
        <f>IF(ISBLANK($H44), "", K44-J44)</f>
        <v/>
      </c>
      <c r="M44" s="332"/>
    </row>
    <row r="45" spans="1:13" ht="15.75" customHeight="1"/>
    <row r="46" spans="1:13" ht="15.75" customHeight="1"/>
    <row r="47" spans="1:13" ht="15.75" customHeight="1"/>
    <row r="48" spans="1:13" ht="15.75" customHeight="1"/>
    <row r="49" s="331" customFormat="1" ht="15.75" customHeight="1"/>
    <row r="50" s="331" customFormat="1" ht="15.75" customHeight="1"/>
    <row r="51" s="331" customFormat="1" ht="15.75" customHeight="1"/>
    <row r="52" s="331" customFormat="1" ht="15.75" customHeight="1"/>
    <row r="53" s="331" customFormat="1" ht="15.75" customHeight="1"/>
    <row r="54" s="331" customFormat="1" ht="15.75" customHeight="1"/>
    <row r="55" s="331" customFormat="1" ht="15.75" customHeight="1"/>
    <row r="56" s="331" customFormat="1" ht="15.75" customHeight="1"/>
    <row r="57" s="331" customFormat="1" ht="15.75" customHeight="1"/>
    <row r="58" s="331" customFormat="1" ht="15.75" customHeight="1"/>
    <row r="59" s="331" customFormat="1" ht="15.75" customHeight="1"/>
    <row r="60" s="331" customFormat="1" ht="15.75" customHeight="1"/>
    <row r="61" s="331" customFormat="1" ht="15.75" customHeight="1"/>
    <row r="62" s="331" customFormat="1" ht="15.75" customHeight="1"/>
    <row r="63" s="331" customFormat="1" ht="15.75" customHeight="1"/>
    <row r="64" s="331" customFormat="1" ht="15.75" customHeight="1"/>
    <row r="65" s="331" customFormat="1" ht="15.75" customHeight="1"/>
    <row r="66" s="331" customFormat="1" ht="15.75" customHeight="1"/>
    <row r="67" s="331" customFormat="1" ht="15.75" customHeight="1"/>
    <row r="68" s="331" customFormat="1" ht="15.75" customHeight="1"/>
    <row r="69" s="331" customFormat="1" ht="15.75" customHeight="1"/>
    <row r="70" s="331" customFormat="1" ht="15.75" customHeight="1"/>
    <row r="71" s="331" customFormat="1" ht="15.75" customHeight="1"/>
    <row r="72" s="331" customFormat="1" ht="15.75" customHeight="1"/>
    <row r="73" s="331" customFormat="1" ht="15.75" customHeight="1"/>
    <row r="74" s="331" customFormat="1" ht="15.75" customHeight="1"/>
    <row r="75" s="331" customFormat="1" ht="15.75" customHeight="1"/>
    <row r="76" s="331" customFormat="1" ht="15.75" customHeight="1"/>
    <row r="77" s="331" customFormat="1" ht="15.75" customHeight="1"/>
    <row r="78" s="331" customFormat="1" ht="15.75" customHeight="1"/>
    <row r="79" s="331" customFormat="1" ht="15.75" customHeight="1"/>
    <row r="80" s="331" customFormat="1" ht="15.75" customHeight="1"/>
    <row r="81" s="331" customFormat="1" ht="15.75" customHeight="1"/>
    <row r="82" s="331" customFormat="1" ht="15.75" customHeight="1"/>
    <row r="83" s="331" customFormat="1" ht="15.75" customHeight="1"/>
    <row r="84" s="331" customFormat="1" ht="15.75" customHeight="1"/>
    <row r="85" s="331" customFormat="1" ht="15.75" customHeight="1"/>
    <row r="86" s="331" customFormat="1" ht="15.75" customHeight="1"/>
    <row r="87" s="331" customFormat="1" ht="15.75" customHeight="1"/>
    <row r="88" s="331" customFormat="1" ht="15.75" customHeight="1"/>
    <row r="89" s="331" customFormat="1" ht="15.75" customHeight="1"/>
    <row r="90" s="331" customFormat="1" ht="15.75" customHeight="1"/>
    <row r="91" s="331" customFormat="1" ht="15.75" customHeight="1"/>
    <row r="92" s="331" customFormat="1" ht="15.75" customHeight="1"/>
    <row r="93" s="331" customFormat="1" ht="15.75" customHeight="1"/>
    <row r="94" s="331" customFormat="1" ht="15.75" customHeight="1"/>
    <row r="95" s="331" customFormat="1" ht="15.75" customHeight="1"/>
    <row r="96" s="331" customFormat="1" ht="15.75" customHeight="1"/>
    <row r="97" s="331" customFormat="1" ht="15.75" customHeight="1"/>
    <row r="98" s="331" customFormat="1" ht="15.75" customHeight="1"/>
    <row r="99" s="331" customFormat="1" ht="15.75" customHeight="1"/>
    <row r="100" s="331" customFormat="1" ht="15.75" customHeight="1"/>
    <row r="101" s="331" customFormat="1" ht="15.75" customHeight="1"/>
    <row r="102" s="331" customFormat="1" ht="15.75" customHeight="1"/>
    <row r="103" s="331" customFormat="1" ht="15.75" customHeight="1"/>
    <row r="104" s="331" customFormat="1" ht="15.75" customHeight="1"/>
    <row r="105" s="331" customFormat="1" ht="15.75" customHeight="1"/>
    <row r="106" s="331" customFormat="1" ht="15.75" customHeight="1"/>
    <row r="107" s="331" customFormat="1" ht="15.75" customHeight="1"/>
    <row r="108" s="331" customFormat="1" ht="15.75" customHeight="1"/>
    <row r="109" s="331" customFormat="1" ht="15.75" customHeight="1"/>
    <row r="110" s="331" customFormat="1" ht="15.75" customHeight="1"/>
    <row r="111" s="331" customFormat="1" ht="15.75" customHeight="1"/>
    <row r="112" s="331" customFormat="1" ht="15.75" customHeight="1"/>
    <row r="113" s="331" customFormat="1" ht="15.75" customHeight="1"/>
    <row r="114" s="331" customFormat="1" ht="15.75" customHeight="1"/>
    <row r="115" s="331" customFormat="1" ht="15.75" customHeight="1"/>
    <row r="116" s="331" customFormat="1" ht="15.75" customHeight="1"/>
    <row r="117" s="331" customFormat="1" ht="15.75" customHeight="1"/>
    <row r="118" s="331" customFormat="1" ht="15.75" customHeight="1"/>
    <row r="119" s="331" customFormat="1" ht="15.75" customHeight="1"/>
    <row r="120" s="331" customFormat="1" ht="15.75" customHeight="1"/>
    <row r="121" s="331" customFormat="1" ht="15.75" customHeight="1"/>
    <row r="122" s="331" customFormat="1" ht="15.75" customHeight="1"/>
    <row r="123" s="331" customFormat="1" ht="15.75" customHeight="1"/>
    <row r="124" s="331" customFormat="1" ht="15.75" customHeight="1"/>
    <row r="125" s="331" customFormat="1" ht="15.75" customHeight="1"/>
    <row r="126" s="331" customFormat="1" ht="15.75" customHeight="1"/>
    <row r="127" s="331" customFormat="1" ht="15.75" customHeight="1"/>
    <row r="128" s="331" customFormat="1" ht="15.75" customHeight="1"/>
    <row r="129" s="331" customFormat="1" ht="15.75" customHeight="1"/>
    <row r="130" s="331" customFormat="1" ht="15.75" customHeight="1"/>
    <row r="131" s="331" customFormat="1" ht="15.75" customHeight="1"/>
    <row r="132" s="331" customFormat="1" ht="15.75" customHeight="1"/>
    <row r="133" s="331" customFormat="1" ht="15.75" customHeight="1"/>
    <row r="134" s="331" customFormat="1" ht="15.75" customHeight="1"/>
    <row r="135" s="331" customFormat="1" ht="15.75" customHeight="1"/>
    <row r="136" s="331" customFormat="1" ht="15.75" customHeight="1"/>
    <row r="137" s="331" customFormat="1" ht="15.75" customHeight="1"/>
    <row r="138" s="331" customFormat="1" ht="15.75" customHeight="1"/>
    <row r="139" s="331" customFormat="1" ht="15.75" customHeight="1"/>
    <row r="140" s="331" customFormat="1" ht="15.75" customHeight="1"/>
    <row r="141" s="331" customFormat="1" ht="15.75" customHeight="1"/>
    <row r="142" s="331" customFormat="1" ht="15.75" customHeight="1"/>
    <row r="143" s="331" customFormat="1" ht="15.75" customHeight="1"/>
    <row r="144" s="331" customFormat="1" ht="15.75" customHeight="1"/>
    <row r="145" s="331" customFormat="1" ht="15.75" customHeight="1"/>
    <row r="146" s="331" customFormat="1" ht="15.75" customHeight="1"/>
    <row r="147" s="331" customFormat="1" ht="15.75" customHeight="1"/>
    <row r="148" s="331" customFormat="1" ht="15.75" customHeight="1"/>
    <row r="149" s="331" customFormat="1" ht="15.75" customHeight="1"/>
    <row r="150" s="331" customFormat="1" ht="15.75" customHeight="1"/>
    <row r="151" s="331" customFormat="1" ht="15.75" customHeight="1"/>
    <row r="152" s="331" customFormat="1" ht="15.75" customHeight="1"/>
    <row r="153" s="331" customFormat="1" ht="15.75" customHeight="1"/>
    <row r="154" s="331" customFormat="1" ht="15.75" customHeight="1"/>
    <row r="155" s="331" customFormat="1" ht="15.75" customHeight="1"/>
    <row r="156" s="331" customFormat="1" ht="15.75" customHeight="1"/>
    <row r="157" s="331" customFormat="1" ht="15.75" customHeight="1"/>
    <row r="158" s="331" customFormat="1" ht="15.75" customHeight="1"/>
    <row r="159" s="331" customFormat="1" ht="15.75" customHeight="1"/>
    <row r="160" s="331" customFormat="1" ht="15.75" customHeight="1"/>
    <row r="161" s="331" customFormat="1" ht="15.75" customHeight="1"/>
    <row r="162" s="331" customFormat="1" ht="15.75" customHeight="1"/>
    <row r="163" s="331" customFormat="1" ht="15.75" customHeight="1"/>
    <row r="164" s="331" customFormat="1" ht="15.75" customHeight="1"/>
    <row r="165" s="331" customFormat="1" ht="15.75" customHeight="1"/>
    <row r="166" s="331" customFormat="1" ht="15.75" customHeight="1"/>
    <row r="167" s="331" customFormat="1" ht="15.75" customHeight="1"/>
    <row r="168" s="331" customFormat="1" ht="15.75" customHeight="1"/>
    <row r="169" s="331" customFormat="1" ht="15.75" customHeight="1"/>
    <row r="170" s="331" customFormat="1" ht="15.75" customHeight="1"/>
    <row r="171" s="331" customFormat="1" ht="15.75" customHeight="1"/>
    <row r="172" s="331" customFormat="1" ht="15.75" customHeight="1"/>
    <row r="173" s="331" customFormat="1" ht="15.75" customHeight="1"/>
    <row r="174" s="331" customFormat="1" ht="15.75" customHeight="1"/>
    <row r="175" s="331" customFormat="1" ht="15.75" customHeight="1"/>
    <row r="176" s="331" customFormat="1" ht="15.75" customHeight="1"/>
    <row r="177" s="331" customFormat="1" ht="15.75" customHeight="1"/>
    <row r="178" s="331" customFormat="1" ht="15.75" customHeight="1"/>
    <row r="179" s="331" customFormat="1" ht="15.75" customHeight="1"/>
    <row r="180" s="331" customFormat="1" ht="15.75" customHeight="1"/>
    <row r="181" s="331" customFormat="1" ht="15.75" customHeight="1"/>
    <row r="182" s="331" customFormat="1" ht="15.75" customHeight="1"/>
    <row r="183" s="331" customFormat="1" ht="15.75" customHeight="1"/>
    <row r="184" s="331" customFormat="1" ht="15.75" customHeight="1"/>
    <row r="185" s="331" customFormat="1" ht="15.75" customHeight="1"/>
    <row r="186" s="331" customFormat="1" ht="15.75" customHeight="1"/>
    <row r="187" s="331" customFormat="1" ht="15.75" customHeight="1"/>
    <row r="188" s="331" customFormat="1" ht="15.75" customHeight="1"/>
    <row r="189" s="331" customFormat="1" ht="15.75" customHeight="1"/>
    <row r="190" s="331" customFormat="1" ht="15.75" customHeight="1"/>
    <row r="191" s="331" customFormat="1" ht="15.75" customHeight="1"/>
    <row r="192" s="331" customFormat="1" ht="15.75" customHeight="1"/>
    <row r="193" s="331" customFormat="1" ht="15.75" customHeight="1"/>
    <row r="194" s="331" customFormat="1" ht="15.75" customHeight="1"/>
    <row r="195" s="331" customFormat="1" ht="15.75" customHeight="1"/>
    <row r="196" s="331" customFormat="1" ht="15.75" customHeight="1"/>
    <row r="197" s="331" customFormat="1" ht="15.75" customHeight="1"/>
    <row r="198" s="331" customFormat="1" ht="15.75" customHeight="1"/>
    <row r="199" s="331" customFormat="1" ht="15.75" customHeight="1"/>
    <row r="200" s="331" customFormat="1" ht="15.75" customHeight="1"/>
    <row r="201" s="331" customFormat="1" ht="15.75" customHeight="1"/>
    <row r="202" s="331" customFormat="1" ht="15.75" customHeight="1"/>
    <row r="203" s="331" customFormat="1" ht="15.75" customHeight="1"/>
    <row r="204" s="331" customFormat="1" ht="15.75" customHeight="1"/>
    <row r="205" s="331" customFormat="1" ht="15.75" customHeight="1"/>
    <row r="206" s="331" customFormat="1" ht="15.75" customHeight="1"/>
    <row r="207" s="331" customFormat="1" ht="15.75" customHeight="1"/>
    <row r="208" s="331" customFormat="1" ht="15.75" customHeight="1"/>
    <row r="209" s="331" customFormat="1" ht="15.75" customHeight="1"/>
    <row r="210" s="331" customFormat="1" ht="15.75" customHeight="1"/>
    <row r="211" s="331" customFormat="1" ht="15.75" customHeight="1"/>
    <row r="212" s="331" customFormat="1" ht="15.75" customHeight="1"/>
    <row r="213" s="331" customFormat="1" ht="15.75" customHeight="1"/>
    <row r="214" s="331" customFormat="1" ht="15.75" customHeight="1"/>
    <row r="215" s="331" customFormat="1" ht="15.75" customHeight="1"/>
    <row r="216" s="331" customFormat="1" ht="15.75" customHeight="1"/>
    <row r="217" s="331" customFormat="1" ht="15.75" customHeight="1"/>
    <row r="218" s="331" customFormat="1" ht="15.75" customHeight="1"/>
    <row r="219" s="331" customFormat="1" ht="15.75" customHeight="1"/>
    <row r="220" s="331" customFormat="1" ht="15.75" customHeight="1"/>
    <row r="221" s="331" customFormat="1" ht="15.75" customHeight="1"/>
    <row r="222" s="331" customFormat="1" ht="15.75" customHeight="1"/>
    <row r="223" s="331" customFormat="1" ht="15.75" customHeight="1"/>
    <row r="224" s="331" customFormat="1" ht="15.75" customHeight="1"/>
    <row r="225" s="331" customFormat="1" ht="15.75" customHeight="1"/>
    <row r="226" s="331" customFormat="1" ht="15.75" customHeight="1"/>
    <row r="227" s="331" customFormat="1" ht="15.75" customHeight="1"/>
    <row r="228" s="331" customFormat="1" ht="15.75" customHeight="1"/>
    <row r="229" s="331" customFormat="1" ht="15.75" customHeight="1"/>
    <row r="230" s="331" customFormat="1" ht="15.75" customHeight="1"/>
    <row r="231" s="331" customFormat="1" ht="15.75" customHeight="1"/>
    <row r="232" s="331" customFormat="1" ht="15.75" customHeight="1"/>
    <row r="233" s="331" customFormat="1" ht="15.75" customHeight="1"/>
    <row r="234" s="331" customFormat="1" ht="15.75" customHeight="1"/>
    <row r="235" s="331" customFormat="1" ht="15.75" customHeight="1"/>
    <row r="236" s="331" customFormat="1" ht="15.75" customHeight="1"/>
    <row r="237" s="331" customFormat="1" ht="15.75" customHeight="1"/>
    <row r="238" s="331" customFormat="1" ht="15.75" customHeight="1"/>
    <row r="239" s="331" customFormat="1" ht="15.75" customHeight="1"/>
    <row r="240" s="331" customFormat="1" ht="15.75" customHeight="1"/>
    <row r="241" s="331" customFormat="1" ht="15.75" customHeight="1"/>
    <row r="242" s="331" customFormat="1" ht="15.75" customHeight="1"/>
    <row r="243" s="331" customFormat="1" ht="15.75" customHeight="1"/>
    <row r="244" s="331" customFormat="1" ht="15.75" customHeight="1"/>
    <row r="245" s="331" customFormat="1" ht="15.75" customHeight="1"/>
    <row r="246" s="331" customFormat="1" ht="15.75" customHeight="1"/>
    <row r="247" s="331" customFormat="1" ht="15.75" customHeight="1"/>
    <row r="248" s="331" customFormat="1" ht="15.75" customHeight="1"/>
    <row r="249" s="331" customFormat="1" ht="15.75" customHeight="1"/>
    <row r="250" s="331" customFormat="1" ht="15.75" customHeight="1"/>
    <row r="251" s="331" customFormat="1" ht="15.75" customHeight="1"/>
    <row r="252" s="331" customFormat="1" ht="15.75" customHeight="1"/>
    <row r="253" s="331" customFormat="1" ht="15.75" customHeight="1"/>
    <row r="254" s="331" customFormat="1" ht="15.75" customHeight="1"/>
    <row r="255" s="331" customFormat="1" ht="15.75" customHeight="1"/>
    <row r="256" s="331" customFormat="1" ht="15.75" customHeight="1"/>
    <row r="257" s="331" customFormat="1" ht="15.75" customHeight="1"/>
    <row r="258" s="331" customFormat="1" ht="15.75" customHeight="1"/>
    <row r="259" s="331" customFormat="1" ht="15.75" customHeight="1"/>
    <row r="260" s="331" customFormat="1" ht="15.75" customHeight="1"/>
    <row r="261" s="331" customFormat="1" ht="15.75" customHeight="1"/>
    <row r="262" s="331" customFormat="1" ht="15.75" customHeight="1"/>
    <row r="263" s="331" customFormat="1" ht="15.75" customHeight="1"/>
    <row r="264" s="331" customFormat="1" ht="15.75" customHeight="1"/>
    <row r="265" s="331" customFormat="1" ht="15.75" customHeight="1"/>
    <row r="266" s="331" customFormat="1" ht="15.75" customHeight="1"/>
    <row r="267" s="331" customFormat="1" ht="15.75" customHeight="1"/>
    <row r="268" s="331" customFormat="1" ht="15.75" customHeight="1"/>
    <row r="269" s="331" customFormat="1" ht="15.75" customHeight="1"/>
    <row r="270" s="331" customFormat="1" ht="15.75" customHeight="1"/>
    <row r="271" s="331" customFormat="1" ht="15.75" customHeight="1"/>
    <row r="272" s="331" customFormat="1" ht="15.75" customHeight="1"/>
    <row r="273" s="331" customFormat="1" ht="15.75" customHeight="1"/>
    <row r="274" s="331" customFormat="1" ht="15.75" customHeight="1"/>
    <row r="275" s="331" customFormat="1" ht="15.75" customHeight="1"/>
    <row r="276" s="331" customFormat="1" ht="15.75" customHeight="1"/>
    <row r="277" s="331" customFormat="1" ht="15.75" customHeight="1"/>
    <row r="278" s="331" customFormat="1" ht="15.75" customHeight="1"/>
    <row r="279" s="331" customFormat="1" ht="15.75" customHeight="1"/>
    <row r="280" s="331" customFormat="1" ht="15.75" customHeight="1"/>
    <row r="281" s="331" customFormat="1" ht="15.75" customHeight="1"/>
    <row r="282" s="331" customFormat="1" ht="15.75" customHeight="1"/>
    <row r="283" s="331" customFormat="1" ht="15.75" customHeight="1"/>
    <row r="284" s="331" customFormat="1" ht="15.75" customHeight="1"/>
    <row r="285" s="331" customFormat="1" ht="15.75" customHeight="1"/>
    <row r="286" s="331" customFormat="1" ht="15.75" customHeight="1"/>
    <row r="287" s="331" customFormat="1" ht="15.75" customHeight="1"/>
    <row r="288" s="331" customFormat="1" ht="15.75" customHeight="1"/>
    <row r="289" s="331" customFormat="1" ht="15.75" customHeight="1"/>
    <row r="290" s="331" customFormat="1" ht="15.75" customHeight="1"/>
    <row r="291" s="331" customFormat="1" ht="15.75" customHeight="1"/>
    <row r="292" s="331" customFormat="1" ht="15.75" customHeight="1"/>
    <row r="293" s="331" customFormat="1" ht="15.75" customHeight="1"/>
    <row r="294" s="331" customFormat="1" ht="15.75" customHeight="1"/>
    <row r="295" s="331" customFormat="1" ht="15.75" customHeight="1"/>
    <row r="296" s="331" customFormat="1" ht="15.75" customHeight="1"/>
    <row r="297" s="331" customFormat="1" ht="15.75" customHeight="1"/>
    <row r="298" s="331" customFormat="1" ht="15.75" customHeight="1"/>
    <row r="299" s="331" customFormat="1" ht="15.75" customHeight="1"/>
    <row r="300" s="331" customFormat="1" ht="15.75" customHeight="1"/>
    <row r="301" s="331" customFormat="1" ht="15.75" customHeight="1"/>
    <row r="302" s="331" customFormat="1" ht="15.75" customHeight="1"/>
    <row r="303" s="331" customFormat="1" ht="15.75" customHeight="1"/>
    <row r="304" s="331" customFormat="1" ht="15.75" customHeight="1"/>
    <row r="305" s="331" customFormat="1" ht="15.75" customHeight="1"/>
    <row r="306" s="331" customFormat="1" ht="15.75" customHeight="1"/>
    <row r="307" s="331" customFormat="1" ht="15.75" customHeight="1"/>
    <row r="308" s="331" customFormat="1" ht="15.75" customHeight="1"/>
    <row r="309" s="331" customFormat="1" ht="15.75" customHeight="1"/>
    <row r="310" s="331" customFormat="1" ht="15.75" customHeight="1"/>
    <row r="311" s="331" customFormat="1" ht="15.75" customHeight="1"/>
    <row r="312" s="331" customFormat="1" ht="15.75" customHeight="1"/>
    <row r="313" s="331" customFormat="1" ht="15.75" customHeight="1"/>
    <row r="314" s="331" customFormat="1" ht="15.75" customHeight="1"/>
    <row r="315" s="331" customFormat="1" ht="15.75" customHeight="1"/>
    <row r="316" s="331" customFormat="1" ht="15.75" customHeight="1"/>
    <row r="317" s="331" customFormat="1" ht="15.75" customHeight="1"/>
    <row r="318" s="331" customFormat="1" ht="15.75" customHeight="1"/>
    <row r="319" s="331" customFormat="1" ht="15.75" customHeight="1"/>
    <row r="320" s="331" customFormat="1" ht="15.75" customHeight="1"/>
    <row r="321" s="331" customFormat="1" ht="15.75" customHeight="1"/>
    <row r="322" s="331" customFormat="1" ht="15.75" customHeight="1"/>
    <row r="323" s="331" customFormat="1" ht="15.75" customHeight="1"/>
    <row r="324" s="331" customFormat="1" ht="15.75" customHeight="1"/>
    <row r="325" s="331" customFormat="1" ht="15.75" customHeight="1"/>
    <row r="326" s="331" customFormat="1" ht="15.75" customHeight="1"/>
    <row r="327" s="331" customFormat="1" ht="15.75" customHeight="1"/>
    <row r="328" s="331" customFormat="1" ht="15.75" customHeight="1"/>
    <row r="329" s="331" customFormat="1" ht="15.75" customHeight="1"/>
    <row r="330" s="331" customFormat="1" ht="15.75" customHeight="1"/>
    <row r="331" s="331" customFormat="1" ht="15.75" customHeight="1"/>
    <row r="332" s="331" customFormat="1" ht="15.75" customHeight="1"/>
    <row r="333" s="331" customFormat="1" ht="15.75" customHeight="1"/>
    <row r="334" s="331" customFormat="1" ht="15.75" customHeight="1"/>
    <row r="335" s="331" customFormat="1" ht="15.75" customHeight="1"/>
    <row r="336" s="331" customFormat="1" ht="15.75" customHeight="1"/>
    <row r="337" s="331" customFormat="1" ht="15.75" customHeight="1"/>
    <row r="338" s="331" customFormat="1" ht="15.75" customHeight="1"/>
    <row r="339" s="331" customFormat="1" ht="15.75" customHeight="1"/>
    <row r="340" s="331" customFormat="1" ht="15.75" customHeight="1"/>
    <row r="341" s="331" customFormat="1" ht="15.75" customHeight="1"/>
    <row r="342" s="331" customFormat="1" ht="15.75" customHeight="1"/>
    <row r="343" s="331" customFormat="1" ht="15.75" customHeight="1"/>
    <row r="344" s="331" customFormat="1" ht="15.75" customHeight="1"/>
    <row r="345" s="331" customFormat="1" ht="15.75" customHeight="1"/>
    <row r="346" s="331" customFormat="1" ht="15.75" customHeight="1"/>
    <row r="347" s="331" customFormat="1" ht="15.75" customHeight="1"/>
    <row r="348" s="331" customFormat="1" ht="15.75" customHeight="1"/>
    <row r="349" s="331" customFormat="1" ht="15.75" customHeight="1"/>
    <row r="350" s="331" customFormat="1" ht="15.75" customHeight="1"/>
    <row r="351" s="331" customFormat="1" ht="15.75" customHeight="1"/>
    <row r="352" s="331" customFormat="1" ht="15.75" customHeight="1"/>
    <row r="353" s="331" customFormat="1" ht="15.75" customHeight="1"/>
    <row r="354" s="331" customFormat="1" ht="15.75" customHeight="1"/>
    <row r="355" s="331" customFormat="1" ht="15.75" customHeight="1"/>
    <row r="356" s="331" customFormat="1" ht="15.75" customHeight="1"/>
    <row r="357" s="331" customFormat="1" ht="15.75" customHeight="1"/>
    <row r="358" s="331" customFormat="1" ht="15.75" customHeight="1"/>
    <row r="359" s="331" customFormat="1" ht="15.75" customHeight="1"/>
    <row r="360" s="331" customFormat="1" ht="15.75" customHeight="1"/>
    <row r="361" s="331" customFormat="1" ht="15.75" customHeight="1"/>
    <row r="362" s="331" customFormat="1" ht="15.75" customHeight="1"/>
    <row r="363" s="331" customFormat="1" ht="15.75" customHeight="1"/>
    <row r="364" s="331" customFormat="1" ht="15.75" customHeight="1"/>
    <row r="365" s="331" customFormat="1" ht="15.75" customHeight="1"/>
    <row r="366" s="331" customFormat="1" ht="15.75" customHeight="1"/>
    <row r="367" s="331" customFormat="1" ht="15.75" customHeight="1"/>
    <row r="368" s="331" customFormat="1" ht="15.75" customHeight="1"/>
    <row r="369" s="331" customFormat="1" ht="15.75" customHeight="1"/>
    <row r="370" s="331" customFormat="1" ht="15.75" customHeight="1"/>
    <row r="371" s="331" customFormat="1" ht="15.75" customHeight="1"/>
    <row r="372" s="331" customFormat="1" ht="15.75" customHeight="1"/>
    <row r="373" s="331" customFormat="1" ht="15.75" customHeight="1"/>
    <row r="374" s="331" customFormat="1" ht="15.75" customHeight="1"/>
    <row r="375" s="331" customFormat="1" ht="15.75" customHeight="1"/>
    <row r="376" s="331" customFormat="1" ht="15.75" customHeight="1"/>
    <row r="377" s="331" customFormat="1" ht="15.75" customHeight="1"/>
    <row r="378" s="331" customFormat="1" ht="15.75" customHeight="1"/>
    <row r="379" s="331" customFormat="1" ht="15.75" customHeight="1"/>
    <row r="380" s="331" customFormat="1" ht="15.75" customHeight="1"/>
    <row r="381" s="331" customFormat="1" ht="15.75" customHeight="1"/>
    <row r="382" s="331" customFormat="1" ht="15.75" customHeight="1"/>
    <row r="383" s="331" customFormat="1" ht="15.75" customHeight="1"/>
    <row r="384" s="331" customFormat="1" ht="15.75" customHeight="1"/>
    <row r="385" s="331" customFormat="1" ht="15.75" customHeight="1"/>
    <row r="386" s="331" customFormat="1" ht="15.75" customHeight="1"/>
    <row r="387" s="331" customFormat="1" ht="15.75" customHeight="1"/>
    <row r="388" s="331" customFormat="1" ht="15.75" customHeight="1"/>
    <row r="389" s="331" customFormat="1" ht="15.75" customHeight="1"/>
    <row r="390" s="331" customFormat="1" ht="15.75" customHeight="1"/>
    <row r="391" s="331" customFormat="1" ht="15.75" customHeight="1"/>
    <row r="392" s="331" customFormat="1" ht="15.75" customHeight="1"/>
    <row r="393" s="331" customFormat="1" ht="15.75" customHeight="1"/>
    <row r="394" s="331" customFormat="1" ht="15.75" customHeight="1"/>
    <row r="395" s="331" customFormat="1" ht="15.75" customHeight="1"/>
    <row r="396" s="331" customFormat="1" ht="15.75" customHeight="1"/>
    <row r="397" s="331" customFormat="1" ht="15.75" customHeight="1"/>
    <row r="398" s="331" customFormat="1" ht="15.75" customHeight="1"/>
    <row r="399" s="331" customFormat="1" ht="15.75" customHeight="1"/>
    <row r="400" s="331" customFormat="1" ht="15.75" customHeight="1"/>
    <row r="401" s="331" customFormat="1" ht="15.75" customHeight="1"/>
    <row r="402" s="331" customFormat="1" ht="15.75" customHeight="1"/>
    <row r="403" s="331" customFormat="1" ht="15.75" customHeight="1"/>
    <row r="404" s="331" customFormat="1" ht="15.75" customHeight="1"/>
    <row r="405" s="331" customFormat="1" ht="15.75" customHeight="1"/>
    <row r="406" s="331" customFormat="1" ht="15.75" customHeight="1"/>
    <row r="407" s="331" customFormat="1" ht="15.75" customHeight="1"/>
    <row r="408" s="331" customFormat="1" ht="15.75" customHeight="1"/>
    <row r="409" s="331" customFormat="1" ht="15.75" customHeight="1"/>
    <row r="410" s="331" customFormat="1" ht="15.75" customHeight="1"/>
    <row r="411" s="331" customFormat="1" ht="15.75" customHeight="1"/>
    <row r="412" s="331" customFormat="1" ht="15.75" customHeight="1"/>
    <row r="413" s="331" customFormat="1" ht="15.75" customHeight="1"/>
    <row r="414" s="331" customFormat="1" ht="15.75" customHeight="1"/>
    <row r="415" s="331" customFormat="1" ht="15.75" customHeight="1"/>
    <row r="416" s="331" customFormat="1" ht="15.75" customHeight="1"/>
    <row r="417" s="331" customFormat="1" ht="15.75" customHeight="1"/>
    <row r="418" s="331" customFormat="1" ht="15.75" customHeight="1"/>
    <row r="419" s="331" customFormat="1" ht="15.75" customHeight="1"/>
    <row r="420" s="331" customFormat="1" ht="15.75" customHeight="1"/>
    <row r="421" s="331" customFormat="1" ht="15.75" customHeight="1"/>
    <row r="422" s="331" customFormat="1" ht="15.75" customHeight="1"/>
    <row r="423" s="331" customFormat="1" ht="15.75" customHeight="1"/>
    <row r="424" s="331" customFormat="1" ht="15.75" customHeight="1"/>
    <row r="425" s="331" customFormat="1" ht="15.75" customHeight="1"/>
    <row r="426" s="331" customFormat="1" ht="15.75" customHeight="1"/>
    <row r="427" s="331" customFormat="1" ht="15.75" customHeight="1"/>
    <row r="428" s="331" customFormat="1" ht="15.75" customHeight="1"/>
    <row r="429" s="331" customFormat="1" ht="15.75" customHeight="1"/>
    <row r="430" s="331" customFormat="1" ht="15.75" customHeight="1"/>
    <row r="431" s="331" customFormat="1" ht="15.75" customHeight="1"/>
    <row r="432" s="331" customFormat="1" ht="15.75" customHeight="1"/>
    <row r="433" s="331" customFormat="1" ht="15.75" customHeight="1"/>
    <row r="434" s="331" customFormat="1" ht="15.75" customHeight="1"/>
    <row r="435" s="331" customFormat="1" ht="15.75" customHeight="1"/>
    <row r="436" s="331" customFormat="1" ht="15.75" customHeight="1"/>
    <row r="437" s="331" customFormat="1" ht="15.75" customHeight="1"/>
    <row r="438" s="331" customFormat="1" ht="15.75" customHeight="1"/>
    <row r="439" s="331" customFormat="1" ht="15.75" customHeight="1"/>
    <row r="440" s="331" customFormat="1" ht="15.75" customHeight="1"/>
    <row r="441" s="331" customFormat="1" ht="15.75" customHeight="1"/>
    <row r="442" s="331" customFormat="1" ht="15.75" customHeight="1"/>
    <row r="443" s="331" customFormat="1" ht="15.75" customHeight="1"/>
    <row r="444" s="331" customFormat="1" ht="15.75" customHeight="1"/>
    <row r="445" s="331" customFormat="1" ht="15.75" customHeight="1"/>
    <row r="446" s="331" customFormat="1" ht="15.75" customHeight="1"/>
    <row r="447" s="331" customFormat="1" ht="15.75" customHeight="1"/>
    <row r="448" s="331" customFormat="1" ht="15.75" customHeight="1"/>
    <row r="449" s="331" customFormat="1" ht="15.75" customHeight="1"/>
    <row r="450" s="331" customFormat="1" ht="15.75" customHeight="1"/>
    <row r="451" s="331" customFormat="1" ht="15.75" customHeight="1"/>
    <row r="452" s="331" customFormat="1" ht="15.75" customHeight="1"/>
    <row r="453" s="331" customFormat="1" ht="15.75" customHeight="1"/>
    <row r="454" s="331" customFormat="1" ht="15.75" customHeight="1"/>
    <row r="455" s="331" customFormat="1" ht="15.75" customHeight="1"/>
    <row r="456" s="331" customFormat="1" ht="15.75" customHeight="1"/>
    <row r="457" s="331" customFormat="1" ht="15.75" customHeight="1"/>
    <row r="458" s="331" customFormat="1" ht="15.75" customHeight="1"/>
    <row r="459" s="331" customFormat="1" ht="15.75" customHeight="1"/>
    <row r="460" s="331" customFormat="1" ht="15.75" customHeight="1"/>
    <row r="461" s="331" customFormat="1" ht="15.75" customHeight="1"/>
    <row r="462" s="331" customFormat="1" ht="15.75" customHeight="1"/>
    <row r="463" s="331" customFormat="1" ht="15.75" customHeight="1"/>
    <row r="464" s="331" customFormat="1" ht="15.75" customHeight="1"/>
    <row r="465" s="331" customFormat="1" ht="15.75" customHeight="1"/>
    <row r="466" s="331" customFormat="1" ht="15.75" customHeight="1"/>
    <row r="467" s="331" customFormat="1" ht="15.75" customHeight="1"/>
    <row r="468" s="331" customFormat="1" ht="15.75" customHeight="1"/>
    <row r="469" s="331" customFormat="1" ht="15.75" customHeight="1"/>
    <row r="470" s="331" customFormat="1" ht="15.75" customHeight="1"/>
    <row r="471" s="331" customFormat="1" ht="15.75" customHeight="1"/>
    <row r="472" s="331" customFormat="1" ht="15.75" customHeight="1"/>
    <row r="473" s="331" customFormat="1" ht="15.75" customHeight="1"/>
    <row r="474" s="331" customFormat="1" ht="15.75" customHeight="1"/>
    <row r="475" s="331" customFormat="1" ht="15.75" customHeight="1"/>
    <row r="476" s="331" customFormat="1" ht="15.75" customHeight="1"/>
    <row r="477" s="331" customFormat="1" ht="15.75" customHeight="1"/>
    <row r="478" s="331" customFormat="1" ht="15.75" customHeight="1"/>
    <row r="479" s="331" customFormat="1" ht="15.75" customHeight="1"/>
    <row r="480" s="331" customFormat="1" ht="15.75" customHeight="1"/>
    <row r="481" s="331" customFormat="1" ht="15.75" customHeight="1"/>
    <row r="482" s="331" customFormat="1" ht="15.75" customHeight="1"/>
    <row r="483" s="331" customFormat="1" ht="15.75" customHeight="1"/>
    <row r="484" s="331" customFormat="1" ht="15.75" customHeight="1"/>
    <row r="485" s="331" customFormat="1" ht="15.75" customHeight="1"/>
    <row r="486" s="331" customFormat="1" ht="15.75" customHeight="1"/>
    <row r="487" s="331" customFormat="1" ht="15.75" customHeight="1"/>
    <row r="488" s="331" customFormat="1" ht="15.75" customHeight="1"/>
    <row r="489" s="331" customFormat="1" ht="15.75" customHeight="1"/>
    <row r="490" s="331" customFormat="1" ht="15.75" customHeight="1"/>
    <row r="491" s="331" customFormat="1" ht="15.75" customHeight="1"/>
    <row r="492" s="331" customFormat="1" ht="15.75" customHeight="1"/>
    <row r="493" s="331" customFormat="1" ht="15.75" customHeight="1"/>
    <row r="494" s="331" customFormat="1" ht="15.75" customHeight="1"/>
    <row r="495" s="331" customFormat="1" ht="15.75" customHeight="1"/>
    <row r="496" s="331" customFormat="1" ht="15.75" customHeight="1"/>
    <row r="497" s="331" customFormat="1" ht="15.75" customHeight="1"/>
    <row r="498" s="331" customFormat="1" ht="15.75" customHeight="1"/>
    <row r="499" s="331" customFormat="1" ht="15.75" customHeight="1"/>
    <row r="500" s="331" customFormat="1" ht="15.75" customHeight="1"/>
    <row r="501" s="331" customFormat="1" ht="15.75" customHeight="1"/>
    <row r="502" s="331" customFormat="1" ht="15.75" customHeight="1"/>
    <row r="503" s="331" customFormat="1" ht="15.75" customHeight="1"/>
    <row r="504" s="331" customFormat="1" ht="15.75" customHeight="1"/>
    <row r="505" s="331" customFormat="1" ht="15.75" customHeight="1"/>
    <row r="506" s="331" customFormat="1" ht="15.75" customHeight="1"/>
    <row r="507" s="331" customFormat="1" ht="15.75" customHeight="1"/>
    <row r="508" s="331" customFormat="1" ht="15.75" customHeight="1"/>
    <row r="509" s="331" customFormat="1" ht="15.75" customHeight="1"/>
    <row r="510" s="331" customFormat="1" ht="15.75" customHeight="1"/>
    <row r="511" s="331" customFormat="1" ht="15.75" customHeight="1"/>
    <row r="512" s="331" customFormat="1" ht="15.75" customHeight="1"/>
    <row r="513" s="331" customFormat="1" ht="15.75" customHeight="1"/>
    <row r="514" s="331" customFormat="1" ht="15.75" customHeight="1"/>
    <row r="515" s="331" customFormat="1" ht="15.75" customHeight="1"/>
    <row r="516" s="331" customFormat="1" ht="15.75" customHeight="1"/>
    <row r="517" s="331" customFormat="1" ht="15.75" customHeight="1"/>
    <row r="518" s="331" customFormat="1" ht="15.75" customHeight="1"/>
    <row r="519" s="331" customFormat="1" ht="15.75" customHeight="1"/>
    <row r="520" s="331" customFormat="1" ht="15.75" customHeight="1"/>
    <row r="521" s="331" customFormat="1" ht="15.75" customHeight="1"/>
    <row r="522" s="331" customFormat="1" ht="15.75" customHeight="1"/>
    <row r="523" s="331" customFormat="1" ht="15.75" customHeight="1"/>
    <row r="524" s="331" customFormat="1" ht="15.75" customHeight="1"/>
    <row r="525" s="331" customFormat="1" ht="15.75" customHeight="1"/>
    <row r="526" s="331" customFormat="1" ht="15.75" customHeight="1"/>
    <row r="527" s="331" customFormat="1" ht="15.75" customHeight="1"/>
    <row r="528" s="331" customFormat="1" ht="15.75" customHeight="1"/>
    <row r="529" s="331" customFormat="1" ht="15.75" customHeight="1"/>
    <row r="530" s="331" customFormat="1" ht="15.75" customHeight="1"/>
    <row r="531" s="331" customFormat="1" ht="15.75" customHeight="1"/>
    <row r="532" s="331" customFormat="1" ht="15.75" customHeight="1"/>
    <row r="533" s="331" customFormat="1" ht="15.75" customHeight="1"/>
    <row r="534" s="331" customFormat="1" ht="15.75" customHeight="1"/>
    <row r="535" s="331" customFormat="1" ht="15.75" customHeight="1"/>
    <row r="536" s="331" customFormat="1" ht="15.75" customHeight="1"/>
    <row r="537" s="331" customFormat="1" ht="15.75" customHeight="1"/>
    <row r="538" s="331" customFormat="1" ht="15.75" customHeight="1"/>
    <row r="539" s="331" customFormat="1" ht="15.75" customHeight="1"/>
    <row r="540" s="331" customFormat="1" ht="15.75" customHeight="1"/>
    <row r="541" s="331" customFormat="1" ht="15.75" customHeight="1"/>
    <row r="542" s="331" customFormat="1" ht="15.75" customHeight="1"/>
    <row r="543" s="331" customFormat="1" ht="15.75" customHeight="1"/>
    <row r="544" s="331" customFormat="1" ht="15.75" customHeight="1"/>
    <row r="545" s="331" customFormat="1" ht="15.75" customHeight="1"/>
    <row r="546" s="331" customFormat="1" ht="15.75" customHeight="1"/>
    <row r="547" s="331" customFormat="1" ht="15.75" customHeight="1"/>
    <row r="548" s="331" customFormat="1" ht="15.75" customHeight="1"/>
    <row r="549" s="331" customFormat="1" ht="15.75" customHeight="1"/>
    <row r="550" s="331" customFormat="1" ht="15.75" customHeight="1"/>
    <row r="551" s="331" customFormat="1" ht="15.75" customHeight="1"/>
    <row r="552" s="331" customFormat="1" ht="15.75" customHeight="1"/>
    <row r="553" s="331" customFormat="1" ht="15.75" customHeight="1"/>
    <row r="554" s="331" customFormat="1" ht="15.75" customHeight="1"/>
    <row r="555" s="331" customFormat="1" ht="15.75" customHeight="1"/>
    <row r="556" s="331" customFormat="1" ht="15.75" customHeight="1"/>
    <row r="557" s="331" customFormat="1" ht="15.75" customHeight="1"/>
    <row r="558" s="331" customFormat="1" ht="15.75" customHeight="1"/>
    <row r="559" s="331" customFormat="1" ht="15.75" customHeight="1"/>
    <row r="560" s="331" customFormat="1" ht="15.75" customHeight="1"/>
    <row r="561" s="331" customFormat="1" ht="15.75" customHeight="1"/>
    <row r="562" s="331" customFormat="1" ht="15.75" customHeight="1"/>
    <row r="563" s="331" customFormat="1" ht="15.75" customHeight="1"/>
    <row r="564" s="331" customFormat="1" ht="15.75" customHeight="1"/>
    <row r="565" s="331" customFormat="1" ht="15.75" customHeight="1"/>
    <row r="566" s="331" customFormat="1" ht="15.75" customHeight="1"/>
    <row r="567" s="331" customFormat="1" ht="15.75" customHeight="1"/>
    <row r="568" s="331" customFormat="1" ht="15.75" customHeight="1"/>
    <row r="569" s="331" customFormat="1" ht="15.75" customHeight="1"/>
    <row r="570" s="331" customFormat="1" ht="15.75" customHeight="1"/>
    <row r="571" s="331" customFormat="1" ht="15.75" customHeight="1"/>
    <row r="572" s="331" customFormat="1" ht="15.75" customHeight="1"/>
    <row r="573" s="331" customFormat="1" ht="15.75" customHeight="1"/>
    <row r="574" s="331" customFormat="1" ht="15.75" customHeight="1"/>
    <row r="575" s="331" customFormat="1" ht="15.75" customHeight="1"/>
    <row r="576" s="331" customFormat="1" ht="15.75" customHeight="1"/>
    <row r="577" s="331" customFormat="1" ht="15.75" customHeight="1"/>
    <row r="578" s="331" customFormat="1" ht="15.75" customHeight="1"/>
    <row r="579" s="331" customFormat="1" ht="15.75" customHeight="1"/>
    <row r="580" s="331" customFormat="1" ht="15.75" customHeight="1"/>
    <row r="581" s="331" customFormat="1" ht="15.75" customHeight="1"/>
    <row r="582" s="331" customFormat="1" ht="15.75" customHeight="1"/>
    <row r="583" s="331" customFormat="1" ht="15.75" customHeight="1"/>
    <row r="584" s="331" customFormat="1" ht="15.75" customHeight="1"/>
    <row r="585" s="331" customFormat="1" ht="15.75" customHeight="1"/>
    <row r="586" s="331" customFormat="1" ht="15.75" customHeight="1"/>
    <row r="587" s="331" customFormat="1" ht="15.75" customHeight="1"/>
    <row r="588" s="331" customFormat="1" ht="15.75" customHeight="1"/>
    <row r="589" s="331" customFormat="1" ht="15.75" customHeight="1"/>
    <row r="590" s="331" customFormat="1" ht="15.75" customHeight="1"/>
    <row r="591" s="331" customFormat="1" ht="15.75" customHeight="1"/>
    <row r="592" s="331" customFormat="1" ht="15.75" customHeight="1"/>
    <row r="593" s="331" customFormat="1" ht="15.75" customHeight="1"/>
    <row r="594" s="331" customFormat="1" ht="15.75" customHeight="1"/>
    <row r="595" s="331" customFormat="1" ht="15.75" customHeight="1"/>
    <row r="596" s="331" customFormat="1" ht="15.75" customHeight="1"/>
    <row r="597" s="331" customFormat="1" ht="15.75" customHeight="1"/>
    <row r="598" s="331" customFormat="1" ht="15.75" customHeight="1"/>
    <row r="599" s="331" customFormat="1" ht="15.75" customHeight="1"/>
    <row r="600" s="331" customFormat="1" ht="15.75" customHeight="1"/>
    <row r="601" s="331" customFormat="1" ht="15.75" customHeight="1"/>
    <row r="602" s="331" customFormat="1" ht="15.75" customHeight="1"/>
    <row r="603" s="331" customFormat="1" ht="15.75" customHeight="1"/>
    <row r="604" s="331" customFormat="1" ht="15.75" customHeight="1"/>
    <row r="605" s="331" customFormat="1" ht="15.75" customHeight="1"/>
    <row r="606" s="331" customFormat="1" ht="15.75" customHeight="1"/>
    <row r="607" s="331" customFormat="1" ht="15.75" customHeight="1"/>
    <row r="608" s="331" customFormat="1" ht="15.75" customHeight="1"/>
    <row r="609" s="331" customFormat="1" ht="15.75" customHeight="1"/>
    <row r="610" s="331" customFormat="1" ht="15.75" customHeight="1"/>
    <row r="611" s="331" customFormat="1" ht="15.75" customHeight="1"/>
    <row r="612" s="331" customFormat="1" ht="15.75" customHeight="1"/>
    <row r="613" s="331" customFormat="1" ht="15.75" customHeight="1"/>
    <row r="614" s="331" customFormat="1" ht="15.75" customHeight="1"/>
    <row r="615" s="331" customFormat="1" ht="15.75" customHeight="1"/>
    <row r="616" s="331" customFormat="1" ht="15.75" customHeight="1"/>
    <row r="617" s="331" customFormat="1" ht="15.75" customHeight="1"/>
    <row r="618" s="331" customFormat="1" ht="15.75" customHeight="1"/>
    <row r="619" s="331" customFormat="1" ht="15.75" customHeight="1"/>
    <row r="620" s="331" customFormat="1" ht="15.75" customHeight="1"/>
    <row r="621" s="331" customFormat="1" ht="15.75" customHeight="1"/>
    <row r="622" s="331" customFormat="1" ht="15.75" customHeight="1"/>
    <row r="623" s="331" customFormat="1" ht="15.75" customHeight="1"/>
    <row r="624" s="331" customFormat="1" ht="15.75" customHeight="1"/>
    <row r="625" s="331" customFormat="1" ht="15.75" customHeight="1"/>
    <row r="626" s="331" customFormat="1" ht="15.75" customHeight="1"/>
    <row r="627" s="331" customFormat="1" ht="15.75" customHeight="1"/>
    <row r="628" s="331" customFormat="1" ht="15.75" customHeight="1"/>
    <row r="629" s="331" customFormat="1" ht="15.75" customHeight="1"/>
    <row r="630" s="331" customFormat="1" ht="15.75" customHeight="1"/>
    <row r="631" s="331" customFormat="1" ht="15.75" customHeight="1"/>
    <row r="632" s="331" customFormat="1" ht="15.75" customHeight="1"/>
    <row r="633" s="331" customFormat="1" ht="15.75" customHeight="1"/>
    <row r="634" s="331" customFormat="1" ht="15.75" customHeight="1"/>
    <row r="635" s="331" customFormat="1" ht="15.75" customHeight="1"/>
    <row r="636" s="331" customFormat="1" ht="15.75" customHeight="1"/>
    <row r="637" s="331" customFormat="1" ht="15.75" customHeight="1"/>
    <row r="638" s="331" customFormat="1" ht="15.75" customHeight="1"/>
    <row r="639" s="331" customFormat="1" ht="15.75" customHeight="1"/>
    <row r="640" s="331" customFormat="1" ht="15.75" customHeight="1"/>
    <row r="641" s="331" customFormat="1" ht="15.75" customHeight="1"/>
    <row r="642" s="331" customFormat="1" ht="15.75" customHeight="1"/>
    <row r="643" s="331" customFormat="1" ht="15.75" customHeight="1"/>
    <row r="644" s="331" customFormat="1" ht="15.75" customHeight="1"/>
    <row r="645" s="331" customFormat="1" ht="15.75" customHeight="1"/>
    <row r="646" s="331" customFormat="1" ht="15.75" customHeight="1"/>
    <row r="647" s="331" customFormat="1" ht="15.75" customHeight="1"/>
    <row r="648" s="331" customFormat="1" ht="15.75" customHeight="1"/>
    <row r="649" s="331" customFormat="1" ht="15.75" customHeight="1"/>
    <row r="650" s="331" customFormat="1" ht="15.75" customHeight="1"/>
    <row r="651" s="331" customFormat="1" ht="15.75" customHeight="1"/>
    <row r="652" s="331" customFormat="1" ht="15.75" customHeight="1"/>
    <row r="653" s="331" customFormat="1" ht="15.75" customHeight="1"/>
    <row r="654" s="331" customFormat="1" ht="15.75" customHeight="1"/>
    <row r="655" s="331" customFormat="1" ht="15.75" customHeight="1"/>
    <row r="656" s="331" customFormat="1" ht="15.75" customHeight="1"/>
    <row r="657" s="331" customFormat="1" ht="15.75" customHeight="1"/>
    <row r="658" s="331" customFormat="1" ht="15.75" customHeight="1"/>
    <row r="659" s="331" customFormat="1" ht="15.75" customHeight="1"/>
    <row r="660" s="331" customFormat="1" ht="15.75" customHeight="1"/>
    <row r="661" s="331" customFormat="1" ht="15.75" customHeight="1"/>
    <row r="662" s="331" customFormat="1" ht="15.75" customHeight="1"/>
    <row r="663" s="331" customFormat="1" ht="15.75" customHeight="1"/>
    <row r="664" s="331" customFormat="1" ht="15.75" customHeight="1"/>
    <row r="665" s="331" customFormat="1" ht="15.75" customHeight="1"/>
    <row r="666" s="331" customFormat="1" ht="15.75" customHeight="1"/>
    <row r="667" s="331" customFormat="1" ht="15.75" customHeight="1"/>
    <row r="668" s="331" customFormat="1" ht="15.75" customHeight="1"/>
    <row r="669" s="331" customFormat="1" ht="15.75" customHeight="1"/>
    <row r="670" s="331" customFormat="1" ht="15.75" customHeight="1"/>
    <row r="671" s="331" customFormat="1" ht="15.75" customHeight="1"/>
    <row r="672" s="331" customFormat="1" ht="15.75" customHeight="1"/>
    <row r="673" s="331" customFormat="1" ht="15.75" customHeight="1"/>
    <row r="674" s="331" customFormat="1" ht="15.75" customHeight="1"/>
    <row r="675" s="331" customFormat="1" ht="15.75" customHeight="1"/>
    <row r="676" s="331" customFormat="1" ht="15.75" customHeight="1"/>
    <row r="677" s="331" customFormat="1" ht="15.75" customHeight="1"/>
    <row r="678" s="331" customFormat="1" ht="15.75" customHeight="1"/>
    <row r="679" s="331" customFormat="1" ht="15.75" customHeight="1"/>
    <row r="680" s="331" customFormat="1" ht="15.75" customHeight="1"/>
    <row r="681" s="331" customFormat="1" ht="15.75" customHeight="1"/>
    <row r="682" s="331" customFormat="1" ht="15.75" customHeight="1"/>
    <row r="683" s="331" customFormat="1" ht="15.75" customHeight="1"/>
    <row r="684" s="331" customFormat="1" ht="15.75" customHeight="1"/>
    <row r="685" s="331" customFormat="1" ht="15.75" customHeight="1"/>
    <row r="686" s="331" customFormat="1" ht="15.75" customHeight="1"/>
    <row r="687" s="331" customFormat="1" ht="15.75" customHeight="1"/>
    <row r="688" s="331" customFormat="1" ht="15.75" customHeight="1"/>
    <row r="689" s="331" customFormat="1" ht="15.75" customHeight="1"/>
    <row r="690" s="331" customFormat="1" ht="15.75" customHeight="1"/>
    <row r="691" s="331" customFormat="1" ht="15.75" customHeight="1"/>
    <row r="692" s="331" customFormat="1" ht="15.75" customHeight="1"/>
    <row r="693" s="331" customFormat="1" ht="15.75" customHeight="1"/>
    <row r="694" s="331" customFormat="1" ht="15.75" customHeight="1"/>
    <row r="695" s="331" customFormat="1" ht="15.75" customHeight="1"/>
    <row r="696" s="331" customFormat="1" ht="15.75" customHeight="1"/>
    <row r="697" s="331" customFormat="1" ht="15.75" customHeight="1"/>
    <row r="698" s="331" customFormat="1" ht="15.75" customHeight="1"/>
    <row r="699" s="331" customFormat="1" ht="15.75" customHeight="1"/>
    <row r="700" s="331" customFormat="1" ht="15.75" customHeight="1"/>
    <row r="701" s="331" customFormat="1" ht="15.75" customHeight="1"/>
    <row r="702" s="331" customFormat="1" ht="15.75" customHeight="1"/>
    <row r="703" s="331" customFormat="1" ht="15.75" customHeight="1"/>
    <row r="704" s="331" customFormat="1" ht="15.75" customHeight="1"/>
    <row r="705" s="331" customFormat="1" ht="15.75" customHeight="1"/>
    <row r="706" s="331" customFormat="1" ht="15.75" customHeight="1"/>
    <row r="707" s="331" customFormat="1" ht="15.75" customHeight="1"/>
    <row r="708" s="331" customFormat="1" ht="15.75" customHeight="1"/>
    <row r="709" s="331" customFormat="1" ht="15.75" customHeight="1"/>
    <row r="710" s="331" customFormat="1" ht="15.75" customHeight="1"/>
    <row r="711" s="331" customFormat="1" ht="15.75" customHeight="1"/>
    <row r="712" s="331" customFormat="1" ht="15.75" customHeight="1"/>
    <row r="713" s="331" customFormat="1" ht="15.75" customHeight="1"/>
    <row r="714" s="331" customFormat="1" ht="15.75" customHeight="1"/>
    <row r="715" s="331" customFormat="1" ht="15.75" customHeight="1"/>
    <row r="716" s="331" customFormat="1" ht="15.75" customHeight="1"/>
    <row r="717" s="331" customFormat="1" ht="15.75" customHeight="1"/>
    <row r="718" s="331" customFormat="1" ht="15.75" customHeight="1"/>
    <row r="719" s="331" customFormat="1" ht="15.75" customHeight="1"/>
    <row r="720" s="331" customFormat="1" ht="15.75" customHeight="1"/>
    <row r="721" s="331" customFormat="1" ht="15.75" customHeight="1"/>
    <row r="722" s="331" customFormat="1" ht="15.75" customHeight="1"/>
    <row r="723" s="331" customFormat="1" ht="15.75" customHeight="1"/>
    <row r="724" s="331" customFormat="1" ht="15.75" customHeight="1"/>
    <row r="725" s="331" customFormat="1" ht="15.75" customHeight="1"/>
    <row r="726" s="331" customFormat="1" ht="15.75" customHeight="1"/>
    <row r="727" s="331" customFormat="1" ht="15.75" customHeight="1"/>
    <row r="728" s="331" customFormat="1" ht="15.75" customHeight="1"/>
    <row r="729" s="331" customFormat="1" ht="15.75" customHeight="1"/>
    <row r="730" s="331" customFormat="1" ht="15.75" customHeight="1"/>
    <row r="731" s="331" customFormat="1" ht="15.75" customHeight="1"/>
    <row r="732" s="331" customFormat="1" ht="15.75" customHeight="1"/>
    <row r="733" s="331" customFormat="1" ht="15.75" customHeight="1"/>
    <row r="734" s="331" customFormat="1" ht="15.75" customHeight="1"/>
    <row r="735" s="331" customFormat="1" ht="15.75" customHeight="1"/>
    <row r="736" s="331" customFormat="1" ht="15.75" customHeight="1"/>
    <row r="737" s="331" customFormat="1" ht="15.75" customHeight="1"/>
    <row r="738" s="331" customFormat="1" ht="15.75" customHeight="1"/>
    <row r="739" s="331" customFormat="1" ht="15.75" customHeight="1"/>
    <row r="740" s="331" customFormat="1" ht="15.75" customHeight="1"/>
    <row r="741" s="331" customFormat="1" ht="15.75" customHeight="1"/>
    <row r="742" s="331" customFormat="1" ht="15.75" customHeight="1"/>
    <row r="743" s="331" customFormat="1" ht="15.75" customHeight="1"/>
    <row r="744" s="331" customFormat="1" ht="15.75" customHeight="1"/>
    <row r="745" s="331" customFormat="1" ht="15.75" customHeight="1"/>
    <row r="746" s="331" customFormat="1" ht="15.75" customHeight="1"/>
    <row r="747" s="331" customFormat="1" ht="15.75" customHeight="1"/>
    <row r="748" s="331" customFormat="1" ht="15.75" customHeight="1"/>
    <row r="749" s="331" customFormat="1" ht="15.75" customHeight="1"/>
    <row r="750" s="331" customFormat="1" ht="15.75" customHeight="1"/>
    <row r="751" s="331" customFormat="1" ht="15.75" customHeight="1"/>
    <row r="752" s="331" customFormat="1" ht="15.75" customHeight="1"/>
    <row r="753" s="331" customFormat="1" ht="15.75" customHeight="1"/>
    <row r="754" s="331" customFormat="1" ht="15.75" customHeight="1"/>
    <row r="755" s="331" customFormat="1" ht="15.75" customHeight="1"/>
    <row r="756" s="331" customFormat="1" ht="15.75" customHeight="1"/>
    <row r="757" s="331" customFormat="1" ht="15.75" customHeight="1"/>
    <row r="758" s="331" customFormat="1" ht="15.75" customHeight="1"/>
    <row r="759" s="331" customFormat="1" ht="15.75" customHeight="1"/>
    <row r="760" s="331" customFormat="1" ht="15.75" customHeight="1"/>
    <row r="761" s="331" customFormat="1" ht="15.75" customHeight="1"/>
    <row r="762" s="331" customFormat="1" ht="15.75" customHeight="1"/>
    <row r="763" s="331" customFormat="1" ht="15.75" customHeight="1"/>
    <row r="764" s="331" customFormat="1" ht="15.75" customHeight="1"/>
    <row r="765" s="331" customFormat="1" ht="15.75" customHeight="1"/>
    <row r="766" s="331" customFormat="1" ht="15.75" customHeight="1"/>
    <row r="767" s="331" customFormat="1" ht="15.75" customHeight="1"/>
    <row r="768" s="331" customFormat="1" ht="15.75" customHeight="1"/>
    <row r="769" s="331" customFormat="1" ht="15.75" customHeight="1"/>
    <row r="770" s="331" customFormat="1" ht="15.75" customHeight="1"/>
    <row r="771" s="331" customFormat="1" ht="15.75" customHeight="1"/>
    <row r="772" s="331" customFormat="1" ht="15.75" customHeight="1"/>
    <row r="773" s="331" customFormat="1" ht="15.75" customHeight="1"/>
    <row r="774" s="331" customFormat="1" ht="15.75" customHeight="1"/>
    <row r="775" s="331" customFormat="1" ht="15.75" customHeight="1"/>
    <row r="776" s="331" customFormat="1" ht="15.75" customHeight="1"/>
    <row r="777" s="331" customFormat="1" ht="15.75" customHeight="1"/>
    <row r="778" s="331" customFormat="1" ht="15.75" customHeight="1"/>
    <row r="779" s="331" customFormat="1" ht="15.75" customHeight="1"/>
    <row r="780" s="331" customFormat="1" ht="15.75" customHeight="1"/>
    <row r="781" s="331" customFormat="1" ht="15.75" customHeight="1"/>
    <row r="782" s="331" customFormat="1" ht="15.75" customHeight="1"/>
    <row r="783" s="331" customFormat="1" ht="15.75" customHeight="1"/>
    <row r="784" s="331" customFormat="1" ht="15.75" customHeight="1"/>
    <row r="785" s="331" customFormat="1" ht="15.75" customHeight="1"/>
    <row r="786" s="331" customFormat="1" ht="15.75" customHeight="1"/>
    <row r="787" s="331" customFormat="1" ht="15.75" customHeight="1"/>
    <row r="788" s="331" customFormat="1" ht="15.75" customHeight="1"/>
    <row r="789" s="331" customFormat="1" ht="15.75" customHeight="1"/>
    <row r="790" s="331" customFormat="1" ht="15.75" customHeight="1"/>
    <row r="791" s="331" customFormat="1" ht="15.75" customHeight="1"/>
    <row r="792" s="331" customFormat="1" ht="15.75" customHeight="1"/>
    <row r="793" s="331" customFormat="1" ht="15.75" customHeight="1"/>
    <row r="794" s="331" customFormat="1" ht="15.75" customHeight="1"/>
    <row r="795" s="331" customFormat="1" ht="15.75" customHeight="1"/>
    <row r="796" s="331" customFormat="1" ht="15.75" customHeight="1"/>
    <row r="797" s="331" customFormat="1" ht="15.75" customHeight="1"/>
    <row r="798" s="331" customFormat="1" ht="15.75" customHeight="1"/>
    <row r="799" s="331" customFormat="1" ht="15.75" customHeight="1"/>
    <row r="800" s="331" customFormat="1" ht="15.75" customHeight="1"/>
    <row r="801" s="331" customFormat="1" ht="15.75" customHeight="1"/>
    <row r="802" s="331" customFormat="1" ht="15.75" customHeight="1"/>
    <row r="803" s="331" customFormat="1" ht="15.75" customHeight="1"/>
    <row r="804" s="331" customFormat="1" ht="15.75" customHeight="1"/>
    <row r="805" s="331" customFormat="1" ht="15.75" customHeight="1"/>
    <row r="806" s="331" customFormat="1" ht="15.75" customHeight="1"/>
    <row r="807" s="331" customFormat="1" ht="15.75" customHeight="1"/>
    <row r="808" s="331" customFormat="1" ht="15.75" customHeight="1"/>
    <row r="809" s="331" customFormat="1" ht="15.75" customHeight="1"/>
    <row r="810" s="331" customFormat="1" ht="15.75" customHeight="1"/>
    <row r="811" s="331" customFormat="1" ht="15.75" customHeight="1"/>
    <row r="812" s="331" customFormat="1" ht="15.75" customHeight="1"/>
    <row r="813" s="331" customFormat="1" ht="15.75" customHeight="1"/>
    <row r="814" s="331" customFormat="1" ht="15.75" customHeight="1"/>
    <row r="815" s="331" customFormat="1" ht="15.75" customHeight="1"/>
    <row r="816" s="331" customFormat="1" ht="15.75" customHeight="1"/>
    <row r="817" s="331" customFormat="1" ht="15.75" customHeight="1"/>
    <row r="818" s="331" customFormat="1" ht="15.75" customHeight="1"/>
    <row r="819" s="331" customFormat="1" ht="15.75" customHeight="1"/>
    <row r="820" s="331" customFormat="1" ht="15.75" customHeight="1"/>
    <row r="821" s="331" customFormat="1" ht="15.75" customHeight="1"/>
    <row r="822" s="331" customFormat="1" ht="15.75" customHeight="1"/>
    <row r="823" s="331" customFormat="1" ht="15.75" customHeight="1"/>
    <row r="824" s="331" customFormat="1" ht="15.75" customHeight="1"/>
    <row r="825" s="331" customFormat="1" ht="15.75" customHeight="1"/>
    <row r="826" s="331" customFormat="1" ht="15.75" customHeight="1"/>
    <row r="827" s="331" customFormat="1" ht="15.75" customHeight="1"/>
    <row r="828" s="331" customFormat="1" ht="15.75" customHeight="1"/>
    <row r="829" s="331" customFormat="1" ht="15.75" customHeight="1"/>
    <row r="830" s="331" customFormat="1" ht="15.75" customHeight="1"/>
    <row r="831" s="331" customFormat="1" ht="15.75" customHeight="1"/>
    <row r="832" s="331" customFormat="1" ht="15.75" customHeight="1"/>
    <row r="833" s="331" customFormat="1" ht="15.75" customHeight="1"/>
    <row r="834" s="331" customFormat="1" ht="15.75" customHeight="1"/>
    <row r="835" s="331" customFormat="1" ht="15.75" customHeight="1"/>
    <row r="836" s="331" customFormat="1" ht="15.75" customHeight="1"/>
    <row r="837" s="331" customFormat="1" ht="15.75" customHeight="1"/>
    <row r="838" s="331" customFormat="1" ht="15.75" customHeight="1"/>
    <row r="839" s="331" customFormat="1" ht="15.75" customHeight="1"/>
    <row r="840" s="331" customFormat="1" ht="15.75" customHeight="1"/>
    <row r="841" s="331" customFormat="1" ht="15.75" customHeight="1"/>
    <row r="842" s="331" customFormat="1" ht="15.75" customHeight="1"/>
    <row r="843" s="331" customFormat="1" ht="15.75" customHeight="1"/>
    <row r="844" s="331" customFormat="1" ht="15.75" customHeight="1"/>
    <row r="845" s="331" customFormat="1" ht="15.75" customHeight="1"/>
    <row r="846" s="331" customFormat="1" ht="15.75" customHeight="1"/>
    <row r="847" s="331" customFormat="1" ht="15.75" customHeight="1"/>
    <row r="848" s="331" customFormat="1" ht="15.75" customHeight="1"/>
    <row r="849" s="331" customFormat="1" ht="15.75" customHeight="1"/>
    <row r="850" s="331" customFormat="1" ht="15.75" customHeight="1"/>
    <row r="851" s="331" customFormat="1" ht="15.75" customHeight="1"/>
    <row r="852" s="331" customFormat="1" ht="15.75" customHeight="1"/>
    <row r="853" s="331" customFormat="1" ht="15.75" customHeight="1"/>
    <row r="854" s="331" customFormat="1" ht="15.75" customHeight="1"/>
    <row r="855" s="331" customFormat="1" ht="15.75" customHeight="1"/>
    <row r="856" s="331" customFormat="1" ht="15.75" customHeight="1"/>
    <row r="857" s="331" customFormat="1" ht="15.75" customHeight="1"/>
    <row r="858" s="331" customFormat="1" ht="15.75" customHeight="1"/>
    <row r="859" s="331" customFormat="1" ht="15.75" customHeight="1"/>
    <row r="860" s="331" customFormat="1" ht="15.75" customHeight="1"/>
    <row r="861" s="331" customFormat="1" ht="15.75" customHeight="1"/>
    <row r="862" s="331" customFormat="1" ht="15.75" customHeight="1"/>
    <row r="863" s="331" customFormat="1" ht="15.75" customHeight="1"/>
    <row r="864" s="331" customFormat="1" ht="15.75" customHeight="1"/>
    <row r="865" s="331" customFormat="1" ht="15.75" customHeight="1"/>
    <row r="866" s="331" customFormat="1" ht="15.75" customHeight="1"/>
    <row r="867" s="331" customFormat="1" ht="15.75" customHeight="1"/>
    <row r="868" s="331" customFormat="1" ht="15.75" customHeight="1"/>
    <row r="869" s="331" customFormat="1" ht="15.75" customHeight="1"/>
    <row r="870" s="331" customFormat="1" ht="15.75" customHeight="1"/>
    <row r="871" s="331" customFormat="1" ht="15.75" customHeight="1"/>
    <row r="872" s="331" customFormat="1" ht="15.75" customHeight="1"/>
    <row r="873" s="331" customFormat="1" ht="15.75" customHeight="1"/>
    <row r="874" s="331" customFormat="1" ht="15.75" customHeight="1"/>
    <row r="875" s="331" customFormat="1" ht="15.75" customHeight="1"/>
    <row r="876" s="331" customFormat="1" ht="15.75" customHeight="1"/>
    <row r="877" s="331" customFormat="1" ht="15.75" customHeight="1"/>
    <row r="878" s="331" customFormat="1" ht="15.75" customHeight="1"/>
    <row r="879" s="331" customFormat="1" ht="15.75" customHeight="1"/>
    <row r="880" s="331" customFormat="1" ht="15.75" customHeight="1"/>
    <row r="881" s="331" customFormat="1" ht="15.75" customHeight="1"/>
    <row r="882" s="331" customFormat="1" ht="15.75" customHeight="1"/>
    <row r="883" s="331" customFormat="1" ht="15.75" customHeight="1"/>
    <row r="884" s="331" customFormat="1" ht="15.75" customHeight="1"/>
    <row r="885" s="331" customFormat="1" ht="15.75" customHeight="1"/>
    <row r="886" s="331" customFormat="1" ht="15.75" customHeight="1"/>
    <row r="887" s="331" customFormat="1" ht="15.75" customHeight="1"/>
    <row r="888" s="331" customFormat="1" ht="15.75" customHeight="1"/>
    <row r="889" s="331" customFormat="1" ht="15.75" customHeight="1"/>
    <row r="890" s="331" customFormat="1" ht="15.75" customHeight="1"/>
    <row r="891" s="331" customFormat="1" ht="15.75" customHeight="1"/>
    <row r="892" s="331" customFormat="1" ht="15.75" customHeight="1"/>
    <row r="893" s="331" customFormat="1" ht="15.75" customHeight="1"/>
    <row r="894" s="331" customFormat="1" ht="15.75" customHeight="1"/>
    <row r="895" s="331" customFormat="1" ht="15.75" customHeight="1"/>
    <row r="896" s="331" customFormat="1" ht="15.75" customHeight="1"/>
    <row r="897" s="331" customFormat="1" ht="15.75" customHeight="1"/>
    <row r="898" s="331" customFormat="1" ht="15.75" customHeight="1"/>
    <row r="899" s="331" customFormat="1" ht="15.75" customHeight="1"/>
    <row r="900" s="331" customFormat="1" ht="15.75" customHeight="1"/>
    <row r="901" s="331" customFormat="1" ht="15.75" customHeight="1"/>
    <row r="902" s="331" customFormat="1" ht="15.75" customHeight="1"/>
    <row r="903" s="331" customFormat="1" ht="15.75" customHeight="1"/>
    <row r="904" s="331" customFormat="1" ht="15.75" customHeight="1"/>
    <row r="905" s="331" customFormat="1" ht="15.75" customHeight="1"/>
    <row r="906" s="331" customFormat="1" ht="15.75" customHeight="1"/>
    <row r="907" s="331" customFormat="1" ht="15.75" customHeight="1"/>
    <row r="908" s="331" customFormat="1" ht="15.75" customHeight="1"/>
    <row r="909" s="331" customFormat="1" ht="15.75" customHeight="1"/>
    <row r="910" s="331" customFormat="1" ht="15.75" customHeight="1"/>
    <row r="911" s="331" customFormat="1" ht="15.75" customHeight="1"/>
    <row r="912" s="331" customFormat="1" ht="15.75" customHeight="1"/>
    <row r="913" s="331" customFormat="1" ht="15.75" customHeight="1"/>
    <row r="914" s="331" customFormat="1" ht="15.75" customHeight="1"/>
    <row r="915" s="331" customFormat="1" ht="15.75" customHeight="1"/>
    <row r="916" s="331" customFormat="1" ht="15.75" customHeight="1"/>
    <row r="917" s="331" customFormat="1" ht="15.75" customHeight="1"/>
    <row r="918" s="331" customFormat="1" ht="15.75" customHeight="1"/>
    <row r="919" s="331" customFormat="1" ht="15.75" customHeight="1"/>
    <row r="920" s="331" customFormat="1" ht="15.75" customHeight="1"/>
    <row r="921" s="331" customFormat="1" ht="15.75" customHeight="1"/>
    <row r="922" s="331" customFormat="1" ht="15.75" customHeight="1"/>
    <row r="923" s="331" customFormat="1" ht="15.75" customHeight="1"/>
    <row r="924" s="331" customFormat="1" ht="15.75" customHeight="1"/>
    <row r="925" s="331" customFormat="1" ht="15.75" customHeight="1"/>
    <row r="926" s="331" customFormat="1" ht="15.75" customHeight="1"/>
    <row r="927" s="331" customFormat="1" ht="15.75" customHeight="1"/>
    <row r="928" s="331" customFormat="1" ht="15.75" customHeight="1"/>
    <row r="929" s="331" customFormat="1" ht="15.75" customHeight="1"/>
    <row r="930" s="331" customFormat="1" ht="15.75" customHeight="1"/>
    <row r="931" s="331" customFormat="1" ht="15.75" customHeight="1"/>
    <row r="932" s="331" customFormat="1" ht="15.75" customHeight="1"/>
    <row r="933" s="331" customFormat="1" ht="15.75" customHeight="1"/>
    <row r="934" s="331" customFormat="1" ht="15.75" customHeight="1"/>
    <row r="935" s="331" customFormat="1" ht="15.75" customHeight="1"/>
    <row r="936" s="331" customFormat="1" ht="15.75" customHeight="1"/>
    <row r="937" s="331" customFormat="1" ht="15.75" customHeight="1"/>
    <row r="938" s="331" customFormat="1" ht="15.75" customHeight="1"/>
    <row r="939" s="331" customFormat="1" ht="15.75" customHeight="1"/>
    <row r="940" s="331" customFormat="1" ht="15.75" customHeight="1"/>
    <row r="941" s="331" customFormat="1" ht="15.75" customHeight="1"/>
    <row r="942" s="331" customFormat="1" ht="15.75" customHeight="1"/>
    <row r="943" s="331" customFormat="1" ht="15.75" customHeight="1"/>
    <row r="944" s="331" customFormat="1" ht="15.75" customHeight="1"/>
    <row r="945" s="331" customFormat="1" ht="15.75" customHeight="1"/>
    <row r="946" s="331" customFormat="1" ht="15.75" customHeight="1"/>
    <row r="947" s="331" customFormat="1" ht="15.75" customHeight="1"/>
    <row r="948" s="331" customFormat="1" ht="15.75" customHeight="1"/>
    <row r="949" s="331" customFormat="1" ht="15.75" customHeight="1"/>
    <row r="950" s="331" customFormat="1" ht="15.75" customHeight="1"/>
    <row r="951" s="331" customFormat="1" ht="15.75" customHeight="1"/>
    <row r="952" s="331" customFormat="1" ht="15.75" customHeight="1"/>
    <row r="953" s="331" customFormat="1" ht="15.75" customHeight="1"/>
    <row r="954" s="331" customFormat="1" ht="15.75" customHeight="1"/>
    <row r="955" s="331" customFormat="1" ht="15.75" customHeight="1"/>
    <row r="956" s="331" customFormat="1" ht="15.75" customHeight="1"/>
    <row r="957" s="331" customFormat="1" ht="15.75" customHeight="1"/>
    <row r="958" s="331" customFormat="1" ht="15.75" customHeight="1"/>
    <row r="959" s="331" customFormat="1" ht="15.75" customHeight="1"/>
    <row r="960" s="331" customFormat="1" ht="15.75" customHeight="1"/>
    <row r="961" s="331" customFormat="1" ht="15.75" customHeight="1"/>
    <row r="962" s="331" customFormat="1" ht="15.75" customHeight="1"/>
    <row r="963" s="331" customFormat="1" ht="15.75" customHeight="1"/>
    <row r="964" s="331" customFormat="1" ht="15.75" customHeight="1"/>
    <row r="965" s="331" customFormat="1" ht="15.75" customHeight="1"/>
    <row r="966" s="331" customFormat="1" ht="15.75" customHeight="1"/>
    <row r="967" s="331" customFormat="1" ht="15.75" customHeight="1"/>
    <row r="968" s="331" customFormat="1" ht="15.75" customHeight="1"/>
    <row r="969" s="331" customFormat="1" ht="15.75" customHeight="1"/>
    <row r="970" s="331" customFormat="1" ht="15.75" customHeight="1"/>
    <row r="971" s="331" customFormat="1" ht="15.75" customHeight="1"/>
    <row r="972" s="331" customFormat="1" ht="15.75" customHeight="1"/>
    <row r="973" s="331" customFormat="1" ht="15.75" customHeight="1"/>
    <row r="974" s="331" customFormat="1" ht="15.75" customHeight="1"/>
    <row r="975" s="331" customFormat="1" ht="15.75" customHeight="1"/>
    <row r="976" s="331" customFormat="1" ht="15.75" customHeight="1"/>
    <row r="977" s="331" customFormat="1" ht="15.75" customHeight="1"/>
    <row r="978" s="331" customFormat="1" ht="15.75" customHeight="1"/>
    <row r="979" s="331" customFormat="1" ht="15.75" customHeight="1"/>
    <row r="980" s="331" customFormat="1" ht="15.75" customHeight="1"/>
    <row r="981" s="331" customFormat="1" ht="15.75" customHeight="1"/>
    <row r="982" s="331" customFormat="1" ht="15.75" customHeight="1"/>
    <row r="983" s="331" customFormat="1" ht="15.75" customHeight="1"/>
    <row r="984" s="331" customFormat="1" ht="15.75" customHeight="1"/>
    <row r="985" s="331" customFormat="1" ht="15.75" customHeight="1"/>
    <row r="986" s="331" customFormat="1" ht="15.75" customHeight="1"/>
    <row r="987" s="331" customFormat="1" ht="15.75" customHeight="1"/>
    <row r="988" s="331" customFormat="1" ht="15.75" customHeight="1"/>
    <row r="989" s="331" customFormat="1" ht="15.75" customHeight="1"/>
    <row r="990" s="331" customFormat="1" ht="15.75" customHeight="1"/>
    <row r="991" s="331" customFormat="1" ht="15.75" customHeight="1"/>
    <row r="992" s="331" customFormat="1" ht="15.75" customHeight="1"/>
    <row r="993" s="331" customFormat="1" ht="15.75" customHeight="1"/>
    <row r="994" s="331" customFormat="1" ht="15.75" customHeight="1"/>
    <row r="995" s="331" customFormat="1" ht="15.75" customHeight="1"/>
    <row r="996" s="331" customFormat="1" ht="15.75" customHeight="1"/>
    <row r="997" s="331" customFormat="1" ht="15.75" customHeight="1"/>
    <row r="998" s="331" customFormat="1" ht="15.75" customHeight="1"/>
    <row r="999" s="331" customFormat="1" ht="15.75" customHeight="1"/>
    <row r="1000" s="331" customFormat="1" ht="15.75" customHeight="1"/>
  </sheetData>
  <mergeCells count="55">
    <mergeCell ref="H41:I41"/>
    <mergeCell ref="H30:I30"/>
    <mergeCell ref="H31:I31"/>
    <mergeCell ref="H32:I32"/>
    <mergeCell ref="H33:I33"/>
    <mergeCell ref="H34:I34"/>
    <mergeCell ref="H35:I35"/>
    <mergeCell ref="B37:C37"/>
    <mergeCell ref="B38:C38"/>
    <mergeCell ref="B39:C39"/>
    <mergeCell ref="B40:C40"/>
    <mergeCell ref="H40:I40"/>
    <mergeCell ref="H29:I29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44:I44"/>
    <mergeCell ref="H36:I36"/>
    <mergeCell ref="H37:I37"/>
    <mergeCell ref="H38:I38"/>
    <mergeCell ref="H39:I39"/>
    <mergeCell ref="B36:C36"/>
    <mergeCell ref="B28:C28"/>
    <mergeCell ref="H28:I28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J8:K8"/>
    <mergeCell ref="B8:E9"/>
    <mergeCell ref="D12:D15"/>
    <mergeCell ref="E12:E15"/>
    <mergeCell ref="I13:K13"/>
    <mergeCell ref="I14:K14"/>
    <mergeCell ref="I15:K15"/>
    <mergeCell ref="B2:H2"/>
    <mergeCell ref="I2:L2"/>
    <mergeCell ref="B3:G4"/>
    <mergeCell ref="I3:L3"/>
    <mergeCell ref="I4:M5"/>
    <mergeCell ref="B5:G6"/>
  </mergeCells>
  <conditionalFormatting sqref="B27:C44 H27:H44">
    <cfRule type="notContainsBlanks" dxfId="16" priority="1">
      <formula>LEN(TRIM(B27))&gt;0</formula>
    </cfRule>
  </conditionalFormatting>
  <conditionalFormatting sqref="D27:D44">
    <cfRule type="expression" dxfId="15" priority="2">
      <formula>NOT(ISBLANK(B27))</formula>
    </cfRule>
  </conditionalFormatting>
  <conditionalFormatting sqref="F26:F44 L26:L44">
    <cfRule type="cellIs" dxfId="14" priority="4" operator="lessThan">
      <formula>0</formula>
    </cfRule>
  </conditionalFormatting>
  <conditionalFormatting sqref="F27:F44 L27:L44">
    <cfRule type="cellIs" dxfId="13" priority="5" operator="equal">
      <formula>0</formula>
    </cfRule>
  </conditionalFormatting>
  <conditionalFormatting sqref="J27:J44">
    <cfRule type="expression" dxfId="12" priority="3">
      <formula>NOT(ISBLANK(H27))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A14" sqref="A14"/>
    </sheetView>
  </sheetViews>
  <sheetFormatPr defaultColWidth="14.42578125" defaultRowHeight="15" customHeight="1"/>
  <cols>
    <col min="1" max="26" width="30.7109375" customWidth="1"/>
  </cols>
  <sheetData>
    <row r="1" spans="1:6" ht="20.25">
      <c r="A1" s="1" t="s">
        <v>0</v>
      </c>
      <c r="B1" s="1"/>
      <c r="C1" s="1"/>
      <c r="D1" s="1"/>
      <c r="E1" s="1"/>
      <c r="F1" s="1"/>
    </row>
    <row r="2" spans="1:6" ht="20.25">
      <c r="A2" s="1" t="s">
        <v>1</v>
      </c>
      <c r="B2" s="1"/>
      <c r="C2" s="1"/>
      <c r="D2" s="1"/>
      <c r="E2" s="1"/>
      <c r="F2" s="1"/>
    </row>
    <row r="3" spans="1:6" ht="20.25">
      <c r="A3" s="1" t="s">
        <v>2</v>
      </c>
      <c r="B3" s="1"/>
      <c r="C3" s="1"/>
      <c r="D3" s="1"/>
      <c r="E3" s="1"/>
      <c r="F3" s="1"/>
    </row>
    <row r="4" spans="1:6" ht="20.25">
      <c r="A4" s="1" t="s">
        <v>3</v>
      </c>
      <c r="B4" s="1"/>
      <c r="C4" s="1"/>
      <c r="D4" s="1"/>
      <c r="E4" s="1"/>
      <c r="F4" s="1"/>
    </row>
    <row r="5" spans="1:6" ht="20.25">
      <c r="A5" s="1" t="s">
        <v>4</v>
      </c>
      <c r="B5" s="1"/>
      <c r="C5" s="1"/>
      <c r="D5" s="1"/>
      <c r="E5" s="1"/>
      <c r="F5" s="1"/>
    </row>
    <row r="7" spans="1:6">
      <c r="A7" s="2" t="s">
        <v>5</v>
      </c>
      <c r="B7" s="2"/>
      <c r="C7" s="2"/>
      <c r="D7" s="2"/>
      <c r="E7" s="2"/>
      <c r="F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29A3-45B0-4364-AD3B-E194BF6A889A}">
  <dimension ref="A1:K161"/>
  <sheetViews>
    <sheetView workbookViewId="0">
      <selection activeCell="P12" sqref="P12"/>
    </sheetView>
  </sheetViews>
  <sheetFormatPr defaultRowHeight="15"/>
  <cols>
    <col min="1" max="1" width="11.140625" bestFit="1" customWidth="1"/>
    <col min="3" max="3" width="6.7109375" bestFit="1" customWidth="1"/>
    <col min="4" max="5" width="11.85546875" bestFit="1" customWidth="1"/>
    <col min="7" max="7" width="17.85546875" bestFit="1" customWidth="1"/>
    <col min="9" max="9" width="10.85546875" bestFit="1" customWidth="1"/>
    <col min="10" max="10" width="12.42578125" bestFit="1" customWidth="1"/>
    <col min="11" max="11" width="10.5703125" bestFit="1" customWidth="1"/>
  </cols>
  <sheetData>
    <row r="1" spans="1:11" ht="18">
      <c r="A1" s="8" t="s">
        <v>11</v>
      </c>
      <c r="B1" s="3"/>
      <c r="C1" s="4" t="s">
        <v>6</v>
      </c>
      <c r="D1" s="5" t="s">
        <v>7</v>
      </c>
      <c r="E1" s="5" t="s">
        <v>7</v>
      </c>
      <c r="G1" s="8" t="s">
        <v>11</v>
      </c>
      <c r="H1" s="3"/>
      <c r="I1" s="5" t="s">
        <v>8</v>
      </c>
      <c r="J1" s="6" t="s">
        <v>9</v>
      </c>
      <c r="K1" s="7" t="s">
        <v>10</v>
      </c>
    </row>
    <row r="2" spans="1:11" ht="17.25">
      <c r="A2" s="17" t="s">
        <v>12</v>
      </c>
      <c r="C2" s="18" t="s">
        <v>13</v>
      </c>
      <c r="D2" s="19">
        <v>44914</v>
      </c>
      <c r="E2" s="20">
        <v>44920</v>
      </c>
      <c r="F2" s="3" t="s">
        <v>14</v>
      </c>
      <c r="G2" s="17" t="s">
        <v>15</v>
      </c>
      <c r="I2" s="21">
        <v>3682</v>
      </c>
      <c r="J2" s="22">
        <v>80</v>
      </c>
      <c r="K2" s="23">
        <f>SUM(I2/J2)</f>
        <v>46.024999999999999</v>
      </c>
    </row>
    <row r="3" spans="1:11" ht="17.25">
      <c r="A3" s="552" t="s">
        <v>12</v>
      </c>
      <c r="B3" s="551"/>
      <c r="C3" s="18" t="s">
        <v>16</v>
      </c>
      <c r="D3" s="19">
        <v>44914</v>
      </c>
      <c r="E3" s="20">
        <v>44920</v>
      </c>
      <c r="F3" s="3" t="s">
        <v>17</v>
      </c>
      <c r="G3" s="552" t="s">
        <v>15</v>
      </c>
      <c r="H3" s="551"/>
      <c r="I3" s="21">
        <v>3483</v>
      </c>
      <c r="J3" s="22">
        <v>101</v>
      </c>
      <c r="K3" s="23">
        <f>SUM(I3/J3)</f>
        <v>34.485148514851488</v>
      </c>
    </row>
    <row r="4" spans="1:11" ht="17.25">
      <c r="A4" s="552" t="s">
        <v>12</v>
      </c>
      <c r="B4" s="551"/>
      <c r="C4" s="18" t="s">
        <v>18</v>
      </c>
      <c r="D4" s="19">
        <v>44914</v>
      </c>
      <c r="E4" s="20">
        <v>44920</v>
      </c>
      <c r="F4" s="3" t="s">
        <v>19</v>
      </c>
      <c r="G4" s="552" t="s">
        <v>15</v>
      </c>
      <c r="H4" s="551"/>
      <c r="I4" s="24">
        <v>2760</v>
      </c>
      <c r="J4" s="25">
        <v>40</v>
      </c>
      <c r="K4" s="23">
        <f>SUM(I4/J4)</f>
        <v>69</v>
      </c>
    </row>
    <row r="5" spans="1:11" ht="17.25">
      <c r="A5" s="552" t="s">
        <v>21</v>
      </c>
      <c r="B5" s="551"/>
      <c r="C5" s="18" t="s">
        <v>22</v>
      </c>
      <c r="D5" s="19">
        <v>44914</v>
      </c>
      <c r="E5" s="20">
        <v>44920</v>
      </c>
      <c r="F5" s="3" t="s">
        <v>23</v>
      </c>
      <c r="G5" s="552" t="s">
        <v>15</v>
      </c>
      <c r="H5" s="551"/>
      <c r="I5" s="21">
        <v>4866</v>
      </c>
      <c r="J5" s="22">
        <v>122</v>
      </c>
      <c r="K5" s="23">
        <f>SUM(I5/J5)</f>
        <v>39.885245901639344</v>
      </c>
    </row>
    <row r="6" spans="1:11" ht="17.25">
      <c r="A6" s="552" t="s">
        <v>21</v>
      </c>
      <c r="B6" s="551"/>
      <c r="C6" s="18" t="s">
        <v>24</v>
      </c>
      <c r="D6" s="19">
        <v>44914</v>
      </c>
      <c r="E6" s="20">
        <v>44920</v>
      </c>
      <c r="F6" s="3" t="s">
        <v>25</v>
      </c>
      <c r="G6" s="552" t="s">
        <v>15</v>
      </c>
      <c r="H6" s="551"/>
      <c r="I6" s="21">
        <v>10362</v>
      </c>
      <c r="J6" s="22">
        <v>232</v>
      </c>
      <c r="K6" s="23">
        <f>SUM(I6/J6)</f>
        <v>44.663793103448278</v>
      </c>
    </row>
    <row r="7" spans="1:11" ht="17.25">
      <c r="A7" s="550"/>
      <c r="B7" s="551"/>
      <c r="C7" s="26"/>
      <c r="D7" s="27"/>
      <c r="E7" s="28"/>
      <c r="F7" s="29"/>
      <c r="G7" s="30"/>
      <c r="H7" s="31" t="s">
        <v>20</v>
      </c>
      <c r="I7" s="32"/>
      <c r="J7" s="33"/>
      <c r="K7" s="23"/>
    </row>
    <row r="8" spans="1:11" ht="17.25">
      <c r="A8" s="17" t="s">
        <v>12</v>
      </c>
      <c r="C8" s="18" t="s">
        <v>13</v>
      </c>
      <c r="D8" s="19">
        <v>44907</v>
      </c>
      <c r="E8" s="20">
        <v>44913</v>
      </c>
      <c r="F8" s="3" t="s">
        <v>14</v>
      </c>
      <c r="G8" s="17" t="s">
        <v>15</v>
      </c>
      <c r="I8" s="21">
        <v>2303</v>
      </c>
      <c r="J8" s="22">
        <v>61</v>
      </c>
      <c r="K8" s="23">
        <f t="shared" ref="K8:K12" si="0">SUM(I8/J8)</f>
        <v>37.754098360655739</v>
      </c>
    </row>
    <row r="9" spans="1:11" ht="17.25">
      <c r="A9" s="17" t="s">
        <v>12</v>
      </c>
      <c r="C9" s="18" t="s">
        <v>16</v>
      </c>
      <c r="D9" s="19">
        <v>44907</v>
      </c>
      <c r="E9" s="20">
        <v>44913</v>
      </c>
      <c r="F9" s="3" t="s">
        <v>17</v>
      </c>
      <c r="G9" s="17" t="s">
        <v>15</v>
      </c>
      <c r="I9" s="21">
        <v>2555</v>
      </c>
      <c r="J9" s="22">
        <v>61</v>
      </c>
      <c r="K9" s="23">
        <f t="shared" si="0"/>
        <v>41.885245901639344</v>
      </c>
    </row>
    <row r="10" spans="1:11" ht="17.25">
      <c r="A10" s="17" t="s">
        <v>12</v>
      </c>
      <c r="C10" s="18" t="s">
        <v>18</v>
      </c>
      <c r="D10" s="19">
        <v>44907</v>
      </c>
      <c r="E10" s="20">
        <v>44913</v>
      </c>
      <c r="F10" s="3" t="s">
        <v>19</v>
      </c>
      <c r="G10" s="17" t="s">
        <v>15</v>
      </c>
      <c r="I10" s="24">
        <v>2447</v>
      </c>
      <c r="J10" s="25">
        <v>92</v>
      </c>
      <c r="K10" s="23">
        <f t="shared" si="0"/>
        <v>26.597826086956523</v>
      </c>
    </row>
    <row r="11" spans="1:11" ht="15.75">
      <c r="I11" s="32">
        <f t="shared" ref="I11:J11" si="1">SUM(I8:I10)</f>
        <v>7305</v>
      </c>
      <c r="J11" s="33">
        <f t="shared" si="1"/>
        <v>214</v>
      </c>
      <c r="K11" s="23">
        <f t="shared" si="0"/>
        <v>34.135514018691588</v>
      </c>
    </row>
    <row r="12" spans="1:11" ht="17.25">
      <c r="A12" s="17" t="s">
        <v>12</v>
      </c>
      <c r="C12" s="18" t="s">
        <v>22</v>
      </c>
      <c r="D12" s="19">
        <v>44907</v>
      </c>
      <c r="E12" s="20">
        <v>44913</v>
      </c>
      <c r="F12" s="3" t="s">
        <v>23</v>
      </c>
      <c r="G12" s="17" t="s">
        <v>15</v>
      </c>
      <c r="I12" s="21">
        <v>4542</v>
      </c>
      <c r="J12" s="22">
        <v>133</v>
      </c>
      <c r="K12" s="23">
        <f t="shared" si="0"/>
        <v>34.150375939849624</v>
      </c>
    </row>
    <row r="13" spans="1:11" ht="17.25">
      <c r="A13" s="17" t="s">
        <v>12</v>
      </c>
      <c r="C13" s="18" t="s">
        <v>24</v>
      </c>
      <c r="D13" s="19">
        <v>44907</v>
      </c>
      <c r="E13" s="20">
        <v>44913</v>
      </c>
      <c r="F13" s="3" t="s">
        <v>25</v>
      </c>
      <c r="G13" s="17" t="s">
        <v>15</v>
      </c>
      <c r="I13" s="21">
        <v>8678</v>
      </c>
      <c r="J13" s="22">
        <v>189</v>
      </c>
      <c r="K13" s="23"/>
    </row>
    <row r="14" spans="1:11" ht="15.75">
      <c r="I14" s="32">
        <f t="shared" ref="I14:J14" si="2">SUM(I12:I13)</f>
        <v>13220</v>
      </c>
      <c r="J14" s="33">
        <f t="shared" si="2"/>
        <v>322</v>
      </c>
      <c r="K14" s="23">
        <f>SUM(I14/J14)</f>
        <v>41.055900621118013</v>
      </c>
    </row>
    <row r="16" spans="1:11" ht="17.25">
      <c r="A16" s="17" t="s">
        <v>12</v>
      </c>
      <c r="C16" s="18" t="s">
        <v>22</v>
      </c>
      <c r="D16" s="19">
        <v>44713</v>
      </c>
      <c r="E16" s="20">
        <v>44742</v>
      </c>
      <c r="F16" s="3" t="s">
        <v>23</v>
      </c>
      <c r="G16" s="17" t="s">
        <v>15</v>
      </c>
      <c r="I16" s="21">
        <v>4472</v>
      </c>
      <c r="J16" s="22">
        <v>86</v>
      </c>
      <c r="K16" s="23">
        <f t="shared" ref="K16:K19" si="3">SUM(I16/J16)</f>
        <v>52</v>
      </c>
    </row>
    <row r="17" spans="1:11" ht="17.25">
      <c r="A17" s="17" t="s">
        <v>12</v>
      </c>
      <c r="C17" s="18" t="s">
        <v>24</v>
      </c>
      <c r="D17" s="19">
        <v>44713</v>
      </c>
      <c r="E17" s="20">
        <v>44742</v>
      </c>
      <c r="F17" s="3" t="s">
        <v>25</v>
      </c>
      <c r="G17" s="17" t="s">
        <v>15</v>
      </c>
      <c r="I17" s="21">
        <v>105</v>
      </c>
      <c r="J17" s="22">
        <v>2</v>
      </c>
      <c r="K17" s="23">
        <f t="shared" si="3"/>
        <v>52.5</v>
      </c>
    </row>
    <row r="18" spans="1:11" ht="15.75">
      <c r="H18" s="31" t="s">
        <v>20</v>
      </c>
      <c r="I18" s="32">
        <f t="shared" ref="I18:J18" si="4">SUM(I16,I17)</f>
        <v>4577</v>
      </c>
      <c r="J18" s="33">
        <f t="shared" si="4"/>
        <v>88</v>
      </c>
      <c r="K18" s="23">
        <f t="shared" si="3"/>
        <v>52.011363636363633</v>
      </c>
    </row>
    <row r="19" spans="1:11" ht="17.25">
      <c r="A19" s="17" t="s">
        <v>12</v>
      </c>
      <c r="C19" s="18" t="s">
        <v>22</v>
      </c>
      <c r="D19" s="19">
        <v>44743</v>
      </c>
      <c r="E19" s="20">
        <v>44773</v>
      </c>
      <c r="F19" s="3" t="s">
        <v>23</v>
      </c>
      <c r="G19" s="17" t="s">
        <v>15</v>
      </c>
      <c r="I19" s="21">
        <v>48643</v>
      </c>
      <c r="J19" s="22">
        <v>1293</v>
      </c>
      <c r="K19" s="23">
        <f t="shared" si="3"/>
        <v>37.620262954369686</v>
      </c>
    </row>
    <row r="20" spans="1:11" ht="17.25">
      <c r="A20" s="17" t="s">
        <v>12</v>
      </c>
      <c r="C20" s="18" t="s">
        <v>24</v>
      </c>
      <c r="D20" s="19">
        <v>44743</v>
      </c>
      <c r="E20" s="20">
        <v>44773</v>
      </c>
      <c r="F20" s="3" t="s">
        <v>25</v>
      </c>
      <c r="G20" s="17" t="s">
        <v>15</v>
      </c>
      <c r="I20" s="21">
        <v>0</v>
      </c>
      <c r="J20" s="22">
        <v>0</v>
      </c>
      <c r="K20" s="23"/>
    </row>
    <row r="21" spans="1:11" ht="15.75">
      <c r="H21" s="31" t="s">
        <v>20</v>
      </c>
      <c r="I21" s="32">
        <f t="shared" ref="I21:J21" si="5">SUM(I19,I20)</f>
        <v>48643</v>
      </c>
      <c r="J21" s="33">
        <f t="shared" si="5"/>
        <v>1293</v>
      </c>
      <c r="K21" s="23">
        <f t="shared" ref="K21:K51" si="6">SUM(I21/J21)</f>
        <v>37.620262954369686</v>
      </c>
    </row>
    <row r="22" spans="1:11" ht="17.25">
      <c r="A22" s="17" t="s">
        <v>12</v>
      </c>
      <c r="C22" s="18" t="s">
        <v>22</v>
      </c>
      <c r="D22" s="19">
        <v>44774</v>
      </c>
      <c r="E22" s="20">
        <v>44804</v>
      </c>
      <c r="F22" s="3" t="s">
        <v>23</v>
      </c>
      <c r="G22" s="17" t="s">
        <v>15</v>
      </c>
      <c r="I22" s="21">
        <v>45508</v>
      </c>
      <c r="J22" s="22">
        <v>1336</v>
      </c>
      <c r="K22" s="23">
        <f t="shared" si="6"/>
        <v>34.062874251497007</v>
      </c>
    </row>
    <row r="23" spans="1:11" ht="17.25">
      <c r="A23" s="17" t="s">
        <v>12</v>
      </c>
      <c r="C23" s="18" t="s">
        <v>24</v>
      </c>
      <c r="D23" s="19">
        <v>44774</v>
      </c>
      <c r="E23" s="20">
        <v>44804</v>
      </c>
      <c r="F23" s="3" t="s">
        <v>25</v>
      </c>
      <c r="G23" s="17" t="s">
        <v>15</v>
      </c>
      <c r="I23" s="21">
        <v>6997</v>
      </c>
      <c r="J23" s="22">
        <v>192</v>
      </c>
      <c r="K23" s="23">
        <f t="shared" si="6"/>
        <v>36.442708333333336</v>
      </c>
    </row>
    <row r="24" spans="1:11" ht="15.75">
      <c r="H24" s="31" t="s">
        <v>20</v>
      </c>
      <c r="I24" s="32">
        <f t="shared" ref="I24:J24" si="7">SUM(I22,I23)</f>
        <v>52505</v>
      </c>
      <c r="J24" s="33">
        <f t="shared" si="7"/>
        <v>1528</v>
      </c>
      <c r="K24" s="23">
        <f t="shared" si="6"/>
        <v>34.361910994764401</v>
      </c>
    </row>
    <row r="25" spans="1:11" ht="17.25">
      <c r="A25" s="17" t="s">
        <v>12</v>
      </c>
      <c r="C25" s="18" t="s">
        <v>22</v>
      </c>
      <c r="D25" s="19">
        <v>44805</v>
      </c>
      <c r="E25" s="20">
        <v>44834</v>
      </c>
      <c r="F25" s="3" t="s">
        <v>23</v>
      </c>
      <c r="G25" s="17" t="s">
        <v>15</v>
      </c>
      <c r="I25" s="21">
        <v>42437</v>
      </c>
      <c r="J25" s="22">
        <v>1330</v>
      </c>
      <c r="K25" s="23">
        <f t="shared" si="6"/>
        <v>31.907518796992481</v>
      </c>
    </row>
    <row r="26" spans="1:11" ht="17.25">
      <c r="A26" s="17" t="s">
        <v>12</v>
      </c>
      <c r="C26" s="18" t="s">
        <v>24</v>
      </c>
      <c r="D26" s="19">
        <v>44805</v>
      </c>
      <c r="E26" s="20">
        <v>44834</v>
      </c>
      <c r="F26" s="3" t="s">
        <v>25</v>
      </c>
      <c r="G26" s="17" t="s">
        <v>15</v>
      </c>
      <c r="I26" s="21">
        <v>17088.43</v>
      </c>
      <c r="J26" s="22">
        <v>455</v>
      </c>
      <c r="K26" s="23">
        <f t="shared" si="6"/>
        <v>37.556989010989014</v>
      </c>
    </row>
    <row r="27" spans="1:11" ht="15.75">
      <c r="H27" s="31" t="s">
        <v>20</v>
      </c>
      <c r="I27" s="32">
        <f t="shared" ref="I27:J27" si="8">SUM(I25,I26)</f>
        <v>59525.43</v>
      </c>
      <c r="J27" s="33">
        <f t="shared" si="8"/>
        <v>1785</v>
      </c>
      <c r="K27" s="23">
        <f t="shared" si="6"/>
        <v>33.347579831932777</v>
      </c>
    </row>
    <row r="28" spans="1:11" ht="17.25">
      <c r="A28" s="17" t="s">
        <v>12</v>
      </c>
      <c r="C28" s="18" t="s">
        <v>13</v>
      </c>
      <c r="D28" s="19">
        <v>44905</v>
      </c>
      <c r="E28" s="20">
        <v>44906</v>
      </c>
      <c r="F28" s="3" t="s">
        <v>14</v>
      </c>
      <c r="G28" s="17" t="s">
        <v>15</v>
      </c>
      <c r="I28" s="21">
        <v>1407</v>
      </c>
      <c r="J28" s="22">
        <v>42</v>
      </c>
      <c r="K28" s="23">
        <f t="shared" si="6"/>
        <v>33.5</v>
      </c>
    </row>
    <row r="29" spans="1:11" ht="17.25">
      <c r="A29" s="17" t="s">
        <v>12</v>
      </c>
      <c r="C29" s="18" t="s">
        <v>16</v>
      </c>
      <c r="D29" s="19">
        <v>44905</v>
      </c>
      <c r="E29" s="20">
        <v>44906</v>
      </c>
      <c r="F29" s="3" t="s">
        <v>17</v>
      </c>
      <c r="G29" s="17" t="s">
        <v>15</v>
      </c>
      <c r="I29" s="21">
        <v>855.2</v>
      </c>
      <c r="J29" s="22">
        <v>22</v>
      </c>
      <c r="K29" s="23">
        <f t="shared" si="6"/>
        <v>38.872727272727275</v>
      </c>
    </row>
    <row r="30" spans="1:11" ht="17.25">
      <c r="A30" s="17" t="s">
        <v>12</v>
      </c>
      <c r="C30" s="18" t="s">
        <v>18</v>
      </c>
      <c r="D30" s="19">
        <v>44905</v>
      </c>
      <c r="E30" s="20">
        <v>44906</v>
      </c>
      <c r="F30" s="3" t="s">
        <v>19</v>
      </c>
      <c r="G30" s="17" t="s">
        <v>15</v>
      </c>
      <c r="I30" s="21">
        <v>608</v>
      </c>
      <c r="J30" s="22">
        <v>20</v>
      </c>
      <c r="K30" s="23">
        <f t="shared" si="6"/>
        <v>30.4</v>
      </c>
    </row>
    <row r="31" spans="1:11" ht="15.75">
      <c r="C31" s="34"/>
      <c r="H31" s="31" t="s">
        <v>20</v>
      </c>
      <c r="I31" s="32">
        <f t="shared" ref="I31:J31" si="9">SUM(I28,I29,I30)</f>
        <v>2870.2</v>
      </c>
      <c r="J31" s="33">
        <f t="shared" si="9"/>
        <v>84</v>
      </c>
      <c r="K31" s="23">
        <f t="shared" si="6"/>
        <v>34.169047619047618</v>
      </c>
    </row>
    <row r="32" spans="1:11" ht="17.25">
      <c r="A32" s="17" t="s">
        <v>12</v>
      </c>
      <c r="C32" s="18" t="s">
        <v>13</v>
      </c>
      <c r="D32" s="19">
        <v>44903</v>
      </c>
      <c r="E32" s="20">
        <v>44904</v>
      </c>
      <c r="F32" s="3" t="s">
        <v>14</v>
      </c>
      <c r="G32" s="17" t="s">
        <v>15</v>
      </c>
      <c r="I32" s="21">
        <v>698</v>
      </c>
      <c r="J32" s="22">
        <v>26</v>
      </c>
      <c r="K32" s="23">
        <f t="shared" si="6"/>
        <v>26.846153846153847</v>
      </c>
    </row>
    <row r="33" spans="1:11" ht="17.25">
      <c r="A33" s="17" t="s">
        <v>12</v>
      </c>
      <c r="C33" s="18" t="s">
        <v>16</v>
      </c>
      <c r="D33" s="19">
        <v>44903</v>
      </c>
      <c r="E33" s="20">
        <v>44904</v>
      </c>
      <c r="F33" s="3" t="s">
        <v>17</v>
      </c>
      <c r="G33" s="17" t="s">
        <v>15</v>
      </c>
      <c r="I33" s="21">
        <v>480</v>
      </c>
      <c r="J33" s="22">
        <v>13</v>
      </c>
      <c r="K33" s="23">
        <f t="shared" si="6"/>
        <v>36.92307692307692</v>
      </c>
    </row>
    <row r="34" spans="1:11" ht="17.25">
      <c r="A34" s="17" t="s">
        <v>12</v>
      </c>
      <c r="C34" s="18" t="s">
        <v>18</v>
      </c>
      <c r="D34" s="19">
        <v>44903</v>
      </c>
      <c r="E34" s="20">
        <v>44904</v>
      </c>
      <c r="F34" s="3" t="s">
        <v>19</v>
      </c>
      <c r="G34" s="17" t="s">
        <v>15</v>
      </c>
      <c r="I34" s="21">
        <v>454</v>
      </c>
      <c r="J34" s="22">
        <v>17</v>
      </c>
      <c r="K34" s="23">
        <f t="shared" si="6"/>
        <v>26.705882352941178</v>
      </c>
    </row>
    <row r="35" spans="1:11" ht="15.75">
      <c r="C35" s="34"/>
      <c r="H35" s="31" t="s">
        <v>20</v>
      </c>
      <c r="I35" s="32">
        <f t="shared" ref="I35:J35" si="10">SUM(I32,I33,I34)</f>
        <v>1632</v>
      </c>
      <c r="J35" s="33">
        <f t="shared" si="10"/>
        <v>56</v>
      </c>
      <c r="K35" s="23">
        <f t="shared" si="6"/>
        <v>29.142857142857142</v>
      </c>
    </row>
    <row r="36" spans="1:11" ht="17.25">
      <c r="A36" s="17" t="s">
        <v>12</v>
      </c>
      <c r="C36" s="18" t="s">
        <v>13</v>
      </c>
      <c r="D36" s="19">
        <v>44901</v>
      </c>
      <c r="E36" s="20">
        <v>44902</v>
      </c>
      <c r="F36" s="3" t="s">
        <v>14</v>
      </c>
      <c r="G36" s="17" t="s">
        <v>15</v>
      </c>
      <c r="I36" s="21">
        <v>214</v>
      </c>
      <c r="J36" s="22">
        <v>9</v>
      </c>
      <c r="K36" s="23">
        <f t="shared" si="6"/>
        <v>23.777777777777779</v>
      </c>
    </row>
    <row r="37" spans="1:11" ht="17.25">
      <c r="A37" s="17" t="s">
        <v>12</v>
      </c>
      <c r="C37" s="18" t="s">
        <v>16</v>
      </c>
      <c r="D37" s="19">
        <v>44901</v>
      </c>
      <c r="E37" s="20">
        <v>44902</v>
      </c>
      <c r="F37" s="3" t="s">
        <v>17</v>
      </c>
      <c r="G37" s="17" t="s">
        <v>15</v>
      </c>
      <c r="I37" s="21">
        <v>366</v>
      </c>
      <c r="J37" s="22">
        <v>9</v>
      </c>
      <c r="K37" s="23">
        <f t="shared" si="6"/>
        <v>40.666666666666664</v>
      </c>
    </row>
    <row r="38" spans="1:11" ht="17.25">
      <c r="A38" s="17" t="s">
        <v>12</v>
      </c>
      <c r="C38" s="18" t="s">
        <v>18</v>
      </c>
      <c r="D38" s="19">
        <v>44901</v>
      </c>
      <c r="E38" s="20">
        <v>44902</v>
      </c>
      <c r="F38" s="3" t="s">
        <v>19</v>
      </c>
      <c r="G38" s="17" t="s">
        <v>15</v>
      </c>
      <c r="I38" s="21">
        <v>355</v>
      </c>
      <c r="J38" s="22">
        <v>10</v>
      </c>
      <c r="K38" s="23">
        <f t="shared" si="6"/>
        <v>35.5</v>
      </c>
    </row>
    <row r="39" spans="1:11" ht="15.75">
      <c r="C39" s="34"/>
      <c r="H39" s="31" t="s">
        <v>20</v>
      </c>
      <c r="I39" s="32">
        <f>SUM(I36,I37,I38)</f>
        <v>935</v>
      </c>
      <c r="J39" s="33">
        <f>SUM(J36,J37,J38,J38)</f>
        <v>38</v>
      </c>
      <c r="K39" s="23">
        <f t="shared" si="6"/>
        <v>24.605263157894736</v>
      </c>
    </row>
    <row r="40" spans="1:11" ht="17.25">
      <c r="A40" s="17" t="s">
        <v>12</v>
      </c>
      <c r="C40" s="18" t="s">
        <v>13</v>
      </c>
      <c r="D40" s="19">
        <v>44899</v>
      </c>
      <c r="E40" s="20">
        <v>44900</v>
      </c>
      <c r="F40" s="3" t="s">
        <v>14</v>
      </c>
      <c r="G40" s="17" t="s">
        <v>15</v>
      </c>
      <c r="I40" s="21">
        <v>1452</v>
      </c>
      <c r="J40" s="22">
        <v>38</v>
      </c>
      <c r="K40" s="23">
        <f t="shared" si="6"/>
        <v>38.210526315789473</v>
      </c>
    </row>
    <row r="41" spans="1:11" ht="17.25">
      <c r="A41" s="17" t="s">
        <v>12</v>
      </c>
      <c r="C41" s="18" t="s">
        <v>16</v>
      </c>
      <c r="D41" s="19">
        <v>44899</v>
      </c>
      <c r="E41" s="20">
        <v>44900</v>
      </c>
      <c r="F41" s="3" t="s">
        <v>17</v>
      </c>
      <c r="G41" s="17" t="s">
        <v>15</v>
      </c>
      <c r="I41" s="21">
        <v>778</v>
      </c>
      <c r="J41" s="22">
        <v>22</v>
      </c>
      <c r="K41" s="23">
        <f t="shared" si="6"/>
        <v>35.363636363636367</v>
      </c>
    </row>
    <row r="42" spans="1:11" ht="17.25">
      <c r="A42" s="17" t="s">
        <v>12</v>
      </c>
      <c r="C42" s="18" t="s">
        <v>18</v>
      </c>
      <c r="D42" s="19">
        <v>44899</v>
      </c>
      <c r="E42" s="20">
        <v>44900</v>
      </c>
      <c r="F42" s="3" t="s">
        <v>19</v>
      </c>
      <c r="G42" s="17" t="s">
        <v>15</v>
      </c>
      <c r="I42" s="21">
        <v>347.25</v>
      </c>
      <c r="J42" s="22">
        <v>10</v>
      </c>
      <c r="K42" s="23">
        <f t="shared" si="6"/>
        <v>34.725000000000001</v>
      </c>
    </row>
    <row r="43" spans="1:11" ht="15.75">
      <c r="C43" s="34"/>
      <c r="H43" s="31" t="s">
        <v>20</v>
      </c>
      <c r="I43" s="32">
        <f>SUM(I40,I41,I42)</f>
        <v>2577.25</v>
      </c>
      <c r="J43" s="33">
        <f>SUM(J40,J41,J42,J42)</f>
        <v>80</v>
      </c>
      <c r="K43" s="23">
        <f t="shared" si="6"/>
        <v>32.215625000000003</v>
      </c>
    </row>
    <row r="44" spans="1:11" ht="17.25">
      <c r="A44" s="17" t="s">
        <v>12</v>
      </c>
      <c r="C44" s="18" t="s">
        <v>13</v>
      </c>
      <c r="D44" s="19">
        <v>44897</v>
      </c>
      <c r="E44" s="20">
        <v>44898</v>
      </c>
      <c r="F44" s="3" t="s">
        <v>14</v>
      </c>
      <c r="G44" s="17" t="s">
        <v>15</v>
      </c>
      <c r="I44" s="21">
        <v>3982</v>
      </c>
      <c r="J44" s="22">
        <v>78</v>
      </c>
      <c r="K44" s="23">
        <f t="shared" si="6"/>
        <v>51.051282051282051</v>
      </c>
    </row>
    <row r="45" spans="1:11" ht="17.25">
      <c r="A45" s="17" t="s">
        <v>12</v>
      </c>
      <c r="C45" s="18" t="s">
        <v>16</v>
      </c>
      <c r="D45" s="19">
        <v>44897</v>
      </c>
      <c r="E45" s="20">
        <v>44898</v>
      </c>
      <c r="F45" s="3" t="s">
        <v>17</v>
      </c>
      <c r="G45" s="17" t="s">
        <v>15</v>
      </c>
      <c r="I45" s="21">
        <v>1962.15</v>
      </c>
      <c r="J45" s="22">
        <v>57</v>
      </c>
      <c r="K45" s="23">
        <f t="shared" si="6"/>
        <v>34.423684210526318</v>
      </c>
    </row>
    <row r="46" spans="1:11" ht="17.25">
      <c r="A46" s="17" t="s">
        <v>12</v>
      </c>
      <c r="C46" s="18" t="s">
        <v>18</v>
      </c>
      <c r="D46" s="19">
        <v>44897</v>
      </c>
      <c r="E46" s="20">
        <v>44898</v>
      </c>
      <c r="F46" s="3" t="s">
        <v>19</v>
      </c>
      <c r="G46" s="17" t="s">
        <v>15</v>
      </c>
      <c r="I46" s="21">
        <v>1895.75</v>
      </c>
      <c r="J46" s="22">
        <v>34</v>
      </c>
      <c r="K46" s="23">
        <f t="shared" si="6"/>
        <v>55.757352941176471</v>
      </c>
    </row>
    <row r="47" spans="1:11" ht="15.75">
      <c r="C47" s="34"/>
      <c r="H47" s="31" t="s">
        <v>20</v>
      </c>
      <c r="I47" s="32">
        <f>SUM(I44,I45,I46)</f>
        <v>7839.9</v>
      </c>
      <c r="J47" s="33">
        <f>SUM(J44,J45,J46,J46)</f>
        <v>203</v>
      </c>
      <c r="K47" s="23">
        <f t="shared" si="6"/>
        <v>38.620197044334972</v>
      </c>
    </row>
    <row r="48" spans="1:11" ht="17.25">
      <c r="A48" s="17" t="s">
        <v>12</v>
      </c>
      <c r="C48" s="18" t="s">
        <v>13</v>
      </c>
      <c r="D48" s="19">
        <v>44896</v>
      </c>
      <c r="E48" s="20">
        <v>44897</v>
      </c>
      <c r="F48" s="3" t="s">
        <v>14</v>
      </c>
      <c r="G48" s="17" t="s">
        <v>15</v>
      </c>
      <c r="I48" s="21">
        <v>35</v>
      </c>
      <c r="J48" s="22">
        <v>1</v>
      </c>
      <c r="K48" s="23">
        <f t="shared" si="6"/>
        <v>35</v>
      </c>
    </row>
    <row r="49" spans="1:11" ht="17.25">
      <c r="A49" s="17" t="s">
        <v>12</v>
      </c>
      <c r="C49" s="18" t="s">
        <v>16</v>
      </c>
      <c r="D49" s="19">
        <v>44896</v>
      </c>
      <c r="E49" s="20">
        <v>44897</v>
      </c>
      <c r="F49" s="3" t="s">
        <v>17</v>
      </c>
      <c r="G49" s="17" t="s">
        <v>15</v>
      </c>
      <c r="I49" s="21">
        <v>275</v>
      </c>
      <c r="J49" s="22">
        <v>11</v>
      </c>
      <c r="K49" s="23">
        <f t="shared" si="6"/>
        <v>25</v>
      </c>
    </row>
    <row r="50" spans="1:11" ht="17.25">
      <c r="A50" s="17" t="s">
        <v>12</v>
      </c>
      <c r="C50" s="18" t="s">
        <v>18</v>
      </c>
      <c r="D50" s="19">
        <v>44896</v>
      </c>
      <c r="E50" s="20">
        <v>44897</v>
      </c>
      <c r="F50" s="3" t="s">
        <v>19</v>
      </c>
      <c r="G50" s="17" t="s">
        <v>15</v>
      </c>
      <c r="I50" s="21">
        <v>218</v>
      </c>
      <c r="J50" s="22">
        <v>4</v>
      </c>
      <c r="K50" s="23">
        <f t="shared" si="6"/>
        <v>54.5</v>
      </c>
    </row>
    <row r="51" spans="1:11" ht="15.75">
      <c r="C51" s="34"/>
      <c r="H51" s="31" t="s">
        <v>20</v>
      </c>
      <c r="I51" s="32">
        <f>SUM(I48,I49,I50)</f>
        <v>528</v>
      </c>
      <c r="J51" s="33">
        <f>SUM(J48,J49,J50,J50)</f>
        <v>20</v>
      </c>
      <c r="K51" s="23">
        <f t="shared" si="6"/>
        <v>26.4</v>
      </c>
    </row>
    <row r="53" spans="1:11">
      <c r="A53" s="35" t="s">
        <v>26</v>
      </c>
    </row>
    <row r="54" spans="1:1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1" ht="17.25">
      <c r="A56" s="74" t="s">
        <v>12</v>
      </c>
      <c r="B56" s="75"/>
      <c r="C56" s="40" t="s">
        <v>13</v>
      </c>
      <c r="D56" s="41">
        <v>44866</v>
      </c>
      <c r="E56" s="42">
        <v>44895</v>
      </c>
      <c r="F56" s="43" t="s">
        <v>27</v>
      </c>
      <c r="G56" s="74" t="s">
        <v>15</v>
      </c>
      <c r="H56" s="75"/>
      <c r="I56" s="44">
        <v>16856.28</v>
      </c>
      <c r="J56" s="45">
        <v>458</v>
      </c>
      <c r="K56" s="23">
        <f t="shared" ref="K56:K58" si="11">SUM(I56/J56)</f>
        <v>36.804104803493445</v>
      </c>
    </row>
    <row r="57" spans="1:11" ht="17.25">
      <c r="A57" s="74" t="s">
        <v>12</v>
      </c>
      <c r="B57" s="75"/>
      <c r="C57" s="40" t="s">
        <v>18</v>
      </c>
      <c r="D57" s="41">
        <v>44866</v>
      </c>
      <c r="E57" s="42">
        <v>44895</v>
      </c>
      <c r="F57" s="43" t="s">
        <v>27</v>
      </c>
      <c r="G57" s="74" t="s">
        <v>15</v>
      </c>
      <c r="H57" s="75"/>
      <c r="I57" s="44">
        <v>17609.66</v>
      </c>
      <c r="J57" s="45">
        <v>508</v>
      </c>
      <c r="K57" s="23">
        <f t="shared" si="11"/>
        <v>34.664685039370077</v>
      </c>
    </row>
    <row r="58" spans="1:11" ht="17.25">
      <c r="A58" s="74" t="s">
        <v>12</v>
      </c>
      <c r="B58" s="75"/>
      <c r="C58" s="40" t="s">
        <v>16</v>
      </c>
      <c r="D58" s="41">
        <v>44866</v>
      </c>
      <c r="E58" s="42">
        <v>44895</v>
      </c>
      <c r="F58" s="43" t="s">
        <v>27</v>
      </c>
      <c r="G58" s="74" t="s">
        <v>15</v>
      </c>
      <c r="H58" s="75"/>
      <c r="I58" s="44">
        <v>16063</v>
      </c>
      <c r="J58" s="45">
        <v>426</v>
      </c>
      <c r="K58" s="23">
        <f t="shared" si="11"/>
        <v>37.706572769953048</v>
      </c>
    </row>
    <row r="59" spans="1:11">
      <c r="A59" s="46"/>
      <c r="B59" s="37"/>
      <c r="C59" s="37"/>
      <c r="D59" s="37"/>
      <c r="E59" s="37"/>
      <c r="F59" s="37"/>
      <c r="G59" s="37"/>
      <c r="H59" s="37" t="s">
        <v>20</v>
      </c>
      <c r="I59" s="47">
        <f t="shared" ref="I59:J59" si="12">SUM(I57,I58)</f>
        <v>33672.660000000003</v>
      </c>
      <c r="J59" s="48">
        <f t="shared" si="12"/>
        <v>934</v>
      </c>
      <c r="K59" s="37"/>
    </row>
    <row r="60" spans="1:11" ht="17.25">
      <c r="A60" s="74" t="s">
        <v>12</v>
      </c>
      <c r="B60" s="75"/>
      <c r="C60" s="40" t="s">
        <v>22</v>
      </c>
      <c r="D60" s="41">
        <v>44866</v>
      </c>
      <c r="E60" s="42">
        <v>44895</v>
      </c>
      <c r="F60" s="43" t="s">
        <v>23</v>
      </c>
      <c r="G60" s="74" t="s">
        <v>15</v>
      </c>
      <c r="H60" s="75"/>
      <c r="I60" s="44">
        <v>32990</v>
      </c>
      <c r="J60" s="45">
        <v>792</v>
      </c>
      <c r="K60" s="23">
        <f t="shared" ref="K60:K62" si="13">SUM(I60/J60)</f>
        <v>41.654040404040401</v>
      </c>
    </row>
    <row r="61" spans="1:11" ht="17.25">
      <c r="A61" s="74" t="s">
        <v>12</v>
      </c>
      <c r="B61" s="75"/>
      <c r="C61" s="40" t="s">
        <v>24</v>
      </c>
      <c r="D61" s="41">
        <v>44866</v>
      </c>
      <c r="E61" s="42">
        <v>44895</v>
      </c>
      <c r="F61" s="43" t="s">
        <v>25</v>
      </c>
      <c r="G61" s="74" t="s">
        <v>15</v>
      </c>
      <c r="H61" s="75"/>
      <c r="I61" s="44">
        <v>39102</v>
      </c>
      <c r="J61" s="45">
        <v>1045</v>
      </c>
      <c r="K61" s="23">
        <f t="shared" si="13"/>
        <v>37.418181818181822</v>
      </c>
    </row>
    <row r="62" spans="1:11" ht="15.75">
      <c r="A62" s="37"/>
      <c r="B62" s="37"/>
      <c r="C62" s="49"/>
      <c r="D62" s="37"/>
      <c r="E62" s="37"/>
      <c r="F62" s="37"/>
      <c r="G62" s="37"/>
      <c r="H62" s="37" t="s">
        <v>20</v>
      </c>
      <c r="I62" s="47">
        <f t="shared" ref="I62:J62" si="14">SUM(I60,I61)</f>
        <v>72092</v>
      </c>
      <c r="J62" s="48">
        <f t="shared" si="14"/>
        <v>1837</v>
      </c>
      <c r="K62" s="23">
        <f t="shared" si="13"/>
        <v>39.244420250408275</v>
      </c>
    </row>
    <row r="63" spans="1:11">
      <c r="A63" s="35"/>
      <c r="H63" s="50" t="s">
        <v>28</v>
      </c>
      <c r="I63" s="32">
        <f>SUM(I59+I62)</f>
        <v>105764.66</v>
      </c>
    </row>
    <row r="65" spans="1:11">
      <c r="A65" s="51"/>
      <c r="B65" s="51"/>
      <c r="C65" s="51"/>
      <c r="D65" s="37" t="s">
        <v>29</v>
      </c>
      <c r="E65" s="37" t="s">
        <v>30</v>
      </c>
      <c r="F65" s="51"/>
      <c r="G65" s="51"/>
      <c r="H65" s="51"/>
      <c r="I65" s="51"/>
      <c r="J65" s="51"/>
      <c r="K65" s="51"/>
    </row>
    <row r="66" spans="1:11" ht="17.25">
      <c r="A66" s="74" t="s">
        <v>12</v>
      </c>
      <c r="B66" s="75"/>
      <c r="C66" s="40" t="s">
        <v>13</v>
      </c>
      <c r="D66" s="41">
        <v>44893</v>
      </c>
      <c r="E66" s="42">
        <v>44899</v>
      </c>
      <c r="F66" s="43" t="s">
        <v>14</v>
      </c>
      <c r="G66" s="74" t="s">
        <v>15</v>
      </c>
      <c r="H66" s="75"/>
      <c r="I66" s="44">
        <v>5598</v>
      </c>
      <c r="J66" s="45">
        <v>126</v>
      </c>
      <c r="K66" s="23">
        <f t="shared" ref="K66:K72" si="15">SUM(I66/J66)</f>
        <v>44.428571428571431</v>
      </c>
    </row>
    <row r="67" spans="1:11" ht="17.25">
      <c r="A67" s="74" t="s">
        <v>12</v>
      </c>
      <c r="B67" s="75"/>
      <c r="C67" s="40" t="s">
        <v>16</v>
      </c>
      <c r="D67" s="41">
        <v>44893</v>
      </c>
      <c r="E67" s="42">
        <v>44899</v>
      </c>
      <c r="F67" s="43" t="s">
        <v>17</v>
      </c>
      <c r="G67" s="74" t="s">
        <v>15</v>
      </c>
      <c r="H67" s="75"/>
      <c r="I67" s="44">
        <v>4297</v>
      </c>
      <c r="J67" s="45">
        <v>135</v>
      </c>
      <c r="K67" s="23">
        <f t="shared" si="15"/>
        <v>31.829629629629629</v>
      </c>
    </row>
    <row r="68" spans="1:11" ht="17.25">
      <c r="A68" s="74" t="s">
        <v>12</v>
      </c>
      <c r="B68" s="75"/>
      <c r="C68" s="40" t="s">
        <v>18</v>
      </c>
      <c r="D68" s="41">
        <v>44893</v>
      </c>
      <c r="E68" s="42">
        <v>44899</v>
      </c>
      <c r="F68" s="43" t="s">
        <v>19</v>
      </c>
      <c r="G68" s="74" t="s">
        <v>15</v>
      </c>
      <c r="H68" s="75"/>
      <c r="I68" s="44">
        <v>4304</v>
      </c>
      <c r="J68" s="45">
        <v>90</v>
      </c>
      <c r="K68" s="23">
        <f t="shared" si="15"/>
        <v>47.822222222222223</v>
      </c>
    </row>
    <row r="69" spans="1:11" ht="15.75">
      <c r="A69" s="37"/>
      <c r="B69" s="37"/>
      <c r="C69" s="49"/>
      <c r="D69" s="37" t="s">
        <v>29</v>
      </c>
      <c r="E69" s="37" t="s">
        <v>30</v>
      </c>
      <c r="F69" s="37"/>
      <c r="G69" s="37"/>
      <c r="H69" s="37" t="s">
        <v>20</v>
      </c>
      <c r="I69" s="47">
        <f>SUM(I66,I67,I68)</f>
        <v>14199</v>
      </c>
      <c r="J69" s="48">
        <f>SUM(J66,J67,J68,J68)</f>
        <v>441</v>
      </c>
      <c r="K69" s="23">
        <f t="shared" si="15"/>
        <v>32.197278911564624</v>
      </c>
    </row>
    <row r="70" spans="1:11" ht="17.25">
      <c r="A70" s="74" t="s">
        <v>21</v>
      </c>
      <c r="B70" s="75"/>
      <c r="C70" s="40" t="s">
        <v>22</v>
      </c>
      <c r="D70" s="41">
        <v>44893</v>
      </c>
      <c r="E70" s="42">
        <v>44899</v>
      </c>
      <c r="F70" s="43" t="s">
        <v>23</v>
      </c>
      <c r="G70" s="74" t="s">
        <v>15</v>
      </c>
      <c r="H70" s="75"/>
      <c r="I70" s="44">
        <v>5900</v>
      </c>
      <c r="J70" s="45">
        <v>110</v>
      </c>
      <c r="K70" s="23">
        <f t="shared" si="15"/>
        <v>53.636363636363633</v>
      </c>
    </row>
    <row r="71" spans="1:11" ht="17.25">
      <c r="A71" s="74" t="s">
        <v>21</v>
      </c>
      <c r="B71" s="75"/>
      <c r="C71" s="40" t="s">
        <v>24</v>
      </c>
      <c r="D71" s="41">
        <v>44893</v>
      </c>
      <c r="E71" s="42">
        <v>44899</v>
      </c>
      <c r="F71" s="43" t="s">
        <v>25</v>
      </c>
      <c r="G71" s="74" t="s">
        <v>15</v>
      </c>
      <c r="H71" s="75"/>
      <c r="I71" s="44">
        <v>10169</v>
      </c>
      <c r="J71" s="45">
        <v>277</v>
      </c>
      <c r="K71" s="23">
        <f t="shared" si="15"/>
        <v>36.711191335740075</v>
      </c>
    </row>
    <row r="72" spans="1:11" ht="15.75">
      <c r="A72" s="76"/>
      <c r="B72" s="75"/>
      <c r="C72" s="52"/>
      <c r="D72" s="53" t="str">
        <f>IF(ISBLANK($C72), "", SUMIF([1]Transações!$E:$E,$C72,[1]Transações!$C:$C))</f>
        <v/>
      </c>
      <c r="E72" s="54" t="str">
        <f>IF(ISBLANK($C72), "", C72-D72)</f>
        <v/>
      </c>
      <c r="F72" s="38"/>
      <c r="G72" s="39"/>
      <c r="H72" s="39" t="s">
        <v>20</v>
      </c>
      <c r="I72" s="47">
        <f t="shared" ref="I72:J72" si="16">SUM(I70,I71)</f>
        <v>16069</v>
      </c>
      <c r="J72" s="48">
        <f t="shared" si="16"/>
        <v>387</v>
      </c>
      <c r="K72" s="23">
        <f t="shared" si="15"/>
        <v>41.521963824289408</v>
      </c>
    </row>
    <row r="73" spans="1:11" ht="15.75">
      <c r="G73" s="55" t="s">
        <v>31</v>
      </c>
      <c r="H73" s="56"/>
      <c r="I73" s="57">
        <f t="shared" ref="I73:J73" si="17">SUM(I69,I69+I72)</f>
        <v>44467</v>
      </c>
      <c r="J73" s="58">
        <f t="shared" si="17"/>
        <v>1269</v>
      </c>
    </row>
    <row r="75" spans="1:11">
      <c r="A75" s="59"/>
      <c r="B75" s="51"/>
      <c r="C75" s="51"/>
      <c r="D75" s="37" t="s">
        <v>29</v>
      </c>
      <c r="E75" s="37" t="s">
        <v>30</v>
      </c>
      <c r="F75" s="51"/>
      <c r="G75" s="51"/>
      <c r="H75" s="51"/>
      <c r="I75" s="51"/>
      <c r="J75" s="51"/>
      <c r="K75" s="51"/>
    </row>
    <row r="76" spans="1:11" ht="17.25">
      <c r="A76" s="74" t="s">
        <v>21</v>
      </c>
      <c r="B76" s="75"/>
      <c r="C76" s="40" t="s">
        <v>22</v>
      </c>
      <c r="D76" s="41">
        <v>44900</v>
      </c>
      <c r="E76" s="42">
        <v>44906</v>
      </c>
      <c r="F76" s="43" t="s">
        <v>23</v>
      </c>
      <c r="G76" s="74" t="s">
        <v>15</v>
      </c>
      <c r="H76" s="75"/>
      <c r="I76" s="44">
        <v>5853</v>
      </c>
      <c r="J76" s="45">
        <v>132</v>
      </c>
      <c r="K76" s="23">
        <f t="shared" ref="K76:K81" si="18">SUM(I76/J76)</f>
        <v>44.340909090909093</v>
      </c>
    </row>
    <row r="77" spans="1:11" ht="17.25">
      <c r="A77" s="74" t="s">
        <v>21</v>
      </c>
      <c r="B77" s="75"/>
      <c r="C77" s="40" t="s">
        <v>24</v>
      </c>
      <c r="D77" s="41">
        <v>44900</v>
      </c>
      <c r="E77" s="42">
        <v>44906</v>
      </c>
      <c r="F77" s="43" t="s">
        <v>25</v>
      </c>
      <c r="G77" s="74" t="s">
        <v>15</v>
      </c>
      <c r="H77" s="75"/>
      <c r="I77" s="44">
        <v>12921.25</v>
      </c>
      <c r="J77" s="45">
        <v>173</v>
      </c>
      <c r="K77" s="23">
        <f t="shared" si="18"/>
        <v>74.689306358381501</v>
      </c>
    </row>
    <row r="78" spans="1:11" ht="15.75">
      <c r="A78" s="37"/>
      <c r="B78" s="37"/>
      <c r="C78" s="37"/>
      <c r="D78" s="37" t="s">
        <v>29</v>
      </c>
      <c r="E78" s="37" t="s">
        <v>30</v>
      </c>
      <c r="F78" s="37"/>
      <c r="G78" s="37"/>
      <c r="H78" s="39" t="s">
        <v>20</v>
      </c>
      <c r="I78" s="47">
        <f t="shared" ref="I78:J78" si="19">SUM(I76,I77)</f>
        <v>18774.25</v>
      </c>
      <c r="J78" s="48">
        <f t="shared" si="19"/>
        <v>305</v>
      </c>
      <c r="K78" s="23">
        <f t="shared" si="18"/>
        <v>61.554918032786887</v>
      </c>
    </row>
    <row r="79" spans="1:11" ht="17.25">
      <c r="A79" s="74" t="s">
        <v>12</v>
      </c>
      <c r="B79" s="75"/>
      <c r="C79" s="40" t="s">
        <v>13</v>
      </c>
      <c r="D79" s="41">
        <v>44900</v>
      </c>
      <c r="E79" s="42">
        <v>44906</v>
      </c>
      <c r="F79" s="43" t="s">
        <v>14</v>
      </c>
      <c r="G79" s="74" t="s">
        <v>15</v>
      </c>
      <c r="H79" s="75"/>
      <c r="I79" s="44"/>
      <c r="J79" s="45"/>
      <c r="K79" s="23" t="e">
        <f t="shared" si="18"/>
        <v>#DIV/0!</v>
      </c>
    </row>
    <row r="80" spans="1:11" ht="17.25">
      <c r="A80" s="74" t="s">
        <v>12</v>
      </c>
      <c r="B80" s="75"/>
      <c r="C80" s="40" t="s">
        <v>16</v>
      </c>
      <c r="D80" s="41">
        <v>44900</v>
      </c>
      <c r="E80" s="42">
        <v>44906</v>
      </c>
      <c r="F80" s="43" t="s">
        <v>17</v>
      </c>
      <c r="G80" s="74" t="s">
        <v>15</v>
      </c>
      <c r="H80" s="75"/>
      <c r="I80" s="44"/>
      <c r="J80" s="45"/>
      <c r="K80" s="23" t="e">
        <f t="shared" si="18"/>
        <v>#DIV/0!</v>
      </c>
    </row>
    <row r="81" spans="1:11" ht="17.25">
      <c r="A81" s="74" t="s">
        <v>12</v>
      </c>
      <c r="B81" s="75"/>
      <c r="C81" s="40" t="s">
        <v>18</v>
      </c>
      <c r="D81" s="41">
        <v>44900</v>
      </c>
      <c r="E81" s="42">
        <v>44906</v>
      </c>
      <c r="F81" s="43" t="s">
        <v>19</v>
      </c>
      <c r="G81" s="74" t="s">
        <v>15</v>
      </c>
      <c r="H81" s="75"/>
      <c r="I81" s="44"/>
      <c r="J81" s="45"/>
      <c r="K81" s="23" t="e">
        <f t="shared" si="18"/>
        <v>#DIV/0!</v>
      </c>
    </row>
    <row r="82" spans="1:11">
      <c r="A82" s="59"/>
      <c r="B82" s="51"/>
      <c r="C82" s="51"/>
      <c r="D82" s="37" t="s">
        <v>29</v>
      </c>
      <c r="E82" s="37" t="s">
        <v>30</v>
      </c>
      <c r="F82" s="51"/>
      <c r="G82" s="51"/>
      <c r="H82" s="51"/>
      <c r="I82" s="51"/>
      <c r="J82" s="51"/>
      <c r="K82" s="51"/>
    </row>
    <row r="83" spans="1:11" ht="16.5">
      <c r="A83" s="17" t="s">
        <v>12</v>
      </c>
      <c r="C83" s="18" t="s">
        <v>22</v>
      </c>
      <c r="D83" s="19">
        <v>44907</v>
      </c>
      <c r="E83" s="20">
        <v>44913</v>
      </c>
      <c r="F83" s="3" t="s">
        <v>23</v>
      </c>
      <c r="G83" s="17" t="s">
        <v>15</v>
      </c>
      <c r="I83" s="21"/>
      <c r="J83" s="22"/>
    </row>
    <row r="84" spans="1:11" ht="16.5">
      <c r="A84" s="17" t="s">
        <v>12</v>
      </c>
      <c r="C84" s="18" t="s">
        <v>24</v>
      </c>
      <c r="D84" s="19">
        <v>44907</v>
      </c>
      <c r="E84" s="20">
        <v>44913</v>
      </c>
      <c r="F84" s="3" t="s">
        <v>25</v>
      </c>
      <c r="G84" s="17" t="s">
        <v>15</v>
      </c>
      <c r="I84" s="21">
        <v>8678</v>
      </c>
      <c r="J84" s="22">
        <v>189</v>
      </c>
    </row>
    <row r="85" spans="1:11" ht="15.75">
      <c r="A85" s="37"/>
      <c r="B85" s="37"/>
      <c r="C85" s="37"/>
      <c r="D85" s="37" t="s">
        <v>29</v>
      </c>
      <c r="E85" s="37" t="s">
        <v>30</v>
      </c>
      <c r="F85" s="37"/>
      <c r="G85" s="37"/>
      <c r="H85" s="39" t="s">
        <v>20</v>
      </c>
      <c r="I85" s="47">
        <f t="shared" ref="I85:J85" si="20">SUM(I83,I84)</f>
        <v>8678</v>
      </c>
      <c r="J85" s="48">
        <f t="shared" si="20"/>
        <v>189</v>
      </c>
      <c r="K85" s="23">
        <f t="shared" ref="K85:K88" si="21">SUM(I85/J85)</f>
        <v>45.915343915343918</v>
      </c>
    </row>
    <row r="86" spans="1:11" ht="17.25">
      <c r="A86" s="74" t="s">
        <v>12</v>
      </c>
      <c r="B86" s="75"/>
      <c r="C86" s="40" t="s">
        <v>13</v>
      </c>
      <c r="D86" s="41"/>
      <c r="E86" s="42"/>
      <c r="F86" s="43" t="s">
        <v>14</v>
      </c>
      <c r="G86" s="74" t="s">
        <v>15</v>
      </c>
      <c r="H86" s="75"/>
      <c r="I86" s="44"/>
      <c r="J86" s="45"/>
      <c r="K86" s="23" t="e">
        <f t="shared" si="21"/>
        <v>#DIV/0!</v>
      </c>
    </row>
    <row r="87" spans="1:11" ht="17.25">
      <c r="A87" s="74" t="s">
        <v>12</v>
      </c>
      <c r="B87" s="75"/>
      <c r="C87" s="40" t="s">
        <v>16</v>
      </c>
      <c r="D87" s="41"/>
      <c r="E87" s="42"/>
      <c r="F87" s="43" t="s">
        <v>17</v>
      </c>
      <c r="G87" s="74" t="s">
        <v>15</v>
      </c>
      <c r="H87" s="75"/>
      <c r="I87" s="44"/>
      <c r="J87" s="45"/>
      <c r="K87" s="23" t="e">
        <f t="shared" si="21"/>
        <v>#DIV/0!</v>
      </c>
    </row>
    <row r="88" spans="1:11" ht="17.25">
      <c r="A88" s="74" t="s">
        <v>12</v>
      </c>
      <c r="B88" s="75"/>
      <c r="C88" s="40" t="s">
        <v>18</v>
      </c>
      <c r="D88" s="41"/>
      <c r="E88" s="42"/>
      <c r="F88" s="43" t="s">
        <v>19</v>
      </c>
      <c r="G88" s="74" t="s">
        <v>15</v>
      </c>
      <c r="H88" s="75"/>
      <c r="I88" s="44"/>
      <c r="J88" s="45"/>
      <c r="K88" s="23" t="e">
        <f t="shared" si="21"/>
        <v>#DIV/0!</v>
      </c>
    </row>
    <row r="89" spans="1:11">
      <c r="A89" s="59"/>
      <c r="B89" s="51"/>
      <c r="C89" s="51"/>
      <c r="D89" s="37" t="s">
        <v>29</v>
      </c>
      <c r="E89" s="37" t="s">
        <v>30</v>
      </c>
      <c r="F89" s="51"/>
      <c r="G89" s="51"/>
      <c r="H89" s="51"/>
      <c r="I89" s="51"/>
      <c r="J89" s="51"/>
      <c r="K89" s="51"/>
    </row>
    <row r="90" spans="1:11" ht="16.5">
      <c r="A90" s="17" t="s">
        <v>21</v>
      </c>
      <c r="C90" s="18" t="s">
        <v>22</v>
      </c>
      <c r="D90" s="19">
        <v>44914</v>
      </c>
      <c r="E90" s="20">
        <v>44920</v>
      </c>
      <c r="F90" s="3" t="s">
        <v>23</v>
      </c>
      <c r="G90" s="17" t="s">
        <v>15</v>
      </c>
      <c r="I90" s="21">
        <v>4866</v>
      </c>
      <c r="J90" s="22">
        <v>122</v>
      </c>
    </row>
    <row r="91" spans="1:11" ht="16.5">
      <c r="A91" s="17" t="s">
        <v>21</v>
      </c>
      <c r="C91" s="18" t="s">
        <v>24</v>
      </c>
      <c r="D91" s="19">
        <v>44914</v>
      </c>
      <c r="E91" s="20">
        <v>44920</v>
      </c>
      <c r="F91" s="3" t="s">
        <v>25</v>
      </c>
      <c r="G91" s="17" t="s">
        <v>15</v>
      </c>
      <c r="I91" s="21">
        <v>10362</v>
      </c>
      <c r="J91" s="22">
        <v>232</v>
      </c>
    </row>
    <row r="92" spans="1:11" ht="15.75">
      <c r="A92" s="37"/>
      <c r="B92" s="37"/>
      <c r="C92" s="37"/>
      <c r="D92" s="37" t="s">
        <v>29</v>
      </c>
      <c r="E92" s="37" t="s">
        <v>30</v>
      </c>
      <c r="F92" s="37"/>
      <c r="G92" s="37"/>
      <c r="H92" s="39" t="s">
        <v>20</v>
      </c>
      <c r="I92" s="47">
        <f t="shared" ref="I92:J92" si="22">SUM(I90,I91)</f>
        <v>15228</v>
      </c>
      <c r="J92" s="48">
        <f t="shared" si="22"/>
        <v>354</v>
      </c>
      <c r="K92" s="23">
        <f t="shared" ref="K92:K95" si="23">SUM(I92/J92)</f>
        <v>43.016949152542374</v>
      </c>
    </row>
    <row r="93" spans="1:11" ht="17.25">
      <c r="A93" s="74" t="s">
        <v>12</v>
      </c>
      <c r="B93" s="75"/>
      <c r="C93" s="40" t="s">
        <v>13</v>
      </c>
      <c r="D93" s="41"/>
      <c r="E93" s="42"/>
      <c r="F93" s="43" t="s">
        <v>14</v>
      </c>
      <c r="G93" s="74" t="s">
        <v>15</v>
      </c>
      <c r="H93" s="75"/>
      <c r="I93" s="44"/>
      <c r="J93" s="45"/>
      <c r="K93" s="23" t="e">
        <f t="shared" si="23"/>
        <v>#DIV/0!</v>
      </c>
    </row>
    <row r="94" spans="1:11" ht="17.25">
      <c r="A94" s="74" t="s">
        <v>12</v>
      </c>
      <c r="B94" s="75"/>
      <c r="C94" s="40" t="s">
        <v>16</v>
      </c>
      <c r="D94" s="41"/>
      <c r="E94" s="42"/>
      <c r="F94" s="43" t="s">
        <v>17</v>
      </c>
      <c r="G94" s="74" t="s">
        <v>15</v>
      </c>
      <c r="H94" s="75"/>
      <c r="I94" s="44"/>
      <c r="J94" s="45"/>
      <c r="K94" s="23" t="e">
        <f t="shared" si="23"/>
        <v>#DIV/0!</v>
      </c>
    </row>
    <row r="95" spans="1:11" ht="17.25">
      <c r="A95" s="74" t="s">
        <v>12</v>
      </c>
      <c r="B95" s="75"/>
      <c r="C95" s="40" t="s">
        <v>18</v>
      </c>
      <c r="D95" s="41"/>
      <c r="E95" s="42"/>
      <c r="F95" s="43" t="s">
        <v>19</v>
      </c>
      <c r="G95" s="74" t="s">
        <v>15</v>
      </c>
      <c r="H95" s="75"/>
      <c r="I95" s="44"/>
      <c r="J95" s="45"/>
      <c r="K95" s="23" t="e">
        <f t="shared" si="23"/>
        <v>#DIV/0!</v>
      </c>
    </row>
    <row r="96" spans="1:11">
      <c r="A96" s="59"/>
      <c r="B96" s="51"/>
      <c r="C96" s="51"/>
      <c r="D96" s="37" t="s">
        <v>29</v>
      </c>
      <c r="E96" s="37" t="s">
        <v>30</v>
      </c>
      <c r="F96" s="51"/>
      <c r="G96" s="51"/>
      <c r="H96" s="51"/>
      <c r="I96" s="51"/>
      <c r="J96" s="51"/>
      <c r="K96" s="51"/>
    </row>
    <row r="99" spans="1:11">
      <c r="A99" s="60"/>
      <c r="B99" s="60"/>
      <c r="C99" s="60"/>
      <c r="D99" s="50" t="s">
        <v>29</v>
      </c>
      <c r="E99" s="50" t="s">
        <v>30</v>
      </c>
      <c r="F99" s="60"/>
      <c r="G99" s="60"/>
      <c r="H99" s="50"/>
      <c r="I99" s="60"/>
      <c r="J99" s="60"/>
      <c r="K99" s="60"/>
    </row>
    <row r="100" spans="1:11" ht="17.25">
      <c r="A100" s="17" t="s">
        <v>21</v>
      </c>
      <c r="C100" s="18" t="s">
        <v>22</v>
      </c>
      <c r="D100" s="19">
        <v>44802</v>
      </c>
      <c r="E100" s="20">
        <v>44808</v>
      </c>
      <c r="F100" s="3" t="s">
        <v>23</v>
      </c>
      <c r="G100" s="17" t="s">
        <v>15</v>
      </c>
      <c r="I100" s="21">
        <v>5856.7</v>
      </c>
      <c r="J100" s="22">
        <v>185</v>
      </c>
      <c r="K100" s="23">
        <f t="shared" ref="K100:K106" si="24">SUM(I100/J100)</f>
        <v>31.657837837837835</v>
      </c>
    </row>
    <row r="101" spans="1:11" ht="17.25">
      <c r="A101" s="17" t="s">
        <v>21</v>
      </c>
      <c r="C101" s="18" t="s">
        <v>24</v>
      </c>
      <c r="D101" s="19">
        <v>44802</v>
      </c>
      <c r="E101" s="20">
        <v>44808</v>
      </c>
      <c r="F101" s="3" t="s">
        <v>25</v>
      </c>
      <c r="G101" s="17" t="s">
        <v>15</v>
      </c>
      <c r="I101" s="21">
        <v>5156</v>
      </c>
      <c r="J101" s="22">
        <v>129</v>
      </c>
      <c r="K101" s="23">
        <f t="shared" si="24"/>
        <v>39.968992248062015</v>
      </c>
    </row>
    <row r="102" spans="1:11" ht="15.75">
      <c r="A102" s="60"/>
      <c r="B102" s="60"/>
      <c r="C102" s="61"/>
      <c r="D102" s="50" t="s">
        <v>29</v>
      </c>
      <c r="E102" s="50" t="s">
        <v>30</v>
      </c>
      <c r="F102" s="60"/>
      <c r="G102" s="60"/>
      <c r="H102" s="50" t="s">
        <v>20</v>
      </c>
      <c r="I102" s="32">
        <f t="shared" ref="I102:J102" si="25">SUM(I100,I101)</f>
        <v>11012.7</v>
      </c>
      <c r="J102" s="33">
        <f t="shared" si="25"/>
        <v>314</v>
      </c>
      <c r="K102" s="23">
        <f t="shared" si="24"/>
        <v>35.072292993630576</v>
      </c>
    </row>
    <row r="103" spans="1:11" ht="17.25">
      <c r="A103" s="74" t="s">
        <v>12</v>
      </c>
      <c r="B103" s="75"/>
      <c r="C103" s="40" t="s">
        <v>13</v>
      </c>
      <c r="D103" s="19">
        <v>44802</v>
      </c>
      <c r="E103" s="20">
        <v>44808</v>
      </c>
      <c r="F103" s="43" t="s">
        <v>14</v>
      </c>
      <c r="G103" s="74" t="s">
        <v>15</v>
      </c>
      <c r="H103" s="75"/>
      <c r="I103" s="44"/>
      <c r="J103" s="45"/>
      <c r="K103" s="23" t="e">
        <f t="shared" si="24"/>
        <v>#DIV/0!</v>
      </c>
    </row>
    <row r="104" spans="1:11" ht="17.25">
      <c r="A104" s="74" t="s">
        <v>12</v>
      </c>
      <c r="B104" s="75"/>
      <c r="C104" s="40" t="s">
        <v>16</v>
      </c>
      <c r="D104" s="19">
        <v>44802</v>
      </c>
      <c r="E104" s="20">
        <v>44808</v>
      </c>
      <c r="F104" s="43" t="s">
        <v>17</v>
      </c>
      <c r="G104" s="74" t="s">
        <v>15</v>
      </c>
      <c r="H104" s="75"/>
      <c r="I104" s="44"/>
      <c r="J104" s="45"/>
      <c r="K104" s="23" t="e">
        <f t="shared" si="24"/>
        <v>#DIV/0!</v>
      </c>
    </row>
    <row r="105" spans="1:11" ht="17.25">
      <c r="A105" s="74" t="s">
        <v>12</v>
      </c>
      <c r="B105" s="75"/>
      <c r="C105" s="40" t="s">
        <v>18</v>
      </c>
      <c r="D105" s="19">
        <v>44802</v>
      </c>
      <c r="E105" s="20">
        <v>44808</v>
      </c>
      <c r="F105" s="43" t="s">
        <v>19</v>
      </c>
      <c r="G105" s="74" t="s">
        <v>15</v>
      </c>
      <c r="H105" s="75"/>
      <c r="I105" s="44"/>
      <c r="J105" s="45"/>
      <c r="K105" s="23" t="e">
        <f t="shared" si="24"/>
        <v>#DIV/0!</v>
      </c>
    </row>
    <row r="106" spans="1:11" ht="15.75">
      <c r="H106" s="50" t="s">
        <v>20</v>
      </c>
      <c r="I106" s="62" t="e">
        <f t="shared" ref="I106:J106" si="26">SUM(#REF!,I107)</f>
        <v>#REF!</v>
      </c>
      <c r="J106" s="33" t="e">
        <f t="shared" si="26"/>
        <v>#REF!</v>
      </c>
      <c r="K106" s="23" t="e">
        <f t="shared" si="24"/>
        <v>#REF!</v>
      </c>
    </row>
    <row r="108" spans="1:11">
      <c r="A108" s="60"/>
      <c r="B108" s="60"/>
      <c r="C108" s="61"/>
      <c r="D108" s="50" t="s">
        <v>29</v>
      </c>
      <c r="E108" s="50" t="s">
        <v>30</v>
      </c>
      <c r="F108" s="60"/>
      <c r="G108" s="60"/>
      <c r="H108" s="50"/>
      <c r="I108" s="50"/>
      <c r="J108" s="50"/>
      <c r="K108" s="50"/>
    </row>
    <row r="109" spans="1:11" ht="17.25">
      <c r="A109" s="17" t="s">
        <v>21</v>
      </c>
      <c r="C109" s="18" t="s">
        <v>22</v>
      </c>
      <c r="D109" s="19">
        <v>44809</v>
      </c>
      <c r="E109" s="20">
        <v>44815</v>
      </c>
      <c r="F109" s="3" t="s">
        <v>23</v>
      </c>
      <c r="G109" s="17" t="s">
        <v>15</v>
      </c>
      <c r="I109" s="21">
        <v>10170</v>
      </c>
      <c r="J109" s="22">
        <v>285</v>
      </c>
      <c r="K109" s="23">
        <f t="shared" ref="K109:K116" si="27">SUM(I109/J109)</f>
        <v>35.684210526315788</v>
      </c>
    </row>
    <row r="110" spans="1:11" ht="17.25">
      <c r="A110" s="17" t="s">
        <v>21</v>
      </c>
      <c r="C110" s="18" t="s">
        <v>24</v>
      </c>
      <c r="D110" s="19">
        <v>44809</v>
      </c>
      <c r="E110" s="20">
        <v>44815</v>
      </c>
      <c r="F110" s="3" t="s">
        <v>25</v>
      </c>
      <c r="G110" s="17" t="s">
        <v>15</v>
      </c>
      <c r="I110" s="21">
        <v>2815</v>
      </c>
      <c r="J110" s="22">
        <v>81</v>
      </c>
      <c r="K110" s="23">
        <f t="shared" si="27"/>
        <v>34.753086419753089</v>
      </c>
    </row>
    <row r="111" spans="1:11" ht="15.75">
      <c r="A111" s="50"/>
      <c r="B111" s="50"/>
      <c r="C111" s="63"/>
      <c r="D111" s="50" t="s">
        <v>29</v>
      </c>
      <c r="E111" s="50" t="s">
        <v>30</v>
      </c>
      <c r="F111" s="50"/>
      <c r="G111" s="50"/>
      <c r="H111" s="50" t="s">
        <v>20</v>
      </c>
      <c r="I111" s="32">
        <f t="shared" ref="I111:J111" si="28">SUM(I109,I110)</f>
        <v>12985</v>
      </c>
      <c r="J111" s="33">
        <f t="shared" si="28"/>
        <v>366</v>
      </c>
      <c r="K111" s="23">
        <f t="shared" si="27"/>
        <v>35.478142076502735</v>
      </c>
    </row>
    <row r="112" spans="1:11" ht="17.25">
      <c r="A112" s="74" t="s">
        <v>12</v>
      </c>
      <c r="B112" s="75"/>
      <c r="C112" s="40" t="s">
        <v>13</v>
      </c>
      <c r="D112" s="19">
        <v>44809</v>
      </c>
      <c r="E112" s="20">
        <v>44815</v>
      </c>
      <c r="F112" s="43" t="s">
        <v>14</v>
      </c>
      <c r="G112" s="74" t="s">
        <v>15</v>
      </c>
      <c r="H112" s="75"/>
      <c r="I112" s="44"/>
      <c r="J112" s="45"/>
      <c r="K112" s="23" t="e">
        <f t="shared" si="27"/>
        <v>#DIV/0!</v>
      </c>
    </row>
    <row r="113" spans="1:11" ht="17.25">
      <c r="A113" s="74" t="s">
        <v>12</v>
      </c>
      <c r="B113" s="75"/>
      <c r="C113" s="40" t="s">
        <v>16</v>
      </c>
      <c r="D113" s="19">
        <v>44809</v>
      </c>
      <c r="E113" s="20">
        <v>44815</v>
      </c>
      <c r="F113" s="43" t="s">
        <v>17</v>
      </c>
      <c r="G113" s="74" t="s">
        <v>15</v>
      </c>
      <c r="H113" s="75"/>
      <c r="I113" s="44"/>
      <c r="J113" s="45"/>
      <c r="K113" s="23" t="e">
        <f t="shared" si="27"/>
        <v>#DIV/0!</v>
      </c>
    </row>
    <row r="114" spans="1:11" ht="17.25">
      <c r="A114" s="74" t="s">
        <v>12</v>
      </c>
      <c r="B114" s="75"/>
      <c r="C114" s="40" t="s">
        <v>18</v>
      </c>
      <c r="D114" s="19">
        <v>44809</v>
      </c>
      <c r="E114" s="20">
        <v>44815</v>
      </c>
      <c r="F114" s="43" t="s">
        <v>19</v>
      </c>
      <c r="G114" s="74" t="s">
        <v>15</v>
      </c>
      <c r="H114" s="75"/>
      <c r="I114" s="44"/>
      <c r="J114" s="45"/>
      <c r="K114" s="23" t="e">
        <f t="shared" si="27"/>
        <v>#DIV/0!</v>
      </c>
    </row>
    <row r="115" spans="1:11" ht="17.25">
      <c r="A115" s="74" t="s">
        <v>12</v>
      </c>
      <c r="B115" s="75"/>
      <c r="C115" s="40" t="s">
        <v>18</v>
      </c>
      <c r="D115" s="19">
        <v>44816</v>
      </c>
      <c r="E115" s="20">
        <v>44822</v>
      </c>
      <c r="F115" s="43" t="s">
        <v>19</v>
      </c>
      <c r="G115" s="74" t="s">
        <v>15</v>
      </c>
      <c r="H115" s="75"/>
      <c r="I115" s="44"/>
      <c r="J115" s="45"/>
      <c r="K115" s="23" t="e">
        <f t="shared" si="27"/>
        <v>#DIV/0!</v>
      </c>
    </row>
    <row r="116" spans="1:11" ht="15.75">
      <c r="H116" s="50" t="s">
        <v>20</v>
      </c>
      <c r="I116" s="62" t="e">
        <f t="shared" ref="I116:J116" si="29">SUM(#REF!,#REF!)</f>
        <v>#REF!</v>
      </c>
      <c r="J116" s="33" t="e">
        <f t="shared" si="29"/>
        <v>#REF!</v>
      </c>
      <c r="K116" s="23" t="e">
        <f t="shared" si="27"/>
        <v>#REF!</v>
      </c>
    </row>
    <row r="119" spans="1:11">
      <c r="A119" s="60"/>
      <c r="B119" s="60"/>
      <c r="C119" s="60"/>
      <c r="D119" s="50" t="s">
        <v>29</v>
      </c>
      <c r="E119" s="50" t="s">
        <v>30</v>
      </c>
      <c r="F119" s="60"/>
      <c r="G119" s="60"/>
      <c r="H119" s="60"/>
      <c r="I119" s="60"/>
      <c r="J119" s="60"/>
      <c r="K119" s="60"/>
    </row>
    <row r="120" spans="1:11" ht="17.25">
      <c r="A120" s="17" t="s">
        <v>21</v>
      </c>
      <c r="C120" s="18" t="s">
        <v>22</v>
      </c>
      <c r="D120" s="19">
        <v>44823</v>
      </c>
      <c r="E120" s="20">
        <v>44829</v>
      </c>
      <c r="F120" s="3" t="s">
        <v>23</v>
      </c>
      <c r="G120" s="17" t="s">
        <v>15</v>
      </c>
      <c r="I120" s="21">
        <v>7975</v>
      </c>
      <c r="J120" s="22">
        <v>282</v>
      </c>
      <c r="K120" s="23">
        <f t="shared" ref="K120:K126" si="30">SUM(I120/J120)</f>
        <v>28.280141843971631</v>
      </c>
    </row>
    <row r="121" spans="1:11" ht="17.25">
      <c r="A121" s="17" t="s">
        <v>21</v>
      </c>
      <c r="C121" s="18" t="s">
        <v>24</v>
      </c>
      <c r="D121" s="19">
        <v>44823</v>
      </c>
      <c r="E121" s="20">
        <v>44829</v>
      </c>
      <c r="F121" s="3" t="s">
        <v>25</v>
      </c>
      <c r="G121" s="17" t="s">
        <v>15</v>
      </c>
      <c r="I121" s="21">
        <v>1122</v>
      </c>
      <c r="J121" s="22">
        <v>31</v>
      </c>
      <c r="K121" s="23">
        <f t="shared" si="30"/>
        <v>36.193548387096776</v>
      </c>
    </row>
    <row r="122" spans="1:11" ht="15.75">
      <c r="A122" s="50"/>
      <c r="B122" s="50"/>
      <c r="C122" s="63"/>
      <c r="D122" s="50" t="s">
        <v>29</v>
      </c>
      <c r="E122" s="50" t="s">
        <v>30</v>
      </c>
      <c r="F122" s="50"/>
      <c r="G122" s="50"/>
      <c r="H122" s="50" t="s">
        <v>20</v>
      </c>
      <c r="I122" s="32">
        <f t="shared" ref="I122:J122" si="31">SUM(I120,I121)</f>
        <v>9097</v>
      </c>
      <c r="J122" s="33">
        <f t="shared" si="31"/>
        <v>313</v>
      </c>
      <c r="K122" s="23">
        <f t="shared" si="30"/>
        <v>29.063897763578275</v>
      </c>
    </row>
    <row r="123" spans="1:11" ht="17.25">
      <c r="A123" s="74" t="s">
        <v>12</v>
      </c>
      <c r="B123" s="75"/>
      <c r="C123" s="40" t="s">
        <v>13</v>
      </c>
      <c r="D123" s="19">
        <v>44823</v>
      </c>
      <c r="E123" s="20">
        <v>44829</v>
      </c>
      <c r="F123" s="43" t="s">
        <v>14</v>
      </c>
      <c r="G123" s="74" t="s">
        <v>15</v>
      </c>
      <c r="H123" s="75"/>
      <c r="I123" s="44"/>
      <c r="J123" s="45"/>
      <c r="K123" s="23" t="e">
        <f t="shared" si="30"/>
        <v>#DIV/0!</v>
      </c>
    </row>
    <row r="124" spans="1:11" ht="17.25">
      <c r="A124" s="74" t="s">
        <v>12</v>
      </c>
      <c r="B124" s="75"/>
      <c r="C124" s="40" t="s">
        <v>16</v>
      </c>
      <c r="D124" s="19">
        <v>44823</v>
      </c>
      <c r="E124" s="20">
        <v>44829</v>
      </c>
      <c r="F124" s="43" t="s">
        <v>17</v>
      </c>
      <c r="G124" s="74" t="s">
        <v>15</v>
      </c>
      <c r="H124" s="75"/>
      <c r="I124" s="44"/>
      <c r="J124" s="45"/>
      <c r="K124" s="23" t="e">
        <f t="shared" si="30"/>
        <v>#DIV/0!</v>
      </c>
    </row>
    <row r="125" spans="1:11" ht="17.25">
      <c r="A125" s="74" t="s">
        <v>12</v>
      </c>
      <c r="B125" s="75"/>
      <c r="C125" s="40" t="s">
        <v>18</v>
      </c>
      <c r="D125" s="19">
        <v>44823</v>
      </c>
      <c r="E125" s="20">
        <v>44829</v>
      </c>
      <c r="F125" s="43" t="s">
        <v>19</v>
      </c>
      <c r="G125" s="74" t="s">
        <v>15</v>
      </c>
      <c r="H125" s="75"/>
      <c r="I125" s="44"/>
      <c r="J125" s="45"/>
      <c r="K125" s="23" t="e">
        <f t="shared" si="30"/>
        <v>#DIV/0!</v>
      </c>
    </row>
    <row r="126" spans="1:11" ht="15.75">
      <c r="H126" s="50" t="s">
        <v>20</v>
      </c>
      <c r="I126" s="62" t="e">
        <f t="shared" ref="I126:J126" si="32">SUM(#REF!,I127)</f>
        <v>#REF!</v>
      </c>
      <c r="J126" s="33" t="e">
        <f t="shared" si="32"/>
        <v>#REF!</v>
      </c>
      <c r="K126" s="23" t="e">
        <f t="shared" si="30"/>
        <v>#REF!</v>
      </c>
    </row>
    <row r="129" spans="1:11">
      <c r="A129" s="64"/>
      <c r="B129" s="60"/>
      <c r="C129" s="60"/>
      <c r="D129" s="50" t="s">
        <v>29</v>
      </c>
      <c r="E129" s="50" t="s">
        <v>30</v>
      </c>
      <c r="F129" s="60"/>
      <c r="G129" s="60"/>
      <c r="H129" s="60"/>
      <c r="I129" s="60"/>
      <c r="J129" s="60"/>
      <c r="K129" s="60"/>
    </row>
    <row r="130" spans="1:11" ht="17.25">
      <c r="A130" s="17" t="s">
        <v>21</v>
      </c>
      <c r="C130" s="18" t="s">
        <v>22</v>
      </c>
      <c r="D130" s="19">
        <v>44830</v>
      </c>
      <c r="E130" s="20">
        <v>44836</v>
      </c>
      <c r="F130" s="3" t="s">
        <v>23</v>
      </c>
      <c r="G130" s="17" t="s">
        <v>15</v>
      </c>
      <c r="I130" s="21">
        <v>10644</v>
      </c>
      <c r="J130" s="22">
        <v>332</v>
      </c>
      <c r="K130" s="23">
        <f t="shared" ref="K130:K136" si="33">SUM(I130/J130)</f>
        <v>32.060240963855421</v>
      </c>
    </row>
    <row r="131" spans="1:11" ht="17.25">
      <c r="A131" s="17" t="s">
        <v>21</v>
      </c>
      <c r="C131" s="18" t="s">
        <v>24</v>
      </c>
      <c r="D131" s="19">
        <v>44830</v>
      </c>
      <c r="E131" s="20">
        <v>44836</v>
      </c>
      <c r="F131" s="3" t="s">
        <v>25</v>
      </c>
      <c r="G131" s="17" t="s">
        <v>15</v>
      </c>
      <c r="I131" s="21">
        <v>242</v>
      </c>
      <c r="J131" s="22">
        <v>3</v>
      </c>
      <c r="K131" s="23">
        <f t="shared" si="33"/>
        <v>80.666666666666671</v>
      </c>
    </row>
    <row r="132" spans="1:11" ht="15.75">
      <c r="A132" s="50"/>
      <c r="B132" s="50"/>
      <c r="C132" s="63"/>
      <c r="D132" s="50" t="s">
        <v>29</v>
      </c>
      <c r="E132" s="50" t="s">
        <v>30</v>
      </c>
      <c r="F132" s="50"/>
      <c r="G132" s="50"/>
      <c r="H132" s="50" t="s">
        <v>20</v>
      </c>
      <c r="I132" s="32">
        <f t="shared" ref="I132:J132" si="34">SUM(I130,I131)</f>
        <v>10886</v>
      </c>
      <c r="J132" s="33">
        <f t="shared" si="34"/>
        <v>335</v>
      </c>
      <c r="K132" s="23">
        <f t="shared" si="33"/>
        <v>32.495522388059705</v>
      </c>
    </row>
    <row r="133" spans="1:11" ht="17.25">
      <c r="A133" s="74" t="s">
        <v>12</v>
      </c>
      <c r="B133" s="75"/>
      <c r="C133" s="40" t="s">
        <v>13</v>
      </c>
      <c r="D133" s="19">
        <v>44830</v>
      </c>
      <c r="E133" s="20">
        <v>44836</v>
      </c>
      <c r="F133" s="43" t="s">
        <v>14</v>
      </c>
      <c r="G133" s="74" t="s">
        <v>15</v>
      </c>
      <c r="H133" s="75"/>
      <c r="I133" s="44"/>
      <c r="J133" s="45"/>
      <c r="K133" s="23" t="e">
        <f t="shared" si="33"/>
        <v>#DIV/0!</v>
      </c>
    </row>
    <row r="134" spans="1:11" ht="17.25">
      <c r="A134" s="74" t="s">
        <v>12</v>
      </c>
      <c r="B134" s="75"/>
      <c r="C134" s="40" t="s">
        <v>16</v>
      </c>
      <c r="D134" s="19">
        <v>44830</v>
      </c>
      <c r="E134" s="20">
        <v>44836</v>
      </c>
      <c r="F134" s="43" t="s">
        <v>17</v>
      </c>
      <c r="G134" s="74" t="s">
        <v>15</v>
      </c>
      <c r="H134" s="75"/>
      <c r="I134" s="44"/>
      <c r="J134" s="45"/>
      <c r="K134" s="23" t="e">
        <f t="shared" si="33"/>
        <v>#DIV/0!</v>
      </c>
    </row>
    <row r="135" spans="1:11" ht="17.25">
      <c r="A135" s="74" t="s">
        <v>12</v>
      </c>
      <c r="B135" s="75"/>
      <c r="C135" s="40" t="s">
        <v>18</v>
      </c>
      <c r="D135" s="19">
        <v>44830</v>
      </c>
      <c r="E135" s="20">
        <v>44836</v>
      </c>
      <c r="F135" s="43" t="s">
        <v>19</v>
      </c>
      <c r="G135" s="74" t="s">
        <v>15</v>
      </c>
      <c r="H135" s="75"/>
      <c r="I135" s="44"/>
      <c r="J135" s="45"/>
      <c r="K135" s="23" t="e">
        <f t="shared" si="33"/>
        <v>#DIV/0!</v>
      </c>
    </row>
    <row r="136" spans="1:11" ht="15.75">
      <c r="H136" s="50" t="s">
        <v>20</v>
      </c>
      <c r="I136" s="62" t="e">
        <f t="shared" ref="I136:J136" si="35">SUM(#REF!,I137)</f>
        <v>#REF!</v>
      </c>
      <c r="J136" s="33" t="e">
        <f t="shared" si="35"/>
        <v>#REF!</v>
      </c>
      <c r="K136" s="23" t="e">
        <f t="shared" si="33"/>
        <v>#REF!</v>
      </c>
    </row>
    <row r="137" spans="1:11">
      <c r="A137" s="35"/>
    </row>
    <row r="138" spans="1:11">
      <c r="A138" s="64"/>
      <c r="B138" s="60"/>
      <c r="C138" s="60"/>
      <c r="D138" s="50" t="s">
        <v>29</v>
      </c>
      <c r="E138" s="50" t="s">
        <v>30</v>
      </c>
      <c r="F138" s="60"/>
      <c r="G138" s="60"/>
      <c r="H138" s="60"/>
      <c r="I138" s="60"/>
      <c r="J138" s="60"/>
      <c r="K138" s="60"/>
    </row>
    <row r="139" spans="1:11" ht="17.25">
      <c r="A139" s="17" t="s">
        <v>21</v>
      </c>
      <c r="C139" s="18" t="s">
        <v>22</v>
      </c>
      <c r="D139" s="19">
        <v>44837</v>
      </c>
      <c r="E139" s="20">
        <v>44843</v>
      </c>
      <c r="F139" s="3" t="s">
        <v>23</v>
      </c>
      <c r="G139" s="17" t="s">
        <v>15</v>
      </c>
      <c r="I139" s="21">
        <v>6640</v>
      </c>
      <c r="J139" s="22">
        <v>166</v>
      </c>
      <c r="K139" s="23">
        <f t="shared" ref="K139:K148" si="36">SUM(I139/J139)</f>
        <v>40</v>
      </c>
    </row>
    <row r="140" spans="1:11" ht="17.25">
      <c r="A140" s="17" t="s">
        <v>21</v>
      </c>
      <c r="C140" s="18" t="s">
        <v>24</v>
      </c>
      <c r="D140" s="19">
        <v>44837</v>
      </c>
      <c r="E140" s="20">
        <v>44843</v>
      </c>
      <c r="F140" s="3" t="s">
        <v>25</v>
      </c>
      <c r="G140" s="17" t="s">
        <v>15</v>
      </c>
      <c r="I140" s="21">
        <v>12598</v>
      </c>
      <c r="J140" s="22">
        <v>366</v>
      </c>
      <c r="K140" s="23">
        <f t="shared" si="36"/>
        <v>34.420765027322403</v>
      </c>
    </row>
    <row r="141" spans="1:11" ht="15.75">
      <c r="A141" s="50"/>
      <c r="B141" s="50"/>
      <c r="C141" s="63"/>
      <c r="D141" s="50" t="s">
        <v>29</v>
      </c>
      <c r="E141" s="50" t="s">
        <v>30</v>
      </c>
      <c r="F141" s="50"/>
      <c r="G141" s="50"/>
      <c r="H141" s="50" t="s">
        <v>20</v>
      </c>
      <c r="I141" s="32">
        <f t="shared" ref="I141:J141" si="37">SUM(I139,I140)</f>
        <v>19238</v>
      </c>
      <c r="J141" s="33">
        <f t="shared" si="37"/>
        <v>532</v>
      </c>
      <c r="K141" s="23">
        <f t="shared" si="36"/>
        <v>36.161654135338345</v>
      </c>
    </row>
    <row r="142" spans="1:11" ht="17.25">
      <c r="A142" s="74" t="s">
        <v>12</v>
      </c>
      <c r="B142" s="75"/>
      <c r="C142" s="40" t="s">
        <v>13</v>
      </c>
      <c r="D142" s="19">
        <v>44837</v>
      </c>
      <c r="E142" s="20">
        <v>44843</v>
      </c>
      <c r="F142" s="43" t="s">
        <v>14</v>
      </c>
      <c r="G142" s="74" t="s">
        <v>15</v>
      </c>
      <c r="H142" s="75"/>
      <c r="I142" s="44"/>
      <c r="J142" s="45"/>
      <c r="K142" s="23" t="e">
        <f t="shared" si="36"/>
        <v>#DIV/0!</v>
      </c>
    </row>
    <row r="143" spans="1:11" ht="17.25">
      <c r="A143" s="74" t="s">
        <v>12</v>
      </c>
      <c r="B143" s="75"/>
      <c r="C143" s="40" t="s">
        <v>16</v>
      </c>
      <c r="D143" s="19">
        <v>44837</v>
      </c>
      <c r="E143" s="20">
        <v>44843</v>
      </c>
      <c r="F143" s="43" t="s">
        <v>17</v>
      </c>
      <c r="G143" s="74" t="s">
        <v>15</v>
      </c>
      <c r="H143" s="75"/>
      <c r="I143" s="44"/>
      <c r="J143" s="45"/>
      <c r="K143" s="23" t="e">
        <f t="shared" si="36"/>
        <v>#DIV/0!</v>
      </c>
    </row>
    <row r="144" spans="1:11" ht="17.25">
      <c r="A144" s="74" t="s">
        <v>12</v>
      </c>
      <c r="B144" s="75"/>
      <c r="C144" s="40" t="s">
        <v>18</v>
      </c>
      <c r="D144" s="19">
        <v>44837</v>
      </c>
      <c r="E144" s="20">
        <v>44843</v>
      </c>
      <c r="F144" s="43" t="s">
        <v>19</v>
      </c>
      <c r="G144" s="74" t="s">
        <v>15</v>
      </c>
      <c r="H144" s="75"/>
      <c r="I144" s="44"/>
      <c r="J144" s="45"/>
      <c r="K144" s="23" t="e">
        <f t="shared" si="36"/>
        <v>#DIV/0!</v>
      </c>
    </row>
    <row r="145" spans="1:11" ht="15.75">
      <c r="H145" s="50" t="s">
        <v>20</v>
      </c>
      <c r="I145" s="62" t="e">
        <f t="shared" ref="I145:J145" si="38">SUM(#REF!,#REF!)</f>
        <v>#REF!</v>
      </c>
      <c r="J145" s="33" t="e">
        <f t="shared" si="38"/>
        <v>#REF!</v>
      </c>
      <c r="K145" s="23" t="e">
        <f t="shared" si="36"/>
        <v>#REF!</v>
      </c>
    </row>
    <row r="146" spans="1:11" ht="17.25">
      <c r="A146" s="17" t="s">
        <v>12</v>
      </c>
      <c r="C146" s="18" t="s">
        <v>13</v>
      </c>
      <c r="D146" s="19">
        <v>44835</v>
      </c>
      <c r="E146" s="20">
        <v>44865</v>
      </c>
      <c r="F146" s="3" t="s">
        <v>32</v>
      </c>
      <c r="G146" s="17" t="s">
        <v>15</v>
      </c>
      <c r="I146" s="21">
        <v>9515.7800000000007</v>
      </c>
      <c r="J146" s="22">
        <v>252</v>
      </c>
      <c r="K146" s="23">
        <f t="shared" si="36"/>
        <v>37.761031746031748</v>
      </c>
    </row>
    <row r="147" spans="1:11" ht="17.25">
      <c r="A147" s="17" t="s">
        <v>12</v>
      </c>
      <c r="C147" s="18" t="s">
        <v>18</v>
      </c>
      <c r="D147" s="19">
        <v>44835</v>
      </c>
      <c r="E147" s="20">
        <v>44865</v>
      </c>
      <c r="F147" s="3" t="s">
        <v>32</v>
      </c>
      <c r="G147" s="17" t="s">
        <v>15</v>
      </c>
      <c r="I147" s="21">
        <v>6539.32</v>
      </c>
      <c r="J147" s="22">
        <v>194</v>
      </c>
      <c r="K147" s="23">
        <f t="shared" si="36"/>
        <v>33.70783505154639</v>
      </c>
    </row>
    <row r="148" spans="1:11" ht="17.25">
      <c r="A148" s="17" t="s">
        <v>12</v>
      </c>
      <c r="C148" s="18" t="s">
        <v>16</v>
      </c>
      <c r="D148" s="19">
        <v>44835</v>
      </c>
      <c r="E148" s="20">
        <v>44865</v>
      </c>
      <c r="F148" s="3" t="s">
        <v>32</v>
      </c>
      <c r="G148" s="17" t="s">
        <v>15</v>
      </c>
      <c r="I148" s="21">
        <v>7513.81</v>
      </c>
      <c r="J148" s="22">
        <v>227</v>
      </c>
      <c r="K148" s="23">
        <f t="shared" si="36"/>
        <v>33.100484581497803</v>
      </c>
    </row>
    <row r="150" spans="1:11" ht="17.25">
      <c r="A150" s="17" t="s">
        <v>12</v>
      </c>
      <c r="C150" s="18" t="s">
        <v>22</v>
      </c>
      <c r="D150" s="19">
        <v>44835</v>
      </c>
      <c r="E150" s="20">
        <v>44865</v>
      </c>
      <c r="F150" s="3" t="s">
        <v>25</v>
      </c>
      <c r="G150" s="17" t="s">
        <v>15</v>
      </c>
      <c r="I150" s="21">
        <v>51214</v>
      </c>
      <c r="J150" s="22">
        <v>1408</v>
      </c>
      <c r="K150" s="23">
        <f t="shared" ref="K150:K152" si="39">SUM(I150/J150)</f>
        <v>36.373579545454547</v>
      </c>
    </row>
    <row r="151" spans="1:11" ht="17.25">
      <c r="A151" s="17" t="s">
        <v>12</v>
      </c>
      <c r="C151" s="18" t="s">
        <v>24</v>
      </c>
      <c r="D151" s="19">
        <v>44835</v>
      </c>
      <c r="E151" s="20">
        <v>44865</v>
      </c>
      <c r="F151" s="3" t="s">
        <v>25</v>
      </c>
      <c r="G151" s="17" t="s">
        <v>15</v>
      </c>
      <c r="I151" s="21">
        <v>37592</v>
      </c>
      <c r="J151" s="22">
        <v>1115</v>
      </c>
      <c r="K151" s="23">
        <f t="shared" si="39"/>
        <v>33.714798206278026</v>
      </c>
    </row>
    <row r="152" spans="1:11" ht="17.25">
      <c r="A152" s="73"/>
      <c r="C152" s="26"/>
      <c r="D152" s="27"/>
      <c r="E152" s="28"/>
      <c r="F152" s="29"/>
      <c r="G152" s="30"/>
      <c r="H152" s="31" t="s">
        <v>20</v>
      </c>
      <c r="I152" s="32">
        <f t="shared" ref="I152:J152" si="40">SUM(I150,I151)</f>
        <v>88806</v>
      </c>
      <c r="J152" s="33">
        <f t="shared" si="40"/>
        <v>2523</v>
      </c>
      <c r="K152" s="23">
        <f t="shared" si="39"/>
        <v>35.198573127229487</v>
      </c>
    </row>
    <row r="154" spans="1:11" ht="17.25">
      <c r="A154" s="17" t="s">
        <v>12</v>
      </c>
      <c r="C154" s="18" t="s">
        <v>13</v>
      </c>
      <c r="D154" s="19">
        <v>44896</v>
      </c>
      <c r="E154" s="20">
        <v>44908</v>
      </c>
      <c r="F154" s="3" t="s">
        <v>33</v>
      </c>
      <c r="G154" s="17" t="s">
        <v>15</v>
      </c>
      <c r="I154" s="21">
        <v>12004.06</v>
      </c>
      <c r="J154" s="22">
        <v>316</v>
      </c>
      <c r="K154" s="23">
        <f t="shared" ref="K154:K159" si="41">SUM(I154/J154)</f>
        <v>37.987531645569618</v>
      </c>
    </row>
    <row r="155" spans="1:11" ht="17.25">
      <c r="A155" s="17" t="s">
        <v>12</v>
      </c>
      <c r="C155" s="18" t="s">
        <v>18</v>
      </c>
      <c r="D155" s="19">
        <v>44896</v>
      </c>
      <c r="E155" s="20">
        <v>44908</v>
      </c>
      <c r="F155" s="3" t="s">
        <v>33</v>
      </c>
      <c r="G155" s="17" t="s">
        <v>15</v>
      </c>
      <c r="I155" s="21">
        <v>9614.67</v>
      </c>
      <c r="J155" s="22">
        <v>249</v>
      </c>
      <c r="K155" s="23">
        <f t="shared" si="41"/>
        <v>38.613132530120481</v>
      </c>
    </row>
    <row r="156" spans="1:11" ht="17.25">
      <c r="A156" s="17" t="s">
        <v>12</v>
      </c>
      <c r="C156" s="18" t="s">
        <v>16</v>
      </c>
      <c r="D156" s="19">
        <v>44896</v>
      </c>
      <c r="E156" s="20">
        <v>44908</v>
      </c>
      <c r="F156" s="3" t="s">
        <v>33</v>
      </c>
      <c r="G156" s="17" t="s">
        <v>15</v>
      </c>
      <c r="I156" s="21">
        <v>10937</v>
      </c>
      <c r="J156" s="22">
        <v>322</v>
      </c>
      <c r="K156" s="23">
        <f t="shared" si="41"/>
        <v>33.965838509316768</v>
      </c>
    </row>
    <row r="157" spans="1:11" ht="17.25">
      <c r="A157" s="550"/>
      <c r="B157" s="551"/>
      <c r="C157" s="26"/>
      <c r="D157" s="27"/>
      <c r="E157" s="28"/>
      <c r="F157" s="29"/>
      <c r="G157" s="30"/>
      <c r="H157" s="31" t="s">
        <v>20</v>
      </c>
      <c r="I157" s="32" t="e">
        <f t="shared" ref="I157" si="42">SUM(I154,I56,#REF!)</f>
        <v>#REF!</v>
      </c>
      <c r="J157" s="33" t="e">
        <f t="shared" ref="J157" si="43">SUM(J154,J56,#REF!)</f>
        <v>#REF!</v>
      </c>
      <c r="K157" s="23" t="e">
        <f t="shared" si="41"/>
        <v>#REF!</v>
      </c>
    </row>
    <row r="158" spans="1:11" ht="17.25">
      <c r="A158" s="552" t="s">
        <v>21</v>
      </c>
      <c r="B158" s="551"/>
      <c r="C158" s="18" t="s">
        <v>22</v>
      </c>
      <c r="D158" s="19">
        <v>44896</v>
      </c>
      <c r="E158" s="20">
        <v>44908</v>
      </c>
      <c r="F158" s="3" t="s">
        <v>23</v>
      </c>
      <c r="G158" s="552" t="s">
        <v>15</v>
      </c>
      <c r="H158" s="551"/>
      <c r="I158" s="21">
        <v>14206</v>
      </c>
      <c r="J158" s="22">
        <v>317</v>
      </c>
      <c r="K158" s="23">
        <f t="shared" si="41"/>
        <v>44.813880126182966</v>
      </c>
    </row>
    <row r="159" spans="1:11" ht="17.25">
      <c r="A159" s="552" t="s">
        <v>21</v>
      </c>
      <c r="B159" s="551"/>
      <c r="C159" s="18" t="s">
        <v>24</v>
      </c>
      <c r="D159" s="19">
        <v>44896</v>
      </c>
      <c r="E159" s="20">
        <v>44908</v>
      </c>
      <c r="F159" s="3" t="s">
        <v>25</v>
      </c>
      <c r="G159" s="552" t="s">
        <v>15</v>
      </c>
      <c r="H159" s="551"/>
      <c r="I159" s="21">
        <v>22790</v>
      </c>
      <c r="J159" s="22">
        <v>440</v>
      </c>
      <c r="K159" s="23">
        <f t="shared" si="41"/>
        <v>51.795454545454547</v>
      </c>
    </row>
    <row r="161" spans="1:11" ht="17.25">
      <c r="A161" s="550"/>
      <c r="B161" s="551"/>
      <c r="C161" s="26"/>
      <c r="D161" s="27"/>
      <c r="E161" s="28"/>
      <c r="F161" s="29"/>
      <c r="G161" s="30"/>
      <c r="H161" s="31" t="s">
        <v>20</v>
      </c>
      <c r="I161" s="32">
        <f t="shared" ref="I161:J161" si="44">SUM(I155,I57,I147)</f>
        <v>33763.65</v>
      </c>
      <c r="J161" s="33">
        <f t="shared" si="44"/>
        <v>951</v>
      </c>
      <c r="K161" s="23">
        <f>SUM(I161/J161)</f>
        <v>35.50331230283912</v>
      </c>
    </row>
  </sheetData>
  <mergeCells count="15">
    <mergeCell ref="A3:B3"/>
    <mergeCell ref="G3:H3"/>
    <mergeCell ref="A161:B161"/>
    <mergeCell ref="A4:B4"/>
    <mergeCell ref="G4:H4"/>
    <mergeCell ref="A7:B7"/>
    <mergeCell ref="A5:B5"/>
    <mergeCell ref="G5:H5"/>
    <mergeCell ref="A6:B6"/>
    <mergeCell ref="G6:H6"/>
    <mergeCell ref="A157:B157"/>
    <mergeCell ref="A158:B158"/>
    <mergeCell ref="G158:H158"/>
    <mergeCell ref="A159:B159"/>
    <mergeCell ref="G159:H15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F818-F0C8-45EC-A0E1-D2C46462EA7F}">
  <dimension ref="A1:K12"/>
  <sheetViews>
    <sheetView workbookViewId="0">
      <selection activeCell="F18" sqref="F18"/>
    </sheetView>
  </sheetViews>
  <sheetFormatPr defaultRowHeight="15"/>
  <cols>
    <col min="1" max="1" width="6.28515625" bestFit="1" customWidth="1"/>
    <col min="3" max="3" width="6.140625" bestFit="1" customWidth="1"/>
    <col min="4" max="5" width="10.140625" bestFit="1" customWidth="1"/>
  </cols>
  <sheetData>
    <row r="1" spans="1:11" ht="18">
      <c r="A1" s="3"/>
      <c r="B1" s="3"/>
      <c r="C1" s="4" t="s">
        <v>6</v>
      </c>
      <c r="D1" s="5" t="s">
        <v>7</v>
      </c>
      <c r="E1" s="5" t="s">
        <v>7</v>
      </c>
      <c r="G1" s="3"/>
      <c r="H1" s="3"/>
      <c r="I1" s="5" t="s">
        <v>8</v>
      </c>
      <c r="J1" s="6" t="s">
        <v>9</v>
      </c>
      <c r="K1" s="7" t="s">
        <v>10</v>
      </c>
    </row>
    <row r="2" spans="1:11">
      <c r="A2" s="8" t="s">
        <v>11</v>
      </c>
      <c r="B2" s="9"/>
      <c r="C2" s="10"/>
      <c r="D2" s="11"/>
      <c r="E2" s="11"/>
      <c r="F2" s="3"/>
      <c r="G2" s="8" t="s">
        <v>11</v>
      </c>
      <c r="H2" s="9"/>
      <c r="I2" s="11"/>
      <c r="J2" s="12"/>
      <c r="K2" s="13"/>
    </row>
    <row r="3" spans="1:11">
      <c r="A3" s="551"/>
      <c r="B3" s="551"/>
      <c r="C3" s="14"/>
      <c r="D3" s="3" t="e">
        <f>IF(ISBLANK(#REF!), "", SUMIF([1]Transações!$E:$E,#REF!,[1]Transações!$C:$C))</f>
        <v>#VALUE!</v>
      </c>
      <c r="E3" s="3" t="e">
        <f>IF(ISBLANK(#REF!), "", C3-D3)</f>
        <v>#VALUE!</v>
      </c>
      <c r="F3" s="3"/>
      <c r="G3" s="551"/>
      <c r="H3" s="551"/>
      <c r="I3" s="3"/>
      <c r="J3" s="15" t="e">
        <f>IF(ISBLANK(#REF!), "", SUMIF([1]Transações!$J:$J,#REF!,[1]Transações!$H:$H))</f>
        <v>#VALUE!</v>
      </c>
      <c r="K3" s="16" t="e">
        <f>IF(ISBLANK(#REF!), "", J3-I3)</f>
        <v>#VALUE!</v>
      </c>
    </row>
    <row r="4" spans="1:11" ht="17.25">
      <c r="A4" s="552" t="s">
        <v>12</v>
      </c>
      <c r="B4" s="552"/>
      <c r="C4" s="18" t="s">
        <v>13</v>
      </c>
      <c r="D4" s="19">
        <v>44921</v>
      </c>
      <c r="E4" s="20">
        <v>44927</v>
      </c>
      <c r="F4" s="3" t="s">
        <v>14</v>
      </c>
      <c r="G4" s="552" t="s">
        <v>15</v>
      </c>
      <c r="H4" s="552"/>
      <c r="I4" s="21">
        <v>3007.73</v>
      </c>
      <c r="J4" s="22">
        <v>69</v>
      </c>
      <c r="K4" s="23">
        <f t="shared" ref="K4:K9" si="0">SUM(I4/J4)</f>
        <v>43.590289855072463</v>
      </c>
    </row>
    <row r="5" spans="1:11" ht="17.25">
      <c r="A5" s="552" t="s">
        <v>12</v>
      </c>
      <c r="B5" s="552"/>
      <c r="C5" s="18" t="s">
        <v>16</v>
      </c>
      <c r="D5" s="19">
        <v>44921</v>
      </c>
      <c r="E5" s="20">
        <v>44927</v>
      </c>
      <c r="F5" s="3" t="s">
        <v>17</v>
      </c>
      <c r="G5" s="552" t="s">
        <v>15</v>
      </c>
      <c r="H5" s="552"/>
      <c r="I5" s="21">
        <v>3438.24</v>
      </c>
      <c r="J5" s="22">
        <v>93</v>
      </c>
      <c r="K5" s="23">
        <f t="shared" si="0"/>
        <v>36.97032258064516</v>
      </c>
    </row>
    <row r="6" spans="1:11" ht="17.25">
      <c r="A6" s="552" t="s">
        <v>12</v>
      </c>
      <c r="B6" s="552"/>
      <c r="C6" s="18" t="s">
        <v>18</v>
      </c>
      <c r="D6" s="19">
        <v>44921</v>
      </c>
      <c r="E6" s="20">
        <v>44927</v>
      </c>
      <c r="F6" s="3" t="s">
        <v>19</v>
      </c>
      <c r="G6" s="552" t="s">
        <v>15</v>
      </c>
      <c r="H6" s="552"/>
      <c r="I6" s="24">
        <v>3976.82</v>
      </c>
      <c r="J6" s="25">
        <v>102</v>
      </c>
      <c r="K6" s="23">
        <f t="shared" si="0"/>
        <v>38.988431372549023</v>
      </c>
    </row>
    <row r="7" spans="1:11" ht="17.25">
      <c r="A7" s="550"/>
      <c r="B7" s="550"/>
      <c r="C7" s="26"/>
      <c r="D7" s="27"/>
      <c r="E7" s="28"/>
      <c r="F7" s="29"/>
      <c r="G7" s="30"/>
      <c r="H7" s="31" t="s">
        <v>20</v>
      </c>
      <c r="I7" s="32">
        <f>SUM(I4:I6)</f>
        <v>10422.789999999999</v>
      </c>
      <c r="J7" s="33">
        <f>SUM(J4,J5,J6)</f>
        <v>264</v>
      </c>
      <c r="K7" s="23">
        <f>SUM(I7/J7)</f>
        <v>39.480265151515148</v>
      </c>
    </row>
    <row r="8" spans="1:11" ht="17.25">
      <c r="A8" s="552" t="s">
        <v>21</v>
      </c>
      <c r="B8" s="552"/>
      <c r="C8" s="18" t="s">
        <v>22</v>
      </c>
      <c r="D8" s="19">
        <v>44921</v>
      </c>
      <c r="E8" s="20">
        <v>44927</v>
      </c>
      <c r="F8" s="3" t="s">
        <v>23</v>
      </c>
      <c r="G8" s="552" t="s">
        <v>15</v>
      </c>
      <c r="H8" s="552"/>
      <c r="I8" s="21">
        <v>9026.5</v>
      </c>
      <c r="J8" s="22">
        <v>149</v>
      </c>
      <c r="K8" s="23">
        <f t="shared" si="0"/>
        <v>60.580536912751676</v>
      </c>
    </row>
    <row r="9" spans="1:11" ht="17.25">
      <c r="A9" s="552" t="s">
        <v>21</v>
      </c>
      <c r="B9" s="552"/>
      <c r="C9" s="18" t="s">
        <v>24</v>
      </c>
      <c r="D9" s="19">
        <v>44921</v>
      </c>
      <c r="E9" s="20">
        <v>44927</v>
      </c>
      <c r="F9" s="3" t="s">
        <v>25</v>
      </c>
      <c r="G9" s="552" t="s">
        <v>15</v>
      </c>
      <c r="H9" s="552"/>
      <c r="I9" s="21">
        <v>11448.53</v>
      </c>
      <c r="J9" s="22">
        <v>272</v>
      </c>
      <c r="K9" s="23">
        <f t="shared" si="0"/>
        <v>42.090183823529415</v>
      </c>
    </row>
    <row r="11" spans="1:11" ht="17.25">
      <c r="A11" s="550"/>
      <c r="B11" s="550"/>
      <c r="C11" s="26"/>
      <c r="D11" s="27"/>
      <c r="E11" s="28"/>
      <c r="F11" s="29"/>
      <c r="G11" s="30"/>
      <c r="H11" s="31" t="s">
        <v>20</v>
      </c>
      <c r="I11" s="32">
        <f t="shared" ref="I11:J11" si="1">SUM(I8,I9)</f>
        <v>20475.03</v>
      </c>
      <c r="J11" s="33">
        <f t="shared" si="1"/>
        <v>421</v>
      </c>
      <c r="K11" s="23">
        <f>SUM(I11/J11)</f>
        <v>48.634275534441805</v>
      </c>
    </row>
    <row r="12" spans="1:11" ht="18.75">
      <c r="A12" s="65"/>
      <c r="B12" s="65"/>
      <c r="H12" s="66" t="s">
        <v>34</v>
      </c>
      <c r="I12" s="67">
        <f>SUM(I7,I11)</f>
        <v>30897.82</v>
      </c>
      <c r="J12" s="68">
        <f>SUM(J7,J11)</f>
        <v>685</v>
      </c>
    </row>
  </sheetData>
  <mergeCells count="14">
    <mergeCell ref="A3:B3"/>
    <mergeCell ref="G3:H3"/>
    <mergeCell ref="A4:B4"/>
    <mergeCell ref="G4:H4"/>
    <mergeCell ref="A5:B5"/>
    <mergeCell ref="G5:H5"/>
    <mergeCell ref="A11:B11"/>
    <mergeCell ref="A6:B6"/>
    <mergeCell ref="G6:H6"/>
    <mergeCell ref="A7:B7"/>
    <mergeCell ref="A8:B8"/>
    <mergeCell ref="G8:H8"/>
    <mergeCell ref="A9:B9"/>
    <mergeCell ref="G9:H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30</vt:i4>
      </vt:variant>
      <vt:variant>
        <vt:lpstr>Intervalos Nomeados</vt:lpstr>
      </vt:variant>
      <vt:variant>
        <vt:i4>1</vt:i4>
      </vt:variant>
    </vt:vector>
  </HeadingPairs>
  <TitlesOfParts>
    <vt:vector size="31" baseType="lpstr">
      <vt:lpstr>DashBoard</vt:lpstr>
      <vt:lpstr>Controle de Vendas</vt:lpstr>
      <vt:lpstr>2. Validação de Margem</vt:lpstr>
      <vt:lpstr>0.DRE</vt:lpstr>
      <vt:lpstr>1. DRE </vt:lpstr>
      <vt:lpstr>Resumo</vt:lpstr>
      <vt:lpstr>conta</vt:lpstr>
      <vt:lpstr>DATA</vt:lpstr>
      <vt:lpstr>RESULTADO</vt:lpstr>
      <vt:lpstr>RESULTADO 0</vt:lpstr>
      <vt:lpstr>RESULTADO 1</vt:lpstr>
      <vt:lpstr>RESULTADO 2</vt:lpstr>
      <vt:lpstr>RESULTADO 3</vt:lpstr>
      <vt:lpstr>RESULTADO 4</vt:lpstr>
      <vt:lpstr>RESULTADO 5</vt:lpstr>
      <vt:lpstr>RESULTADO 6</vt:lpstr>
      <vt:lpstr>RESULTADO 7</vt:lpstr>
      <vt:lpstr>RESULTADO 8</vt:lpstr>
      <vt:lpstr>RESULTADO 9</vt:lpstr>
      <vt:lpstr>NOV - DEZ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SETEMBRO- OUTUBRO</vt:lpstr>
      <vt:lpstr>PIX</vt:lpstr>
      <vt:lpstr>Resumo!StartingBalance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POSITIVO</cp:lastModifiedBy>
  <dcterms:modified xsi:type="dcterms:W3CDTF">2023-06-13T01:07:21Z</dcterms:modified>
</cp:coreProperties>
</file>