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b11371e31da655/Documents/PM4Success/Office 365 ^0 Digital Skill/Assignment ^0 Coursework/"/>
    </mc:Choice>
  </mc:AlternateContent>
  <xr:revisionPtr revIDLastSave="15" documentId="13_ncr:1_{33A3B9C5-541C-425A-B23A-0F4E7DFEC520}" xr6:coauthVersionLast="47" xr6:coauthVersionMax="47" xr10:uidLastSave="{F9175B4C-857A-40CF-A504-3787A2285D76}"/>
  <bookViews>
    <workbookView xWindow="-110" yWindow="-110" windowWidth="19420" windowHeight="10300" activeTab="2" xr2:uid="{8BA6775B-4C48-4C73-8A13-ED97D380603B}"/>
  </bookViews>
  <sheets>
    <sheet name="PivotTable" sheetId="3" r:id="rId1"/>
    <sheet name="Sheet1" sheetId="1" r:id="rId2"/>
    <sheet name="Sheet2" sheetId="2" r:id="rId3"/>
  </sheets>
  <definedNames>
    <definedName name="_xlnm._FilterDatabase" localSheetId="1" hidden="1">Sheet1!$B$1:$B$143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Z3" i="1"/>
  <c r="Z4" i="1"/>
  <c r="Z5" i="1"/>
  <c r="Z6" i="1"/>
  <c r="Z7" i="1"/>
  <c r="Z8" i="1"/>
  <c r="T3" i="1"/>
  <c r="T4" i="1"/>
  <c r="T5" i="1"/>
  <c r="T6" i="1"/>
  <c r="T7" i="1"/>
  <c r="T8" i="1"/>
  <c r="T2" i="1"/>
  <c r="S3" i="1"/>
  <c r="S4" i="1"/>
  <c r="S5" i="1"/>
  <c r="S6" i="1"/>
  <c r="S7" i="1"/>
  <c r="S8" i="1"/>
  <c r="S2" i="1"/>
  <c r="R3" i="1"/>
  <c r="R4" i="1"/>
  <c r="R5" i="1"/>
  <c r="R6" i="1"/>
  <c r="R7" i="1"/>
  <c r="R8" i="1"/>
  <c r="R2" i="1"/>
  <c r="Q3" i="1"/>
  <c r="Q4" i="1"/>
  <c r="Q5" i="1"/>
  <c r="Q6" i="1"/>
  <c r="Q7" i="1"/>
  <c r="Q8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2" i="1"/>
  <c r="J3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</calcChain>
</file>

<file path=xl/sharedStrings.xml><?xml version="1.0" encoding="utf-8"?>
<sst xmlns="http://schemas.openxmlformats.org/spreadsheetml/2006/main" count="810" uniqueCount="164">
  <si>
    <t>Date</t>
  </si>
  <si>
    <t>Item</t>
  </si>
  <si>
    <t>Quantity</t>
  </si>
  <si>
    <t>Unit Cost</t>
  </si>
  <si>
    <t>Total Cost</t>
  </si>
  <si>
    <t>Profit/Loss</t>
  </si>
  <si>
    <t>ProductD</t>
  </si>
  <si>
    <t>ProductB</t>
  </si>
  <si>
    <t>ProductC</t>
  </si>
  <si>
    <t>ProductA</t>
  </si>
  <si>
    <t>ProductE</t>
  </si>
  <si>
    <t>ProductX</t>
  </si>
  <si>
    <t>ProductY</t>
  </si>
  <si>
    <t>Client</t>
  </si>
  <si>
    <t>Origin</t>
  </si>
  <si>
    <t>Gender</t>
  </si>
  <si>
    <t>Height</t>
  </si>
  <si>
    <t>Shoe size</t>
  </si>
  <si>
    <t>Weight</t>
  </si>
  <si>
    <t>Time spent on site</t>
  </si>
  <si>
    <t>Preferred brand</t>
  </si>
  <si>
    <t>Invoice amount</t>
  </si>
  <si>
    <t>Willard</t>
  </si>
  <si>
    <t>Mars</t>
  </si>
  <si>
    <t>M</t>
  </si>
  <si>
    <t>Brand A</t>
  </si>
  <si>
    <t>Derrick</t>
  </si>
  <si>
    <t>Pluto</t>
  </si>
  <si>
    <t>Brand D</t>
  </si>
  <si>
    <t>Olivia</t>
  </si>
  <si>
    <t>F</t>
  </si>
  <si>
    <t>Marc</t>
  </si>
  <si>
    <t>Brand C</t>
  </si>
  <si>
    <t>Alice</t>
  </si>
  <si>
    <t>Brand B</t>
  </si>
  <si>
    <t>Elijah</t>
  </si>
  <si>
    <t>Clyde</t>
  </si>
  <si>
    <t>Angel</t>
  </si>
  <si>
    <t>Randy</t>
  </si>
  <si>
    <t>Earth</t>
  </si>
  <si>
    <t>Robin</t>
  </si>
  <si>
    <t>Elias</t>
  </si>
  <si>
    <t>Stanley</t>
  </si>
  <si>
    <t>Max</t>
  </si>
  <si>
    <t>Dewey</t>
  </si>
  <si>
    <t>Henry</t>
  </si>
  <si>
    <t>Sara</t>
  </si>
  <si>
    <t>Lynn</t>
  </si>
  <si>
    <t>Ira</t>
  </si>
  <si>
    <t>Blake</t>
  </si>
  <si>
    <t>Freda</t>
  </si>
  <si>
    <t>Kenneth</t>
  </si>
  <si>
    <t>Kerry</t>
  </si>
  <si>
    <t>Shaun</t>
  </si>
  <si>
    <t>Victoria</t>
  </si>
  <si>
    <t>Monique</t>
  </si>
  <si>
    <t>Deborah</t>
  </si>
  <si>
    <t>Eric</t>
  </si>
  <si>
    <t>Sonia</t>
  </si>
  <si>
    <t>Enrique</t>
  </si>
  <si>
    <t>Leticia</t>
  </si>
  <si>
    <t>Profit Margin</t>
  </si>
  <si>
    <t>VLOOKUP</t>
  </si>
  <si>
    <t>Q2</t>
  </si>
  <si>
    <t>Q3</t>
  </si>
  <si>
    <t>Q3 -A</t>
  </si>
  <si>
    <t>Q3 -B</t>
  </si>
  <si>
    <t>Q4- Quantity</t>
  </si>
  <si>
    <t>Q4- Unit Cost</t>
  </si>
  <si>
    <t>Q6- Product</t>
  </si>
  <si>
    <t>Total Quantity</t>
  </si>
  <si>
    <t>Revenue</t>
  </si>
  <si>
    <t>Total Revenue</t>
  </si>
  <si>
    <t>Total Profit/Loss</t>
  </si>
  <si>
    <t>Row Labels</t>
  </si>
  <si>
    <t>Grand Total</t>
  </si>
  <si>
    <t>Sum of Quantity</t>
  </si>
  <si>
    <t>Threshold</t>
  </si>
  <si>
    <t>Top Performance</t>
  </si>
  <si>
    <t>Average Performance</t>
  </si>
  <si>
    <t>Low Performance</t>
  </si>
  <si>
    <t>Q9- Product Item</t>
  </si>
  <si>
    <t>Total Profit</t>
  </si>
  <si>
    <t>Product Categories</t>
  </si>
  <si>
    <t>Top Permananace</t>
  </si>
  <si>
    <t>&gt;0</t>
  </si>
  <si>
    <t>IF &amp; VLOOKUP</t>
  </si>
  <si>
    <t>Q1 - Time Spent</t>
  </si>
  <si>
    <t>Q2 -  Brand Name</t>
  </si>
  <si>
    <t>Description (Shoe Size)</t>
  </si>
  <si>
    <t>Q3 - Flash Fill</t>
  </si>
  <si>
    <t>Q4 - Height</t>
  </si>
  <si>
    <t>Q4 - Weight</t>
  </si>
  <si>
    <t>Q6 - Shoe Size Cat.</t>
  </si>
  <si>
    <t xml:space="preserve">Q7 - Client Origin </t>
  </si>
  <si>
    <t>Ans - Origin</t>
  </si>
  <si>
    <t>Q8 - Full Name</t>
  </si>
  <si>
    <t>Willard Smith</t>
  </si>
  <si>
    <t>Derrick Johnson</t>
  </si>
  <si>
    <t>Olivia Williams</t>
  </si>
  <si>
    <t>Marc Brown</t>
  </si>
  <si>
    <t>Alice Jones</t>
  </si>
  <si>
    <t>Elijah Garcia</t>
  </si>
  <si>
    <t>Clyde Miller</t>
  </si>
  <si>
    <t>Angel Davis</t>
  </si>
  <si>
    <t>Randy Rodriguez</t>
  </si>
  <si>
    <t>Robin Martinez</t>
  </si>
  <si>
    <t>Elias Hernandez</t>
  </si>
  <si>
    <t>Stanley Lopez</t>
  </si>
  <si>
    <t>Max Gonzalez</t>
  </si>
  <si>
    <t>Dewey Wilson</t>
  </si>
  <si>
    <t>Henry Anderson</t>
  </si>
  <si>
    <t>Sara Thomas</t>
  </si>
  <si>
    <t>Lynn Taylor</t>
  </si>
  <si>
    <t>Ira Moore</t>
  </si>
  <si>
    <t>Blake Jackson</t>
  </si>
  <si>
    <t>Freda Martin</t>
  </si>
  <si>
    <t>Kenneth Lee</t>
  </si>
  <si>
    <t>Kerry Perez</t>
  </si>
  <si>
    <t>Shaun Thompson</t>
  </si>
  <si>
    <t>Victoria White</t>
  </si>
  <si>
    <t>Monique Harris</t>
  </si>
  <si>
    <t>Deborah Sanchez</t>
  </si>
  <si>
    <t>Eric Clark</t>
  </si>
  <si>
    <t>Sonia Ramirez</t>
  </si>
  <si>
    <t>Enrique Lewis</t>
  </si>
  <si>
    <t>Leticia Robinson</t>
  </si>
  <si>
    <t>Smith</t>
  </si>
  <si>
    <t>First Name</t>
  </si>
  <si>
    <t>Last Nme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</si>
  <si>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</si>
  <si>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</si>
  <si>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</si>
  <si>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</si>
  <si>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</si>
  <si>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</si>
  <si>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</si>
  <si>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</si>
  <si>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</si>
  <si>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</si>
  <si>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</si>
  <si>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</si>
  <si>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</si>
  <si>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</si>
  <si>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</si>
  <si>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</si>
  <si>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</si>
  <si>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</si>
  <si>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</si>
  <si>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</si>
  <si>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</si>
  <si>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</si>
  <si>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</si>
  <si>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</si>
  <si>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</si>
  <si>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</si>
  <si>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</si>
  <si>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</si>
  <si>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</si>
  <si>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Q9 - Preferred Brand</t>
  </si>
  <si>
    <t>&gt; $25,000</t>
  </si>
  <si>
    <t>&gt;=$10,000</t>
  </si>
  <si>
    <t>Sum of Unit Cost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</si>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</sst>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/>
      <diagonal/>
    </border>
    <border>
      <left/>
      <right style="thin">
        <color theme="7" tint="0.59999389629810485"/>
      </right>
      <top style="thin">
        <color theme="7" tint="0.59999389629810485"/>
      </top>
      <bottom/>
      <diagonal/>
    </border>
    <border>
      <left/>
      <right style="thin">
        <color theme="7" tint="0.59999389629810485"/>
      </right>
      <top/>
      <bottom/>
      <diagonal/>
    </border>
    <border>
      <left/>
      <right style="thin">
        <color theme="7" tint="0.59999389629810485"/>
      </right>
      <top/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14" fontId="0" fillId="0" borderId="3" xfId="0" applyNumberFormat="1" applyBorder="1"/>
    <xf numFmtId="0" fontId="0" fillId="0" borderId="4" xfId="0" applyBorder="1"/>
    <xf numFmtId="14" fontId="0" fillId="0" borderId="1" xfId="0" applyNumberForma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164" fontId="3" fillId="0" borderId="0" xfId="1" applyNumberFormat="1" applyFont="1" applyFill="1" applyBorder="1"/>
    <xf numFmtId="164" fontId="0" fillId="0" borderId="0" xfId="1" applyNumberFormat="1" applyFont="1"/>
    <xf numFmtId="1" fontId="3" fillId="0" borderId="0" xfId="1" applyNumberFormat="1" applyFont="1" applyFill="1" applyBorder="1"/>
    <xf numFmtId="1" fontId="0" fillId="0" borderId="0" xfId="1" applyNumberFormat="1" applyFont="1"/>
    <xf numFmtId="164" fontId="3" fillId="0" borderId="0" xfId="0" applyNumberFormat="1" applyFont="1"/>
    <xf numFmtId="164" fontId="0" fillId="0" borderId="0" xfId="0" applyNumberFormat="1"/>
    <xf numFmtId="164" fontId="0" fillId="0" borderId="8" xfId="1" applyNumberFormat="1" applyFont="1" applyFill="1" applyBorder="1"/>
    <xf numFmtId="164" fontId="0" fillId="0" borderId="9" xfId="1" applyNumberFormat="1" applyFont="1" applyFill="1" applyBorder="1"/>
    <xf numFmtId="164" fontId="3" fillId="0" borderId="10" xfId="1" applyNumberFormat="1" applyFont="1" applyFill="1" applyBorder="1"/>
    <xf numFmtId="164" fontId="0" fillId="0" borderId="5" xfId="1" applyNumberFormat="1" applyFont="1" applyFill="1" applyBorder="1"/>
    <xf numFmtId="164" fontId="0" fillId="0" borderId="10" xfId="1" applyNumberFormat="1" applyFont="1" applyFill="1" applyBorder="1"/>
    <xf numFmtId="164" fontId="0" fillId="0" borderId="7" xfId="1" applyNumberFormat="1" applyFont="1" applyFill="1" applyBorder="1"/>
    <xf numFmtId="164" fontId="0" fillId="0" borderId="6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1" fillId="0" borderId="0" xfId="1" applyNumberFormat="1" applyFont="1"/>
    <xf numFmtId="0" fontId="0" fillId="2" borderId="0" xfId="0" applyFill="1"/>
    <xf numFmtId="0" fontId="0" fillId="0" borderId="11" xfId="0" applyBorder="1"/>
    <xf numFmtId="0" fontId="1" fillId="0" borderId="12" xfId="0" applyFont="1" applyBorder="1"/>
    <xf numFmtId="1" fontId="1" fillId="0" borderId="12" xfId="0" applyNumberFormat="1" applyFont="1" applyBorder="1"/>
    <xf numFmtId="0" fontId="0" fillId="2" borderId="12" xfId="0" applyFill="1" applyBorder="1"/>
    <xf numFmtId="1" fontId="0" fillId="2" borderId="12" xfId="0" applyNumberFormat="1" applyFill="1" applyBorder="1"/>
    <xf numFmtId="1" fontId="0" fillId="0" borderId="0" xfId="0" applyNumberFormat="1"/>
    <xf numFmtId="1" fontId="0" fillId="2" borderId="0" xfId="0" applyNumberFormat="1" applyFill="1"/>
    <xf numFmtId="1" fontId="0" fillId="0" borderId="11" xfId="0" applyNumberFormat="1" applyBorder="1"/>
    <xf numFmtId="0" fontId="0" fillId="0" borderId="12" xfId="0" applyBorder="1"/>
    <xf numFmtId="0" fontId="3" fillId="0" borderId="12" xfId="0" applyFont="1" applyBorder="1"/>
  </cellXfs>
  <cellStyles count="2">
    <cellStyle name="Currency" xfId="1" builtinId="4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Profit/Loss by</a:t>
            </a:r>
            <a:r>
              <a:rPr lang="en-US" baseline="0"/>
              <a:t> </a:t>
            </a: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Total Profit/Loss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Sheet1!$P$2:$P$8</c:f>
              <c:strCache>
                <c:ptCount val="7"/>
                <c:pt idx="0">
                  <c:v>ProductA</c:v>
                </c:pt>
                <c:pt idx="1">
                  <c:v>ProductB</c:v>
                </c:pt>
                <c:pt idx="2">
                  <c:v>ProductC</c:v>
                </c:pt>
                <c:pt idx="3">
                  <c:v>ProductD</c:v>
                </c:pt>
                <c:pt idx="4">
                  <c:v>ProductE</c:v>
                </c:pt>
                <c:pt idx="5">
                  <c:v>ProductX</c:v>
                </c:pt>
                <c:pt idx="6">
                  <c:v>ProductY</c:v>
                </c:pt>
              </c:strCache>
            </c:strRef>
          </c:cat>
          <c:val>
            <c:numRef>
              <c:f>Sheet1!$T$2:$T$8</c:f>
              <c:numCache>
                <c:formatCode>"$"#,##0.00</c:formatCode>
                <c:ptCount val="7"/>
                <c:pt idx="0">
                  <c:v>12052.5</c:v>
                </c:pt>
                <c:pt idx="1">
                  <c:v>31748.75</c:v>
                </c:pt>
                <c:pt idx="2">
                  <c:v>27797.5</c:v>
                </c:pt>
                <c:pt idx="3">
                  <c:v>14812.5</c:v>
                </c:pt>
                <c:pt idx="4">
                  <c:v>28537.5</c:v>
                </c:pt>
                <c:pt idx="5">
                  <c:v>456.25</c:v>
                </c:pt>
                <c:pt idx="6">
                  <c:v>1296.25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C-46DB-889C-CE911F8168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89992000"/>
        <c:axId val="1589997760"/>
      </c:barChart>
      <c:catAx>
        <c:axId val="1589992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97760"/>
        <c:crosses val="autoZero"/>
        <c:auto val="1"/>
        <c:lblAlgn val="ctr"/>
        <c:lblOffset val="100"/>
        <c:noMultiLvlLbl val="0"/>
      </c:catAx>
      <c:valAx>
        <c:axId val="1589997760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Profit/Loss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crossAx val="158999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130175</xdr:colOff>
      <xdr:row>9</xdr:row>
      <xdr:rowOff>15875</xdr:rowOff>
    </xdr:from>
    <xdr:to>
      <xdr:col>19</xdr:col>
      <xdr:colOff>977900</xdr:colOff>
      <xdr:row>23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87EBE6-13BB-138D-893D-8768A6A3E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kola_au" refreshedDate="45448.871170023151" createdVersion="8" refreshedVersion="8" minRefreshableVersion="3" recordCount="142" xr:uid="{55AE96D2-E2A1-420D-9879-D824DC97068D}">
  <cacheSource type="worksheet">
    <worksheetSource ref="A1:T143" sheet="Sheet1"/>
  </cacheSource>
  <cacheFields count="21">
    <cacheField name="Date" numFmtId="14">
      <sharedItems containsSemiMixedTypes="0" containsNonDate="0" containsDate="1" containsString="0" minDate="2022-03-01T00:00:00" maxDate="2022-04-01T00:00:00" count="31"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</sharedItems>
    </cacheField>
    <cacheField name="Item" numFmtId="0">
      <sharedItems count="7">
        <s v="ProductD"/>
        <s v="ProductB"/>
        <s v="ProductC"/>
        <s v="ProductA"/>
        <s v="ProductE"/>
        <s v="ProductX"/>
        <s v="ProductY"/>
      </sharedItems>
    </cacheField>
    <cacheField name="Quantity" numFmtId="0">
      <sharedItems containsSemiMixedTypes="0" containsString="0" containsNumber="1" containsInteger="1" minValue="25" maxValue="600"/>
    </cacheField>
    <cacheField name="Unit Cost" numFmtId="0">
      <sharedItems containsSemiMixedTypes="0" containsString="0" containsNumber="1" containsInteger="1" minValue="8" maxValue="25"/>
    </cacheField>
    <cacheField name="Total Cost" numFmtId="0">
      <sharedItems containsSemiMixedTypes="0" containsString="0" containsNumber="1" containsInteger="1" minValue="375" maxValue="7200"/>
    </cacheField>
    <cacheField name="Profit/Loss" numFmtId="0">
      <sharedItems containsSemiMixedTypes="0" containsString="0" containsNumber="1" minValue="-25" maxValue="12000"/>
    </cacheField>
    <cacheField name="Profit Margin" numFmtId="0">
      <sharedItems/>
    </cacheField>
    <cacheField name="VLOOKUP" numFmtId="0">
      <sharedItems/>
    </cacheField>
    <cacheField name="Q2" numFmtId="0">
      <sharedItems containsSemiMixedTypes="0" containsString="0" containsNumber="1" containsInteger="1" minValue="8" maxValue="25"/>
    </cacheField>
    <cacheField name="Q3" numFmtId="0">
      <sharedItems/>
    </cacheField>
    <cacheField name="Q3 -A" numFmtId="0">
      <sharedItems/>
    </cacheField>
    <cacheField name="Q3 -B" numFmtId="0">
      <sharedItems containsSemiMixedTypes="0" containsString="0" containsNumber="1" containsInteger="1" minValue="25" maxValue="600"/>
    </cacheField>
    <cacheField name="Q4- Quantity" numFmtId="0">
      <sharedItems containsNonDate="0" containsString="0" containsBlank="1"/>
    </cacheField>
    <cacheField name="Q4- Unit Cost" numFmtId="0">
      <sharedItems containsNonDate="0" containsString="0" containsBlank="1"/>
    </cacheField>
    <cacheField name="Revenue" numFmtId="164">
      <sharedItems containsSemiMixedTypes="0" containsString="0" containsNumber="1" containsInteger="1" minValue="375" maxValue="7200"/>
    </cacheField>
    <cacheField name="Q6- Product" numFmtId="0">
      <sharedItems containsBlank="1"/>
    </cacheField>
    <cacheField name="Total Quantity" numFmtId="1">
      <sharedItems containsString="0" containsBlank="1" containsNumber="1" containsInteger="1" minValue="525" maxValue="7080"/>
    </cacheField>
    <cacheField name="Total Revenue" numFmtId="164">
      <sharedItems containsString="0" containsBlank="1" containsNumber="1" containsInteger="1" minValue="4200" maxValue="106200"/>
    </cacheField>
    <cacheField name="Total Cost2" numFmtId="164">
      <sharedItems containsString="0" containsBlank="1" containsNumber="1" containsInteger="1" minValue="4200" maxValue="106200"/>
    </cacheField>
    <cacheField name="Total Profit/Loss" numFmtId="164">
      <sharedItems containsString="0" containsBlank="1" containsNumber="1" minValue="456.25" maxValue="31748.75"/>
    </cacheField>
    <cacheField name="Profit" numFmtId="0" formula="Quantity-'Unit Cos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">
  <r>
    <x v="0"/>
    <x v="0"/>
    <n v="50"/>
    <n v="25"/>
    <n v="1250"/>
    <n v="200"/>
    <s v="Low"/>
    <s v="ProductD"/>
    <n v="25"/>
    <s v="ProductD 50"/>
    <s v="ProductD"/>
    <n v="50"/>
    <m/>
    <m/>
    <n v="1250"/>
    <s v="ProductA"/>
    <n v="4225"/>
    <n v="42250"/>
    <n v="42250"/>
    <n v="12052.5"/>
  </r>
  <r>
    <x v="0"/>
    <x v="0"/>
    <n v="150"/>
    <n v="25"/>
    <n v="3750"/>
    <n v="1350"/>
    <s v="High"/>
    <s v="ProductD"/>
    <n v="25"/>
    <s v="ProductD 150"/>
    <s v="ProductD"/>
    <n v="150"/>
    <m/>
    <m/>
    <n v="3750"/>
    <s v="ProductB"/>
    <n v="7080"/>
    <n v="106200"/>
    <n v="106200"/>
    <n v="31748.75"/>
  </r>
  <r>
    <x v="0"/>
    <x v="1"/>
    <n v="135"/>
    <n v="15"/>
    <n v="2025"/>
    <n v="303.75"/>
    <s v="Low"/>
    <s v="ProductB"/>
    <n v="15"/>
    <s v="ProductB 135"/>
    <s v="ProductB"/>
    <n v="135"/>
    <m/>
    <m/>
    <n v="2025"/>
    <s v="ProductC"/>
    <n v="4516"/>
    <n v="90320"/>
    <n v="90320"/>
    <n v="27797.5"/>
  </r>
  <r>
    <x v="1"/>
    <x v="2"/>
    <n v="100"/>
    <n v="20"/>
    <n v="2000"/>
    <n v="200"/>
    <s v="Low"/>
    <s v="ProductC"/>
    <n v="20"/>
    <s v="ProductC 100"/>
    <s v="ProductC"/>
    <n v="100"/>
    <m/>
    <m/>
    <n v="2000"/>
    <s v="ProductD"/>
    <n v="1805"/>
    <n v="45125"/>
    <n v="45125"/>
    <n v="14812.5"/>
  </r>
  <r>
    <x v="1"/>
    <x v="0"/>
    <n v="200"/>
    <n v="25"/>
    <n v="5000"/>
    <n v="1500"/>
    <s v="High"/>
    <s v="ProductD"/>
    <n v="25"/>
    <s v="ProductD 200"/>
    <s v="ProductD"/>
    <n v="200"/>
    <m/>
    <m/>
    <n v="5000"/>
    <s v="ProductE"/>
    <n v="7000"/>
    <n v="84000"/>
    <n v="84000"/>
    <n v="28537.5"/>
  </r>
  <r>
    <x v="1"/>
    <x v="3"/>
    <n v="75"/>
    <n v="10"/>
    <n v="750"/>
    <n v="112.5"/>
    <s v="Low"/>
    <s v="ProductA"/>
    <n v="10"/>
    <s v="ProductA 75"/>
    <s v="ProductA"/>
    <n v="75"/>
    <m/>
    <m/>
    <n v="750"/>
    <s v="ProductX"/>
    <n v="525"/>
    <n v="4200"/>
    <n v="4200"/>
    <n v="456.25"/>
  </r>
  <r>
    <x v="1"/>
    <x v="1"/>
    <n v="150"/>
    <n v="15"/>
    <n v="2250"/>
    <n v="450"/>
    <s v="Low"/>
    <s v="ProductB"/>
    <n v="15"/>
    <s v="ProductB 150"/>
    <s v="ProductB"/>
    <n v="150"/>
    <m/>
    <m/>
    <n v="2250"/>
    <s v="ProductY"/>
    <n v="1125"/>
    <n v="11250"/>
    <n v="11250"/>
    <n v="1296.25"/>
  </r>
  <r>
    <x v="1"/>
    <x v="3"/>
    <n v="200"/>
    <n v="10"/>
    <n v="2000"/>
    <n v="400"/>
    <s v="Low"/>
    <s v="ProductA"/>
    <n v="10"/>
    <s v="ProductA 200"/>
    <s v="ProductA"/>
    <n v="200"/>
    <m/>
    <m/>
    <n v="2000"/>
    <m/>
    <m/>
    <m/>
    <m/>
    <m/>
  </r>
  <r>
    <x v="2"/>
    <x v="2"/>
    <n v="275"/>
    <n v="20"/>
    <n v="5500"/>
    <n v="1725"/>
    <s v="High"/>
    <s v="ProductC"/>
    <n v="20"/>
    <s v="ProductC 275"/>
    <s v="ProductC"/>
    <n v="275"/>
    <m/>
    <m/>
    <n v="5500"/>
    <m/>
    <m/>
    <m/>
    <m/>
    <m/>
  </r>
  <r>
    <x v="2"/>
    <x v="1"/>
    <n v="250"/>
    <n v="15"/>
    <n v="3750"/>
    <n v="1250"/>
    <s v="High"/>
    <s v="ProductB"/>
    <n v="15"/>
    <s v="ProductB 250"/>
    <s v="ProductB"/>
    <n v="250"/>
    <m/>
    <m/>
    <n v="3750"/>
    <m/>
    <m/>
    <m/>
    <m/>
    <m/>
  </r>
  <r>
    <x v="2"/>
    <x v="4"/>
    <n v="300"/>
    <n v="12"/>
    <n v="3600"/>
    <n v="900"/>
    <s v="Medium"/>
    <s v="ProductE"/>
    <n v="12"/>
    <s v="ProductE 300"/>
    <s v="ProductE"/>
    <n v="300"/>
    <m/>
    <m/>
    <n v="3600"/>
    <m/>
    <m/>
    <m/>
    <m/>
    <m/>
  </r>
  <r>
    <x v="2"/>
    <x v="2"/>
    <n v="75"/>
    <n v="20"/>
    <n v="1500"/>
    <n v="300"/>
    <s v="Low"/>
    <s v="ProductC"/>
    <n v="20"/>
    <s v="ProductC 75"/>
    <s v="ProductC"/>
    <n v="75"/>
    <m/>
    <m/>
    <n v="1500"/>
    <m/>
    <m/>
    <m/>
    <m/>
    <m/>
  </r>
  <r>
    <x v="3"/>
    <x v="1"/>
    <n v="400"/>
    <n v="15"/>
    <n v="6000"/>
    <n v="3600"/>
    <s v="High"/>
    <s v="ProductB"/>
    <n v="15"/>
    <s v="ProductB 400"/>
    <s v="ProductB"/>
    <n v="400"/>
    <m/>
    <m/>
    <n v="6000"/>
    <m/>
    <m/>
    <m/>
    <m/>
    <m/>
  </r>
  <r>
    <x v="3"/>
    <x v="2"/>
    <n v="50"/>
    <n v="20"/>
    <n v="1000"/>
    <n v="50"/>
    <s v="Low"/>
    <s v="ProductC"/>
    <n v="20"/>
    <s v="ProductC 50"/>
    <s v="ProductC"/>
    <n v="50"/>
    <m/>
    <m/>
    <n v="1000"/>
    <m/>
    <m/>
    <m/>
    <m/>
    <m/>
  </r>
  <r>
    <x v="3"/>
    <x v="1"/>
    <n v="50"/>
    <n v="15"/>
    <n v="750"/>
    <n v="90"/>
    <s v="Low"/>
    <s v="ProductB"/>
    <n v="15"/>
    <s v="ProductB 50"/>
    <s v="ProductB"/>
    <n v="50"/>
    <m/>
    <m/>
    <n v="750"/>
    <m/>
    <m/>
    <m/>
    <m/>
    <m/>
  </r>
  <r>
    <x v="3"/>
    <x v="2"/>
    <n v="150"/>
    <n v="20"/>
    <n v="3000"/>
    <n v="600"/>
    <s v="Medium"/>
    <s v="ProductC"/>
    <n v="20"/>
    <s v="ProductC 150"/>
    <s v="ProductC"/>
    <n v="150"/>
    <m/>
    <m/>
    <n v="3000"/>
    <m/>
    <m/>
    <m/>
    <m/>
    <m/>
  </r>
  <r>
    <x v="3"/>
    <x v="1"/>
    <n v="110"/>
    <n v="15"/>
    <n v="1650"/>
    <n v="247.5"/>
    <s v="Low"/>
    <s v="ProductB"/>
    <n v="15"/>
    <s v="ProductB 110"/>
    <s v="ProductB"/>
    <n v="110"/>
    <m/>
    <m/>
    <n v="1650"/>
    <m/>
    <m/>
    <m/>
    <m/>
    <m/>
  </r>
  <r>
    <x v="3"/>
    <x v="4"/>
    <n v="500"/>
    <n v="12"/>
    <n v="6000"/>
    <n v="2500"/>
    <s v="High"/>
    <s v="ProductE"/>
    <n v="12"/>
    <s v="ProductE 500"/>
    <s v="ProductE"/>
    <n v="500"/>
    <m/>
    <m/>
    <n v="6000"/>
    <m/>
    <m/>
    <m/>
    <m/>
    <m/>
  </r>
  <r>
    <x v="3"/>
    <x v="2"/>
    <n v="100"/>
    <n v="20"/>
    <n v="2000"/>
    <n v="100"/>
    <s v="Low"/>
    <s v="ProductC"/>
    <n v="20"/>
    <s v="ProductC 100"/>
    <s v="ProductC"/>
    <n v="100"/>
    <m/>
    <m/>
    <n v="2000"/>
    <m/>
    <m/>
    <m/>
    <m/>
    <m/>
  </r>
  <r>
    <x v="3"/>
    <x v="4"/>
    <n v="350"/>
    <n v="12"/>
    <n v="4200"/>
    <n v="1225"/>
    <s v="High"/>
    <s v="ProductE"/>
    <n v="12"/>
    <s v="ProductE 350"/>
    <s v="ProductE"/>
    <n v="350"/>
    <m/>
    <m/>
    <n v="4200"/>
    <m/>
    <m/>
    <m/>
    <m/>
    <m/>
  </r>
  <r>
    <x v="4"/>
    <x v="2"/>
    <n v="125"/>
    <n v="20"/>
    <n v="2500"/>
    <n v="375"/>
    <s v="Low"/>
    <s v="ProductC"/>
    <n v="20"/>
    <s v="ProductC 125"/>
    <s v="ProductC"/>
    <n v="125"/>
    <m/>
    <m/>
    <n v="2500"/>
    <m/>
    <m/>
    <m/>
    <m/>
    <m/>
  </r>
  <r>
    <x v="4"/>
    <x v="3"/>
    <n v="125"/>
    <n v="10"/>
    <n v="1250"/>
    <n v="312.5"/>
    <s v="Low"/>
    <s v="ProductA"/>
    <n v="10"/>
    <s v="ProductA 125"/>
    <s v="ProductA"/>
    <n v="125"/>
    <m/>
    <m/>
    <n v="1250"/>
    <m/>
    <m/>
    <m/>
    <m/>
    <m/>
  </r>
  <r>
    <x v="4"/>
    <x v="1"/>
    <n v="50"/>
    <n v="15"/>
    <n v="750"/>
    <n v="112.5"/>
    <s v="Low"/>
    <s v="ProductB"/>
    <n v="15"/>
    <s v="ProductB 50"/>
    <s v="ProductB"/>
    <n v="50"/>
    <m/>
    <m/>
    <n v="750"/>
    <m/>
    <m/>
    <m/>
    <m/>
    <m/>
  </r>
  <r>
    <x v="4"/>
    <x v="1"/>
    <n v="200"/>
    <n v="15"/>
    <n v="3000"/>
    <n v="1000"/>
    <s v="Medium"/>
    <s v="ProductB"/>
    <n v="15"/>
    <s v="ProductB 200"/>
    <s v="ProductB"/>
    <n v="200"/>
    <m/>
    <m/>
    <n v="3000"/>
    <m/>
    <m/>
    <m/>
    <m/>
    <m/>
  </r>
  <r>
    <x v="4"/>
    <x v="2"/>
    <n v="175"/>
    <n v="20"/>
    <n v="3500"/>
    <n v="875"/>
    <s v="Medium"/>
    <s v="ProductC"/>
    <n v="20"/>
    <s v="ProductC 175"/>
    <s v="ProductC"/>
    <n v="175"/>
    <m/>
    <m/>
    <n v="3500"/>
    <m/>
    <m/>
    <m/>
    <m/>
    <m/>
  </r>
  <r>
    <x v="4"/>
    <x v="0"/>
    <n v="100"/>
    <n v="25"/>
    <n v="2500"/>
    <n v="750"/>
    <s v="Medium"/>
    <s v="ProductD"/>
    <n v="25"/>
    <s v="ProductD 100"/>
    <s v="ProductD"/>
    <n v="100"/>
    <m/>
    <m/>
    <n v="2500"/>
    <m/>
    <m/>
    <m/>
    <m/>
    <m/>
  </r>
  <r>
    <x v="5"/>
    <x v="1"/>
    <n v="200"/>
    <n v="15"/>
    <n v="3000"/>
    <n v="600"/>
    <s v="Medium"/>
    <s v="ProductB"/>
    <n v="15"/>
    <s v="ProductB 200"/>
    <s v="ProductB"/>
    <n v="200"/>
    <m/>
    <m/>
    <n v="3000"/>
    <m/>
    <m/>
    <m/>
    <m/>
    <m/>
  </r>
  <r>
    <x v="5"/>
    <x v="3"/>
    <n v="50"/>
    <n v="10"/>
    <n v="500"/>
    <n v="50"/>
    <s v="Low"/>
    <s v="ProductA"/>
    <n v="10"/>
    <s v="ProductA 50"/>
    <s v="ProductA"/>
    <n v="50"/>
    <m/>
    <m/>
    <n v="500"/>
    <m/>
    <m/>
    <m/>
    <m/>
    <m/>
  </r>
  <r>
    <x v="5"/>
    <x v="2"/>
    <n v="200"/>
    <n v="20"/>
    <n v="4000"/>
    <n v="600"/>
    <s v="Medium"/>
    <s v="ProductC"/>
    <n v="20"/>
    <s v="ProductC 200"/>
    <s v="ProductC"/>
    <n v="200"/>
    <m/>
    <m/>
    <n v="4000"/>
    <m/>
    <m/>
    <m/>
    <m/>
    <m/>
  </r>
  <r>
    <x v="5"/>
    <x v="3"/>
    <n v="200"/>
    <n v="10"/>
    <n v="2000"/>
    <n v="800"/>
    <s v="Medium"/>
    <s v="ProductA"/>
    <n v="10"/>
    <s v="ProductA 200"/>
    <s v="ProductA"/>
    <n v="200"/>
    <m/>
    <m/>
    <n v="2000"/>
    <m/>
    <m/>
    <m/>
    <m/>
    <m/>
  </r>
  <r>
    <x v="5"/>
    <x v="2"/>
    <n v="75"/>
    <n v="20"/>
    <n v="1500"/>
    <n v="75"/>
    <s v="Low"/>
    <s v="ProductC"/>
    <n v="20"/>
    <s v="ProductC 75"/>
    <s v="ProductC"/>
    <n v="75"/>
    <m/>
    <m/>
    <n v="1500"/>
    <m/>
    <m/>
    <m/>
    <m/>
    <m/>
  </r>
  <r>
    <x v="5"/>
    <x v="2"/>
    <n v="125"/>
    <n v="20"/>
    <n v="2500"/>
    <n v="375"/>
    <s v="Low"/>
    <s v="ProductC"/>
    <n v="20"/>
    <s v="ProductC 125"/>
    <s v="ProductC"/>
    <n v="125"/>
    <m/>
    <m/>
    <n v="2500"/>
    <m/>
    <m/>
    <m/>
    <m/>
    <m/>
  </r>
  <r>
    <x v="5"/>
    <x v="0"/>
    <n v="125"/>
    <n v="25"/>
    <n v="3125"/>
    <n v="937.5"/>
    <s v="Medium"/>
    <s v="ProductD"/>
    <n v="25"/>
    <s v="ProductD 125"/>
    <s v="ProductD"/>
    <n v="125"/>
    <m/>
    <m/>
    <n v="3125"/>
    <m/>
    <m/>
    <m/>
    <m/>
    <m/>
  </r>
  <r>
    <x v="6"/>
    <x v="1"/>
    <n v="75"/>
    <n v="15"/>
    <n v="1125"/>
    <n v="225"/>
    <s v="Low"/>
    <s v="ProductB"/>
    <n v="15"/>
    <s v="ProductB 75"/>
    <s v="ProductB"/>
    <n v="75"/>
    <m/>
    <m/>
    <n v="1125"/>
    <m/>
    <m/>
    <m/>
    <m/>
    <m/>
  </r>
  <r>
    <x v="6"/>
    <x v="4"/>
    <n v="450"/>
    <n v="12"/>
    <n v="5400"/>
    <n v="2025"/>
    <s v="High"/>
    <s v="ProductE"/>
    <n v="12"/>
    <s v="ProductE 450"/>
    <s v="ProductE"/>
    <n v="450"/>
    <m/>
    <m/>
    <n v="5400"/>
    <m/>
    <m/>
    <m/>
    <m/>
    <m/>
  </r>
  <r>
    <x v="6"/>
    <x v="3"/>
    <n v="400"/>
    <n v="10"/>
    <n v="4000"/>
    <n v="1600"/>
    <s v="High"/>
    <s v="ProductA"/>
    <n v="10"/>
    <s v="ProductA 400"/>
    <s v="ProductA"/>
    <n v="400"/>
    <m/>
    <m/>
    <n v="4000"/>
    <m/>
    <m/>
    <m/>
    <m/>
    <m/>
  </r>
  <r>
    <x v="6"/>
    <x v="3"/>
    <n v="275"/>
    <n v="10"/>
    <n v="2750"/>
    <n v="687.5"/>
    <s v="Medium"/>
    <s v="ProductA"/>
    <n v="10"/>
    <s v="ProductA 275"/>
    <s v="ProductA"/>
    <n v="275"/>
    <m/>
    <m/>
    <n v="2750"/>
    <m/>
    <m/>
    <m/>
    <m/>
    <m/>
  </r>
  <r>
    <x v="6"/>
    <x v="1"/>
    <n v="200"/>
    <n v="15"/>
    <n v="3000"/>
    <n v="720"/>
    <s v="Medium"/>
    <s v="ProductB"/>
    <n v="15"/>
    <s v="ProductB 200"/>
    <s v="ProductB"/>
    <n v="200"/>
    <m/>
    <m/>
    <n v="3000"/>
    <m/>
    <m/>
    <m/>
    <m/>
    <m/>
  </r>
  <r>
    <x v="6"/>
    <x v="4"/>
    <n v="500"/>
    <n v="12"/>
    <n v="6000"/>
    <n v="2500"/>
    <s v="High"/>
    <s v="ProductE"/>
    <n v="12"/>
    <s v="ProductE 500"/>
    <s v="ProductE"/>
    <n v="500"/>
    <m/>
    <m/>
    <n v="6000"/>
    <m/>
    <m/>
    <m/>
    <m/>
    <m/>
  </r>
  <r>
    <x v="6"/>
    <x v="1"/>
    <n v="125"/>
    <n v="15"/>
    <n v="1875"/>
    <n v="375"/>
    <s v="Low"/>
    <s v="ProductB"/>
    <n v="15"/>
    <s v="ProductB 125"/>
    <s v="ProductB"/>
    <n v="125"/>
    <m/>
    <m/>
    <n v="1875"/>
    <m/>
    <m/>
    <m/>
    <m/>
    <m/>
  </r>
  <r>
    <x v="6"/>
    <x v="0"/>
    <n v="50"/>
    <n v="25"/>
    <n v="1250"/>
    <n v="150"/>
    <s v="Low"/>
    <s v="ProductD"/>
    <n v="25"/>
    <s v="ProductD 50"/>
    <s v="ProductD"/>
    <n v="50"/>
    <m/>
    <m/>
    <n v="1250"/>
    <m/>
    <m/>
    <m/>
    <m/>
    <m/>
  </r>
  <r>
    <x v="7"/>
    <x v="5"/>
    <n v="50"/>
    <n v="8"/>
    <n v="400"/>
    <n v="-25"/>
    <s v="Low"/>
    <s v="ProductX"/>
    <n v="8"/>
    <s v="ProductX 50"/>
    <s v="ProductX"/>
    <n v="50"/>
    <m/>
    <m/>
    <n v="400"/>
    <m/>
    <m/>
    <m/>
    <m/>
    <m/>
  </r>
  <r>
    <x v="7"/>
    <x v="0"/>
    <n v="200"/>
    <n v="25"/>
    <n v="5000"/>
    <n v="2200"/>
    <s v="High"/>
    <s v="ProductD"/>
    <n v="25"/>
    <s v="ProductD 200"/>
    <s v="ProductD"/>
    <n v="200"/>
    <m/>
    <m/>
    <n v="5000"/>
    <m/>
    <m/>
    <m/>
    <m/>
    <m/>
  </r>
  <r>
    <x v="7"/>
    <x v="4"/>
    <n v="250"/>
    <n v="12"/>
    <n v="3000"/>
    <n v="750"/>
    <s v="Medium"/>
    <s v="ProductE"/>
    <n v="12"/>
    <s v="ProductE 250"/>
    <s v="ProductE"/>
    <n v="250"/>
    <m/>
    <m/>
    <n v="3000"/>
    <m/>
    <m/>
    <m/>
    <m/>
    <m/>
  </r>
  <r>
    <x v="8"/>
    <x v="0"/>
    <n v="125"/>
    <n v="25"/>
    <n v="3125"/>
    <n v="937.5"/>
    <s v="Medium"/>
    <s v="ProductD"/>
    <n v="25"/>
    <s v="ProductD 125"/>
    <s v="ProductD"/>
    <n v="125"/>
    <m/>
    <m/>
    <n v="3125"/>
    <m/>
    <m/>
    <m/>
    <m/>
    <m/>
  </r>
  <r>
    <x v="8"/>
    <x v="1"/>
    <n v="75"/>
    <n v="15"/>
    <n v="1125"/>
    <n v="225"/>
    <s v="Low"/>
    <s v="ProductB"/>
    <n v="15"/>
    <s v="ProductB 75"/>
    <s v="ProductB"/>
    <n v="75"/>
    <m/>
    <m/>
    <n v="1125"/>
    <m/>
    <m/>
    <m/>
    <m/>
    <m/>
  </r>
  <r>
    <x v="8"/>
    <x v="1"/>
    <n v="125"/>
    <n v="15"/>
    <n v="1875"/>
    <n v="375"/>
    <s v="Low"/>
    <s v="ProductB"/>
    <n v="15"/>
    <s v="ProductB 125"/>
    <s v="ProductB"/>
    <n v="125"/>
    <m/>
    <m/>
    <n v="1875"/>
    <m/>
    <m/>
    <m/>
    <m/>
    <m/>
  </r>
  <r>
    <x v="8"/>
    <x v="1"/>
    <n v="150"/>
    <n v="15"/>
    <n v="2250"/>
    <n v="600"/>
    <s v="Medium"/>
    <s v="ProductB"/>
    <n v="15"/>
    <s v="ProductB 150"/>
    <s v="ProductB"/>
    <n v="150"/>
    <m/>
    <m/>
    <n v="2250"/>
    <m/>
    <m/>
    <m/>
    <m/>
    <m/>
  </r>
  <r>
    <x v="8"/>
    <x v="0"/>
    <n v="100"/>
    <n v="25"/>
    <n v="2500"/>
    <n v="600"/>
    <s v="Medium"/>
    <s v="ProductD"/>
    <n v="25"/>
    <s v="ProductD 100"/>
    <s v="ProductD"/>
    <n v="100"/>
    <m/>
    <m/>
    <n v="2500"/>
    <m/>
    <m/>
    <m/>
    <m/>
    <m/>
  </r>
  <r>
    <x v="9"/>
    <x v="0"/>
    <n v="175"/>
    <n v="25"/>
    <n v="4375"/>
    <n v="1312.5"/>
    <s v="High"/>
    <s v="ProductD"/>
    <n v="25"/>
    <s v="ProductD 175"/>
    <s v="ProductD"/>
    <n v="175"/>
    <m/>
    <m/>
    <n v="4375"/>
    <m/>
    <m/>
    <m/>
    <m/>
    <m/>
  </r>
  <r>
    <x v="9"/>
    <x v="5"/>
    <n v="75"/>
    <n v="8"/>
    <n v="600"/>
    <n v="37.5"/>
    <s v="Low"/>
    <s v="ProductX"/>
    <n v="8"/>
    <s v="ProductX 75"/>
    <s v="ProductX"/>
    <n v="75"/>
    <m/>
    <m/>
    <n v="600"/>
    <m/>
    <m/>
    <m/>
    <m/>
    <m/>
  </r>
  <r>
    <x v="9"/>
    <x v="5"/>
    <n v="75"/>
    <n v="8"/>
    <n v="600"/>
    <n v="56.25"/>
    <s v="Low"/>
    <s v="ProductX"/>
    <n v="8"/>
    <s v="ProductX 75"/>
    <s v="ProductX"/>
    <n v="75"/>
    <m/>
    <m/>
    <n v="600"/>
    <m/>
    <m/>
    <m/>
    <m/>
    <m/>
  </r>
  <r>
    <x v="9"/>
    <x v="1"/>
    <n v="150"/>
    <n v="15"/>
    <n v="2250"/>
    <n v="675"/>
    <s v="Medium"/>
    <s v="ProductB"/>
    <n v="15"/>
    <s v="ProductB 150"/>
    <s v="ProductB"/>
    <n v="150"/>
    <m/>
    <m/>
    <n v="2250"/>
    <m/>
    <m/>
    <m/>
    <m/>
    <m/>
  </r>
  <r>
    <x v="9"/>
    <x v="4"/>
    <n v="100"/>
    <n v="12"/>
    <n v="1200"/>
    <n v="240"/>
    <s v="Low"/>
    <s v="ProductE"/>
    <n v="12"/>
    <s v="ProductE 100"/>
    <s v="ProductE"/>
    <n v="100"/>
    <m/>
    <m/>
    <n v="1200"/>
    <m/>
    <m/>
    <m/>
    <m/>
    <m/>
  </r>
  <r>
    <x v="10"/>
    <x v="1"/>
    <n v="175"/>
    <n v="15"/>
    <n v="2625"/>
    <n v="525"/>
    <s v="Medium"/>
    <s v="ProductB"/>
    <n v="15"/>
    <s v="ProductB 175"/>
    <s v="ProductB"/>
    <n v="175"/>
    <m/>
    <m/>
    <n v="2625"/>
    <m/>
    <m/>
    <m/>
    <m/>
    <m/>
  </r>
  <r>
    <x v="10"/>
    <x v="5"/>
    <n v="125"/>
    <n v="8"/>
    <n v="1000"/>
    <n v="187.5"/>
    <s v="Low"/>
    <s v="ProductX"/>
    <n v="8"/>
    <s v="ProductX 125"/>
    <s v="ProductX"/>
    <n v="125"/>
    <m/>
    <m/>
    <n v="1000"/>
    <m/>
    <m/>
    <m/>
    <m/>
    <m/>
  </r>
  <r>
    <x v="10"/>
    <x v="2"/>
    <n v="138"/>
    <n v="20"/>
    <n v="2760"/>
    <n v="476.25"/>
    <s v="Low"/>
    <s v="ProductC"/>
    <n v="20"/>
    <s v="ProductC 138"/>
    <s v="ProductC"/>
    <n v="138"/>
    <m/>
    <m/>
    <n v="2760"/>
    <m/>
    <m/>
    <m/>
    <m/>
    <m/>
  </r>
  <r>
    <x v="11"/>
    <x v="1"/>
    <n v="100"/>
    <n v="15"/>
    <n v="1500"/>
    <n v="300"/>
    <s v="Low"/>
    <s v="ProductB"/>
    <n v="15"/>
    <s v="ProductB 100"/>
    <s v="ProductB"/>
    <n v="100"/>
    <m/>
    <m/>
    <n v="1500"/>
    <m/>
    <m/>
    <m/>
    <m/>
    <m/>
  </r>
  <r>
    <x v="11"/>
    <x v="1"/>
    <n v="225"/>
    <n v="15"/>
    <n v="3375"/>
    <n v="787.5"/>
    <s v="Medium"/>
    <s v="ProductB"/>
    <n v="15"/>
    <s v="ProductB 225"/>
    <s v="ProductB"/>
    <n v="225"/>
    <m/>
    <m/>
    <n v="3375"/>
    <m/>
    <m/>
    <m/>
    <m/>
    <m/>
  </r>
  <r>
    <x v="12"/>
    <x v="3"/>
    <n v="100"/>
    <n v="10"/>
    <n v="1000"/>
    <n v="100"/>
    <s v="Low"/>
    <s v="ProductA"/>
    <n v="10"/>
    <s v="ProductA 100"/>
    <s v="ProductA"/>
    <n v="100"/>
    <m/>
    <m/>
    <n v="1000"/>
    <m/>
    <m/>
    <m/>
    <m/>
    <m/>
  </r>
  <r>
    <x v="12"/>
    <x v="1"/>
    <n v="75"/>
    <n v="15"/>
    <n v="1125"/>
    <n v="187.5"/>
    <s v="Low"/>
    <s v="ProductB"/>
    <n v="15"/>
    <s v="ProductB 75"/>
    <s v="ProductB"/>
    <n v="75"/>
    <m/>
    <m/>
    <n v="1125"/>
    <m/>
    <m/>
    <m/>
    <m/>
    <m/>
  </r>
  <r>
    <x v="12"/>
    <x v="2"/>
    <n v="100"/>
    <n v="20"/>
    <n v="2000"/>
    <n v="200"/>
    <s v="Low"/>
    <s v="ProductC"/>
    <n v="20"/>
    <s v="ProductC 100"/>
    <s v="ProductC"/>
    <n v="100"/>
    <m/>
    <m/>
    <n v="2000"/>
    <m/>
    <m/>
    <m/>
    <m/>
    <m/>
  </r>
  <r>
    <x v="12"/>
    <x v="6"/>
    <n v="200"/>
    <n v="10"/>
    <n v="2000"/>
    <n v="200"/>
    <s v="Low"/>
    <s v="ProductY"/>
    <n v="10"/>
    <s v="ProductY 200"/>
    <s v="ProductY"/>
    <n v="200"/>
    <m/>
    <m/>
    <n v="2000"/>
    <m/>
    <m/>
    <m/>
    <m/>
    <m/>
  </r>
  <r>
    <x v="13"/>
    <x v="2"/>
    <n v="250"/>
    <n v="20"/>
    <n v="5000"/>
    <n v="1500"/>
    <s v="High"/>
    <s v="ProductC"/>
    <n v="20"/>
    <s v="ProductC 250"/>
    <s v="ProductC"/>
    <n v="250"/>
    <m/>
    <m/>
    <n v="5000"/>
    <m/>
    <m/>
    <m/>
    <m/>
    <m/>
  </r>
  <r>
    <x v="13"/>
    <x v="0"/>
    <n v="30"/>
    <n v="25"/>
    <n v="750"/>
    <n v="75"/>
    <s v="Low"/>
    <s v="ProductD"/>
    <n v="25"/>
    <s v="ProductD 30"/>
    <s v="ProductD"/>
    <n v="30"/>
    <m/>
    <m/>
    <n v="750"/>
    <m/>
    <m/>
    <m/>
    <m/>
    <m/>
  </r>
  <r>
    <x v="13"/>
    <x v="2"/>
    <n v="90"/>
    <n v="20"/>
    <n v="1800"/>
    <n v="130"/>
    <s v="Low"/>
    <s v="ProductC"/>
    <n v="20"/>
    <s v="ProductC 90"/>
    <s v="ProductC"/>
    <n v="90"/>
    <m/>
    <m/>
    <n v="1800"/>
    <m/>
    <m/>
    <m/>
    <m/>
    <m/>
  </r>
  <r>
    <x v="13"/>
    <x v="1"/>
    <n v="450"/>
    <n v="15"/>
    <n v="6750"/>
    <n v="405"/>
    <s v="Low"/>
    <s v="ProductB"/>
    <n v="15"/>
    <s v="ProductB 450"/>
    <s v="ProductB"/>
    <n v="450"/>
    <m/>
    <m/>
    <n v="6750"/>
    <m/>
    <m/>
    <m/>
    <m/>
    <m/>
  </r>
  <r>
    <x v="13"/>
    <x v="1"/>
    <n v="100"/>
    <n v="15"/>
    <n v="1500"/>
    <n v="300"/>
    <s v="Low"/>
    <s v="ProductB"/>
    <n v="15"/>
    <s v="ProductB 100"/>
    <s v="ProductB"/>
    <n v="100"/>
    <m/>
    <m/>
    <n v="1500"/>
    <m/>
    <m/>
    <m/>
    <m/>
    <m/>
  </r>
  <r>
    <x v="14"/>
    <x v="3"/>
    <n v="100"/>
    <n v="10"/>
    <n v="1000"/>
    <n v="200"/>
    <s v="Low"/>
    <s v="ProductA"/>
    <n v="10"/>
    <s v="ProductA 100"/>
    <s v="ProductA"/>
    <n v="100"/>
    <m/>
    <m/>
    <n v="1000"/>
    <m/>
    <m/>
    <m/>
    <m/>
    <m/>
  </r>
  <r>
    <x v="14"/>
    <x v="1"/>
    <n v="250"/>
    <n v="15"/>
    <n v="3750"/>
    <n v="1575"/>
    <s v="High"/>
    <s v="ProductB"/>
    <n v="15"/>
    <s v="ProductB 250"/>
    <s v="ProductB"/>
    <n v="250"/>
    <m/>
    <m/>
    <n v="3750"/>
    <m/>
    <m/>
    <m/>
    <m/>
    <m/>
  </r>
  <r>
    <x v="14"/>
    <x v="3"/>
    <n v="250"/>
    <n v="10"/>
    <n v="2500"/>
    <n v="625"/>
    <s v="Medium"/>
    <s v="ProductA"/>
    <n v="10"/>
    <s v="ProductA 250"/>
    <s v="ProductA"/>
    <n v="250"/>
    <m/>
    <m/>
    <n v="2500"/>
    <m/>
    <m/>
    <m/>
    <m/>
    <m/>
  </r>
  <r>
    <x v="15"/>
    <x v="4"/>
    <n v="350"/>
    <n v="12"/>
    <n v="4200"/>
    <n v="1225"/>
    <s v="High"/>
    <s v="ProductE"/>
    <n v="12"/>
    <s v="ProductE 350"/>
    <s v="ProductE"/>
    <n v="350"/>
    <m/>
    <m/>
    <n v="4200"/>
    <m/>
    <m/>
    <m/>
    <m/>
    <m/>
  </r>
  <r>
    <x v="15"/>
    <x v="3"/>
    <n v="175"/>
    <n v="10"/>
    <n v="1750"/>
    <n v="612.5"/>
    <s v="Medium"/>
    <s v="ProductA"/>
    <n v="10"/>
    <s v="ProductA 175"/>
    <s v="ProductA"/>
    <n v="175"/>
    <m/>
    <m/>
    <n v="1750"/>
    <m/>
    <m/>
    <m/>
    <m/>
    <m/>
  </r>
  <r>
    <x v="15"/>
    <x v="2"/>
    <n v="100"/>
    <n v="20"/>
    <n v="2000"/>
    <n v="200"/>
    <s v="Low"/>
    <s v="ProductC"/>
    <n v="20"/>
    <s v="ProductC 100"/>
    <s v="ProductC"/>
    <n v="100"/>
    <m/>
    <m/>
    <n v="2000"/>
    <m/>
    <m/>
    <m/>
    <m/>
    <m/>
  </r>
  <r>
    <x v="16"/>
    <x v="0"/>
    <n v="75"/>
    <n v="25"/>
    <n v="1875"/>
    <n v="450"/>
    <s v="Low"/>
    <s v="ProductD"/>
    <n v="25"/>
    <s v="ProductD 75"/>
    <s v="ProductD"/>
    <n v="75"/>
    <m/>
    <m/>
    <n v="1875"/>
    <m/>
    <m/>
    <m/>
    <m/>
    <m/>
  </r>
  <r>
    <x v="16"/>
    <x v="4"/>
    <n v="300"/>
    <n v="12"/>
    <n v="3600"/>
    <n v="900"/>
    <s v="Medium"/>
    <s v="ProductE"/>
    <n v="12"/>
    <s v="ProductE 300"/>
    <s v="ProductE"/>
    <n v="300"/>
    <m/>
    <m/>
    <n v="3600"/>
    <m/>
    <m/>
    <m/>
    <m/>
    <m/>
  </r>
  <r>
    <x v="16"/>
    <x v="2"/>
    <n v="150"/>
    <n v="20"/>
    <n v="3000"/>
    <n v="450"/>
    <s v="Low"/>
    <s v="ProductC"/>
    <n v="20"/>
    <s v="ProductC 150"/>
    <s v="ProductC"/>
    <n v="150"/>
    <m/>
    <m/>
    <n v="3000"/>
    <m/>
    <m/>
    <m/>
    <m/>
    <m/>
  </r>
  <r>
    <x v="16"/>
    <x v="2"/>
    <n v="200"/>
    <n v="20"/>
    <n v="4000"/>
    <n v="1050"/>
    <s v="High"/>
    <s v="ProductC"/>
    <n v="20"/>
    <s v="ProductC 200"/>
    <s v="ProductC"/>
    <n v="200"/>
    <m/>
    <m/>
    <n v="4000"/>
    <m/>
    <m/>
    <m/>
    <m/>
    <m/>
  </r>
  <r>
    <x v="16"/>
    <x v="0"/>
    <n v="175"/>
    <n v="25"/>
    <n v="4375"/>
    <n v="1775"/>
    <s v="High"/>
    <s v="ProductD"/>
    <n v="25"/>
    <s v="ProductD 175"/>
    <s v="ProductD"/>
    <n v="175"/>
    <m/>
    <m/>
    <n v="4375"/>
    <m/>
    <m/>
    <m/>
    <m/>
    <m/>
  </r>
  <r>
    <x v="17"/>
    <x v="6"/>
    <n v="125"/>
    <n v="10"/>
    <n v="1250"/>
    <n v="106.25"/>
    <s v="Low"/>
    <s v="ProductY"/>
    <n v="10"/>
    <s v="ProductY 125"/>
    <s v="ProductY"/>
    <n v="125"/>
    <m/>
    <m/>
    <n v="1250"/>
    <m/>
    <m/>
    <m/>
    <m/>
    <m/>
  </r>
  <r>
    <x v="17"/>
    <x v="1"/>
    <n v="100"/>
    <n v="15"/>
    <n v="1500"/>
    <n v="200"/>
    <s v="Low"/>
    <s v="ProductB"/>
    <n v="15"/>
    <s v="ProductB 100"/>
    <s v="ProductB"/>
    <n v="100"/>
    <m/>
    <m/>
    <n v="1500"/>
    <m/>
    <m/>
    <m/>
    <m/>
    <m/>
  </r>
  <r>
    <x v="17"/>
    <x v="2"/>
    <n v="175"/>
    <n v="20"/>
    <n v="3500"/>
    <n v="825"/>
    <s v="Medium"/>
    <s v="ProductC"/>
    <n v="20"/>
    <s v="ProductC 175"/>
    <s v="ProductC"/>
    <n v="175"/>
    <m/>
    <m/>
    <n v="3500"/>
    <m/>
    <m/>
    <m/>
    <m/>
    <m/>
  </r>
  <r>
    <x v="17"/>
    <x v="6"/>
    <n v="300"/>
    <n v="10"/>
    <n v="3000"/>
    <n v="450"/>
    <s v="Low"/>
    <s v="ProductY"/>
    <n v="10"/>
    <s v="ProductY 300"/>
    <s v="ProductY"/>
    <n v="300"/>
    <m/>
    <m/>
    <n v="3000"/>
    <m/>
    <m/>
    <m/>
    <m/>
    <m/>
  </r>
  <r>
    <x v="17"/>
    <x v="2"/>
    <n v="75"/>
    <n v="20"/>
    <n v="1500"/>
    <n v="112.5"/>
    <s v="Low"/>
    <s v="ProductC"/>
    <n v="20"/>
    <s v="ProductC 75"/>
    <s v="ProductC"/>
    <n v="75"/>
    <m/>
    <m/>
    <n v="1500"/>
    <m/>
    <m/>
    <m/>
    <m/>
    <m/>
  </r>
  <r>
    <x v="17"/>
    <x v="3"/>
    <n v="100"/>
    <n v="10"/>
    <n v="1000"/>
    <n v="100"/>
    <s v="Low"/>
    <s v="ProductA"/>
    <n v="10"/>
    <s v="ProductA 100"/>
    <s v="ProductA"/>
    <n v="100"/>
    <m/>
    <m/>
    <n v="1000"/>
    <m/>
    <m/>
    <m/>
    <m/>
    <m/>
  </r>
  <r>
    <x v="18"/>
    <x v="1"/>
    <n v="175"/>
    <n v="15"/>
    <n v="2625"/>
    <n v="787.5"/>
    <s v="Medium"/>
    <s v="ProductB"/>
    <n v="15"/>
    <s v="ProductB 175"/>
    <s v="ProductB"/>
    <n v="175"/>
    <m/>
    <m/>
    <n v="2625"/>
    <m/>
    <m/>
    <m/>
    <m/>
    <m/>
  </r>
  <r>
    <x v="18"/>
    <x v="2"/>
    <n v="175"/>
    <n v="20"/>
    <n v="3500"/>
    <n v="525"/>
    <s v="Medium"/>
    <s v="ProductC"/>
    <n v="20"/>
    <s v="ProductC 175"/>
    <s v="ProductC"/>
    <n v="175"/>
    <m/>
    <m/>
    <n v="3500"/>
    <m/>
    <m/>
    <m/>
    <m/>
    <m/>
  </r>
  <r>
    <x v="18"/>
    <x v="1"/>
    <n v="125"/>
    <n v="15"/>
    <n v="1875"/>
    <n v="437.5"/>
    <s v="Low"/>
    <s v="ProductB"/>
    <n v="15"/>
    <s v="ProductB 125"/>
    <s v="ProductB"/>
    <n v="125"/>
    <m/>
    <m/>
    <n v="1875"/>
    <m/>
    <m/>
    <m/>
    <m/>
    <m/>
  </r>
  <r>
    <x v="18"/>
    <x v="1"/>
    <n v="250"/>
    <n v="15"/>
    <n v="3750"/>
    <n v="1125"/>
    <s v="High"/>
    <s v="ProductB"/>
    <n v="15"/>
    <s v="ProductB 250"/>
    <s v="ProductB"/>
    <n v="250"/>
    <m/>
    <m/>
    <n v="3750"/>
    <m/>
    <m/>
    <m/>
    <m/>
    <m/>
  </r>
  <r>
    <x v="18"/>
    <x v="3"/>
    <n v="350"/>
    <n v="10"/>
    <n v="3500"/>
    <n v="1225"/>
    <s v="High"/>
    <s v="ProductA"/>
    <n v="10"/>
    <s v="ProductA 350"/>
    <s v="ProductA"/>
    <n v="350"/>
    <m/>
    <m/>
    <n v="3500"/>
    <m/>
    <m/>
    <m/>
    <m/>
    <m/>
  </r>
  <r>
    <x v="19"/>
    <x v="3"/>
    <n v="225"/>
    <n v="10"/>
    <n v="2250"/>
    <n v="450"/>
    <s v="Low"/>
    <s v="ProductA"/>
    <n v="10"/>
    <s v="ProductA 225"/>
    <s v="ProductA"/>
    <n v="225"/>
    <m/>
    <m/>
    <n v="2250"/>
    <m/>
    <m/>
    <m/>
    <m/>
    <m/>
  </r>
  <r>
    <x v="19"/>
    <x v="0"/>
    <n v="150"/>
    <n v="25"/>
    <n v="3750"/>
    <n v="1125"/>
    <s v="High"/>
    <s v="ProductD"/>
    <n v="25"/>
    <s v="ProductD 150"/>
    <s v="ProductD"/>
    <n v="150"/>
    <m/>
    <m/>
    <n v="3750"/>
    <m/>
    <m/>
    <m/>
    <m/>
    <m/>
  </r>
  <r>
    <x v="19"/>
    <x v="4"/>
    <n v="400"/>
    <n v="12"/>
    <n v="4800"/>
    <n v="1600"/>
    <s v="High"/>
    <s v="ProductE"/>
    <n v="12"/>
    <s v="ProductE 400"/>
    <s v="ProductE"/>
    <n v="400"/>
    <m/>
    <m/>
    <n v="4800"/>
    <m/>
    <m/>
    <m/>
    <m/>
    <m/>
  </r>
  <r>
    <x v="20"/>
    <x v="3"/>
    <n v="300"/>
    <n v="10"/>
    <n v="3000"/>
    <n v="900"/>
    <s v="Medium"/>
    <s v="ProductA"/>
    <n v="10"/>
    <s v="ProductA 300"/>
    <s v="ProductA"/>
    <n v="300"/>
    <m/>
    <m/>
    <n v="3000"/>
    <m/>
    <m/>
    <m/>
    <m/>
    <m/>
  </r>
  <r>
    <x v="20"/>
    <x v="4"/>
    <n v="550"/>
    <n v="12"/>
    <n v="6600"/>
    <n v="3025"/>
    <s v="High"/>
    <s v="ProductE"/>
    <n v="12"/>
    <s v="ProductE 550"/>
    <s v="ProductE"/>
    <n v="550"/>
    <m/>
    <m/>
    <n v="6600"/>
    <m/>
    <m/>
    <m/>
    <m/>
    <m/>
  </r>
  <r>
    <x v="20"/>
    <x v="2"/>
    <n v="225"/>
    <n v="20"/>
    <n v="4500"/>
    <n v="1275"/>
    <s v="High"/>
    <s v="ProductC"/>
    <n v="20"/>
    <s v="ProductC 225"/>
    <s v="ProductC"/>
    <n v="225"/>
    <m/>
    <m/>
    <n v="4500"/>
    <m/>
    <m/>
    <m/>
    <m/>
    <m/>
  </r>
  <r>
    <x v="20"/>
    <x v="4"/>
    <n v="450"/>
    <n v="12"/>
    <n v="5400"/>
    <n v="2025"/>
    <s v="High"/>
    <s v="ProductE"/>
    <n v="12"/>
    <s v="ProductE 450"/>
    <s v="ProductE"/>
    <n v="450"/>
    <m/>
    <m/>
    <n v="5400"/>
    <m/>
    <m/>
    <m/>
    <m/>
    <m/>
  </r>
  <r>
    <x v="20"/>
    <x v="2"/>
    <n v="100"/>
    <n v="20"/>
    <n v="2000"/>
    <n v="200"/>
    <s v="Low"/>
    <s v="ProductC"/>
    <n v="20"/>
    <s v="ProductC 100"/>
    <s v="ProductC"/>
    <n v="100"/>
    <m/>
    <m/>
    <n v="2000"/>
    <m/>
    <m/>
    <m/>
    <m/>
    <m/>
  </r>
  <r>
    <x v="20"/>
    <x v="5"/>
    <n v="100"/>
    <n v="8"/>
    <n v="800"/>
    <n v="100"/>
    <s v="Low"/>
    <s v="ProductX"/>
    <n v="8"/>
    <s v="ProductX 100"/>
    <s v="ProductX"/>
    <n v="100"/>
    <m/>
    <m/>
    <n v="800"/>
    <m/>
    <m/>
    <m/>
    <m/>
    <m/>
  </r>
  <r>
    <x v="20"/>
    <x v="1"/>
    <n v="200"/>
    <n v="15"/>
    <n v="3000"/>
    <n v="600"/>
    <s v="Medium"/>
    <s v="ProductB"/>
    <n v="15"/>
    <s v="ProductB 200"/>
    <s v="ProductB"/>
    <n v="200"/>
    <m/>
    <m/>
    <n v="3000"/>
    <m/>
    <m/>
    <m/>
    <m/>
    <m/>
  </r>
  <r>
    <x v="20"/>
    <x v="1"/>
    <n v="25"/>
    <n v="15"/>
    <n v="375"/>
    <n v="37.5"/>
    <s v="Low"/>
    <s v="ProductB"/>
    <n v="15"/>
    <s v="ProductB 25"/>
    <s v="ProductB"/>
    <n v="25"/>
    <m/>
    <m/>
    <n v="375"/>
    <m/>
    <m/>
    <m/>
    <m/>
    <m/>
  </r>
  <r>
    <x v="21"/>
    <x v="2"/>
    <n v="200"/>
    <n v="20"/>
    <n v="4000"/>
    <n v="12000"/>
    <s v="High"/>
    <s v="ProductC"/>
    <n v="20"/>
    <s v="ProductC 200"/>
    <s v="ProductC"/>
    <n v="200"/>
    <m/>
    <m/>
    <n v="4000"/>
    <m/>
    <m/>
    <m/>
    <m/>
    <m/>
  </r>
  <r>
    <x v="21"/>
    <x v="6"/>
    <n v="150"/>
    <n v="10"/>
    <n v="1500"/>
    <n v="157.5"/>
    <s v="Low"/>
    <s v="ProductY"/>
    <n v="10"/>
    <s v="ProductY 150"/>
    <s v="ProductY"/>
    <n v="150"/>
    <m/>
    <m/>
    <n v="1500"/>
    <m/>
    <m/>
    <m/>
    <m/>
    <m/>
  </r>
  <r>
    <x v="21"/>
    <x v="4"/>
    <n v="300"/>
    <n v="12"/>
    <n v="3600"/>
    <n v="900"/>
    <s v="Medium"/>
    <s v="ProductE"/>
    <n v="12"/>
    <s v="ProductE 300"/>
    <s v="ProductE"/>
    <n v="300"/>
    <m/>
    <m/>
    <n v="3600"/>
    <m/>
    <m/>
    <m/>
    <m/>
    <m/>
  </r>
  <r>
    <x v="21"/>
    <x v="1"/>
    <n v="150"/>
    <n v="15"/>
    <n v="2250"/>
    <n v="525"/>
    <s v="Medium"/>
    <s v="ProductB"/>
    <n v="15"/>
    <s v="ProductB 150"/>
    <s v="ProductB"/>
    <n v="150"/>
    <m/>
    <m/>
    <n v="2250"/>
    <m/>
    <m/>
    <m/>
    <m/>
    <m/>
  </r>
  <r>
    <x v="21"/>
    <x v="3"/>
    <n v="150"/>
    <n v="10"/>
    <n v="1500"/>
    <n v="225"/>
    <s v="Low"/>
    <s v="ProductA"/>
    <n v="10"/>
    <s v="ProductA 150"/>
    <s v="ProductA"/>
    <n v="150"/>
    <m/>
    <m/>
    <n v="1500"/>
    <m/>
    <m/>
    <m/>
    <m/>
    <m/>
  </r>
  <r>
    <x v="21"/>
    <x v="1"/>
    <n v="300"/>
    <n v="15"/>
    <n v="4500"/>
    <n v="2160"/>
    <s v="High"/>
    <s v="ProductB"/>
    <n v="15"/>
    <s v="ProductB 300"/>
    <s v="ProductB"/>
    <n v="300"/>
    <m/>
    <m/>
    <n v="4500"/>
    <m/>
    <m/>
    <m/>
    <m/>
    <m/>
  </r>
  <r>
    <x v="22"/>
    <x v="3"/>
    <n v="150"/>
    <n v="10"/>
    <n v="1500"/>
    <n v="225"/>
    <s v="Low"/>
    <s v="ProductA"/>
    <n v="10"/>
    <s v="ProductA 150"/>
    <s v="ProductA"/>
    <n v="150"/>
    <m/>
    <m/>
    <n v="1500"/>
    <m/>
    <m/>
    <m/>
    <m/>
    <m/>
  </r>
  <r>
    <x v="22"/>
    <x v="1"/>
    <n v="200"/>
    <n v="15"/>
    <n v="3000"/>
    <n v="1080"/>
    <s v="High"/>
    <s v="ProductB"/>
    <n v="15"/>
    <s v="ProductB 200"/>
    <s v="ProductB"/>
    <n v="200"/>
    <m/>
    <m/>
    <n v="3000"/>
    <m/>
    <m/>
    <m/>
    <m/>
    <m/>
  </r>
  <r>
    <x v="22"/>
    <x v="3"/>
    <n v="250"/>
    <n v="10"/>
    <n v="2500"/>
    <n v="1250"/>
    <s v="High"/>
    <s v="ProductA"/>
    <n v="10"/>
    <s v="ProductA 250"/>
    <s v="ProductA"/>
    <n v="250"/>
    <m/>
    <m/>
    <n v="2500"/>
    <m/>
    <m/>
    <m/>
    <m/>
    <m/>
  </r>
  <r>
    <x v="22"/>
    <x v="6"/>
    <n v="100"/>
    <n v="10"/>
    <n v="1000"/>
    <n v="70"/>
    <s v="Low"/>
    <s v="ProductY"/>
    <n v="10"/>
    <s v="ProductY 100"/>
    <s v="ProductY"/>
    <n v="100"/>
    <m/>
    <m/>
    <n v="1000"/>
    <m/>
    <m/>
    <m/>
    <m/>
    <m/>
  </r>
  <r>
    <x v="23"/>
    <x v="2"/>
    <n v="125"/>
    <n v="20"/>
    <n v="2500"/>
    <n v="375"/>
    <s v="Low"/>
    <s v="ProductC"/>
    <n v="20"/>
    <s v="ProductC 125"/>
    <s v="ProductC"/>
    <n v="125"/>
    <m/>
    <m/>
    <n v="2500"/>
    <m/>
    <m/>
    <m/>
    <m/>
    <m/>
  </r>
  <r>
    <x v="23"/>
    <x v="2"/>
    <n v="50"/>
    <n v="20"/>
    <n v="1000"/>
    <n v="50"/>
    <s v="Low"/>
    <s v="ProductC"/>
    <n v="20"/>
    <s v="ProductC 50"/>
    <s v="ProductC"/>
    <n v="50"/>
    <m/>
    <m/>
    <n v="1000"/>
    <m/>
    <m/>
    <m/>
    <m/>
    <m/>
  </r>
  <r>
    <x v="24"/>
    <x v="4"/>
    <n v="200"/>
    <n v="12"/>
    <n v="2400"/>
    <n v="480"/>
    <s v="Low"/>
    <s v="ProductE"/>
    <n v="12"/>
    <s v="ProductE 200"/>
    <s v="ProductE"/>
    <n v="200"/>
    <m/>
    <m/>
    <n v="2400"/>
    <m/>
    <m/>
    <m/>
    <m/>
    <m/>
  </r>
  <r>
    <x v="25"/>
    <x v="6"/>
    <n v="250"/>
    <n v="10"/>
    <n v="2500"/>
    <n v="312.5"/>
    <s v="Low"/>
    <s v="ProductY"/>
    <n v="10"/>
    <s v="ProductY 250"/>
    <s v="ProductY"/>
    <n v="250"/>
    <m/>
    <m/>
    <n v="2500"/>
    <m/>
    <m/>
    <m/>
    <m/>
    <m/>
  </r>
  <r>
    <x v="25"/>
    <x v="1"/>
    <n v="350"/>
    <n v="15"/>
    <n v="5250"/>
    <n v="2450"/>
    <s v="High"/>
    <s v="ProductB"/>
    <n v="15"/>
    <s v="ProductB 350"/>
    <s v="ProductB"/>
    <n v="350"/>
    <m/>
    <m/>
    <n v="5250"/>
    <m/>
    <m/>
    <m/>
    <m/>
    <m/>
  </r>
  <r>
    <x v="25"/>
    <x v="1"/>
    <n v="350"/>
    <n v="15"/>
    <n v="5250"/>
    <n v="2835"/>
    <s v="High"/>
    <s v="ProductB"/>
    <n v="15"/>
    <s v="ProductB 350"/>
    <s v="ProductB"/>
    <n v="350"/>
    <m/>
    <m/>
    <n v="5250"/>
    <m/>
    <m/>
    <m/>
    <m/>
    <m/>
  </r>
  <r>
    <x v="25"/>
    <x v="1"/>
    <n v="100"/>
    <n v="15"/>
    <n v="1500"/>
    <n v="360"/>
    <s v="Low"/>
    <s v="ProductB"/>
    <n v="15"/>
    <s v="ProductB 100"/>
    <s v="ProductB"/>
    <n v="100"/>
    <m/>
    <m/>
    <n v="1500"/>
    <m/>
    <m/>
    <m/>
    <m/>
    <m/>
  </r>
  <r>
    <x v="25"/>
    <x v="4"/>
    <n v="600"/>
    <n v="12"/>
    <n v="7200"/>
    <n v="3600"/>
    <s v="High"/>
    <s v="ProductE"/>
    <n v="12"/>
    <s v="ProductE 600"/>
    <s v="ProductE"/>
    <n v="600"/>
    <m/>
    <m/>
    <n v="7200"/>
    <m/>
    <m/>
    <m/>
    <m/>
    <m/>
  </r>
  <r>
    <x v="25"/>
    <x v="1"/>
    <n v="100"/>
    <n v="15"/>
    <n v="1500"/>
    <n v="300"/>
    <s v="Low"/>
    <s v="ProductB"/>
    <n v="15"/>
    <s v="ProductB 100"/>
    <s v="ProductB"/>
    <n v="100"/>
    <m/>
    <m/>
    <n v="1500"/>
    <m/>
    <m/>
    <m/>
    <m/>
    <m/>
  </r>
  <r>
    <x v="25"/>
    <x v="2"/>
    <n v="200"/>
    <n v="20"/>
    <n v="4000"/>
    <n v="1000"/>
    <s v="Medium"/>
    <s v="ProductC"/>
    <n v="20"/>
    <s v="ProductC 200"/>
    <s v="ProductC"/>
    <n v="200"/>
    <m/>
    <m/>
    <n v="4000"/>
    <m/>
    <m/>
    <m/>
    <m/>
    <m/>
  </r>
  <r>
    <x v="26"/>
    <x v="1"/>
    <n v="160"/>
    <n v="15"/>
    <n v="2400"/>
    <n v="360"/>
    <s v="Low"/>
    <s v="ProductB"/>
    <n v="15"/>
    <s v="ProductB 160"/>
    <s v="ProductB"/>
    <n v="160"/>
    <m/>
    <m/>
    <n v="2400"/>
    <m/>
    <m/>
    <m/>
    <m/>
    <m/>
  </r>
  <r>
    <x v="26"/>
    <x v="5"/>
    <n v="100"/>
    <n v="8"/>
    <n v="800"/>
    <n v="100"/>
    <s v="Low"/>
    <s v="ProductX"/>
    <n v="8"/>
    <s v="ProductX 100"/>
    <s v="ProductX"/>
    <n v="100"/>
    <m/>
    <m/>
    <n v="800"/>
    <m/>
    <m/>
    <m/>
    <m/>
    <m/>
  </r>
  <r>
    <x v="26"/>
    <x v="1"/>
    <n v="225"/>
    <n v="15"/>
    <n v="3375"/>
    <n v="1312.5"/>
    <s v="High"/>
    <s v="ProductB"/>
    <n v="15"/>
    <s v="ProductB 225"/>
    <s v="ProductB"/>
    <n v="225"/>
    <m/>
    <m/>
    <n v="3375"/>
    <m/>
    <m/>
    <m/>
    <m/>
    <m/>
  </r>
  <r>
    <x v="26"/>
    <x v="3"/>
    <n v="150"/>
    <n v="10"/>
    <n v="1500"/>
    <n v="450"/>
    <s v="Low"/>
    <s v="ProductA"/>
    <n v="10"/>
    <s v="ProductA 150"/>
    <s v="ProductA"/>
    <n v="150"/>
    <m/>
    <m/>
    <n v="1500"/>
    <m/>
    <m/>
    <m/>
    <m/>
    <m/>
  </r>
  <r>
    <x v="26"/>
    <x v="4"/>
    <n v="400"/>
    <n v="12"/>
    <n v="4800"/>
    <n v="1600"/>
    <s v="High"/>
    <s v="ProductE"/>
    <n v="12"/>
    <s v="ProductE 400"/>
    <s v="ProductE"/>
    <n v="400"/>
    <m/>
    <m/>
    <n v="4800"/>
    <m/>
    <m/>
    <m/>
    <m/>
    <m/>
  </r>
  <r>
    <x v="26"/>
    <x v="1"/>
    <n v="300"/>
    <n v="15"/>
    <n v="4500"/>
    <n v="1800"/>
    <s v="High"/>
    <s v="ProductB"/>
    <n v="15"/>
    <s v="ProductB 300"/>
    <s v="ProductB"/>
    <n v="300"/>
    <m/>
    <m/>
    <n v="4500"/>
    <m/>
    <m/>
    <m/>
    <m/>
    <m/>
  </r>
  <r>
    <x v="27"/>
    <x v="1"/>
    <n v="150"/>
    <n v="15"/>
    <n v="2250"/>
    <n v="450"/>
    <s v="Low"/>
    <s v="ProductB"/>
    <n v="15"/>
    <s v="ProductB 150"/>
    <s v="ProductB"/>
    <n v="150"/>
    <m/>
    <m/>
    <n v="2250"/>
    <m/>
    <m/>
    <m/>
    <m/>
    <m/>
  </r>
  <r>
    <x v="27"/>
    <x v="4"/>
    <n v="400"/>
    <n v="12"/>
    <n v="4800"/>
    <n v="1600"/>
    <s v="High"/>
    <s v="ProductE"/>
    <n v="12"/>
    <s v="ProductE 400"/>
    <s v="ProductE"/>
    <n v="400"/>
    <m/>
    <m/>
    <n v="4800"/>
    <m/>
    <m/>
    <m/>
    <m/>
    <m/>
  </r>
  <r>
    <x v="27"/>
    <x v="3"/>
    <n v="225"/>
    <n v="10"/>
    <n v="2250"/>
    <n v="1012.5"/>
    <s v="High"/>
    <s v="ProductA"/>
    <n v="10"/>
    <s v="ProductA 225"/>
    <s v="ProductA"/>
    <n v="225"/>
    <m/>
    <m/>
    <n v="2250"/>
    <m/>
    <m/>
    <m/>
    <m/>
    <m/>
  </r>
  <r>
    <x v="27"/>
    <x v="0"/>
    <n v="75"/>
    <n v="25"/>
    <n v="1875"/>
    <n v="375"/>
    <s v="Low"/>
    <s v="ProductD"/>
    <n v="25"/>
    <s v="ProductD 75"/>
    <s v="ProductD"/>
    <n v="75"/>
    <m/>
    <m/>
    <n v="1875"/>
    <m/>
    <m/>
    <m/>
    <m/>
    <m/>
  </r>
  <r>
    <x v="27"/>
    <x v="2"/>
    <n v="113"/>
    <n v="20"/>
    <n v="2260"/>
    <n v="203.75"/>
    <s v="Low"/>
    <s v="ProductC"/>
    <n v="20"/>
    <s v="ProductC 113"/>
    <s v="ProductC"/>
    <n v="113"/>
    <m/>
    <m/>
    <n v="2260"/>
    <m/>
    <m/>
    <m/>
    <m/>
    <m/>
  </r>
  <r>
    <x v="28"/>
    <x v="3"/>
    <n v="200"/>
    <n v="10"/>
    <n v="2000"/>
    <n v="400"/>
    <s v="Low"/>
    <s v="ProductA"/>
    <n v="10"/>
    <s v="ProductA 200"/>
    <s v="ProductA"/>
    <n v="200"/>
    <m/>
    <m/>
    <n v="2000"/>
    <m/>
    <m/>
    <m/>
    <m/>
    <m/>
  </r>
  <r>
    <x v="28"/>
    <x v="2"/>
    <n v="150"/>
    <n v="20"/>
    <n v="3000"/>
    <n v="562.5"/>
    <s v="Medium"/>
    <s v="ProductC"/>
    <n v="20"/>
    <s v="ProductC 150"/>
    <s v="ProductC"/>
    <n v="150"/>
    <m/>
    <m/>
    <n v="3000"/>
    <m/>
    <m/>
    <m/>
    <m/>
    <m/>
  </r>
  <r>
    <x v="28"/>
    <x v="4"/>
    <n v="250"/>
    <n v="12"/>
    <n v="3000"/>
    <n v="625"/>
    <s v="Medium"/>
    <s v="ProductE"/>
    <n v="12"/>
    <s v="ProductE 250"/>
    <s v="ProductE"/>
    <n v="250"/>
    <m/>
    <m/>
    <n v="3000"/>
    <m/>
    <m/>
    <m/>
    <m/>
    <m/>
  </r>
  <r>
    <x v="28"/>
    <x v="4"/>
    <n v="200"/>
    <n v="12"/>
    <n v="2400"/>
    <n v="480"/>
    <s v="Low"/>
    <s v="ProductE"/>
    <n v="12"/>
    <s v="ProductE 200"/>
    <s v="ProductE"/>
    <n v="200"/>
    <m/>
    <m/>
    <n v="2400"/>
    <m/>
    <m/>
    <m/>
    <m/>
    <m/>
  </r>
  <r>
    <x v="28"/>
    <x v="2"/>
    <n v="75"/>
    <n v="20"/>
    <n v="1500"/>
    <n v="112.5"/>
    <s v="Low"/>
    <s v="ProductC"/>
    <n v="20"/>
    <s v="ProductC 75"/>
    <s v="ProductC"/>
    <n v="75"/>
    <m/>
    <m/>
    <n v="1500"/>
    <m/>
    <m/>
    <m/>
    <m/>
    <m/>
  </r>
  <r>
    <x v="28"/>
    <x v="2"/>
    <n v="150"/>
    <n v="20"/>
    <n v="3000"/>
    <n v="600"/>
    <s v="Medium"/>
    <s v="ProductC"/>
    <n v="20"/>
    <s v="ProductC 150"/>
    <s v="ProductC"/>
    <n v="150"/>
    <m/>
    <m/>
    <n v="3000"/>
    <m/>
    <m/>
    <m/>
    <m/>
    <m/>
  </r>
  <r>
    <x v="29"/>
    <x v="0"/>
    <n v="225"/>
    <n v="25"/>
    <n v="5625"/>
    <n v="2625"/>
    <s v="High"/>
    <s v="ProductD"/>
    <n v="25"/>
    <s v="ProductD 225"/>
    <s v="ProductD"/>
    <n v="225"/>
    <m/>
    <m/>
    <n v="5625"/>
    <m/>
    <m/>
    <m/>
    <m/>
    <m/>
  </r>
  <r>
    <x v="29"/>
    <x v="4"/>
    <n v="150"/>
    <n v="12"/>
    <n v="1800"/>
    <n v="337.5"/>
    <s v="Low"/>
    <s v="ProductE"/>
    <n v="12"/>
    <s v="ProductE 150"/>
    <s v="ProductE"/>
    <n v="150"/>
    <m/>
    <m/>
    <n v="1800"/>
    <m/>
    <m/>
    <m/>
    <m/>
    <m/>
  </r>
  <r>
    <x v="30"/>
    <x v="2"/>
    <n v="225"/>
    <n v="20"/>
    <n v="4500"/>
    <n v="675"/>
    <s v="Medium"/>
    <s v="ProductC"/>
    <n v="20"/>
    <s v="ProductC 225"/>
    <s v="ProductC"/>
    <n v="225"/>
    <m/>
    <m/>
    <n v="4500"/>
    <m/>
    <m/>
    <m/>
    <m/>
    <m/>
  </r>
  <r>
    <x v="30"/>
    <x v="3"/>
    <n v="175"/>
    <n v="10"/>
    <n v="1750"/>
    <n v="315"/>
    <s v="Low"/>
    <s v="ProductA"/>
    <n v="10"/>
    <s v="ProductA 175"/>
    <s v="ProductA"/>
    <n v="175"/>
    <m/>
    <m/>
    <n v="175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B99D1-5F02-4043-8F73-BE4B30EA59D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21"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8">
        <item x="3"/>
        <item x="1"/>
        <item x="2"/>
        <item x="0"/>
        <item x="4"/>
        <item x="5"/>
        <item x="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2" baseField="0" baseItem="0"/>
    <dataField name="Sum of Unit Cost" fld="3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6994-063D-49E6-A4E6-4D7CAADACBDF}">
  <dimension ref="A3:D11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4.26953125" bestFit="1" customWidth="1"/>
    <col min="3" max="3" width="14.81640625" bestFit="1" customWidth="1"/>
    <col min="4" max="4" width="11.54296875" bestFit="1" customWidth="1"/>
    <col min="5" max="6" width="16.26953125" bestFit="1" customWidth="1"/>
    <col min="7" max="7" width="16.08984375" bestFit="1" customWidth="1"/>
    <col min="8" max="8" width="14.26953125" bestFit="1" customWidth="1"/>
    <col min="9" max="9" width="16.08984375" bestFit="1" customWidth="1"/>
    <col min="10" max="10" width="14.26953125" bestFit="1" customWidth="1"/>
    <col min="11" max="11" width="16.08984375" bestFit="1" customWidth="1"/>
    <col min="12" max="12" width="14.26953125" bestFit="1" customWidth="1"/>
    <col min="13" max="13" width="16.08984375" bestFit="1" customWidth="1"/>
    <col min="14" max="14" width="14.26953125" bestFit="1" customWidth="1"/>
    <col min="15" max="15" width="16.08984375" bestFit="1" customWidth="1"/>
    <col min="16" max="16" width="14.26953125" bestFit="1" customWidth="1"/>
    <col min="17" max="17" width="16.08984375" bestFit="1" customWidth="1"/>
    <col min="18" max="18" width="14.26953125" bestFit="1" customWidth="1"/>
    <col min="19" max="19" width="16.08984375" bestFit="1" customWidth="1"/>
    <col min="20" max="20" width="14.26953125" bestFit="1" customWidth="1"/>
    <col min="21" max="21" width="16.08984375" bestFit="1" customWidth="1"/>
    <col min="22" max="22" width="14.26953125" bestFit="1" customWidth="1"/>
    <col min="23" max="23" width="16.08984375" bestFit="1" customWidth="1"/>
    <col min="24" max="24" width="14.26953125" bestFit="1" customWidth="1"/>
    <col min="25" max="25" width="16.08984375" bestFit="1" customWidth="1"/>
    <col min="26" max="26" width="14.26953125" bestFit="1" customWidth="1"/>
    <col min="27" max="27" width="16.08984375" bestFit="1" customWidth="1"/>
    <col min="28" max="28" width="14.26953125" bestFit="1" customWidth="1"/>
    <col min="29" max="29" width="16.08984375" bestFit="1" customWidth="1"/>
    <col min="30" max="30" width="14.26953125" bestFit="1" customWidth="1"/>
    <col min="31" max="31" width="16.08984375" bestFit="1" customWidth="1"/>
    <col min="32" max="32" width="14.26953125" bestFit="1" customWidth="1"/>
    <col min="33" max="33" width="16.08984375" bestFit="1" customWidth="1"/>
    <col min="34" max="34" width="14.26953125" bestFit="1" customWidth="1"/>
    <col min="35" max="35" width="16.08984375" bestFit="1" customWidth="1"/>
    <col min="36" max="36" width="14.26953125" bestFit="1" customWidth="1"/>
    <col min="37" max="37" width="16.08984375" bestFit="1" customWidth="1"/>
    <col min="38" max="38" width="14.26953125" bestFit="1" customWidth="1"/>
    <col min="39" max="39" width="16.08984375" bestFit="1" customWidth="1"/>
    <col min="40" max="40" width="14.26953125" bestFit="1" customWidth="1"/>
    <col min="41" max="41" width="16.08984375" bestFit="1" customWidth="1"/>
    <col min="42" max="42" width="14.26953125" bestFit="1" customWidth="1"/>
    <col min="43" max="43" width="16.08984375" bestFit="1" customWidth="1"/>
    <col min="44" max="44" width="14.26953125" bestFit="1" customWidth="1"/>
    <col min="45" max="45" width="16.08984375" bestFit="1" customWidth="1"/>
    <col min="46" max="46" width="14.26953125" bestFit="1" customWidth="1"/>
    <col min="47" max="47" width="16.08984375" bestFit="1" customWidth="1"/>
    <col min="48" max="48" width="14.26953125" bestFit="1" customWidth="1"/>
    <col min="49" max="49" width="16.08984375" bestFit="1" customWidth="1"/>
    <col min="50" max="50" width="14.26953125" bestFit="1" customWidth="1"/>
    <col min="51" max="51" width="16.08984375" bestFit="1" customWidth="1"/>
    <col min="52" max="52" width="14.26953125" bestFit="1" customWidth="1"/>
    <col min="53" max="53" width="16.08984375" bestFit="1" customWidth="1"/>
    <col min="54" max="54" width="14.26953125" bestFit="1" customWidth="1"/>
    <col min="55" max="55" width="16.08984375" bestFit="1" customWidth="1"/>
    <col min="56" max="56" width="14.26953125" bestFit="1" customWidth="1"/>
    <col min="57" max="57" width="16.08984375" bestFit="1" customWidth="1"/>
    <col min="58" max="58" width="14.26953125" bestFit="1" customWidth="1"/>
    <col min="59" max="59" width="16.08984375" bestFit="1" customWidth="1"/>
    <col min="60" max="60" width="14.26953125" bestFit="1" customWidth="1"/>
    <col min="61" max="61" width="16.08984375" bestFit="1" customWidth="1"/>
    <col min="62" max="62" width="14.26953125" bestFit="1" customWidth="1"/>
    <col min="63" max="63" width="16.08984375" bestFit="1" customWidth="1"/>
    <col min="64" max="64" width="18.81640625" bestFit="1" customWidth="1"/>
    <col min="65" max="65" width="20.6328125" bestFit="1" customWidth="1"/>
  </cols>
  <sheetData>
    <row r="3" spans="1:4" x14ac:dyDescent="0.35">
      <c r="A3" s="21" t="s">
        <v>74</v>
      </c>
      <c r="B3" t="s">
        <v>76</v>
      </c>
      <c r="C3" t="s">
        <v>162</v>
      </c>
      <c r="D3" t="s">
        <v>163</v>
      </c>
    </row>
    <row r="4" spans="1:4" x14ac:dyDescent="0.35">
      <c r="A4" s="22" t="s">
        <v>9</v>
      </c>
      <c r="B4">
        <v>4225</v>
      </c>
      <c r="C4">
        <v>220</v>
      </c>
      <c r="D4">
        <v>4005</v>
      </c>
    </row>
    <row r="5" spans="1:4" x14ac:dyDescent="0.35">
      <c r="A5" s="22" t="s">
        <v>7</v>
      </c>
      <c r="B5">
        <v>7080</v>
      </c>
      <c r="C5">
        <v>600</v>
      </c>
      <c r="D5">
        <v>6480</v>
      </c>
    </row>
    <row r="6" spans="1:4" x14ac:dyDescent="0.35">
      <c r="A6" s="22" t="s">
        <v>8</v>
      </c>
      <c r="B6">
        <v>4516</v>
      </c>
      <c r="C6">
        <v>640</v>
      </c>
      <c r="D6">
        <v>3876</v>
      </c>
    </row>
    <row r="7" spans="1:4" x14ac:dyDescent="0.35">
      <c r="A7" s="22" t="s">
        <v>6</v>
      </c>
      <c r="B7">
        <v>2005</v>
      </c>
      <c r="C7">
        <v>400</v>
      </c>
      <c r="D7">
        <v>1605</v>
      </c>
    </row>
    <row r="8" spans="1:4" x14ac:dyDescent="0.35">
      <c r="A8" s="22" t="s">
        <v>10</v>
      </c>
      <c r="B8">
        <v>7000</v>
      </c>
      <c r="C8">
        <v>240</v>
      </c>
      <c r="D8">
        <v>6760</v>
      </c>
    </row>
    <row r="9" spans="1:4" x14ac:dyDescent="0.35">
      <c r="A9" s="22" t="s">
        <v>11</v>
      </c>
      <c r="B9">
        <v>525</v>
      </c>
      <c r="C9">
        <v>48</v>
      </c>
      <c r="D9">
        <v>477</v>
      </c>
    </row>
    <row r="10" spans="1:4" x14ac:dyDescent="0.35">
      <c r="A10" s="22" t="s">
        <v>12</v>
      </c>
      <c r="B10">
        <v>1125</v>
      </c>
      <c r="C10">
        <v>60</v>
      </c>
      <c r="D10">
        <v>1065</v>
      </c>
    </row>
    <row r="11" spans="1:4" x14ac:dyDescent="0.35">
      <c r="A11" s="22" t="s">
        <v>75</v>
      </c>
      <c r="B11">
        <v>26476</v>
      </c>
      <c r="C11">
        <v>2208</v>
      </c>
      <c r="D11">
        <v>24268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8047-3032-402E-979C-0E8D02282E39}">
  <dimension ref="A1:Z143"/>
  <sheetViews>
    <sheetView topLeftCell="O7" workbookViewId="0">
      <selection activeCell="X14" sqref="X14"/>
    </sheetView>
  </sheetViews>
  <sheetFormatPr defaultRowHeight="14.5" x14ac:dyDescent="0.35"/>
  <cols>
    <col min="3" max="3" width="9.7265625" customWidth="1"/>
    <col min="4" max="4" width="10.36328125" customWidth="1"/>
    <col min="5" max="5" width="11" customWidth="1"/>
    <col min="6" max="6" width="11.54296875" customWidth="1"/>
    <col min="7" max="7" width="13.6328125" bestFit="1" customWidth="1"/>
    <col min="10" max="10" width="11.81640625" bestFit="1" customWidth="1"/>
    <col min="13" max="13" width="18.90625" bestFit="1" customWidth="1"/>
    <col min="14" max="14" width="14.08984375" bestFit="1" customWidth="1"/>
    <col min="15" max="15" width="14.08984375" style="9" customWidth="1"/>
    <col min="16" max="16" width="10.6328125" bestFit="1" customWidth="1"/>
    <col min="17" max="17" width="12.453125" style="11" bestFit="1" customWidth="1"/>
    <col min="18" max="19" width="12.1796875" style="9" bestFit="1" customWidth="1"/>
    <col min="20" max="20" width="14.36328125" style="13" bestFit="1" customWidth="1"/>
    <col min="22" max="22" width="14.54296875" bestFit="1" customWidth="1"/>
    <col min="23" max="23" width="11.1796875" style="9" customWidth="1"/>
    <col min="24" max="26" width="18.26953125" bestFit="1" customWidth="1"/>
  </cols>
  <sheetData>
    <row r="1" spans="1:26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16" t="s">
        <v>71</v>
      </c>
      <c r="P1" s="7" t="s">
        <v>69</v>
      </c>
      <c r="Q1" s="10" t="s">
        <v>70</v>
      </c>
      <c r="R1" s="8" t="s">
        <v>72</v>
      </c>
      <c r="S1" s="8" t="s">
        <v>4</v>
      </c>
      <c r="T1" s="12" t="s">
        <v>73</v>
      </c>
      <c r="U1" s="12"/>
      <c r="V1" s="12" t="s">
        <v>81</v>
      </c>
      <c r="W1" s="23" t="s">
        <v>82</v>
      </c>
      <c r="X1" s="12" t="s">
        <v>83</v>
      </c>
      <c r="Y1" s="12" t="s">
        <v>77</v>
      </c>
      <c r="Z1" s="12" t="s">
        <v>86</v>
      </c>
    </row>
    <row r="2" spans="1:26" x14ac:dyDescent="0.35">
      <c r="A2" s="1">
        <v>44621</v>
      </c>
      <c r="B2" s="2" t="s">
        <v>6</v>
      </c>
      <c r="C2" s="2">
        <v>50</v>
      </c>
      <c r="D2" s="2">
        <v>25</v>
      </c>
      <c r="E2" s="2">
        <v>1250</v>
      </c>
      <c r="F2" s="2">
        <v>200</v>
      </c>
      <c r="G2" s="2" t="str">
        <f>IF(Sheet1!$F2&gt;1000,"High",IF(Sheet1!$F2&gt;=500,"Medium","Low"))</f>
        <v>Low</v>
      </c>
      <c r="H2" s="2" t="s">
        <v>6</v>
      </c>
      <c r="I2" s="2">
        <f>VLOOKUP(Sheet1!$H2,Sheet1!$B$2:$F$143,3,FALSE)</f>
        <v>25</v>
      </c>
      <c r="J2" s="2" t="str">
        <f>_xlfn.CONCAT(Sheet1!$B2," ",Sheet1!$C2)</f>
        <v>ProductD 50</v>
      </c>
      <c r="K2" s="2" t="s">
        <v>6</v>
      </c>
      <c r="L2" s="2">
        <v>50</v>
      </c>
      <c r="M2" s="2"/>
      <c r="N2" s="2"/>
      <c r="O2" s="14">
        <f>C2*D2</f>
        <v>1250</v>
      </c>
      <c r="P2" t="s">
        <v>9</v>
      </c>
      <c r="Q2" s="11">
        <f>SUMIF(B2:B143,P2,C2:C143)</f>
        <v>4225</v>
      </c>
      <c r="R2" s="9">
        <f>SUMIF(B2:B143,P2,O2:O143)</f>
        <v>42250</v>
      </c>
      <c r="S2" s="9">
        <f>SUMIF(B2:B143,P2,E2:E143)</f>
        <v>42250</v>
      </c>
      <c r="T2" s="13">
        <f>SUMIF(B2:B143,P2,F2:F143)</f>
        <v>12052.5</v>
      </c>
      <c r="V2" t="s">
        <v>9</v>
      </c>
      <c r="W2" s="9">
        <v>12052.5</v>
      </c>
      <c r="X2" t="s">
        <v>79</v>
      </c>
      <c r="Y2" t="s">
        <v>160</v>
      </c>
      <c r="Z2" t="str">
        <f>IF(T2&gt;" "," ",VLOOKUP(T2,W2:X8,2,FALSE))</f>
        <v>Average Performance</v>
      </c>
    </row>
    <row r="3" spans="1:26" x14ac:dyDescent="0.35">
      <c r="A3" s="1">
        <v>44621</v>
      </c>
      <c r="B3" s="2" t="s">
        <v>6</v>
      </c>
      <c r="C3" s="2">
        <v>150</v>
      </c>
      <c r="D3" s="2">
        <v>25</v>
      </c>
      <c r="E3" s="2">
        <v>3750</v>
      </c>
      <c r="F3" s="2">
        <v>1350</v>
      </c>
      <c r="G3" s="2" t="str">
        <f>IF(Sheet1!$F3&gt;1000,"High",IF(Sheet1!$F3&gt;=500,"Medium","Low"))</f>
        <v>High</v>
      </c>
      <c r="H3" s="2" t="s">
        <v>6</v>
      </c>
      <c r="I3" s="2">
        <f>VLOOKUP(Sheet1!$H3,Sheet1!$B$2:$F$143,3,FALSE)</f>
        <v>25</v>
      </c>
      <c r="J3" s="2" t="str">
        <f>_xlfn.CONCAT(Sheet1!$B3," ",Sheet1!$C3)</f>
        <v>ProductD 150</v>
      </c>
      <c r="K3" s="2" t="s">
        <v>6</v>
      </c>
      <c r="L3" s="2">
        <v>150</v>
      </c>
      <c r="M3" s="2"/>
      <c r="N3" s="2"/>
      <c r="O3" s="17">
        <f t="shared" ref="O3:O66" si="0">C3*D3</f>
        <v>3750</v>
      </c>
      <c r="P3" t="s">
        <v>7</v>
      </c>
      <c r="Q3" s="11">
        <f t="shared" ref="Q3:Q8" si="1">SUMIF(B3:B144,P3,C3:C144)</f>
        <v>7080</v>
      </c>
      <c r="R3" s="9">
        <f t="shared" ref="R3:R8" si="2">SUMIF(B3:B144,P3,O3:O144)</f>
        <v>106200</v>
      </c>
      <c r="S3" s="9">
        <f t="shared" ref="S3:S8" si="3">SUMIF(B3:B144,P3,E3:E144)</f>
        <v>106200</v>
      </c>
      <c r="T3" s="13">
        <f t="shared" ref="T3:T8" si="4">SUMIF(B3:B144,P3,F3:F144)</f>
        <v>31748.75</v>
      </c>
      <c r="V3" t="s">
        <v>7</v>
      </c>
      <c r="W3" s="9">
        <v>31748.75</v>
      </c>
      <c r="X3" t="s">
        <v>78</v>
      </c>
      <c r="Y3" t="s">
        <v>161</v>
      </c>
      <c r="Z3" t="str">
        <f t="shared" ref="Z3:Z8" si="5">IF(T3&gt;" "," ",VLOOKUP(T3,W3:X9,2,FALSE))</f>
        <v>Top Performance</v>
      </c>
    </row>
    <row r="4" spans="1:26" x14ac:dyDescent="0.35">
      <c r="A4" s="1">
        <v>44621</v>
      </c>
      <c r="B4" s="2" t="s">
        <v>7</v>
      </c>
      <c r="C4" s="2">
        <v>135</v>
      </c>
      <c r="D4" s="2">
        <v>15</v>
      </c>
      <c r="E4" s="2">
        <v>2025</v>
      </c>
      <c r="F4" s="2">
        <v>303.75</v>
      </c>
      <c r="G4" s="2" t="str">
        <f>IF(Sheet1!$F4&gt;1000,"High",IF(Sheet1!$F4&gt;=500,"Medium","Low"))</f>
        <v>Low</v>
      </c>
      <c r="H4" s="2" t="s">
        <v>7</v>
      </c>
      <c r="I4" s="2">
        <f>VLOOKUP(Sheet1!$H4,Sheet1!$B$2:$F$143,3,FALSE)</f>
        <v>15</v>
      </c>
      <c r="J4" s="2" t="str">
        <f>_xlfn.CONCAT(Sheet1!$B4," ",Sheet1!$C4)</f>
        <v>ProductB 135</v>
      </c>
      <c r="K4" s="2" t="s">
        <v>7</v>
      </c>
      <c r="L4" s="2">
        <v>135</v>
      </c>
      <c r="M4" s="2"/>
      <c r="N4" s="2"/>
      <c r="O4" s="18">
        <f t="shared" si="0"/>
        <v>2025</v>
      </c>
      <c r="P4" t="s">
        <v>8</v>
      </c>
      <c r="Q4" s="11">
        <f t="shared" si="1"/>
        <v>4516</v>
      </c>
      <c r="R4" s="9">
        <f t="shared" si="2"/>
        <v>90320</v>
      </c>
      <c r="S4" s="9">
        <f t="shared" si="3"/>
        <v>90320</v>
      </c>
      <c r="T4" s="13">
        <f t="shared" si="4"/>
        <v>27797.5</v>
      </c>
      <c r="V4" t="s">
        <v>8</v>
      </c>
      <c r="W4" s="9">
        <v>27797.5</v>
      </c>
      <c r="X4" t="s">
        <v>84</v>
      </c>
      <c r="Y4" t="s">
        <v>85</v>
      </c>
      <c r="Z4" t="str">
        <f t="shared" si="5"/>
        <v>Top Permananace</v>
      </c>
    </row>
    <row r="5" spans="1:26" x14ac:dyDescent="0.35">
      <c r="A5" s="1">
        <v>44622</v>
      </c>
      <c r="B5" s="2" t="s">
        <v>8</v>
      </c>
      <c r="C5" s="2">
        <v>100</v>
      </c>
      <c r="D5" s="2">
        <v>20</v>
      </c>
      <c r="E5" s="2">
        <v>2000</v>
      </c>
      <c r="F5" s="2">
        <v>200</v>
      </c>
      <c r="G5" s="2" t="str">
        <f>IF(Sheet1!$F5&gt;1000,"High",IF(Sheet1!$F5&gt;=500,"Medium","Low"))</f>
        <v>Low</v>
      </c>
      <c r="H5" s="2" t="s">
        <v>8</v>
      </c>
      <c r="I5" s="2">
        <f>VLOOKUP(Sheet1!$H5,Sheet1!$B$2:$F$143,3,FALSE)</f>
        <v>20</v>
      </c>
      <c r="J5" s="2" t="str">
        <f>_xlfn.CONCAT(Sheet1!$B5," ",Sheet1!$C5)</f>
        <v>ProductC 100</v>
      </c>
      <c r="K5" s="2" t="s">
        <v>8</v>
      </c>
      <c r="L5" s="2">
        <v>100</v>
      </c>
      <c r="M5" s="2"/>
      <c r="N5" s="2"/>
      <c r="O5" s="14">
        <f t="shared" si="0"/>
        <v>2000</v>
      </c>
      <c r="P5" t="s">
        <v>6</v>
      </c>
      <c r="Q5" s="11">
        <f t="shared" si="1"/>
        <v>1805</v>
      </c>
      <c r="R5" s="9">
        <f t="shared" si="2"/>
        <v>45125</v>
      </c>
      <c r="S5" s="9">
        <f t="shared" si="3"/>
        <v>45125</v>
      </c>
      <c r="T5" s="13">
        <f t="shared" si="4"/>
        <v>14812.5</v>
      </c>
      <c r="V5" t="s">
        <v>6</v>
      </c>
      <c r="W5" s="9">
        <v>14812.5</v>
      </c>
      <c r="X5" t="s">
        <v>79</v>
      </c>
      <c r="Z5" t="str">
        <f t="shared" si="5"/>
        <v>Average Performance</v>
      </c>
    </row>
    <row r="6" spans="1:26" x14ac:dyDescent="0.35">
      <c r="A6" s="1">
        <v>44622</v>
      </c>
      <c r="B6" s="2" t="s">
        <v>6</v>
      </c>
      <c r="C6" s="2">
        <v>200</v>
      </c>
      <c r="D6" s="2">
        <v>25</v>
      </c>
      <c r="E6" s="2">
        <v>5000</v>
      </c>
      <c r="F6" s="2">
        <v>1500</v>
      </c>
      <c r="G6" s="2" t="str">
        <f>IF(Sheet1!$F6&gt;1000,"High",IF(Sheet1!$F6&gt;=500,"Medium","Low"))</f>
        <v>High</v>
      </c>
      <c r="H6" s="2" t="s">
        <v>6</v>
      </c>
      <c r="I6" s="2">
        <f>VLOOKUP(Sheet1!$H6,Sheet1!$B$2:$F$143,3,FALSE)</f>
        <v>25</v>
      </c>
      <c r="J6" s="2" t="str">
        <f>_xlfn.CONCAT(Sheet1!$B6," ",Sheet1!$C6)</f>
        <v>ProductD 200</v>
      </c>
      <c r="K6" s="2" t="s">
        <v>6</v>
      </c>
      <c r="L6" s="2">
        <v>200</v>
      </c>
      <c r="M6" s="2"/>
      <c r="N6" s="2"/>
      <c r="O6" s="19">
        <f t="shared" si="0"/>
        <v>5000</v>
      </c>
      <c r="P6" t="s">
        <v>10</v>
      </c>
      <c r="Q6" s="11">
        <f t="shared" si="1"/>
        <v>7000</v>
      </c>
      <c r="R6" s="9">
        <f t="shared" si="2"/>
        <v>84000</v>
      </c>
      <c r="S6" s="9">
        <f t="shared" si="3"/>
        <v>84000</v>
      </c>
      <c r="T6" s="13">
        <f t="shared" si="4"/>
        <v>28537.5</v>
      </c>
      <c r="V6" t="s">
        <v>10</v>
      </c>
      <c r="W6" s="9">
        <v>28537.5</v>
      </c>
      <c r="X6" t="s">
        <v>78</v>
      </c>
      <c r="Z6" t="str">
        <f t="shared" si="5"/>
        <v>Top Performance</v>
      </c>
    </row>
    <row r="7" spans="1:26" x14ac:dyDescent="0.35">
      <c r="A7" s="1">
        <v>44622</v>
      </c>
      <c r="B7" s="2" t="s">
        <v>9</v>
      </c>
      <c r="C7" s="2">
        <v>75</v>
      </c>
      <c r="D7" s="2">
        <v>10</v>
      </c>
      <c r="E7" s="2">
        <v>750</v>
      </c>
      <c r="F7" s="2">
        <v>112.5</v>
      </c>
      <c r="G7" s="2" t="str">
        <f>IF(Sheet1!$F7&gt;1000,"High",IF(Sheet1!$F7&gt;=500,"Medium","Low"))</f>
        <v>Low</v>
      </c>
      <c r="H7" s="2" t="s">
        <v>9</v>
      </c>
      <c r="I7" s="2">
        <f>VLOOKUP(Sheet1!$H7,Sheet1!$B$2:$F$143,3,FALSE)</f>
        <v>10</v>
      </c>
      <c r="J7" s="2" t="str">
        <f>_xlfn.CONCAT(Sheet1!$B7," ",Sheet1!$C7)</f>
        <v>ProductA 75</v>
      </c>
      <c r="K7" s="2" t="s">
        <v>9</v>
      </c>
      <c r="L7" s="2">
        <v>75</v>
      </c>
      <c r="M7" s="2"/>
      <c r="N7" s="2"/>
      <c r="O7" s="19">
        <f t="shared" si="0"/>
        <v>750</v>
      </c>
      <c r="P7" t="s">
        <v>11</v>
      </c>
      <c r="Q7" s="11">
        <f t="shared" si="1"/>
        <v>525</v>
      </c>
      <c r="R7" s="9">
        <f t="shared" si="2"/>
        <v>4200</v>
      </c>
      <c r="S7" s="9">
        <f t="shared" si="3"/>
        <v>4200</v>
      </c>
      <c r="T7" s="13">
        <f t="shared" si="4"/>
        <v>456.25</v>
      </c>
      <c r="V7" t="s">
        <v>11</v>
      </c>
      <c r="W7" s="9">
        <v>456.25</v>
      </c>
      <c r="X7" t="s">
        <v>80</v>
      </c>
      <c r="Z7" t="str">
        <f t="shared" si="5"/>
        <v>Low Performance</v>
      </c>
    </row>
    <row r="8" spans="1:26" x14ac:dyDescent="0.35">
      <c r="A8" s="1">
        <v>44622</v>
      </c>
      <c r="B8" s="2" t="s">
        <v>7</v>
      </c>
      <c r="C8" s="2">
        <v>150</v>
      </c>
      <c r="D8" s="2">
        <v>15</v>
      </c>
      <c r="E8" s="2">
        <v>2250</v>
      </c>
      <c r="F8" s="2">
        <v>450</v>
      </c>
      <c r="G8" s="2" t="str">
        <f>IF(Sheet1!$F8&gt;1000,"High",IF(Sheet1!$F8&gt;=500,"Medium","Low"))</f>
        <v>Low</v>
      </c>
      <c r="H8" s="2" t="s">
        <v>7</v>
      </c>
      <c r="I8" s="2">
        <f>VLOOKUP(Sheet1!$H8,Sheet1!$B$2:$F$143,3,FALSE)</f>
        <v>15</v>
      </c>
      <c r="J8" s="2" t="str">
        <f>_xlfn.CONCAT(Sheet1!$B8," ",Sheet1!$C8)</f>
        <v>ProductB 150</v>
      </c>
      <c r="K8" s="2" t="s">
        <v>7</v>
      </c>
      <c r="L8" s="2">
        <v>150</v>
      </c>
      <c r="M8" s="2"/>
      <c r="N8" s="2"/>
      <c r="O8" s="19">
        <f t="shared" si="0"/>
        <v>2250</v>
      </c>
      <c r="P8" t="s">
        <v>12</v>
      </c>
      <c r="Q8" s="11">
        <f t="shared" si="1"/>
        <v>1125</v>
      </c>
      <c r="R8" s="9">
        <f t="shared" si="2"/>
        <v>11250</v>
      </c>
      <c r="S8" s="9">
        <f t="shared" si="3"/>
        <v>11250</v>
      </c>
      <c r="T8" s="13">
        <f t="shared" si="4"/>
        <v>1296.25</v>
      </c>
      <c r="V8" t="s">
        <v>12</v>
      </c>
      <c r="W8" s="9">
        <v>1296.25</v>
      </c>
      <c r="X8" t="s">
        <v>80</v>
      </c>
      <c r="Z8" t="str">
        <f t="shared" si="5"/>
        <v>Low Performance</v>
      </c>
    </row>
    <row r="9" spans="1:26" x14ac:dyDescent="0.35">
      <c r="A9" s="1">
        <v>44622</v>
      </c>
      <c r="B9" s="2" t="s">
        <v>9</v>
      </c>
      <c r="C9" s="2">
        <v>200</v>
      </c>
      <c r="D9" s="2">
        <v>10</v>
      </c>
      <c r="E9" s="2">
        <v>2000</v>
      </c>
      <c r="F9" s="2">
        <v>400</v>
      </c>
      <c r="G9" s="2" t="str">
        <f>IF(Sheet1!$F9&gt;1000,"High",IF(Sheet1!$F9&gt;=500,"Medium","Low"))</f>
        <v>Low</v>
      </c>
      <c r="H9" s="2" t="s">
        <v>9</v>
      </c>
      <c r="I9" s="2">
        <f>VLOOKUP(Sheet1!$H9,Sheet1!$B$2:$F$143,3,FALSE)</f>
        <v>10</v>
      </c>
      <c r="J9" s="2" t="str">
        <f>_xlfn.CONCAT(Sheet1!$B9," ",Sheet1!$C9)</f>
        <v>ProductA 200</v>
      </c>
      <c r="K9" s="2" t="s">
        <v>9</v>
      </c>
      <c r="L9" s="2">
        <v>200</v>
      </c>
      <c r="M9" s="2"/>
      <c r="N9" s="2"/>
      <c r="O9" s="19">
        <f t="shared" si="0"/>
        <v>2000</v>
      </c>
    </row>
    <row r="10" spans="1:26" x14ac:dyDescent="0.35">
      <c r="A10" s="1">
        <v>44623</v>
      </c>
      <c r="B10" s="2" t="s">
        <v>8</v>
      </c>
      <c r="C10" s="2">
        <v>275</v>
      </c>
      <c r="D10" s="2">
        <v>20</v>
      </c>
      <c r="E10" s="2">
        <v>5500</v>
      </c>
      <c r="F10" s="2">
        <v>1725</v>
      </c>
      <c r="G10" s="2" t="str">
        <f>IF(Sheet1!$F10&gt;1000,"High",IF(Sheet1!$F10&gt;=500,"Medium","Low"))</f>
        <v>High</v>
      </c>
      <c r="H10" s="2" t="s">
        <v>8</v>
      </c>
      <c r="I10" s="2">
        <f>VLOOKUP(Sheet1!$H10,Sheet1!$B$2:$F$143,3,FALSE)</f>
        <v>20</v>
      </c>
      <c r="J10" s="2" t="str">
        <f>_xlfn.CONCAT(Sheet1!$B10," ",Sheet1!$C10)</f>
        <v>ProductC 275</v>
      </c>
      <c r="K10" s="2" t="s">
        <v>8</v>
      </c>
      <c r="L10" s="2">
        <v>275</v>
      </c>
      <c r="M10" s="2"/>
      <c r="N10" s="2"/>
      <c r="O10" s="18">
        <f t="shared" si="0"/>
        <v>5500</v>
      </c>
    </row>
    <row r="11" spans="1:26" x14ac:dyDescent="0.35">
      <c r="A11" s="1">
        <v>44623</v>
      </c>
      <c r="B11" s="2" t="s">
        <v>7</v>
      </c>
      <c r="C11" s="2">
        <v>250</v>
      </c>
      <c r="D11" s="2">
        <v>15</v>
      </c>
      <c r="E11" s="2">
        <v>3750</v>
      </c>
      <c r="F11" s="2">
        <v>1250</v>
      </c>
      <c r="G11" s="2" t="str">
        <f>IF(Sheet1!$F11&gt;1000,"High",IF(Sheet1!$F11&gt;=500,"Medium","Low"))</f>
        <v>High</v>
      </c>
      <c r="H11" s="2" t="s">
        <v>7</v>
      </c>
      <c r="I11" s="2">
        <f>VLOOKUP(Sheet1!$H11,Sheet1!$B$2:$F$143,3,FALSE)</f>
        <v>15</v>
      </c>
      <c r="J11" s="2" t="str">
        <f>_xlfn.CONCAT(Sheet1!$B11," ",Sheet1!$C11)</f>
        <v>ProductB 250</v>
      </c>
      <c r="K11" s="2" t="s">
        <v>7</v>
      </c>
      <c r="L11" s="2">
        <v>250</v>
      </c>
      <c r="M11" s="2"/>
      <c r="N11" s="2"/>
      <c r="O11" s="14">
        <f t="shared" si="0"/>
        <v>3750</v>
      </c>
    </row>
    <row r="12" spans="1:26" x14ac:dyDescent="0.35">
      <c r="A12" s="1">
        <v>44623</v>
      </c>
      <c r="B12" s="2" t="s">
        <v>10</v>
      </c>
      <c r="C12" s="2">
        <v>300</v>
      </c>
      <c r="D12" s="2">
        <v>12</v>
      </c>
      <c r="E12" s="2">
        <v>3600</v>
      </c>
      <c r="F12" s="2">
        <v>900</v>
      </c>
      <c r="G12" s="2" t="str">
        <f>IF(Sheet1!$F12&gt;1000,"High",IF(Sheet1!$F12&gt;=500,"Medium","Low"))</f>
        <v>Medium</v>
      </c>
      <c r="H12" s="2" t="s">
        <v>10</v>
      </c>
      <c r="I12" s="2">
        <f>VLOOKUP(Sheet1!$H12,Sheet1!$B$2:$F$143,3,FALSE)</f>
        <v>12</v>
      </c>
      <c r="J12" s="2" t="str">
        <f>_xlfn.CONCAT(Sheet1!$B12," ",Sheet1!$C12)</f>
        <v>ProductE 300</v>
      </c>
      <c r="K12" s="2" t="s">
        <v>10</v>
      </c>
      <c r="L12" s="2">
        <v>300</v>
      </c>
      <c r="M12" s="2"/>
      <c r="N12" s="2"/>
      <c r="O12" s="19">
        <f t="shared" si="0"/>
        <v>3600</v>
      </c>
    </row>
    <row r="13" spans="1:26" x14ac:dyDescent="0.35">
      <c r="A13" s="1">
        <v>44623</v>
      </c>
      <c r="B13" s="2" t="s">
        <v>8</v>
      </c>
      <c r="C13" s="2">
        <v>75</v>
      </c>
      <c r="D13" s="2">
        <v>20</v>
      </c>
      <c r="E13" s="2">
        <v>1500</v>
      </c>
      <c r="F13" s="2">
        <v>300</v>
      </c>
      <c r="G13" s="2" t="str">
        <f>IF(Sheet1!$F13&gt;1000,"High",IF(Sheet1!$F13&gt;=500,"Medium","Low"))</f>
        <v>Low</v>
      </c>
      <c r="H13" s="2" t="s">
        <v>8</v>
      </c>
      <c r="I13" s="2">
        <f>VLOOKUP(Sheet1!$H13,Sheet1!$B$2:$F$143,3,FALSE)</f>
        <v>20</v>
      </c>
      <c r="J13" s="2" t="str">
        <f>_xlfn.CONCAT(Sheet1!$B13," ",Sheet1!$C13)</f>
        <v>ProductC 75</v>
      </c>
      <c r="K13" s="2" t="s">
        <v>8</v>
      </c>
      <c r="L13" s="2">
        <v>75</v>
      </c>
      <c r="M13" s="2"/>
      <c r="N13" s="2"/>
      <c r="O13" s="19">
        <f t="shared" si="0"/>
        <v>1500</v>
      </c>
    </row>
    <row r="14" spans="1:26" x14ac:dyDescent="0.35">
      <c r="A14" s="1">
        <v>44624</v>
      </c>
      <c r="B14" s="2" t="s">
        <v>7</v>
      </c>
      <c r="C14" s="2">
        <v>400</v>
      </c>
      <c r="D14" s="2">
        <v>15</v>
      </c>
      <c r="E14" s="2">
        <v>6000</v>
      </c>
      <c r="F14" s="2">
        <v>3600</v>
      </c>
      <c r="G14" s="2" t="str">
        <f>IF(Sheet1!$F14&gt;1000,"High",IF(Sheet1!$F14&gt;=500,"Medium","Low"))</f>
        <v>High</v>
      </c>
      <c r="H14" s="2" t="s">
        <v>7</v>
      </c>
      <c r="I14" s="2">
        <f>VLOOKUP(Sheet1!$H14,Sheet1!$B$2:$F$143,3,FALSE)</f>
        <v>15</v>
      </c>
      <c r="J14" s="2" t="str">
        <f>_xlfn.CONCAT(Sheet1!$B14," ",Sheet1!$C14)</f>
        <v>ProductB 400</v>
      </c>
      <c r="K14" s="2" t="s">
        <v>7</v>
      </c>
      <c r="L14" s="2">
        <v>400</v>
      </c>
      <c r="M14" s="2"/>
      <c r="N14" s="2"/>
      <c r="O14" s="18">
        <f t="shared" si="0"/>
        <v>6000</v>
      </c>
    </row>
    <row r="15" spans="1:26" x14ac:dyDescent="0.35">
      <c r="A15" s="1">
        <v>44624</v>
      </c>
      <c r="B15" s="2" t="s">
        <v>8</v>
      </c>
      <c r="C15" s="2">
        <v>50</v>
      </c>
      <c r="D15" s="2">
        <v>20</v>
      </c>
      <c r="E15" s="2">
        <v>1000</v>
      </c>
      <c r="F15" s="2">
        <v>50</v>
      </c>
      <c r="G15" s="2" t="str">
        <f>IF(Sheet1!$F15&gt;1000,"High",IF(Sheet1!$F15&gt;=500,"Medium","Low"))</f>
        <v>Low</v>
      </c>
      <c r="H15" s="2" t="s">
        <v>8</v>
      </c>
      <c r="I15" s="2">
        <f>VLOOKUP(Sheet1!$H15,Sheet1!$B$2:$F$143,3,FALSE)</f>
        <v>20</v>
      </c>
      <c r="J15" s="2" t="str">
        <f>_xlfn.CONCAT(Sheet1!$B15," ",Sheet1!$C15)</f>
        <v>ProductC 50</v>
      </c>
      <c r="K15" s="2" t="s">
        <v>8</v>
      </c>
      <c r="L15" s="2">
        <v>50</v>
      </c>
      <c r="M15" s="2"/>
      <c r="N15" s="2"/>
      <c r="O15" s="18">
        <f t="shared" si="0"/>
        <v>1000</v>
      </c>
    </row>
    <row r="16" spans="1:26" x14ac:dyDescent="0.35">
      <c r="A16" s="1">
        <v>44624</v>
      </c>
      <c r="B16" s="2" t="s">
        <v>7</v>
      </c>
      <c r="C16" s="2">
        <v>50</v>
      </c>
      <c r="D16" s="2">
        <v>15</v>
      </c>
      <c r="E16" s="2">
        <v>750</v>
      </c>
      <c r="F16" s="2">
        <v>90</v>
      </c>
      <c r="G16" s="2" t="str">
        <f>IF(Sheet1!$F16&gt;1000,"High",IF(Sheet1!$F16&gt;=500,"Medium","Low"))</f>
        <v>Low</v>
      </c>
      <c r="H16" s="2" t="s">
        <v>7</v>
      </c>
      <c r="I16" s="2">
        <f>VLOOKUP(Sheet1!$H16,Sheet1!$B$2:$F$143,3,FALSE)</f>
        <v>15</v>
      </c>
      <c r="J16" s="2" t="str">
        <f>_xlfn.CONCAT(Sheet1!$B16," ",Sheet1!$C16)</f>
        <v>ProductB 50</v>
      </c>
      <c r="K16" s="2" t="s">
        <v>7</v>
      </c>
      <c r="L16" s="2">
        <v>50</v>
      </c>
      <c r="M16" s="2"/>
      <c r="N16" s="2"/>
      <c r="O16" s="14">
        <f t="shared" si="0"/>
        <v>750</v>
      </c>
    </row>
    <row r="17" spans="1:15" x14ac:dyDescent="0.35">
      <c r="A17" s="1">
        <v>44624</v>
      </c>
      <c r="B17" s="2" t="s">
        <v>8</v>
      </c>
      <c r="C17" s="2">
        <v>150</v>
      </c>
      <c r="D17" s="2">
        <v>20</v>
      </c>
      <c r="E17" s="2">
        <v>3000</v>
      </c>
      <c r="F17" s="2">
        <v>600</v>
      </c>
      <c r="G17" s="2" t="str">
        <f>IF(Sheet1!$F17&gt;1000,"High",IF(Sheet1!$F17&gt;=500,"Medium","Low"))</f>
        <v>Medium</v>
      </c>
      <c r="H17" s="2" t="s">
        <v>8</v>
      </c>
      <c r="I17" s="2">
        <f>VLOOKUP(Sheet1!$H17,Sheet1!$B$2:$F$143,3,FALSE)</f>
        <v>20</v>
      </c>
      <c r="J17" s="2" t="str">
        <f>_xlfn.CONCAT(Sheet1!$B17," ",Sheet1!$C17)</f>
        <v>ProductC 150</v>
      </c>
      <c r="K17" s="2" t="s">
        <v>8</v>
      </c>
      <c r="L17" s="2">
        <v>150</v>
      </c>
      <c r="M17" s="2"/>
      <c r="N17" s="2"/>
      <c r="O17" s="19">
        <f t="shared" si="0"/>
        <v>3000</v>
      </c>
    </row>
    <row r="18" spans="1:15" x14ac:dyDescent="0.35">
      <c r="A18" s="1">
        <v>44624</v>
      </c>
      <c r="B18" s="2" t="s">
        <v>7</v>
      </c>
      <c r="C18" s="2">
        <v>110</v>
      </c>
      <c r="D18" s="2">
        <v>15</v>
      </c>
      <c r="E18" s="2">
        <v>1650</v>
      </c>
      <c r="F18" s="2">
        <v>247.5</v>
      </c>
      <c r="G18" s="2" t="str">
        <f>IF(Sheet1!$F18&gt;1000,"High",IF(Sheet1!$F18&gt;=500,"Medium","Low"))</f>
        <v>Low</v>
      </c>
      <c r="H18" s="2" t="s">
        <v>7</v>
      </c>
      <c r="I18" s="2">
        <f>VLOOKUP(Sheet1!$H18,Sheet1!$B$2:$F$143,3,FALSE)</f>
        <v>15</v>
      </c>
      <c r="J18" s="2" t="str">
        <f>_xlfn.CONCAT(Sheet1!$B18," ",Sheet1!$C18)</f>
        <v>ProductB 110</v>
      </c>
      <c r="K18" s="2" t="s">
        <v>7</v>
      </c>
      <c r="L18" s="2">
        <v>110</v>
      </c>
      <c r="M18" s="2"/>
      <c r="N18" s="2"/>
      <c r="O18" s="19">
        <f t="shared" si="0"/>
        <v>1650</v>
      </c>
    </row>
    <row r="19" spans="1:15" x14ac:dyDescent="0.35">
      <c r="A19" s="1">
        <v>44624</v>
      </c>
      <c r="B19" s="2" t="s">
        <v>10</v>
      </c>
      <c r="C19" s="2">
        <v>500</v>
      </c>
      <c r="D19" s="2">
        <v>12</v>
      </c>
      <c r="E19" s="2">
        <v>6000</v>
      </c>
      <c r="F19" s="2">
        <v>2500</v>
      </c>
      <c r="G19" s="2" t="str">
        <f>IF(Sheet1!$F19&gt;1000,"High",IF(Sheet1!$F19&gt;=500,"Medium","Low"))</f>
        <v>High</v>
      </c>
      <c r="H19" s="2" t="s">
        <v>10</v>
      </c>
      <c r="I19" s="2">
        <f>VLOOKUP(Sheet1!$H19,Sheet1!$B$2:$F$143,3,FALSE)</f>
        <v>12</v>
      </c>
      <c r="J19" s="2" t="str">
        <f>_xlfn.CONCAT(Sheet1!$B19," ",Sheet1!$C19)</f>
        <v>ProductE 500</v>
      </c>
      <c r="K19" s="2" t="s">
        <v>10</v>
      </c>
      <c r="L19" s="2">
        <v>500</v>
      </c>
      <c r="M19" s="2"/>
      <c r="N19" s="2"/>
      <c r="O19" s="19">
        <f t="shared" si="0"/>
        <v>6000</v>
      </c>
    </row>
    <row r="20" spans="1:15" x14ac:dyDescent="0.35">
      <c r="A20" s="1">
        <v>44624</v>
      </c>
      <c r="B20" s="2" t="s">
        <v>8</v>
      </c>
      <c r="C20" s="2">
        <v>100</v>
      </c>
      <c r="D20" s="2">
        <v>20</v>
      </c>
      <c r="E20" s="2">
        <v>2000</v>
      </c>
      <c r="F20" s="2">
        <v>100</v>
      </c>
      <c r="G20" s="2" t="str">
        <f>IF(Sheet1!$F20&gt;1000,"High",IF(Sheet1!$F20&gt;=500,"Medium","Low"))</f>
        <v>Low</v>
      </c>
      <c r="H20" s="2" t="s">
        <v>8</v>
      </c>
      <c r="I20" s="2">
        <f>VLOOKUP(Sheet1!$H20,Sheet1!$B$2:$F$143,3,FALSE)</f>
        <v>20</v>
      </c>
      <c r="J20" s="2" t="str">
        <f>_xlfn.CONCAT(Sheet1!$B20," ",Sheet1!$C20)</f>
        <v>ProductC 100</v>
      </c>
      <c r="K20" s="2" t="s">
        <v>8</v>
      </c>
      <c r="L20" s="2">
        <v>100</v>
      </c>
      <c r="M20" s="2"/>
      <c r="N20" s="2"/>
      <c r="O20" s="19">
        <f t="shared" si="0"/>
        <v>2000</v>
      </c>
    </row>
    <row r="21" spans="1:15" x14ac:dyDescent="0.35">
      <c r="A21" s="1">
        <v>44624</v>
      </c>
      <c r="B21" s="2" t="s">
        <v>10</v>
      </c>
      <c r="C21" s="2">
        <v>350</v>
      </c>
      <c r="D21" s="2">
        <v>12</v>
      </c>
      <c r="E21" s="2">
        <v>4200</v>
      </c>
      <c r="F21" s="2">
        <v>1225</v>
      </c>
      <c r="G21" s="2" t="str">
        <f>IF(Sheet1!$F21&gt;1000,"High",IF(Sheet1!$F21&gt;=500,"Medium","Low"))</f>
        <v>High</v>
      </c>
      <c r="H21" s="2" t="s">
        <v>10</v>
      </c>
      <c r="I21" s="2">
        <f>VLOOKUP(Sheet1!$H21,Sheet1!$B$2:$F$143,3,FALSE)</f>
        <v>12</v>
      </c>
      <c r="J21" s="2" t="str">
        <f>_xlfn.CONCAT(Sheet1!$B21," ",Sheet1!$C21)</f>
        <v>ProductE 350</v>
      </c>
      <c r="K21" s="2" t="s">
        <v>10</v>
      </c>
      <c r="L21" s="2">
        <v>350</v>
      </c>
      <c r="M21" s="2"/>
      <c r="N21" s="2"/>
      <c r="O21" s="18">
        <f t="shared" si="0"/>
        <v>4200</v>
      </c>
    </row>
    <row r="22" spans="1:15" x14ac:dyDescent="0.35">
      <c r="A22" s="1">
        <v>44625</v>
      </c>
      <c r="B22" s="2" t="s">
        <v>8</v>
      </c>
      <c r="C22" s="2">
        <v>125</v>
      </c>
      <c r="D22" s="2">
        <v>20</v>
      </c>
      <c r="E22" s="2">
        <v>2500</v>
      </c>
      <c r="F22" s="2">
        <v>375</v>
      </c>
      <c r="G22" s="2" t="str">
        <f>IF(Sheet1!$F22&gt;1000,"High",IF(Sheet1!$F22&gt;=500,"Medium","Low"))</f>
        <v>Low</v>
      </c>
      <c r="H22" s="2" t="s">
        <v>8</v>
      </c>
      <c r="I22" s="2">
        <f>VLOOKUP(Sheet1!$H22,Sheet1!$B$2:$F$143,3,FALSE)</f>
        <v>20</v>
      </c>
      <c r="J22" s="2" t="str">
        <f>_xlfn.CONCAT(Sheet1!$B22," ",Sheet1!$C22)</f>
        <v>ProductC 125</v>
      </c>
      <c r="K22" s="2" t="s">
        <v>8</v>
      </c>
      <c r="L22" s="2">
        <v>125</v>
      </c>
      <c r="M22" s="2"/>
      <c r="N22" s="2"/>
      <c r="O22" s="19">
        <f t="shared" si="0"/>
        <v>2500</v>
      </c>
    </row>
    <row r="23" spans="1:15" x14ac:dyDescent="0.35">
      <c r="A23" s="1">
        <v>44625</v>
      </c>
      <c r="B23" s="2" t="s">
        <v>9</v>
      </c>
      <c r="C23" s="2">
        <v>125</v>
      </c>
      <c r="D23" s="2">
        <v>10</v>
      </c>
      <c r="E23" s="2">
        <v>1250</v>
      </c>
      <c r="F23" s="2">
        <v>312.5</v>
      </c>
      <c r="G23" s="2" t="str">
        <f>IF(Sheet1!$F23&gt;1000,"High",IF(Sheet1!$F23&gt;=500,"Medium","Low"))</f>
        <v>Low</v>
      </c>
      <c r="H23" s="2" t="s">
        <v>9</v>
      </c>
      <c r="I23" s="2">
        <f>VLOOKUP(Sheet1!$H23,Sheet1!$B$2:$F$143,3,FALSE)</f>
        <v>10</v>
      </c>
      <c r="J23" s="2" t="str">
        <f>_xlfn.CONCAT(Sheet1!$B23," ",Sheet1!$C23)</f>
        <v>ProductA 125</v>
      </c>
      <c r="K23" s="2" t="s">
        <v>9</v>
      </c>
      <c r="L23" s="2">
        <v>125</v>
      </c>
      <c r="M23" s="2"/>
      <c r="N23" s="2"/>
      <c r="O23" s="19">
        <f t="shared" si="0"/>
        <v>1250</v>
      </c>
    </row>
    <row r="24" spans="1:15" x14ac:dyDescent="0.35">
      <c r="A24" s="1">
        <v>44625</v>
      </c>
      <c r="B24" s="2" t="s">
        <v>7</v>
      </c>
      <c r="C24" s="2">
        <v>50</v>
      </c>
      <c r="D24" s="2">
        <v>15</v>
      </c>
      <c r="E24" s="2">
        <v>750</v>
      </c>
      <c r="F24" s="2">
        <v>112.5</v>
      </c>
      <c r="G24" s="2" t="str">
        <f>IF(Sheet1!$F24&gt;1000,"High",IF(Sheet1!$F24&gt;=500,"Medium","Low"))</f>
        <v>Low</v>
      </c>
      <c r="H24" s="2" t="s">
        <v>7</v>
      </c>
      <c r="I24" s="2">
        <f>VLOOKUP(Sheet1!$H24,Sheet1!$B$2:$F$143,3,FALSE)</f>
        <v>15</v>
      </c>
      <c r="J24" s="2" t="str">
        <f>_xlfn.CONCAT(Sheet1!$B24," ",Sheet1!$C24)</f>
        <v>ProductB 50</v>
      </c>
      <c r="K24" s="2" t="s">
        <v>7</v>
      </c>
      <c r="L24" s="2">
        <v>50</v>
      </c>
      <c r="M24" s="2"/>
      <c r="N24" s="2"/>
      <c r="O24" s="19">
        <f t="shared" si="0"/>
        <v>750</v>
      </c>
    </row>
    <row r="25" spans="1:15" x14ac:dyDescent="0.35">
      <c r="A25" s="1">
        <v>44625</v>
      </c>
      <c r="B25" s="2" t="s">
        <v>7</v>
      </c>
      <c r="C25" s="2">
        <v>200</v>
      </c>
      <c r="D25" s="2">
        <v>15</v>
      </c>
      <c r="E25" s="2">
        <v>3000</v>
      </c>
      <c r="F25" s="2">
        <v>1000</v>
      </c>
      <c r="G25" s="2" t="str">
        <f>IF(Sheet1!$F25&gt;1000,"High",IF(Sheet1!$F25&gt;=500,"Medium","Low"))</f>
        <v>Medium</v>
      </c>
      <c r="H25" s="2" t="s">
        <v>7</v>
      </c>
      <c r="I25" s="2">
        <f>VLOOKUP(Sheet1!$H25,Sheet1!$B$2:$F$143,3,FALSE)</f>
        <v>15</v>
      </c>
      <c r="J25" s="2" t="str">
        <f>_xlfn.CONCAT(Sheet1!$B25," ",Sheet1!$C25)</f>
        <v>ProductB 200</v>
      </c>
      <c r="K25" s="2" t="s">
        <v>7</v>
      </c>
      <c r="L25" s="2">
        <v>200</v>
      </c>
      <c r="M25" s="2"/>
      <c r="N25" s="2"/>
      <c r="O25" s="19">
        <f t="shared" si="0"/>
        <v>3000</v>
      </c>
    </row>
    <row r="26" spans="1:15" x14ac:dyDescent="0.35">
      <c r="A26" s="1">
        <v>44625</v>
      </c>
      <c r="B26" s="2" t="s">
        <v>8</v>
      </c>
      <c r="C26" s="2">
        <v>175</v>
      </c>
      <c r="D26" s="2">
        <v>20</v>
      </c>
      <c r="E26" s="2">
        <v>3500</v>
      </c>
      <c r="F26" s="2">
        <v>875</v>
      </c>
      <c r="G26" s="2" t="str">
        <f>IF(Sheet1!$F26&gt;1000,"High",IF(Sheet1!$F26&gt;=500,"Medium","Low"))</f>
        <v>Medium</v>
      </c>
      <c r="H26" s="2" t="s">
        <v>8</v>
      </c>
      <c r="I26" s="2">
        <f>VLOOKUP(Sheet1!$H26,Sheet1!$B$2:$F$143,3,FALSE)</f>
        <v>20</v>
      </c>
      <c r="J26" s="2" t="str">
        <f>_xlfn.CONCAT(Sheet1!$B26," ",Sheet1!$C26)</f>
        <v>ProductC 175</v>
      </c>
      <c r="K26" s="2" t="s">
        <v>8</v>
      </c>
      <c r="L26" s="2">
        <v>175</v>
      </c>
      <c r="M26" s="2"/>
      <c r="N26" s="2"/>
      <c r="O26" s="18">
        <f t="shared" si="0"/>
        <v>3500</v>
      </c>
    </row>
    <row r="27" spans="1:15" x14ac:dyDescent="0.35">
      <c r="A27" s="1">
        <v>44625</v>
      </c>
      <c r="B27" s="2" t="s">
        <v>6</v>
      </c>
      <c r="C27" s="2">
        <v>100</v>
      </c>
      <c r="D27" s="2">
        <v>25</v>
      </c>
      <c r="E27" s="2">
        <v>2500</v>
      </c>
      <c r="F27" s="2">
        <v>750</v>
      </c>
      <c r="G27" s="2" t="str">
        <f>IF(Sheet1!$F27&gt;1000,"High",IF(Sheet1!$F27&gt;=500,"Medium","Low"))</f>
        <v>Medium</v>
      </c>
      <c r="H27" s="2" t="s">
        <v>6</v>
      </c>
      <c r="I27" s="2">
        <f>VLOOKUP(Sheet1!$H27,Sheet1!$B$2:$F$143,3,FALSE)</f>
        <v>25</v>
      </c>
      <c r="J27" s="2" t="str">
        <f>_xlfn.CONCAT(Sheet1!$B27," ",Sheet1!$C27)</f>
        <v>ProductD 100</v>
      </c>
      <c r="K27" s="2" t="s">
        <v>6</v>
      </c>
      <c r="L27" s="2">
        <v>100</v>
      </c>
      <c r="M27" s="2"/>
      <c r="N27" s="2"/>
      <c r="O27" s="14">
        <f t="shared" si="0"/>
        <v>2500</v>
      </c>
    </row>
    <row r="28" spans="1:15" x14ac:dyDescent="0.35">
      <c r="A28" s="1">
        <v>44626</v>
      </c>
      <c r="B28" s="2" t="s">
        <v>7</v>
      </c>
      <c r="C28" s="2">
        <v>200</v>
      </c>
      <c r="D28" s="2">
        <v>15</v>
      </c>
      <c r="E28" s="2">
        <v>3000</v>
      </c>
      <c r="F28" s="2">
        <v>600</v>
      </c>
      <c r="G28" s="2" t="str">
        <f>IF(Sheet1!$F28&gt;1000,"High",IF(Sheet1!$F28&gt;=500,"Medium","Low"))</f>
        <v>Medium</v>
      </c>
      <c r="H28" s="2" t="s">
        <v>7</v>
      </c>
      <c r="I28" s="2">
        <f>VLOOKUP(Sheet1!$H28,Sheet1!$B$2:$F$143,3,FALSE)</f>
        <v>15</v>
      </c>
      <c r="J28" s="2" t="str">
        <f>_xlfn.CONCAT(Sheet1!$B28," ",Sheet1!$C28)</f>
        <v>ProductB 200</v>
      </c>
      <c r="K28" s="2" t="s">
        <v>7</v>
      </c>
      <c r="L28" s="2">
        <v>200</v>
      </c>
      <c r="M28" s="2"/>
      <c r="N28" s="2"/>
      <c r="O28" s="19">
        <f t="shared" si="0"/>
        <v>3000</v>
      </c>
    </row>
    <row r="29" spans="1:15" x14ac:dyDescent="0.35">
      <c r="A29" s="1">
        <v>44626</v>
      </c>
      <c r="B29" s="2" t="s">
        <v>9</v>
      </c>
      <c r="C29" s="2">
        <v>50</v>
      </c>
      <c r="D29" s="2">
        <v>10</v>
      </c>
      <c r="E29" s="2">
        <v>500</v>
      </c>
      <c r="F29" s="2">
        <v>50</v>
      </c>
      <c r="G29" s="2" t="str">
        <f>IF(Sheet1!$F29&gt;1000,"High",IF(Sheet1!$F29&gt;=500,"Medium","Low"))</f>
        <v>Low</v>
      </c>
      <c r="H29" s="2" t="s">
        <v>9</v>
      </c>
      <c r="I29" s="2">
        <f>VLOOKUP(Sheet1!$H29,Sheet1!$B$2:$F$143,3,FALSE)</f>
        <v>10</v>
      </c>
      <c r="J29" s="2" t="str">
        <f>_xlfn.CONCAT(Sheet1!$B29," ",Sheet1!$C29)</f>
        <v>ProductA 50</v>
      </c>
      <c r="K29" s="2" t="s">
        <v>9</v>
      </c>
      <c r="L29" s="2">
        <v>50</v>
      </c>
      <c r="M29" s="2"/>
      <c r="N29" s="2"/>
      <c r="O29" s="19">
        <f t="shared" si="0"/>
        <v>500</v>
      </c>
    </row>
    <row r="30" spans="1:15" x14ac:dyDescent="0.35">
      <c r="A30" s="1">
        <v>44626</v>
      </c>
      <c r="B30" s="2" t="s">
        <v>8</v>
      </c>
      <c r="C30" s="2">
        <v>200</v>
      </c>
      <c r="D30" s="2">
        <v>20</v>
      </c>
      <c r="E30" s="2">
        <v>4000</v>
      </c>
      <c r="F30" s="2">
        <v>600</v>
      </c>
      <c r="G30" s="2" t="str">
        <f>IF(Sheet1!$F30&gt;1000,"High",IF(Sheet1!$F30&gt;=500,"Medium","Low"))</f>
        <v>Medium</v>
      </c>
      <c r="H30" s="2" t="s">
        <v>8</v>
      </c>
      <c r="I30" s="2">
        <f>VLOOKUP(Sheet1!$H30,Sheet1!$B$2:$F$143,3,FALSE)</f>
        <v>20</v>
      </c>
      <c r="J30" s="2" t="str">
        <f>_xlfn.CONCAT(Sheet1!$B30," ",Sheet1!$C30)</f>
        <v>ProductC 200</v>
      </c>
      <c r="K30" s="2" t="s">
        <v>8</v>
      </c>
      <c r="L30" s="2">
        <v>200</v>
      </c>
      <c r="M30" s="2"/>
      <c r="N30" s="2"/>
      <c r="O30" s="20">
        <f t="shared" si="0"/>
        <v>4000</v>
      </c>
    </row>
    <row r="31" spans="1:15" x14ac:dyDescent="0.35">
      <c r="A31" s="1">
        <v>44626</v>
      </c>
      <c r="B31" s="2" t="s">
        <v>9</v>
      </c>
      <c r="C31" s="2">
        <v>200</v>
      </c>
      <c r="D31" s="2">
        <v>10</v>
      </c>
      <c r="E31" s="2">
        <v>2000</v>
      </c>
      <c r="F31" s="2">
        <v>800</v>
      </c>
      <c r="G31" s="2" t="str">
        <f>IF(Sheet1!$F31&gt;1000,"High",IF(Sheet1!$F31&gt;=500,"Medium","Low"))</f>
        <v>Medium</v>
      </c>
      <c r="H31" s="2" t="s">
        <v>9</v>
      </c>
      <c r="I31" s="2">
        <f>VLOOKUP(Sheet1!$H31,Sheet1!$B$2:$F$143,3,FALSE)</f>
        <v>10</v>
      </c>
      <c r="J31" s="2" t="str">
        <f>_xlfn.CONCAT(Sheet1!$B31," ",Sheet1!$C31)</f>
        <v>ProductA 200</v>
      </c>
      <c r="K31" s="2" t="s">
        <v>9</v>
      </c>
      <c r="L31" s="2">
        <v>200</v>
      </c>
      <c r="M31" s="2"/>
      <c r="N31" s="2"/>
      <c r="O31" s="20">
        <f t="shared" si="0"/>
        <v>2000</v>
      </c>
    </row>
    <row r="32" spans="1:15" x14ac:dyDescent="0.35">
      <c r="A32" s="1">
        <v>44626</v>
      </c>
      <c r="B32" s="2" t="s">
        <v>8</v>
      </c>
      <c r="C32" s="2">
        <v>75</v>
      </c>
      <c r="D32" s="2">
        <v>20</v>
      </c>
      <c r="E32" s="2">
        <v>1500</v>
      </c>
      <c r="F32" s="2">
        <v>75</v>
      </c>
      <c r="G32" s="2" t="str">
        <f>IF(Sheet1!$F32&gt;1000,"High",IF(Sheet1!$F32&gt;=500,"Medium","Low"))</f>
        <v>Low</v>
      </c>
      <c r="H32" s="2" t="s">
        <v>8</v>
      </c>
      <c r="I32" s="2">
        <f>VLOOKUP(Sheet1!$H32,Sheet1!$B$2:$F$143,3,FALSE)</f>
        <v>20</v>
      </c>
      <c r="J32" s="2" t="str">
        <f>_xlfn.CONCAT(Sheet1!$B32," ",Sheet1!$C32)</f>
        <v>ProductC 75</v>
      </c>
      <c r="K32" s="2" t="s">
        <v>8</v>
      </c>
      <c r="L32" s="2">
        <v>75</v>
      </c>
      <c r="M32" s="2"/>
      <c r="N32" s="2"/>
      <c r="O32" s="20">
        <f t="shared" si="0"/>
        <v>1500</v>
      </c>
    </row>
    <row r="33" spans="1:15" x14ac:dyDescent="0.35">
      <c r="A33" s="1">
        <v>44626</v>
      </c>
      <c r="B33" s="2" t="s">
        <v>8</v>
      </c>
      <c r="C33" s="2">
        <v>125</v>
      </c>
      <c r="D33" s="2">
        <v>20</v>
      </c>
      <c r="E33" s="2">
        <v>2500</v>
      </c>
      <c r="F33" s="2">
        <v>375</v>
      </c>
      <c r="G33" s="2" t="str">
        <f>IF(Sheet1!$F33&gt;1000,"High",IF(Sheet1!$F33&gt;=500,"Medium","Low"))</f>
        <v>Low</v>
      </c>
      <c r="H33" s="2" t="s">
        <v>8</v>
      </c>
      <c r="I33" s="2">
        <f>VLOOKUP(Sheet1!$H33,Sheet1!$B$2:$F$143,3,FALSE)</f>
        <v>20</v>
      </c>
      <c r="J33" s="2" t="str">
        <f>_xlfn.CONCAT(Sheet1!$B33," ",Sheet1!$C33)</f>
        <v>ProductC 125</v>
      </c>
      <c r="K33" s="2" t="s">
        <v>8</v>
      </c>
      <c r="L33" s="2">
        <v>125</v>
      </c>
      <c r="M33" s="2"/>
      <c r="N33" s="2"/>
      <c r="O33" s="17">
        <f t="shared" si="0"/>
        <v>2500</v>
      </c>
    </row>
    <row r="34" spans="1:15" x14ac:dyDescent="0.35">
      <c r="A34" s="1">
        <v>44626</v>
      </c>
      <c r="B34" s="2" t="s">
        <v>6</v>
      </c>
      <c r="C34" s="2">
        <v>125</v>
      </c>
      <c r="D34" s="2">
        <v>25</v>
      </c>
      <c r="E34" s="2">
        <v>3125</v>
      </c>
      <c r="F34" s="2">
        <v>937.5</v>
      </c>
      <c r="G34" s="2" t="str">
        <f>IF(Sheet1!$F34&gt;1000,"High",IF(Sheet1!$F34&gt;=500,"Medium","Low"))</f>
        <v>Medium</v>
      </c>
      <c r="H34" s="2" t="s">
        <v>6</v>
      </c>
      <c r="I34" s="2">
        <f>VLOOKUP(Sheet1!$H34,Sheet1!$B$2:$F$143,3,FALSE)</f>
        <v>25</v>
      </c>
      <c r="J34" s="2" t="str">
        <f>_xlfn.CONCAT(Sheet1!$B34," ",Sheet1!$C34)</f>
        <v>ProductD 125</v>
      </c>
      <c r="K34" s="2" t="s">
        <v>6</v>
      </c>
      <c r="L34" s="2">
        <v>125</v>
      </c>
      <c r="M34" s="2"/>
      <c r="N34" s="2"/>
      <c r="O34" s="18">
        <f t="shared" si="0"/>
        <v>3125</v>
      </c>
    </row>
    <row r="35" spans="1:15" x14ac:dyDescent="0.35">
      <c r="A35" s="1">
        <v>44627</v>
      </c>
      <c r="B35" s="2" t="s">
        <v>7</v>
      </c>
      <c r="C35" s="2">
        <v>75</v>
      </c>
      <c r="D35" s="2">
        <v>15</v>
      </c>
      <c r="E35" s="2">
        <v>1125</v>
      </c>
      <c r="F35" s="2">
        <v>225</v>
      </c>
      <c r="G35" s="2" t="str">
        <f>IF(Sheet1!$F35&gt;1000,"High",IF(Sheet1!$F35&gt;=500,"Medium","Low"))</f>
        <v>Low</v>
      </c>
      <c r="H35" s="2" t="s">
        <v>7</v>
      </c>
      <c r="I35" s="2">
        <f>VLOOKUP(Sheet1!$H35,Sheet1!$B$2:$F$143,3,FALSE)</f>
        <v>15</v>
      </c>
      <c r="J35" s="2" t="str">
        <f>_xlfn.CONCAT(Sheet1!$B35," ",Sheet1!$C35)</f>
        <v>ProductB 75</v>
      </c>
      <c r="K35" s="2" t="s">
        <v>7</v>
      </c>
      <c r="L35" s="2">
        <v>75</v>
      </c>
      <c r="M35" s="2"/>
      <c r="N35" s="2"/>
      <c r="O35" s="14">
        <f t="shared" si="0"/>
        <v>1125</v>
      </c>
    </row>
    <row r="36" spans="1:15" x14ac:dyDescent="0.35">
      <c r="A36" s="1">
        <v>44627</v>
      </c>
      <c r="B36" s="2" t="s">
        <v>10</v>
      </c>
      <c r="C36" s="2">
        <v>450</v>
      </c>
      <c r="D36" s="2">
        <v>12</v>
      </c>
      <c r="E36" s="2">
        <v>5400</v>
      </c>
      <c r="F36" s="2">
        <v>2025</v>
      </c>
      <c r="G36" s="2" t="str">
        <f>IF(Sheet1!$F36&gt;1000,"High",IF(Sheet1!$F36&gt;=500,"Medium","Low"))</f>
        <v>High</v>
      </c>
      <c r="H36" s="2" t="s">
        <v>10</v>
      </c>
      <c r="I36" s="2">
        <f>VLOOKUP(Sheet1!$H36,Sheet1!$B$2:$F$143,3,FALSE)</f>
        <v>12</v>
      </c>
      <c r="J36" s="2" t="str">
        <f>_xlfn.CONCAT(Sheet1!$B36," ",Sheet1!$C36)</f>
        <v>ProductE 450</v>
      </c>
      <c r="K36" s="2" t="s">
        <v>10</v>
      </c>
      <c r="L36" s="2">
        <v>450</v>
      </c>
      <c r="M36" s="2"/>
      <c r="N36" s="2"/>
      <c r="O36" s="18">
        <f t="shared" si="0"/>
        <v>5400</v>
      </c>
    </row>
    <row r="37" spans="1:15" x14ac:dyDescent="0.35">
      <c r="A37" s="1">
        <v>44627</v>
      </c>
      <c r="B37" s="2" t="s">
        <v>9</v>
      </c>
      <c r="C37" s="2">
        <v>400</v>
      </c>
      <c r="D37" s="2">
        <v>10</v>
      </c>
      <c r="E37" s="2">
        <v>4000</v>
      </c>
      <c r="F37" s="2">
        <v>1600</v>
      </c>
      <c r="G37" s="2" t="str">
        <f>IF(Sheet1!$F37&gt;1000,"High",IF(Sheet1!$F37&gt;=500,"Medium","Low"))</f>
        <v>High</v>
      </c>
      <c r="H37" s="2" t="s">
        <v>9</v>
      </c>
      <c r="I37" s="2">
        <f>VLOOKUP(Sheet1!$H37,Sheet1!$B$2:$F$143,3,FALSE)</f>
        <v>10</v>
      </c>
      <c r="J37" s="2" t="str">
        <f>_xlfn.CONCAT(Sheet1!$B37," ",Sheet1!$C37)</f>
        <v>ProductA 400</v>
      </c>
      <c r="K37" s="2" t="s">
        <v>9</v>
      </c>
      <c r="L37" s="2">
        <v>400</v>
      </c>
      <c r="M37" s="2"/>
      <c r="N37" s="2"/>
      <c r="O37" s="14">
        <f t="shared" si="0"/>
        <v>4000</v>
      </c>
    </row>
    <row r="38" spans="1:15" x14ac:dyDescent="0.35">
      <c r="A38" s="1">
        <v>44627</v>
      </c>
      <c r="B38" s="2" t="s">
        <v>9</v>
      </c>
      <c r="C38" s="2">
        <v>275</v>
      </c>
      <c r="D38" s="2">
        <v>10</v>
      </c>
      <c r="E38" s="2">
        <v>2750</v>
      </c>
      <c r="F38" s="2">
        <v>687.5</v>
      </c>
      <c r="G38" s="2" t="str">
        <f>IF(Sheet1!$F38&gt;1000,"High",IF(Sheet1!$F38&gt;=500,"Medium","Low"))</f>
        <v>Medium</v>
      </c>
      <c r="H38" s="2" t="s">
        <v>9</v>
      </c>
      <c r="I38" s="2">
        <f>VLOOKUP(Sheet1!$H38,Sheet1!$B$2:$F$143,3,FALSE)</f>
        <v>10</v>
      </c>
      <c r="J38" s="2" t="str">
        <f>_xlfn.CONCAT(Sheet1!$B38," ",Sheet1!$C38)</f>
        <v>ProductA 275</v>
      </c>
      <c r="K38" s="2" t="s">
        <v>9</v>
      </c>
      <c r="L38" s="2">
        <v>275</v>
      </c>
      <c r="M38" s="2"/>
      <c r="N38" s="2"/>
      <c r="O38" s="18">
        <f t="shared" si="0"/>
        <v>2750</v>
      </c>
    </row>
    <row r="39" spans="1:15" x14ac:dyDescent="0.35">
      <c r="A39" s="1">
        <v>44627</v>
      </c>
      <c r="B39" s="2" t="s">
        <v>7</v>
      </c>
      <c r="C39" s="2">
        <v>200</v>
      </c>
      <c r="D39" s="2">
        <v>15</v>
      </c>
      <c r="E39" s="2">
        <v>3000</v>
      </c>
      <c r="F39" s="2">
        <v>720</v>
      </c>
      <c r="G39" s="2" t="str">
        <f>IF(Sheet1!$F39&gt;1000,"High",IF(Sheet1!$F39&gt;=500,"Medium","Low"))</f>
        <v>Medium</v>
      </c>
      <c r="H39" s="2" t="s">
        <v>7</v>
      </c>
      <c r="I39" s="2">
        <f>VLOOKUP(Sheet1!$H39,Sheet1!$B$2:$F$143,3,FALSE)</f>
        <v>15</v>
      </c>
      <c r="J39" s="2" t="str">
        <f>_xlfn.CONCAT(Sheet1!$B39," ",Sheet1!$C39)</f>
        <v>ProductB 200</v>
      </c>
      <c r="K39" s="2" t="s">
        <v>7</v>
      </c>
      <c r="L39" s="2">
        <v>200</v>
      </c>
      <c r="M39" s="2"/>
      <c r="N39" s="2"/>
      <c r="O39" s="14">
        <f t="shared" si="0"/>
        <v>3000</v>
      </c>
    </row>
    <row r="40" spans="1:15" x14ac:dyDescent="0.35">
      <c r="A40" s="1">
        <v>44627</v>
      </c>
      <c r="B40" s="2" t="s">
        <v>10</v>
      </c>
      <c r="C40" s="2">
        <v>500</v>
      </c>
      <c r="D40" s="2">
        <v>12</v>
      </c>
      <c r="E40" s="2">
        <v>6000</v>
      </c>
      <c r="F40" s="2">
        <v>2500</v>
      </c>
      <c r="G40" s="2" t="str">
        <f>IF(Sheet1!$F40&gt;1000,"High",IF(Sheet1!$F40&gt;=500,"Medium","Low"))</f>
        <v>High</v>
      </c>
      <c r="H40" s="2" t="s">
        <v>10</v>
      </c>
      <c r="I40" s="2">
        <f>VLOOKUP(Sheet1!$H40,Sheet1!$B$2:$F$143,3,FALSE)</f>
        <v>12</v>
      </c>
      <c r="J40" s="2" t="str">
        <f>_xlfn.CONCAT(Sheet1!$B40," ",Sheet1!$C40)</f>
        <v>ProductE 500</v>
      </c>
      <c r="K40" s="2" t="s">
        <v>10</v>
      </c>
      <c r="L40" s="2">
        <v>500</v>
      </c>
      <c r="M40" s="2"/>
      <c r="N40" s="2"/>
      <c r="O40" s="18">
        <f t="shared" si="0"/>
        <v>6000</v>
      </c>
    </row>
    <row r="41" spans="1:15" x14ac:dyDescent="0.35">
      <c r="A41" s="1">
        <v>44627</v>
      </c>
      <c r="B41" s="2" t="s">
        <v>7</v>
      </c>
      <c r="C41" s="2">
        <v>125</v>
      </c>
      <c r="D41" s="2">
        <v>15</v>
      </c>
      <c r="E41" s="2">
        <v>1875</v>
      </c>
      <c r="F41" s="2">
        <v>375</v>
      </c>
      <c r="G41" s="2" t="str">
        <f>IF(Sheet1!$F41&gt;1000,"High",IF(Sheet1!$F41&gt;=500,"Medium","Low"))</f>
        <v>Low</v>
      </c>
      <c r="H41" s="2" t="s">
        <v>7</v>
      </c>
      <c r="I41" s="2">
        <f>VLOOKUP(Sheet1!$H41,Sheet1!$B$2:$F$143,3,FALSE)</f>
        <v>15</v>
      </c>
      <c r="J41" s="2" t="str">
        <f>_xlfn.CONCAT(Sheet1!$B41," ",Sheet1!$C41)</f>
        <v>ProductB 125</v>
      </c>
      <c r="K41" s="2" t="s">
        <v>7</v>
      </c>
      <c r="L41" s="2">
        <v>125</v>
      </c>
      <c r="M41" s="2"/>
      <c r="N41" s="2"/>
      <c r="O41" s="14">
        <f t="shared" si="0"/>
        <v>1875</v>
      </c>
    </row>
    <row r="42" spans="1:15" x14ac:dyDescent="0.35">
      <c r="A42" s="1">
        <v>44627</v>
      </c>
      <c r="B42" s="2" t="s">
        <v>6</v>
      </c>
      <c r="C42" s="2">
        <v>50</v>
      </c>
      <c r="D42" s="2">
        <v>25</v>
      </c>
      <c r="E42" s="2">
        <v>1250</v>
      </c>
      <c r="F42" s="2">
        <v>150</v>
      </c>
      <c r="G42" s="2" t="str">
        <f>IF(Sheet1!$F42&gt;1000,"High",IF(Sheet1!$F42&gt;=500,"Medium","Low"))</f>
        <v>Low</v>
      </c>
      <c r="H42" s="2" t="s">
        <v>6</v>
      </c>
      <c r="I42" s="2">
        <f>VLOOKUP(Sheet1!$H42,Sheet1!$B$2:$F$143,3,FALSE)</f>
        <v>25</v>
      </c>
      <c r="J42" s="2" t="str">
        <f>_xlfn.CONCAT(Sheet1!$B42," ",Sheet1!$C42)</f>
        <v>ProductD 50</v>
      </c>
      <c r="K42" s="2" t="s">
        <v>6</v>
      </c>
      <c r="L42" s="2">
        <v>50</v>
      </c>
      <c r="M42" s="2"/>
      <c r="N42" s="2"/>
      <c r="O42" s="18">
        <f t="shared" si="0"/>
        <v>1250</v>
      </c>
    </row>
    <row r="43" spans="1:15" x14ac:dyDescent="0.35">
      <c r="A43" s="1">
        <v>44628</v>
      </c>
      <c r="B43" s="2" t="s">
        <v>11</v>
      </c>
      <c r="C43" s="2">
        <v>50</v>
      </c>
      <c r="D43" s="2">
        <v>8</v>
      </c>
      <c r="E43" s="2">
        <v>400</v>
      </c>
      <c r="F43" s="2">
        <v>-25</v>
      </c>
      <c r="G43" s="2" t="str">
        <f>IF(Sheet1!$F43&gt;1000,"High",IF(Sheet1!$F43&gt;=500,"Medium","Low"))</f>
        <v>Low</v>
      </c>
      <c r="H43" s="2" t="s">
        <v>11</v>
      </c>
      <c r="I43" s="2">
        <f>VLOOKUP(Sheet1!$H43,Sheet1!$B$2:$F$143,3,FALSE)</f>
        <v>8</v>
      </c>
      <c r="J43" s="2" t="str">
        <f>_xlfn.CONCAT(Sheet1!$B43," ",Sheet1!$C43)</f>
        <v>ProductX 50</v>
      </c>
      <c r="K43" s="2" t="s">
        <v>11</v>
      </c>
      <c r="L43" s="2">
        <v>50</v>
      </c>
      <c r="M43" s="2"/>
      <c r="N43" s="2"/>
      <c r="O43" s="14">
        <f t="shared" si="0"/>
        <v>400</v>
      </c>
    </row>
    <row r="44" spans="1:15" x14ac:dyDescent="0.35">
      <c r="A44" s="1">
        <v>44628</v>
      </c>
      <c r="B44" s="2" t="s">
        <v>6</v>
      </c>
      <c r="C44" s="2">
        <v>200</v>
      </c>
      <c r="D44" s="2">
        <v>25</v>
      </c>
      <c r="E44" s="2">
        <v>5000</v>
      </c>
      <c r="F44" s="2">
        <v>2200</v>
      </c>
      <c r="G44" s="2" t="str">
        <f>IF(Sheet1!$F44&gt;1000,"High",IF(Sheet1!$F44&gt;=500,"Medium","Low"))</f>
        <v>High</v>
      </c>
      <c r="H44" s="2" t="s">
        <v>6</v>
      </c>
      <c r="I44" s="2">
        <f>VLOOKUP(Sheet1!$H44,Sheet1!$B$2:$F$143,3,FALSE)</f>
        <v>25</v>
      </c>
      <c r="J44" s="2" t="str">
        <f>_xlfn.CONCAT(Sheet1!$B44," ",Sheet1!$C44)</f>
        <v>ProductD 200</v>
      </c>
      <c r="K44" s="2" t="s">
        <v>6</v>
      </c>
      <c r="L44" s="2">
        <v>200</v>
      </c>
      <c r="M44" s="2"/>
      <c r="N44" s="2"/>
      <c r="O44" s="18">
        <f t="shared" si="0"/>
        <v>5000</v>
      </c>
    </row>
    <row r="45" spans="1:15" x14ac:dyDescent="0.35">
      <c r="A45" s="1">
        <v>44628</v>
      </c>
      <c r="B45" s="2" t="s">
        <v>10</v>
      </c>
      <c r="C45" s="2">
        <v>250</v>
      </c>
      <c r="D45" s="2">
        <v>12</v>
      </c>
      <c r="E45" s="2">
        <v>3000</v>
      </c>
      <c r="F45" s="2">
        <v>750</v>
      </c>
      <c r="G45" s="2" t="str">
        <f>IF(Sheet1!$F45&gt;1000,"High",IF(Sheet1!$F45&gt;=500,"Medium","Low"))</f>
        <v>Medium</v>
      </c>
      <c r="H45" s="2" t="s">
        <v>10</v>
      </c>
      <c r="I45" s="2">
        <f>VLOOKUP(Sheet1!$H45,Sheet1!$B$2:$F$143,3,FALSE)</f>
        <v>12</v>
      </c>
      <c r="J45" s="2" t="str">
        <f>_xlfn.CONCAT(Sheet1!$B45," ",Sheet1!$C45)</f>
        <v>ProductE 250</v>
      </c>
      <c r="K45" s="2" t="s">
        <v>10</v>
      </c>
      <c r="L45" s="2">
        <v>250</v>
      </c>
      <c r="M45" s="2"/>
      <c r="N45" s="2"/>
      <c r="O45" s="19">
        <f t="shared" si="0"/>
        <v>3000</v>
      </c>
    </row>
    <row r="46" spans="1:15" x14ac:dyDescent="0.35">
      <c r="A46" s="1">
        <v>44629</v>
      </c>
      <c r="B46" s="2" t="s">
        <v>6</v>
      </c>
      <c r="C46" s="2">
        <v>125</v>
      </c>
      <c r="D46" s="2">
        <v>25</v>
      </c>
      <c r="E46" s="2">
        <v>3125</v>
      </c>
      <c r="F46" s="2">
        <v>937.5</v>
      </c>
      <c r="G46" s="2" t="str">
        <f>IF(Sheet1!$F46&gt;1000,"High",IF(Sheet1!$F46&gt;=500,"Medium","Low"))</f>
        <v>Medium</v>
      </c>
      <c r="H46" s="2" t="s">
        <v>6</v>
      </c>
      <c r="I46" s="2">
        <f>VLOOKUP(Sheet1!$H46,Sheet1!$B$2:$F$143,3,FALSE)</f>
        <v>25</v>
      </c>
      <c r="J46" s="2" t="str">
        <f>_xlfn.CONCAT(Sheet1!$B46," ",Sheet1!$C46)</f>
        <v>ProductD 125</v>
      </c>
      <c r="K46" s="2" t="s">
        <v>6</v>
      </c>
      <c r="L46" s="2">
        <v>125</v>
      </c>
      <c r="M46" s="2"/>
      <c r="N46" s="2"/>
      <c r="O46" s="18">
        <f t="shared" si="0"/>
        <v>3125</v>
      </c>
    </row>
    <row r="47" spans="1:15" x14ac:dyDescent="0.35">
      <c r="A47" s="1">
        <v>44629</v>
      </c>
      <c r="B47" s="2" t="s">
        <v>7</v>
      </c>
      <c r="C47" s="2">
        <v>75</v>
      </c>
      <c r="D47" s="2">
        <v>15</v>
      </c>
      <c r="E47" s="2">
        <v>1125</v>
      </c>
      <c r="F47" s="2">
        <v>225</v>
      </c>
      <c r="G47" s="2" t="str">
        <f>IF(Sheet1!$F47&gt;1000,"High",IF(Sheet1!$F47&gt;=500,"Medium","Low"))</f>
        <v>Low</v>
      </c>
      <c r="H47" s="2" t="s">
        <v>7</v>
      </c>
      <c r="I47" s="2">
        <f>VLOOKUP(Sheet1!$H47,Sheet1!$B$2:$F$143,3,FALSE)</f>
        <v>15</v>
      </c>
      <c r="J47" s="2" t="str">
        <f>_xlfn.CONCAT(Sheet1!$B47," ",Sheet1!$C47)</f>
        <v>ProductB 75</v>
      </c>
      <c r="K47" s="2" t="s">
        <v>7</v>
      </c>
      <c r="L47" s="2">
        <v>75</v>
      </c>
      <c r="M47" s="2"/>
      <c r="N47" s="2"/>
      <c r="O47" s="14">
        <f t="shared" si="0"/>
        <v>1125</v>
      </c>
    </row>
    <row r="48" spans="1:15" x14ac:dyDescent="0.35">
      <c r="A48" s="1">
        <v>44629</v>
      </c>
      <c r="B48" s="2" t="s">
        <v>7</v>
      </c>
      <c r="C48" s="2">
        <v>125</v>
      </c>
      <c r="D48" s="2">
        <v>15</v>
      </c>
      <c r="E48" s="2">
        <v>1875</v>
      </c>
      <c r="F48" s="2">
        <v>375</v>
      </c>
      <c r="G48" s="2" t="str">
        <f>IF(Sheet1!$F48&gt;1000,"High",IF(Sheet1!$F48&gt;=500,"Medium","Low"))</f>
        <v>Low</v>
      </c>
      <c r="H48" s="2" t="s">
        <v>7</v>
      </c>
      <c r="I48" s="2">
        <f>VLOOKUP(Sheet1!$H48,Sheet1!$B$2:$F$143,3,FALSE)</f>
        <v>15</v>
      </c>
      <c r="J48" s="2" t="str">
        <f>_xlfn.CONCAT(Sheet1!$B48," ",Sheet1!$C48)</f>
        <v>ProductB 125</v>
      </c>
      <c r="K48" s="2" t="s">
        <v>7</v>
      </c>
      <c r="L48" s="2">
        <v>125</v>
      </c>
      <c r="M48" s="2"/>
      <c r="N48" s="2"/>
      <c r="O48" s="18">
        <f t="shared" si="0"/>
        <v>1875</v>
      </c>
    </row>
    <row r="49" spans="1:15" x14ac:dyDescent="0.35">
      <c r="A49" s="1">
        <v>44629</v>
      </c>
      <c r="B49" s="2" t="s">
        <v>7</v>
      </c>
      <c r="C49" s="2">
        <v>150</v>
      </c>
      <c r="D49" s="2">
        <v>15</v>
      </c>
      <c r="E49" s="2">
        <v>2250</v>
      </c>
      <c r="F49" s="2">
        <v>600</v>
      </c>
      <c r="G49" s="2" t="str">
        <f>IF(Sheet1!$F49&gt;1000,"High",IF(Sheet1!$F49&gt;=500,"Medium","Low"))</f>
        <v>Medium</v>
      </c>
      <c r="H49" s="2" t="s">
        <v>7</v>
      </c>
      <c r="I49" s="2">
        <f>VLOOKUP(Sheet1!$H49,Sheet1!$B$2:$F$143,3,FALSE)</f>
        <v>15</v>
      </c>
      <c r="J49" s="2" t="str">
        <f>_xlfn.CONCAT(Sheet1!$B49," ",Sheet1!$C49)</f>
        <v>ProductB 150</v>
      </c>
      <c r="K49" s="2" t="s">
        <v>7</v>
      </c>
      <c r="L49" s="2">
        <v>150</v>
      </c>
      <c r="M49" s="2"/>
      <c r="N49" s="2"/>
      <c r="O49" s="18">
        <f t="shared" si="0"/>
        <v>2250</v>
      </c>
    </row>
    <row r="50" spans="1:15" x14ac:dyDescent="0.35">
      <c r="A50" s="1">
        <v>44629</v>
      </c>
      <c r="B50" s="2" t="s">
        <v>6</v>
      </c>
      <c r="C50" s="2">
        <v>100</v>
      </c>
      <c r="D50" s="2">
        <v>25</v>
      </c>
      <c r="E50" s="2">
        <v>2500</v>
      </c>
      <c r="F50" s="2">
        <v>600</v>
      </c>
      <c r="G50" s="2" t="str">
        <f>IF(Sheet1!$F50&gt;1000,"High",IF(Sheet1!$F50&gt;=500,"Medium","Low"))</f>
        <v>Medium</v>
      </c>
      <c r="H50" s="2" t="s">
        <v>6</v>
      </c>
      <c r="I50" s="2">
        <f>VLOOKUP(Sheet1!$H50,Sheet1!$B$2:$F$143,3,FALSE)</f>
        <v>25</v>
      </c>
      <c r="J50" s="2" t="str">
        <f>_xlfn.CONCAT(Sheet1!$B50," ",Sheet1!$C50)</f>
        <v>ProductD 100</v>
      </c>
      <c r="K50" s="2" t="s">
        <v>6</v>
      </c>
      <c r="L50" s="2">
        <v>100</v>
      </c>
      <c r="M50" s="2"/>
      <c r="N50" s="2"/>
      <c r="O50" s="18">
        <f t="shared" si="0"/>
        <v>2500</v>
      </c>
    </row>
    <row r="51" spans="1:15" x14ac:dyDescent="0.35">
      <c r="A51" s="1">
        <v>44630</v>
      </c>
      <c r="B51" s="2" t="s">
        <v>6</v>
      </c>
      <c r="C51" s="2">
        <v>175</v>
      </c>
      <c r="D51" s="2">
        <v>25</v>
      </c>
      <c r="E51" s="2">
        <v>4375</v>
      </c>
      <c r="F51" s="2">
        <v>1312.5</v>
      </c>
      <c r="G51" s="2" t="str">
        <f>IF(Sheet1!$F51&gt;1000,"High",IF(Sheet1!$F51&gt;=500,"Medium","Low"))</f>
        <v>High</v>
      </c>
      <c r="H51" s="2" t="s">
        <v>6</v>
      </c>
      <c r="I51" s="2">
        <f>VLOOKUP(Sheet1!$H51,Sheet1!$B$2:$F$143,3,FALSE)</f>
        <v>25</v>
      </c>
      <c r="J51" s="2" t="str">
        <f>_xlfn.CONCAT(Sheet1!$B51," ",Sheet1!$C51)</f>
        <v>ProductD 175</v>
      </c>
      <c r="K51" s="2" t="s">
        <v>6</v>
      </c>
      <c r="L51" s="2">
        <v>175</v>
      </c>
      <c r="M51" s="2"/>
      <c r="N51" s="2"/>
      <c r="O51" s="14">
        <f t="shared" si="0"/>
        <v>4375</v>
      </c>
    </row>
    <row r="52" spans="1:15" x14ac:dyDescent="0.35">
      <c r="A52" s="1">
        <v>44630</v>
      </c>
      <c r="B52" s="2" t="s">
        <v>11</v>
      </c>
      <c r="C52" s="2">
        <v>75</v>
      </c>
      <c r="D52" s="2">
        <v>8</v>
      </c>
      <c r="E52" s="2">
        <v>600</v>
      </c>
      <c r="F52" s="2">
        <v>37.5</v>
      </c>
      <c r="G52" s="2" t="str">
        <f>IF(Sheet1!$F52&gt;1000,"High",IF(Sheet1!$F52&gt;=500,"Medium","Low"))</f>
        <v>Low</v>
      </c>
      <c r="H52" s="2" t="s">
        <v>11</v>
      </c>
      <c r="I52" s="2">
        <f>VLOOKUP(Sheet1!$H52,Sheet1!$B$2:$F$143,3,FALSE)</f>
        <v>8</v>
      </c>
      <c r="J52" s="2" t="str">
        <f>_xlfn.CONCAT(Sheet1!$B52," ",Sheet1!$C52)</f>
        <v>ProductX 75</v>
      </c>
      <c r="K52" s="2" t="s">
        <v>11</v>
      </c>
      <c r="L52" s="2">
        <v>75</v>
      </c>
      <c r="M52" s="2"/>
      <c r="N52" s="2"/>
      <c r="O52" s="19">
        <f t="shared" si="0"/>
        <v>600</v>
      </c>
    </row>
    <row r="53" spans="1:15" x14ac:dyDescent="0.35">
      <c r="A53" s="1">
        <v>44630</v>
      </c>
      <c r="B53" s="2" t="s">
        <v>11</v>
      </c>
      <c r="C53" s="2">
        <v>75</v>
      </c>
      <c r="D53" s="2">
        <v>8</v>
      </c>
      <c r="E53" s="2">
        <v>600</v>
      </c>
      <c r="F53" s="2">
        <v>56.25</v>
      </c>
      <c r="G53" s="2" t="str">
        <f>IF(Sheet1!$F53&gt;1000,"High",IF(Sheet1!$F53&gt;=500,"Medium","Low"))</f>
        <v>Low</v>
      </c>
      <c r="H53" s="2" t="s">
        <v>11</v>
      </c>
      <c r="I53" s="2">
        <f>VLOOKUP(Sheet1!$H53,Sheet1!$B$2:$F$143,3,FALSE)</f>
        <v>8</v>
      </c>
      <c r="J53" s="2" t="str">
        <f>_xlfn.CONCAT(Sheet1!$B53," ",Sheet1!$C53)</f>
        <v>ProductX 75</v>
      </c>
      <c r="K53" s="2" t="s">
        <v>11</v>
      </c>
      <c r="L53" s="2">
        <v>75</v>
      </c>
      <c r="M53" s="2"/>
      <c r="N53" s="2"/>
      <c r="O53" s="19">
        <f t="shared" si="0"/>
        <v>600</v>
      </c>
    </row>
    <row r="54" spans="1:15" x14ac:dyDescent="0.35">
      <c r="A54" s="1">
        <v>44630</v>
      </c>
      <c r="B54" s="2" t="s">
        <v>7</v>
      </c>
      <c r="C54" s="2">
        <v>150</v>
      </c>
      <c r="D54" s="2">
        <v>15</v>
      </c>
      <c r="E54" s="2">
        <v>2250</v>
      </c>
      <c r="F54" s="2">
        <v>675</v>
      </c>
      <c r="G54" s="2" t="str">
        <f>IF(Sheet1!$F54&gt;1000,"High",IF(Sheet1!$F54&gt;=500,"Medium","Low"))</f>
        <v>Medium</v>
      </c>
      <c r="H54" s="2" t="s">
        <v>7</v>
      </c>
      <c r="I54" s="2">
        <f>VLOOKUP(Sheet1!$H54,Sheet1!$B$2:$F$143,3,FALSE)</f>
        <v>15</v>
      </c>
      <c r="J54" s="2" t="str">
        <f>_xlfn.CONCAT(Sheet1!$B54," ",Sheet1!$C54)</f>
        <v>ProductB 150</v>
      </c>
      <c r="K54" s="2" t="s">
        <v>7</v>
      </c>
      <c r="L54" s="2">
        <v>150</v>
      </c>
      <c r="M54" s="2"/>
      <c r="N54" s="2"/>
      <c r="O54" s="19">
        <f t="shared" si="0"/>
        <v>2250</v>
      </c>
    </row>
    <row r="55" spans="1:15" x14ac:dyDescent="0.35">
      <c r="A55" s="1">
        <v>44630</v>
      </c>
      <c r="B55" s="2" t="s">
        <v>10</v>
      </c>
      <c r="C55" s="2">
        <v>100</v>
      </c>
      <c r="D55" s="2">
        <v>12</v>
      </c>
      <c r="E55" s="2">
        <v>1200</v>
      </c>
      <c r="F55" s="2">
        <v>240</v>
      </c>
      <c r="G55" s="2" t="str">
        <f>IF(Sheet1!$F55&gt;1000,"High",IF(Sheet1!$F55&gt;=500,"Medium","Low"))</f>
        <v>Low</v>
      </c>
      <c r="H55" s="2" t="s">
        <v>10</v>
      </c>
      <c r="I55" s="2">
        <f>VLOOKUP(Sheet1!$H55,Sheet1!$B$2:$F$143,3,FALSE)</f>
        <v>12</v>
      </c>
      <c r="J55" s="2" t="str">
        <f>_xlfn.CONCAT(Sheet1!$B55," ",Sheet1!$C55)</f>
        <v>ProductE 100</v>
      </c>
      <c r="K55" s="2" t="s">
        <v>10</v>
      </c>
      <c r="L55" s="2">
        <v>100</v>
      </c>
      <c r="M55" s="2"/>
      <c r="N55" s="2"/>
      <c r="O55" s="19">
        <f t="shared" si="0"/>
        <v>1200</v>
      </c>
    </row>
    <row r="56" spans="1:15" x14ac:dyDescent="0.35">
      <c r="A56" s="1">
        <v>44631</v>
      </c>
      <c r="B56" s="2" t="s">
        <v>7</v>
      </c>
      <c r="C56" s="2">
        <v>175</v>
      </c>
      <c r="D56" s="2">
        <v>15</v>
      </c>
      <c r="E56" s="2">
        <v>2625</v>
      </c>
      <c r="F56" s="2">
        <v>525</v>
      </c>
      <c r="G56" s="2" t="str">
        <f>IF(Sheet1!$F56&gt;1000,"High",IF(Sheet1!$F56&gt;=500,"Medium","Low"))</f>
        <v>Medium</v>
      </c>
      <c r="H56" s="2" t="s">
        <v>7</v>
      </c>
      <c r="I56" s="2">
        <f>VLOOKUP(Sheet1!$H56,Sheet1!$B$2:$F$143,3,FALSE)</f>
        <v>15</v>
      </c>
      <c r="J56" s="2" t="str">
        <f>_xlfn.CONCAT(Sheet1!$B56," ",Sheet1!$C56)</f>
        <v>ProductB 175</v>
      </c>
      <c r="K56" s="2" t="s">
        <v>7</v>
      </c>
      <c r="L56" s="2">
        <v>175</v>
      </c>
      <c r="M56" s="2"/>
      <c r="N56" s="2"/>
      <c r="O56" s="19">
        <f t="shared" si="0"/>
        <v>2625</v>
      </c>
    </row>
    <row r="57" spans="1:15" x14ac:dyDescent="0.35">
      <c r="A57" s="1">
        <v>44631</v>
      </c>
      <c r="B57" s="2" t="s">
        <v>11</v>
      </c>
      <c r="C57" s="2">
        <v>125</v>
      </c>
      <c r="D57" s="2">
        <v>8</v>
      </c>
      <c r="E57" s="2">
        <v>1000</v>
      </c>
      <c r="F57" s="2">
        <v>187.5</v>
      </c>
      <c r="G57" s="2" t="str">
        <f>IF(Sheet1!$F57&gt;1000,"High",IF(Sheet1!$F57&gt;=500,"Medium","Low"))</f>
        <v>Low</v>
      </c>
      <c r="H57" s="2" t="s">
        <v>11</v>
      </c>
      <c r="I57" s="2">
        <f>VLOOKUP(Sheet1!$H57,Sheet1!$B$2:$F$143,3,FALSE)</f>
        <v>8</v>
      </c>
      <c r="J57" s="2" t="str">
        <f>_xlfn.CONCAT(Sheet1!$B57," ",Sheet1!$C57)</f>
        <v>ProductX 125</v>
      </c>
      <c r="K57" s="2" t="s">
        <v>11</v>
      </c>
      <c r="L57" s="2">
        <v>125</v>
      </c>
      <c r="M57" s="2"/>
      <c r="N57" s="2"/>
      <c r="O57" s="18">
        <f t="shared" si="0"/>
        <v>1000</v>
      </c>
    </row>
    <row r="58" spans="1:15" x14ac:dyDescent="0.35">
      <c r="A58" s="1">
        <v>44631</v>
      </c>
      <c r="B58" s="2" t="s">
        <v>8</v>
      </c>
      <c r="C58" s="2">
        <v>138</v>
      </c>
      <c r="D58" s="2">
        <v>20</v>
      </c>
      <c r="E58" s="2">
        <v>2760</v>
      </c>
      <c r="F58" s="2">
        <v>476.25</v>
      </c>
      <c r="G58" s="2" t="str">
        <f>IF(Sheet1!$F58&gt;1000,"High",IF(Sheet1!$F58&gt;=500,"Medium","Low"))</f>
        <v>Low</v>
      </c>
      <c r="H58" s="2" t="s">
        <v>8</v>
      </c>
      <c r="I58" s="2">
        <f>VLOOKUP(Sheet1!$H58,Sheet1!$B$2:$F$143,3,FALSE)</f>
        <v>20</v>
      </c>
      <c r="J58" s="2" t="str">
        <f>_xlfn.CONCAT(Sheet1!$B58," ",Sheet1!$C58)</f>
        <v>ProductC 138</v>
      </c>
      <c r="K58" s="2" t="s">
        <v>8</v>
      </c>
      <c r="L58" s="2">
        <v>138</v>
      </c>
      <c r="M58" s="2"/>
      <c r="N58" s="2"/>
      <c r="O58" s="14">
        <f t="shared" si="0"/>
        <v>2760</v>
      </c>
    </row>
    <row r="59" spans="1:15" x14ac:dyDescent="0.35">
      <c r="A59" s="1">
        <v>44632</v>
      </c>
      <c r="B59" s="2" t="s">
        <v>7</v>
      </c>
      <c r="C59" s="2">
        <v>100</v>
      </c>
      <c r="D59" s="2">
        <v>15</v>
      </c>
      <c r="E59" s="2">
        <v>1500</v>
      </c>
      <c r="F59" s="2">
        <v>300</v>
      </c>
      <c r="G59" s="2" t="str">
        <f>IF(Sheet1!$F59&gt;1000,"High",IF(Sheet1!$F59&gt;=500,"Medium","Low"))</f>
        <v>Low</v>
      </c>
      <c r="H59" s="2" t="s">
        <v>7</v>
      </c>
      <c r="I59" s="2">
        <f>VLOOKUP(Sheet1!$H59,Sheet1!$B$2:$F$143,3,FALSE)</f>
        <v>15</v>
      </c>
      <c r="J59" s="2" t="str">
        <f>_xlfn.CONCAT(Sheet1!$B59," ",Sheet1!$C59)</f>
        <v>ProductB 100</v>
      </c>
      <c r="K59" s="2" t="s">
        <v>7</v>
      </c>
      <c r="L59" s="2">
        <v>100</v>
      </c>
      <c r="M59" s="2"/>
      <c r="N59" s="2"/>
      <c r="O59" s="19">
        <f t="shared" si="0"/>
        <v>1500</v>
      </c>
    </row>
    <row r="60" spans="1:15" x14ac:dyDescent="0.35">
      <c r="A60" s="1">
        <v>44632</v>
      </c>
      <c r="B60" s="2" t="s">
        <v>7</v>
      </c>
      <c r="C60" s="2">
        <v>225</v>
      </c>
      <c r="D60" s="2">
        <v>15</v>
      </c>
      <c r="E60" s="2">
        <v>3375</v>
      </c>
      <c r="F60" s="2">
        <v>787.5</v>
      </c>
      <c r="G60" s="2" t="str">
        <f>IF(Sheet1!$F60&gt;1000,"High",IF(Sheet1!$F60&gt;=500,"Medium","Low"))</f>
        <v>Medium</v>
      </c>
      <c r="H60" s="2" t="s">
        <v>7</v>
      </c>
      <c r="I60" s="2">
        <f>VLOOKUP(Sheet1!$H60,Sheet1!$B$2:$F$143,3,FALSE)</f>
        <v>15</v>
      </c>
      <c r="J60" s="2" t="str">
        <f>_xlfn.CONCAT(Sheet1!$B60," ",Sheet1!$C60)</f>
        <v>ProductB 225</v>
      </c>
      <c r="K60" s="2" t="s">
        <v>7</v>
      </c>
      <c r="L60" s="2">
        <v>225</v>
      </c>
      <c r="M60" s="2"/>
      <c r="N60" s="2"/>
      <c r="O60" s="19">
        <f t="shared" si="0"/>
        <v>3375</v>
      </c>
    </row>
    <row r="61" spans="1:15" x14ac:dyDescent="0.35">
      <c r="A61" s="1">
        <v>44633</v>
      </c>
      <c r="B61" s="2" t="s">
        <v>9</v>
      </c>
      <c r="C61" s="2">
        <v>100</v>
      </c>
      <c r="D61" s="2">
        <v>10</v>
      </c>
      <c r="E61" s="2">
        <v>1000</v>
      </c>
      <c r="F61" s="2">
        <v>100</v>
      </c>
      <c r="G61" s="2" t="str">
        <f>IF(Sheet1!$F61&gt;1000,"High",IF(Sheet1!$F61&gt;=500,"Medium","Low"))</f>
        <v>Low</v>
      </c>
      <c r="H61" s="2" t="s">
        <v>9</v>
      </c>
      <c r="I61" s="2">
        <f>VLOOKUP(Sheet1!$H61,Sheet1!$B$2:$F$143,3,FALSE)</f>
        <v>10</v>
      </c>
      <c r="J61" s="2" t="str">
        <f>_xlfn.CONCAT(Sheet1!$B61," ",Sheet1!$C61)</f>
        <v>ProductA 100</v>
      </c>
      <c r="K61" s="2" t="s">
        <v>9</v>
      </c>
      <c r="L61" s="2">
        <v>100</v>
      </c>
      <c r="M61" s="2"/>
      <c r="N61" s="2"/>
      <c r="O61" s="19">
        <f t="shared" si="0"/>
        <v>1000</v>
      </c>
    </row>
    <row r="62" spans="1:15" x14ac:dyDescent="0.35">
      <c r="A62" s="1">
        <v>44633</v>
      </c>
      <c r="B62" s="2" t="s">
        <v>7</v>
      </c>
      <c r="C62" s="2">
        <v>75</v>
      </c>
      <c r="D62" s="2">
        <v>15</v>
      </c>
      <c r="E62" s="2">
        <v>1125</v>
      </c>
      <c r="F62" s="2">
        <v>187.5</v>
      </c>
      <c r="G62" s="2" t="str">
        <f>IF(Sheet1!$F62&gt;1000,"High",IF(Sheet1!$F62&gt;=500,"Medium","Low"))</f>
        <v>Low</v>
      </c>
      <c r="H62" s="2" t="s">
        <v>7</v>
      </c>
      <c r="I62" s="2">
        <f>VLOOKUP(Sheet1!$H62,Sheet1!$B$2:$F$143,3,FALSE)</f>
        <v>15</v>
      </c>
      <c r="J62" s="2" t="str">
        <f>_xlfn.CONCAT(Sheet1!$B62," ",Sheet1!$C62)</f>
        <v>ProductB 75</v>
      </c>
      <c r="K62" s="2" t="s">
        <v>7</v>
      </c>
      <c r="L62" s="2">
        <v>75</v>
      </c>
      <c r="M62" s="2"/>
      <c r="N62" s="2"/>
      <c r="O62" s="19">
        <f t="shared" si="0"/>
        <v>1125</v>
      </c>
    </row>
    <row r="63" spans="1:15" x14ac:dyDescent="0.35">
      <c r="A63" s="1">
        <v>44633</v>
      </c>
      <c r="B63" s="2" t="s">
        <v>8</v>
      </c>
      <c r="C63" s="2">
        <v>100</v>
      </c>
      <c r="D63" s="2">
        <v>20</v>
      </c>
      <c r="E63" s="2">
        <v>2000</v>
      </c>
      <c r="F63" s="2">
        <v>200</v>
      </c>
      <c r="G63" s="2" t="str">
        <f>IF(Sheet1!$F63&gt;1000,"High",IF(Sheet1!$F63&gt;=500,"Medium","Low"))</f>
        <v>Low</v>
      </c>
      <c r="H63" s="2" t="s">
        <v>8</v>
      </c>
      <c r="I63" s="2">
        <f>VLOOKUP(Sheet1!$H63,Sheet1!$B$2:$F$143,3,FALSE)</f>
        <v>20</v>
      </c>
      <c r="J63" s="2" t="str">
        <f>_xlfn.CONCAT(Sheet1!$B63," ",Sheet1!$C63)</f>
        <v>ProductC 100</v>
      </c>
      <c r="K63" s="2" t="s">
        <v>8</v>
      </c>
      <c r="L63" s="2">
        <v>100</v>
      </c>
      <c r="M63" s="2"/>
      <c r="N63" s="2"/>
      <c r="O63" s="19">
        <f t="shared" si="0"/>
        <v>2000</v>
      </c>
    </row>
    <row r="64" spans="1:15" x14ac:dyDescent="0.35">
      <c r="A64" s="1">
        <v>44633</v>
      </c>
      <c r="B64" s="2" t="s">
        <v>12</v>
      </c>
      <c r="C64" s="2">
        <v>200</v>
      </c>
      <c r="D64" s="2">
        <v>10</v>
      </c>
      <c r="E64" s="2">
        <v>2000</v>
      </c>
      <c r="F64" s="2">
        <v>200</v>
      </c>
      <c r="G64" s="2" t="str">
        <f>IF(Sheet1!$F64&gt;1000,"High",IF(Sheet1!$F64&gt;=500,"Medium","Low"))</f>
        <v>Low</v>
      </c>
      <c r="H64" s="2" t="s">
        <v>12</v>
      </c>
      <c r="I64" s="2">
        <f>VLOOKUP(Sheet1!$H64,Sheet1!$B$2:$F$143,3,FALSE)</f>
        <v>10</v>
      </c>
      <c r="J64" s="2" t="str">
        <f>_xlfn.CONCAT(Sheet1!$B64," ",Sheet1!$C64)</f>
        <v>ProductY 200</v>
      </c>
      <c r="K64" s="2" t="s">
        <v>12</v>
      </c>
      <c r="L64" s="2">
        <v>200</v>
      </c>
      <c r="M64" s="2"/>
      <c r="N64" s="2"/>
      <c r="O64" s="18">
        <f t="shared" si="0"/>
        <v>2000</v>
      </c>
    </row>
    <row r="65" spans="1:15" x14ac:dyDescent="0.35">
      <c r="A65" s="1">
        <v>44634</v>
      </c>
      <c r="B65" s="2" t="s">
        <v>8</v>
      </c>
      <c r="C65" s="2">
        <v>250</v>
      </c>
      <c r="D65" s="2">
        <v>20</v>
      </c>
      <c r="E65" s="2">
        <v>5000</v>
      </c>
      <c r="F65" s="2">
        <v>1500</v>
      </c>
      <c r="G65" s="2" t="str">
        <f>IF(Sheet1!$F65&gt;1000,"High",IF(Sheet1!$F65&gt;=500,"Medium","Low"))</f>
        <v>High</v>
      </c>
      <c r="H65" s="2" t="s">
        <v>8</v>
      </c>
      <c r="I65" s="2">
        <f>VLOOKUP(Sheet1!$H65,Sheet1!$B$2:$F$143,3,FALSE)</f>
        <v>20</v>
      </c>
      <c r="J65" s="2" t="str">
        <f>_xlfn.CONCAT(Sheet1!$B65," ",Sheet1!$C65)</f>
        <v>ProductC 250</v>
      </c>
      <c r="K65" s="2" t="s">
        <v>8</v>
      </c>
      <c r="L65" s="2">
        <v>250</v>
      </c>
      <c r="M65" s="2"/>
      <c r="N65" s="2"/>
      <c r="O65" s="18">
        <f t="shared" si="0"/>
        <v>5000</v>
      </c>
    </row>
    <row r="66" spans="1:15" x14ac:dyDescent="0.35">
      <c r="A66" s="1">
        <v>44634</v>
      </c>
      <c r="B66" s="2" t="s">
        <v>6</v>
      </c>
      <c r="C66" s="2">
        <v>30</v>
      </c>
      <c r="D66" s="2">
        <v>25</v>
      </c>
      <c r="E66" s="2">
        <v>750</v>
      </c>
      <c r="F66" s="2">
        <v>75</v>
      </c>
      <c r="G66" s="2" t="str">
        <f>IF(Sheet1!$F66&gt;1000,"High",IF(Sheet1!$F66&gt;=500,"Medium","Low"))</f>
        <v>Low</v>
      </c>
      <c r="H66" s="2" t="s">
        <v>6</v>
      </c>
      <c r="I66" s="2">
        <f>VLOOKUP(Sheet1!$H66,Sheet1!$B$2:$F$143,3,FALSE)</f>
        <v>25</v>
      </c>
      <c r="J66" s="2" t="str">
        <f>_xlfn.CONCAT(Sheet1!$B66," ",Sheet1!$C66)</f>
        <v>ProductD 30</v>
      </c>
      <c r="K66" s="2" t="s">
        <v>6</v>
      </c>
      <c r="L66" s="2">
        <v>30</v>
      </c>
      <c r="M66" s="2"/>
      <c r="N66" s="2"/>
      <c r="O66" s="18">
        <f t="shared" si="0"/>
        <v>750</v>
      </c>
    </row>
    <row r="67" spans="1:15" x14ac:dyDescent="0.35">
      <c r="A67" s="1">
        <v>44634</v>
      </c>
      <c r="B67" s="2" t="s">
        <v>8</v>
      </c>
      <c r="C67" s="2">
        <v>90</v>
      </c>
      <c r="D67" s="2">
        <v>20</v>
      </c>
      <c r="E67" s="2">
        <v>1800</v>
      </c>
      <c r="F67" s="2">
        <v>130</v>
      </c>
      <c r="G67" s="2" t="str">
        <f>IF(Sheet1!$F67&gt;1000,"High",IF(Sheet1!$F67&gt;=500,"Medium","Low"))</f>
        <v>Low</v>
      </c>
      <c r="H67" s="2" t="s">
        <v>8</v>
      </c>
      <c r="I67" s="2">
        <f>VLOOKUP(Sheet1!$H67,Sheet1!$B$2:$F$143,3,FALSE)</f>
        <v>20</v>
      </c>
      <c r="J67" s="2" t="str">
        <f>_xlfn.CONCAT(Sheet1!$B67," ",Sheet1!$C67)</f>
        <v>ProductC 90</v>
      </c>
      <c r="K67" s="2" t="s">
        <v>8</v>
      </c>
      <c r="L67" s="2">
        <v>90</v>
      </c>
      <c r="M67" s="2"/>
      <c r="N67" s="2"/>
      <c r="O67" s="14">
        <f t="shared" ref="O67:O130" si="6">C67*D67</f>
        <v>1800</v>
      </c>
    </row>
    <row r="68" spans="1:15" x14ac:dyDescent="0.35">
      <c r="A68" s="1">
        <v>44634</v>
      </c>
      <c r="B68" s="2" t="s">
        <v>7</v>
      </c>
      <c r="C68" s="2">
        <v>450</v>
      </c>
      <c r="D68" s="2">
        <v>15</v>
      </c>
      <c r="E68" s="2">
        <v>6750</v>
      </c>
      <c r="F68" s="2">
        <v>405</v>
      </c>
      <c r="G68" s="2" t="str">
        <f>IF(Sheet1!$F68&gt;1000,"High",IF(Sheet1!$F68&gt;=500,"Medium","Low"))</f>
        <v>Low</v>
      </c>
      <c r="H68" s="2" t="s">
        <v>7</v>
      </c>
      <c r="I68" s="2">
        <f>VLOOKUP(Sheet1!$H68,Sheet1!$B$2:$F$143,3,FALSE)</f>
        <v>15</v>
      </c>
      <c r="J68" s="2" t="str">
        <f>_xlfn.CONCAT(Sheet1!$B68," ",Sheet1!$C68)</f>
        <v>ProductB 450</v>
      </c>
      <c r="K68" s="2" t="s">
        <v>7</v>
      </c>
      <c r="L68" s="2">
        <v>450</v>
      </c>
      <c r="M68" s="2"/>
      <c r="N68" s="2"/>
      <c r="O68" s="19">
        <f t="shared" si="6"/>
        <v>6750</v>
      </c>
    </row>
    <row r="69" spans="1:15" x14ac:dyDescent="0.35">
      <c r="A69" s="1">
        <v>44634</v>
      </c>
      <c r="B69" s="2" t="s">
        <v>7</v>
      </c>
      <c r="C69" s="2">
        <v>100</v>
      </c>
      <c r="D69" s="2">
        <v>15</v>
      </c>
      <c r="E69" s="2">
        <v>1500</v>
      </c>
      <c r="F69" s="2">
        <v>300</v>
      </c>
      <c r="G69" s="2" t="str">
        <f>IF(Sheet1!$F69&gt;1000,"High",IF(Sheet1!$F69&gt;=500,"Medium","Low"))</f>
        <v>Low</v>
      </c>
      <c r="H69" s="2" t="s">
        <v>7</v>
      </c>
      <c r="I69" s="2">
        <f>VLOOKUP(Sheet1!$H69,Sheet1!$B$2:$F$143,3,FALSE)</f>
        <v>15</v>
      </c>
      <c r="J69" s="2" t="str">
        <f>_xlfn.CONCAT(Sheet1!$B69," ",Sheet1!$C69)</f>
        <v>ProductB 100</v>
      </c>
      <c r="K69" s="2" t="s">
        <v>7</v>
      </c>
      <c r="L69" s="2">
        <v>100</v>
      </c>
      <c r="M69" s="2"/>
      <c r="N69" s="2"/>
      <c r="O69" s="19">
        <f t="shared" si="6"/>
        <v>1500</v>
      </c>
    </row>
    <row r="70" spans="1:15" x14ac:dyDescent="0.35">
      <c r="A70" s="1">
        <v>44635</v>
      </c>
      <c r="B70" s="2" t="s">
        <v>9</v>
      </c>
      <c r="C70" s="2">
        <v>100</v>
      </c>
      <c r="D70" s="2">
        <v>10</v>
      </c>
      <c r="E70" s="2">
        <v>1000</v>
      </c>
      <c r="F70" s="2">
        <v>200</v>
      </c>
      <c r="G70" s="2" t="str">
        <f>IF(Sheet1!$F70&gt;1000,"High",IF(Sheet1!$F70&gt;=500,"Medium","Low"))</f>
        <v>Low</v>
      </c>
      <c r="H70" s="2" t="s">
        <v>9</v>
      </c>
      <c r="I70" s="2">
        <f>VLOOKUP(Sheet1!$H70,Sheet1!$B$2:$F$143,3,FALSE)</f>
        <v>10</v>
      </c>
      <c r="J70" s="2" t="str">
        <f>_xlfn.CONCAT(Sheet1!$B70," ",Sheet1!$C70)</f>
        <v>ProductA 100</v>
      </c>
      <c r="K70" s="2" t="s">
        <v>9</v>
      </c>
      <c r="L70" s="2">
        <v>100</v>
      </c>
      <c r="M70" s="2"/>
      <c r="N70" s="2"/>
      <c r="O70" s="18">
        <f t="shared" si="6"/>
        <v>1000</v>
      </c>
    </row>
    <row r="71" spans="1:15" x14ac:dyDescent="0.35">
      <c r="A71" s="1">
        <v>44635</v>
      </c>
      <c r="B71" s="2" t="s">
        <v>7</v>
      </c>
      <c r="C71" s="2">
        <v>250</v>
      </c>
      <c r="D71" s="2">
        <v>15</v>
      </c>
      <c r="E71" s="2">
        <v>3750</v>
      </c>
      <c r="F71" s="2">
        <v>1575</v>
      </c>
      <c r="G71" s="2" t="str">
        <f>IF(Sheet1!$F71&gt;1000,"High",IF(Sheet1!$F71&gt;=500,"Medium","Low"))</f>
        <v>High</v>
      </c>
      <c r="H71" s="2" t="s">
        <v>7</v>
      </c>
      <c r="I71" s="2">
        <f>VLOOKUP(Sheet1!$H71,Sheet1!$B$2:$F$143,3,FALSE)</f>
        <v>15</v>
      </c>
      <c r="J71" s="2" t="str">
        <f>_xlfn.CONCAT(Sheet1!$B71," ",Sheet1!$C71)</f>
        <v>ProductB 250</v>
      </c>
      <c r="K71" s="2" t="s">
        <v>7</v>
      </c>
      <c r="L71" s="2">
        <v>250</v>
      </c>
      <c r="M71" s="2"/>
      <c r="N71" s="2"/>
      <c r="O71" s="18">
        <f t="shared" si="6"/>
        <v>3750</v>
      </c>
    </row>
    <row r="72" spans="1:15" x14ac:dyDescent="0.35">
      <c r="A72" s="1">
        <v>44635</v>
      </c>
      <c r="B72" s="2" t="s">
        <v>9</v>
      </c>
      <c r="C72" s="2">
        <v>250</v>
      </c>
      <c r="D72" s="2">
        <v>10</v>
      </c>
      <c r="E72" s="2">
        <v>2500</v>
      </c>
      <c r="F72" s="2">
        <v>625</v>
      </c>
      <c r="G72" s="2" t="str">
        <f>IF(Sheet1!$F72&gt;1000,"High",IF(Sheet1!$F72&gt;=500,"Medium","Low"))</f>
        <v>Medium</v>
      </c>
      <c r="H72" s="2" t="s">
        <v>9</v>
      </c>
      <c r="I72" s="2">
        <f>VLOOKUP(Sheet1!$H72,Sheet1!$B$2:$F$143,3,FALSE)</f>
        <v>10</v>
      </c>
      <c r="J72" s="2" t="str">
        <f>_xlfn.CONCAT(Sheet1!$B72," ",Sheet1!$C72)</f>
        <v>ProductA 250</v>
      </c>
      <c r="K72" s="2" t="s">
        <v>9</v>
      </c>
      <c r="L72" s="2">
        <v>250</v>
      </c>
      <c r="M72" s="2"/>
      <c r="N72" s="2"/>
      <c r="O72" s="18">
        <f t="shared" si="6"/>
        <v>2500</v>
      </c>
    </row>
    <row r="73" spans="1:15" x14ac:dyDescent="0.35">
      <c r="A73" s="1">
        <v>44636</v>
      </c>
      <c r="B73" s="2" t="s">
        <v>10</v>
      </c>
      <c r="C73" s="2">
        <v>350</v>
      </c>
      <c r="D73" s="2">
        <v>12</v>
      </c>
      <c r="E73" s="2">
        <v>4200</v>
      </c>
      <c r="F73" s="2">
        <v>1225</v>
      </c>
      <c r="G73" s="2" t="str">
        <f>IF(Sheet1!$F73&gt;1000,"High",IF(Sheet1!$F73&gt;=500,"Medium","Low"))</f>
        <v>High</v>
      </c>
      <c r="H73" s="2" t="s">
        <v>10</v>
      </c>
      <c r="I73" s="2">
        <f>VLOOKUP(Sheet1!$H73,Sheet1!$B$2:$F$143,3,FALSE)</f>
        <v>12</v>
      </c>
      <c r="J73" s="2" t="str">
        <f>_xlfn.CONCAT(Sheet1!$B73," ",Sheet1!$C73)</f>
        <v>ProductE 350</v>
      </c>
      <c r="K73" s="2" t="s">
        <v>10</v>
      </c>
      <c r="L73" s="2">
        <v>350</v>
      </c>
      <c r="M73" s="2"/>
      <c r="N73" s="2"/>
      <c r="O73" s="14">
        <f t="shared" si="6"/>
        <v>4200</v>
      </c>
    </row>
    <row r="74" spans="1:15" x14ac:dyDescent="0.35">
      <c r="A74" s="1">
        <v>44636</v>
      </c>
      <c r="B74" s="2" t="s">
        <v>9</v>
      </c>
      <c r="C74" s="2">
        <v>175</v>
      </c>
      <c r="D74" s="2">
        <v>10</v>
      </c>
      <c r="E74" s="2">
        <v>1750</v>
      </c>
      <c r="F74" s="2">
        <v>612.5</v>
      </c>
      <c r="G74" s="2" t="str">
        <f>IF(Sheet1!$F74&gt;1000,"High",IF(Sheet1!$F74&gt;=500,"Medium","Low"))</f>
        <v>Medium</v>
      </c>
      <c r="H74" s="2" t="s">
        <v>9</v>
      </c>
      <c r="I74" s="2">
        <f>VLOOKUP(Sheet1!$H74,Sheet1!$B$2:$F$143,3,FALSE)</f>
        <v>10</v>
      </c>
      <c r="J74" s="2" t="str">
        <f>_xlfn.CONCAT(Sheet1!$B74," ",Sheet1!$C74)</f>
        <v>ProductA 175</v>
      </c>
      <c r="K74" s="2" t="s">
        <v>9</v>
      </c>
      <c r="L74" s="2">
        <v>175</v>
      </c>
      <c r="M74" s="2"/>
      <c r="N74" s="2"/>
      <c r="O74" s="19">
        <f t="shared" si="6"/>
        <v>1750</v>
      </c>
    </row>
    <row r="75" spans="1:15" x14ac:dyDescent="0.35">
      <c r="A75" s="1">
        <v>44636</v>
      </c>
      <c r="B75" s="2" t="s">
        <v>8</v>
      </c>
      <c r="C75" s="2">
        <v>100</v>
      </c>
      <c r="D75" s="2">
        <v>20</v>
      </c>
      <c r="E75" s="2">
        <v>2000</v>
      </c>
      <c r="F75" s="2">
        <v>200</v>
      </c>
      <c r="G75" s="2" t="str">
        <f>IF(Sheet1!$F75&gt;1000,"High",IF(Sheet1!$F75&gt;=500,"Medium","Low"))</f>
        <v>Low</v>
      </c>
      <c r="H75" s="2" t="s">
        <v>8</v>
      </c>
      <c r="I75" s="2">
        <f>VLOOKUP(Sheet1!$H75,Sheet1!$B$2:$F$143,3,FALSE)</f>
        <v>20</v>
      </c>
      <c r="J75" s="2" t="str">
        <f>_xlfn.CONCAT(Sheet1!$B75," ",Sheet1!$C75)</f>
        <v>ProductC 100</v>
      </c>
      <c r="K75" s="2" t="s">
        <v>8</v>
      </c>
      <c r="L75" s="2">
        <v>100</v>
      </c>
      <c r="M75" s="2"/>
      <c r="N75" s="2"/>
      <c r="O75" s="14">
        <f t="shared" si="6"/>
        <v>2000</v>
      </c>
    </row>
    <row r="76" spans="1:15" x14ac:dyDescent="0.35">
      <c r="A76" s="1">
        <v>44637</v>
      </c>
      <c r="B76" s="2" t="s">
        <v>6</v>
      </c>
      <c r="C76" s="2">
        <v>75</v>
      </c>
      <c r="D76" s="2">
        <v>25</v>
      </c>
      <c r="E76" s="2">
        <v>1875</v>
      </c>
      <c r="F76" s="2">
        <v>450</v>
      </c>
      <c r="G76" s="2" t="str">
        <f>IF(Sheet1!$F76&gt;1000,"High",IF(Sheet1!$F76&gt;=500,"Medium","Low"))</f>
        <v>Low</v>
      </c>
      <c r="H76" s="2" t="s">
        <v>6</v>
      </c>
      <c r="I76" s="2">
        <f>VLOOKUP(Sheet1!$H76,Sheet1!$B$2:$F$143,3,FALSE)</f>
        <v>25</v>
      </c>
      <c r="J76" s="2" t="str">
        <f>_xlfn.CONCAT(Sheet1!$B76," ",Sheet1!$C76)</f>
        <v>ProductD 75</v>
      </c>
      <c r="K76" s="2" t="s">
        <v>6</v>
      </c>
      <c r="L76" s="2">
        <v>75</v>
      </c>
      <c r="M76" s="2"/>
      <c r="N76" s="2"/>
      <c r="O76" s="14">
        <f t="shared" si="6"/>
        <v>1875</v>
      </c>
    </row>
    <row r="77" spans="1:15" x14ac:dyDescent="0.35">
      <c r="A77" s="1">
        <v>44637</v>
      </c>
      <c r="B77" s="2" t="s">
        <v>10</v>
      </c>
      <c r="C77" s="2">
        <v>300</v>
      </c>
      <c r="D77" s="2">
        <v>12</v>
      </c>
      <c r="E77" s="2">
        <v>3600</v>
      </c>
      <c r="F77" s="2">
        <v>900</v>
      </c>
      <c r="G77" s="2" t="str">
        <f>IF(Sheet1!$F77&gt;1000,"High",IF(Sheet1!$F77&gt;=500,"Medium","Low"))</f>
        <v>Medium</v>
      </c>
      <c r="H77" s="2" t="s">
        <v>10</v>
      </c>
      <c r="I77" s="2">
        <f>VLOOKUP(Sheet1!$H77,Sheet1!$B$2:$F$143,3,FALSE)</f>
        <v>12</v>
      </c>
      <c r="J77" s="2" t="str">
        <f>_xlfn.CONCAT(Sheet1!$B77," ",Sheet1!$C77)</f>
        <v>ProductE 300</v>
      </c>
      <c r="K77" s="2" t="s">
        <v>10</v>
      </c>
      <c r="L77" s="2">
        <v>300</v>
      </c>
      <c r="M77" s="2"/>
      <c r="N77" s="2"/>
      <c r="O77" s="14">
        <f t="shared" si="6"/>
        <v>3600</v>
      </c>
    </row>
    <row r="78" spans="1:15" x14ac:dyDescent="0.35">
      <c r="A78" s="1">
        <v>44637</v>
      </c>
      <c r="B78" s="2" t="s">
        <v>8</v>
      </c>
      <c r="C78" s="2">
        <v>150</v>
      </c>
      <c r="D78" s="2">
        <v>20</v>
      </c>
      <c r="E78" s="2">
        <v>3000</v>
      </c>
      <c r="F78" s="2">
        <v>450</v>
      </c>
      <c r="G78" s="2" t="str">
        <f>IF(Sheet1!$F78&gt;1000,"High",IF(Sheet1!$F78&gt;=500,"Medium","Low"))</f>
        <v>Low</v>
      </c>
      <c r="H78" s="2" t="s">
        <v>8</v>
      </c>
      <c r="I78" s="2">
        <f>VLOOKUP(Sheet1!$H78,Sheet1!$B$2:$F$143,3,FALSE)</f>
        <v>20</v>
      </c>
      <c r="J78" s="2" t="str">
        <f>_xlfn.CONCAT(Sheet1!$B78," ",Sheet1!$C78)</f>
        <v>ProductC 150</v>
      </c>
      <c r="K78" s="2" t="s">
        <v>8</v>
      </c>
      <c r="L78" s="2">
        <v>150</v>
      </c>
      <c r="M78" s="2"/>
      <c r="N78" s="2"/>
      <c r="O78" s="14">
        <f t="shared" si="6"/>
        <v>3000</v>
      </c>
    </row>
    <row r="79" spans="1:15" x14ac:dyDescent="0.35">
      <c r="A79" s="1">
        <v>44637</v>
      </c>
      <c r="B79" s="2" t="s">
        <v>8</v>
      </c>
      <c r="C79" s="2">
        <v>200</v>
      </c>
      <c r="D79" s="2">
        <v>20</v>
      </c>
      <c r="E79" s="2">
        <v>4000</v>
      </c>
      <c r="F79" s="2">
        <v>1050</v>
      </c>
      <c r="G79" s="2" t="str">
        <f>IF(Sheet1!$F79&gt;1000,"High",IF(Sheet1!$F79&gt;=500,"Medium","Low"))</f>
        <v>High</v>
      </c>
      <c r="H79" s="2" t="s">
        <v>8</v>
      </c>
      <c r="I79" s="2">
        <f>VLOOKUP(Sheet1!$H79,Sheet1!$B$2:$F$143,3,FALSE)</f>
        <v>20</v>
      </c>
      <c r="J79" s="2" t="str">
        <f>_xlfn.CONCAT(Sheet1!$B79," ",Sheet1!$C79)</f>
        <v>ProductC 200</v>
      </c>
      <c r="K79" s="2" t="s">
        <v>8</v>
      </c>
      <c r="L79" s="2">
        <v>200</v>
      </c>
      <c r="M79" s="2"/>
      <c r="N79" s="2"/>
      <c r="O79" s="14">
        <f t="shared" si="6"/>
        <v>4000</v>
      </c>
    </row>
    <row r="80" spans="1:15" x14ac:dyDescent="0.35">
      <c r="A80" s="1">
        <v>44637</v>
      </c>
      <c r="B80" s="2" t="s">
        <v>6</v>
      </c>
      <c r="C80" s="2">
        <v>175</v>
      </c>
      <c r="D80" s="2">
        <v>25</v>
      </c>
      <c r="E80" s="2">
        <v>4375</v>
      </c>
      <c r="F80" s="2">
        <v>1775</v>
      </c>
      <c r="G80" s="2" t="str">
        <f>IF(Sheet1!$F80&gt;1000,"High",IF(Sheet1!$F80&gt;=500,"Medium","Low"))</f>
        <v>High</v>
      </c>
      <c r="H80" s="2" t="s">
        <v>6</v>
      </c>
      <c r="I80" s="2">
        <f>VLOOKUP(Sheet1!$H80,Sheet1!$B$2:$F$143,3,FALSE)</f>
        <v>25</v>
      </c>
      <c r="J80" s="2" t="str">
        <f>_xlfn.CONCAT(Sheet1!$B80," ",Sheet1!$C80)</f>
        <v>ProductD 175</v>
      </c>
      <c r="K80" s="2" t="s">
        <v>6</v>
      </c>
      <c r="L80" s="2">
        <v>175</v>
      </c>
      <c r="M80" s="2"/>
      <c r="N80" s="2"/>
      <c r="O80" s="14">
        <f t="shared" si="6"/>
        <v>4375</v>
      </c>
    </row>
    <row r="81" spans="1:15" x14ac:dyDescent="0.35">
      <c r="A81" s="1">
        <v>44638</v>
      </c>
      <c r="B81" s="2" t="s">
        <v>12</v>
      </c>
      <c r="C81" s="2">
        <v>125</v>
      </c>
      <c r="D81" s="2">
        <v>10</v>
      </c>
      <c r="E81" s="2">
        <v>1250</v>
      </c>
      <c r="F81" s="2">
        <v>106.25</v>
      </c>
      <c r="G81" s="2" t="str">
        <f>IF(Sheet1!$F81&gt;1000,"High",IF(Sheet1!$F81&gt;=500,"Medium","Low"))</f>
        <v>Low</v>
      </c>
      <c r="H81" s="2" t="s">
        <v>12</v>
      </c>
      <c r="I81" s="2">
        <f>VLOOKUP(Sheet1!$H81,Sheet1!$B$2:$F$143,3,FALSE)</f>
        <v>10</v>
      </c>
      <c r="J81" s="2" t="str">
        <f>_xlfn.CONCAT(Sheet1!$B81," ",Sheet1!$C81)</f>
        <v>ProductY 125</v>
      </c>
      <c r="K81" s="2" t="s">
        <v>12</v>
      </c>
      <c r="L81" s="2">
        <v>125</v>
      </c>
      <c r="M81" s="2"/>
      <c r="N81" s="2"/>
      <c r="O81" s="14">
        <f t="shared" si="6"/>
        <v>1250</v>
      </c>
    </row>
    <row r="82" spans="1:15" x14ac:dyDescent="0.35">
      <c r="A82" s="1">
        <v>44638</v>
      </c>
      <c r="B82" s="2" t="s">
        <v>7</v>
      </c>
      <c r="C82" s="2">
        <v>100</v>
      </c>
      <c r="D82" s="2">
        <v>15</v>
      </c>
      <c r="E82" s="2">
        <v>1500</v>
      </c>
      <c r="F82" s="2">
        <v>200</v>
      </c>
      <c r="G82" s="2" t="str">
        <f>IF(Sheet1!$F82&gt;1000,"High",IF(Sheet1!$F82&gt;=500,"Medium","Low"))</f>
        <v>Low</v>
      </c>
      <c r="H82" s="2" t="s">
        <v>7</v>
      </c>
      <c r="I82" s="2">
        <f>VLOOKUP(Sheet1!$H82,Sheet1!$B$2:$F$143,3,FALSE)</f>
        <v>15</v>
      </c>
      <c r="J82" s="2" t="str">
        <f>_xlfn.CONCAT(Sheet1!$B82," ",Sheet1!$C82)</f>
        <v>ProductB 100</v>
      </c>
      <c r="K82" s="2" t="s">
        <v>7</v>
      </c>
      <c r="L82" s="2">
        <v>100</v>
      </c>
      <c r="M82" s="2"/>
      <c r="N82" s="2"/>
      <c r="O82" s="14">
        <f t="shared" si="6"/>
        <v>1500</v>
      </c>
    </row>
    <row r="83" spans="1:15" x14ac:dyDescent="0.35">
      <c r="A83" s="1">
        <v>44638</v>
      </c>
      <c r="B83" s="2" t="s">
        <v>8</v>
      </c>
      <c r="C83" s="2">
        <v>175</v>
      </c>
      <c r="D83" s="2">
        <v>20</v>
      </c>
      <c r="E83" s="2">
        <v>3500</v>
      </c>
      <c r="F83" s="2">
        <v>825</v>
      </c>
      <c r="G83" s="2" t="str">
        <f>IF(Sheet1!$F83&gt;1000,"High",IF(Sheet1!$F83&gt;=500,"Medium","Low"))</f>
        <v>Medium</v>
      </c>
      <c r="H83" s="2" t="s">
        <v>8</v>
      </c>
      <c r="I83" s="2">
        <f>VLOOKUP(Sheet1!$H83,Sheet1!$B$2:$F$143,3,FALSE)</f>
        <v>20</v>
      </c>
      <c r="J83" s="2" t="str">
        <f>_xlfn.CONCAT(Sheet1!$B83," ",Sheet1!$C83)</f>
        <v>ProductC 175</v>
      </c>
      <c r="K83" s="2" t="s">
        <v>8</v>
      </c>
      <c r="L83" s="2">
        <v>175</v>
      </c>
      <c r="M83" s="2"/>
      <c r="N83" s="2"/>
      <c r="O83" s="14">
        <f t="shared" si="6"/>
        <v>3500</v>
      </c>
    </row>
    <row r="84" spans="1:15" x14ac:dyDescent="0.35">
      <c r="A84" s="1">
        <v>44638</v>
      </c>
      <c r="B84" s="2" t="s">
        <v>12</v>
      </c>
      <c r="C84" s="2">
        <v>300</v>
      </c>
      <c r="D84" s="2">
        <v>10</v>
      </c>
      <c r="E84" s="2">
        <v>3000</v>
      </c>
      <c r="F84" s="2">
        <v>450</v>
      </c>
      <c r="G84" s="2" t="str">
        <f>IF(Sheet1!$F84&gt;1000,"High",IF(Sheet1!$F84&gt;=500,"Medium","Low"))</f>
        <v>Low</v>
      </c>
      <c r="H84" s="2" t="s">
        <v>12</v>
      </c>
      <c r="I84" s="2">
        <f>VLOOKUP(Sheet1!$H84,Sheet1!$B$2:$F$143,3,FALSE)</f>
        <v>10</v>
      </c>
      <c r="J84" s="2" t="str">
        <f>_xlfn.CONCAT(Sheet1!$B84," ",Sheet1!$C84)</f>
        <v>ProductY 300</v>
      </c>
      <c r="K84" s="2" t="s">
        <v>12</v>
      </c>
      <c r="L84" s="2">
        <v>300</v>
      </c>
      <c r="M84" s="2"/>
      <c r="N84" s="2"/>
      <c r="O84" s="14">
        <f t="shared" si="6"/>
        <v>3000</v>
      </c>
    </row>
    <row r="85" spans="1:15" x14ac:dyDescent="0.35">
      <c r="A85" s="1">
        <v>44638</v>
      </c>
      <c r="B85" s="2" t="s">
        <v>8</v>
      </c>
      <c r="C85" s="2">
        <v>75</v>
      </c>
      <c r="D85" s="2">
        <v>20</v>
      </c>
      <c r="E85" s="2">
        <v>1500</v>
      </c>
      <c r="F85" s="2">
        <v>112.5</v>
      </c>
      <c r="G85" s="2" t="str">
        <f>IF(Sheet1!$F85&gt;1000,"High",IF(Sheet1!$F85&gt;=500,"Medium","Low"))</f>
        <v>Low</v>
      </c>
      <c r="H85" s="2" t="s">
        <v>8</v>
      </c>
      <c r="I85" s="2">
        <f>VLOOKUP(Sheet1!$H85,Sheet1!$B$2:$F$143,3,FALSE)</f>
        <v>20</v>
      </c>
      <c r="J85" s="2" t="str">
        <f>_xlfn.CONCAT(Sheet1!$B85," ",Sheet1!$C85)</f>
        <v>ProductC 75</v>
      </c>
      <c r="K85" s="2" t="s">
        <v>8</v>
      </c>
      <c r="L85" s="2">
        <v>75</v>
      </c>
      <c r="M85" s="2"/>
      <c r="N85" s="2"/>
      <c r="O85" s="14">
        <f t="shared" si="6"/>
        <v>1500</v>
      </c>
    </row>
    <row r="86" spans="1:15" x14ac:dyDescent="0.35">
      <c r="A86" s="1">
        <v>44638</v>
      </c>
      <c r="B86" s="2" t="s">
        <v>9</v>
      </c>
      <c r="C86" s="2">
        <v>100</v>
      </c>
      <c r="D86" s="2">
        <v>10</v>
      </c>
      <c r="E86" s="2">
        <v>1000</v>
      </c>
      <c r="F86" s="2">
        <v>100</v>
      </c>
      <c r="G86" s="2" t="str">
        <f>IF(Sheet1!$F86&gt;1000,"High",IF(Sheet1!$F86&gt;=500,"Medium","Low"))</f>
        <v>Low</v>
      </c>
      <c r="H86" s="2" t="s">
        <v>9</v>
      </c>
      <c r="I86" s="2">
        <f>VLOOKUP(Sheet1!$H86,Sheet1!$B$2:$F$143,3,FALSE)</f>
        <v>10</v>
      </c>
      <c r="J86" s="2" t="str">
        <f>_xlfn.CONCAT(Sheet1!$B86," ",Sheet1!$C86)</f>
        <v>ProductA 100</v>
      </c>
      <c r="K86" s="2" t="s">
        <v>9</v>
      </c>
      <c r="L86" s="2">
        <v>100</v>
      </c>
      <c r="M86" s="2"/>
      <c r="N86" s="2"/>
      <c r="O86" s="14">
        <f t="shared" si="6"/>
        <v>1000</v>
      </c>
    </row>
    <row r="87" spans="1:15" x14ac:dyDescent="0.35">
      <c r="A87" s="1">
        <v>44639</v>
      </c>
      <c r="B87" s="2" t="s">
        <v>7</v>
      </c>
      <c r="C87" s="2">
        <v>175</v>
      </c>
      <c r="D87" s="2">
        <v>15</v>
      </c>
      <c r="E87" s="2">
        <v>2625</v>
      </c>
      <c r="F87" s="2">
        <v>787.5</v>
      </c>
      <c r="G87" s="2" t="str">
        <f>IF(Sheet1!$F87&gt;1000,"High",IF(Sheet1!$F87&gt;=500,"Medium","Low"))</f>
        <v>Medium</v>
      </c>
      <c r="H87" s="2" t="s">
        <v>7</v>
      </c>
      <c r="I87" s="2">
        <f>VLOOKUP(Sheet1!$H87,Sheet1!$B$2:$F$143,3,FALSE)</f>
        <v>15</v>
      </c>
      <c r="J87" s="2" t="str">
        <f>_xlfn.CONCAT(Sheet1!$B87," ",Sheet1!$C87)</f>
        <v>ProductB 175</v>
      </c>
      <c r="K87" s="2" t="s">
        <v>7</v>
      </c>
      <c r="L87" s="2">
        <v>175</v>
      </c>
      <c r="M87" s="2"/>
      <c r="N87" s="2"/>
      <c r="O87" s="14">
        <f t="shared" si="6"/>
        <v>2625</v>
      </c>
    </row>
    <row r="88" spans="1:15" x14ac:dyDescent="0.35">
      <c r="A88" s="1">
        <v>44639</v>
      </c>
      <c r="B88" s="2" t="s">
        <v>8</v>
      </c>
      <c r="C88" s="2">
        <v>175</v>
      </c>
      <c r="D88" s="2">
        <v>20</v>
      </c>
      <c r="E88" s="2">
        <v>3500</v>
      </c>
      <c r="F88" s="2">
        <v>525</v>
      </c>
      <c r="G88" s="2" t="str">
        <f>IF(Sheet1!$F88&gt;1000,"High",IF(Sheet1!$F88&gt;=500,"Medium","Low"))</f>
        <v>Medium</v>
      </c>
      <c r="H88" s="2" t="s">
        <v>8</v>
      </c>
      <c r="I88" s="2">
        <f>VLOOKUP(Sheet1!$H88,Sheet1!$B$2:$F$143,3,FALSE)</f>
        <v>20</v>
      </c>
      <c r="J88" s="2" t="str">
        <f>_xlfn.CONCAT(Sheet1!$B88," ",Sheet1!$C88)</f>
        <v>ProductC 175</v>
      </c>
      <c r="K88" s="2" t="s">
        <v>8</v>
      </c>
      <c r="L88" s="2">
        <v>175</v>
      </c>
      <c r="M88" s="2"/>
      <c r="N88" s="2"/>
      <c r="O88" s="14">
        <f t="shared" si="6"/>
        <v>3500</v>
      </c>
    </row>
    <row r="89" spans="1:15" x14ac:dyDescent="0.35">
      <c r="A89" s="1">
        <v>44639</v>
      </c>
      <c r="B89" s="2" t="s">
        <v>7</v>
      </c>
      <c r="C89" s="2">
        <v>125</v>
      </c>
      <c r="D89" s="2">
        <v>15</v>
      </c>
      <c r="E89" s="2">
        <v>1875</v>
      </c>
      <c r="F89" s="2">
        <v>437.5</v>
      </c>
      <c r="G89" s="2" t="str">
        <f>IF(Sheet1!$F89&gt;1000,"High",IF(Sheet1!$F89&gt;=500,"Medium","Low"))</f>
        <v>Low</v>
      </c>
      <c r="H89" s="2" t="s">
        <v>7</v>
      </c>
      <c r="I89" s="2">
        <f>VLOOKUP(Sheet1!$H89,Sheet1!$B$2:$F$143,3,FALSE)</f>
        <v>15</v>
      </c>
      <c r="J89" s="2" t="str">
        <f>_xlfn.CONCAT(Sheet1!$B89," ",Sheet1!$C89)</f>
        <v>ProductB 125</v>
      </c>
      <c r="K89" s="2" t="s">
        <v>7</v>
      </c>
      <c r="L89" s="2">
        <v>125</v>
      </c>
      <c r="M89" s="2"/>
      <c r="N89" s="2"/>
      <c r="O89" s="14">
        <f t="shared" si="6"/>
        <v>1875</v>
      </c>
    </row>
    <row r="90" spans="1:15" x14ac:dyDescent="0.35">
      <c r="A90" s="1">
        <v>44639</v>
      </c>
      <c r="B90" s="2" t="s">
        <v>7</v>
      </c>
      <c r="C90" s="2">
        <v>250</v>
      </c>
      <c r="D90" s="2">
        <v>15</v>
      </c>
      <c r="E90" s="2">
        <v>3750</v>
      </c>
      <c r="F90" s="2">
        <v>1125</v>
      </c>
      <c r="G90" s="2" t="str">
        <f>IF(Sheet1!$F90&gt;1000,"High",IF(Sheet1!$F90&gt;=500,"Medium","Low"))</f>
        <v>High</v>
      </c>
      <c r="H90" s="2" t="s">
        <v>7</v>
      </c>
      <c r="I90" s="2">
        <f>VLOOKUP(Sheet1!$H90,Sheet1!$B$2:$F$143,3,FALSE)</f>
        <v>15</v>
      </c>
      <c r="J90" s="2" t="str">
        <f>_xlfn.CONCAT(Sheet1!$B90," ",Sheet1!$C90)</f>
        <v>ProductB 250</v>
      </c>
      <c r="K90" s="2" t="s">
        <v>7</v>
      </c>
      <c r="L90" s="2">
        <v>250</v>
      </c>
      <c r="M90" s="2"/>
      <c r="N90" s="2"/>
      <c r="O90" s="14">
        <f t="shared" si="6"/>
        <v>3750</v>
      </c>
    </row>
    <row r="91" spans="1:15" x14ac:dyDescent="0.35">
      <c r="A91" s="1">
        <v>44639</v>
      </c>
      <c r="B91" s="2" t="s">
        <v>9</v>
      </c>
      <c r="C91" s="2">
        <v>350</v>
      </c>
      <c r="D91" s="2">
        <v>10</v>
      </c>
      <c r="E91" s="2">
        <v>3500</v>
      </c>
      <c r="F91" s="2">
        <v>1225</v>
      </c>
      <c r="G91" s="2" t="str">
        <f>IF(Sheet1!$F91&gt;1000,"High",IF(Sheet1!$F91&gt;=500,"Medium","Low"))</f>
        <v>High</v>
      </c>
      <c r="H91" s="2" t="s">
        <v>9</v>
      </c>
      <c r="I91" s="2">
        <f>VLOOKUP(Sheet1!$H91,Sheet1!$B$2:$F$143,3,FALSE)</f>
        <v>10</v>
      </c>
      <c r="J91" s="2" t="str">
        <f>_xlfn.CONCAT(Sheet1!$B91," ",Sheet1!$C91)</f>
        <v>ProductA 350</v>
      </c>
      <c r="K91" s="2" t="s">
        <v>9</v>
      </c>
      <c r="L91" s="2">
        <v>350</v>
      </c>
      <c r="M91" s="2"/>
      <c r="N91" s="2"/>
      <c r="O91" s="14">
        <f t="shared" si="6"/>
        <v>3500</v>
      </c>
    </row>
    <row r="92" spans="1:15" x14ac:dyDescent="0.35">
      <c r="A92" s="1">
        <v>44640</v>
      </c>
      <c r="B92" s="2" t="s">
        <v>9</v>
      </c>
      <c r="C92" s="2">
        <v>225</v>
      </c>
      <c r="D92" s="2">
        <v>10</v>
      </c>
      <c r="E92" s="2">
        <v>2250</v>
      </c>
      <c r="F92" s="2">
        <v>450</v>
      </c>
      <c r="G92" s="2" t="str">
        <f>IF(Sheet1!$F92&gt;1000,"High",IF(Sheet1!$F92&gt;=500,"Medium","Low"))</f>
        <v>Low</v>
      </c>
      <c r="H92" s="2" t="s">
        <v>9</v>
      </c>
      <c r="I92" s="2">
        <f>VLOOKUP(Sheet1!$H92,Sheet1!$B$2:$F$143,3,FALSE)</f>
        <v>10</v>
      </c>
      <c r="J92" s="2" t="str">
        <f>_xlfn.CONCAT(Sheet1!$B92," ",Sheet1!$C92)</f>
        <v>ProductA 225</v>
      </c>
      <c r="K92" s="2" t="s">
        <v>9</v>
      </c>
      <c r="L92" s="2">
        <v>225</v>
      </c>
      <c r="M92" s="2"/>
      <c r="N92" s="2"/>
      <c r="O92" s="14">
        <f t="shared" si="6"/>
        <v>2250</v>
      </c>
    </row>
    <row r="93" spans="1:15" x14ac:dyDescent="0.35">
      <c r="A93" s="1">
        <v>44640</v>
      </c>
      <c r="B93" s="2" t="s">
        <v>6</v>
      </c>
      <c r="C93" s="2">
        <v>150</v>
      </c>
      <c r="D93" s="2">
        <v>25</v>
      </c>
      <c r="E93" s="2">
        <v>3750</v>
      </c>
      <c r="F93" s="2">
        <v>1125</v>
      </c>
      <c r="G93" s="2" t="str">
        <f>IF(Sheet1!$F93&gt;1000,"High",IF(Sheet1!$F93&gt;=500,"Medium","Low"))</f>
        <v>High</v>
      </c>
      <c r="H93" s="2" t="s">
        <v>6</v>
      </c>
      <c r="I93" s="2">
        <f>VLOOKUP(Sheet1!$H93,Sheet1!$B$2:$F$143,3,FALSE)</f>
        <v>25</v>
      </c>
      <c r="J93" s="2" t="str">
        <f>_xlfn.CONCAT(Sheet1!$B93," ",Sheet1!$C93)</f>
        <v>ProductD 150</v>
      </c>
      <c r="K93" s="2" t="s">
        <v>6</v>
      </c>
      <c r="L93" s="2">
        <v>150</v>
      </c>
      <c r="M93" s="2"/>
      <c r="N93" s="2"/>
      <c r="O93" s="14">
        <f t="shared" si="6"/>
        <v>3750</v>
      </c>
    </row>
    <row r="94" spans="1:15" x14ac:dyDescent="0.35">
      <c r="A94" s="1">
        <v>44640</v>
      </c>
      <c r="B94" s="2" t="s">
        <v>10</v>
      </c>
      <c r="C94" s="2">
        <v>400</v>
      </c>
      <c r="D94" s="2">
        <v>12</v>
      </c>
      <c r="E94" s="2">
        <v>4800</v>
      </c>
      <c r="F94" s="2">
        <v>1600</v>
      </c>
      <c r="G94" s="2" t="str">
        <f>IF(Sheet1!$F94&gt;1000,"High",IF(Sheet1!$F94&gt;=500,"Medium","Low"))</f>
        <v>High</v>
      </c>
      <c r="H94" s="2" t="s">
        <v>10</v>
      </c>
      <c r="I94" s="2">
        <f>VLOOKUP(Sheet1!$H94,Sheet1!$B$2:$F$143,3,FALSE)</f>
        <v>12</v>
      </c>
      <c r="J94" s="2" t="str">
        <f>_xlfn.CONCAT(Sheet1!$B94," ",Sheet1!$C94)</f>
        <v>ProductE 400</v>
      </c>
      <c r="K94" s="2" t="s">
        <v>10</v>
      </c>
      <c r="L94" s="2">
        <v>400</v>
      </c>
      <c r="M94" s="2"/>
      <c r="N94" s="2"/>
      <c r="O94" s="14">
        <f t="shared" si="6"/>
        <v>4800</v>
      </c>
    </row>
    <row r="95" spans="1:15" x14ac:dyDescent="0.35">
      <c r="A95" s="1">
        <v>44641</v>
      </c>
      <c r="B95" s="2" t="s">
        <v>9</v>
      </c>
      <c r="C95" s="2">
        <v>300</v>
      </c>
      <c r="D95" s="2">
        <v>10</v>
      </c>
      <c r="E95" s="2">
        <v>3000</v>
      </c>
      <c r="F95" s="2">
        <v>900</v>
      </c>
      <c r="G95" s="2" t="str">
        <f>IF(Sheet1!$F95&gt;1000,"High",IF(Sheet1!$F95&gt;=500,"Medium","Low"))</f>
        <v>Medium</v>
      </c>
      <c r="H95" s="2" t="s">
        <v>9</v>
      </c>
      <c r="I95" s="2">
        <f>VLOOKUP(Sheet1!$H95,Sheet1!$B$2:$F$143,3,FALSE)</f>
        <v>10</v>
      </c>
      <c r="J95" s="2" t="str">
        <f>_xlfn.CONCAT(Sheet1!$B95," ",Sheet1!$C95)</f>
        <v>ProductA 300</v>
      </c>
      <c r="K95" s="2" t="s">
        <v>9</v>
      </c>
      <c r="L95" s="2">
        <v>300</v>
      </c>
      <c r="M95" s="2"/>
      <c r="N95" s="2"/>
      <c r="O95" s="14">
        <f t="shared" si="6"/>
        <v>3000</v>
      </c>
    </row>
    <row r="96" spans="1:15" x14ac:dyDescent="0.35">
      <c r="A96" s="1">
        <v>44641</v>
      </c>
      <c r="B96" s="2" t="s">
        <v>10</v>
      </c>
      <c r="C96" s="2">
        <v>550</v>
      </c>
      <c r="D96" s="2">
        <v>12</v>
      </c>
      <c r="E96" s="2">
        <v>6600</v>
      </c>
      <c r="F96" s="2">
        <v>3025</v>
      </c>
      <c r="G96" s="2" t="str">
        <f>IF(Sheet1!$F96&gt;1000,"High",IF(Sheet1!$F96&gt;=500,"Medium","Low"))</f>
        <v>High</v>
      </c>
      <c r="H96" s="2" t="s">
        <v>10</v>
      </c>
      <c r="I96" s="2">
        <f>VLOOKUP(Sheet1!$H96,Sheet1!$B$2:$F$143,3,FALSE)</f>
        <v>12</v>
      </c>
      <c r="J96" s="2" t="str">
        <f>_xlfn.CONCAT(Sheet1!$B96," ",Sheet1!$C96)</f>
        <v>ProductE 550</v>
      </c>
      <c r="K96" s="2" t="s">
        <v>10</v>
      </c>
      <c r="L96" s="2">
        <v>550</v>
      </c>
      <c r="M96" s="2"/>
      <c r="N96" s="2"/>
      <c r="O96" s="14">
        <f t="shared" si="6"/>
        <v>6600</v>
      </c>
    </row>
    <row r="97" spans="1:15" x14ac:dyDescent="0.35">
      <c r="A97" s="1">
        <v>44641</v>
      </c>
      <c r="B97" s="2" t="s">
        <v>8</v>
      </c>
      <c r="C97" s="2">
        <v>225</v>
      </c>
      <c r="D97" s="2">
        <v>20</v>
      </c>
      <c r="E97" s="2">
        <v>4500</v>
      </c>
      <c r="F97" s="2">
        <v>1275</v>
      </c>
      <c r="G97" s="2" t="str">
        <f>IF(Sheet1!$F97&gt;1000,"High",IF(Sheet1!$F97&gt;=500,"Medium","Low"))</f>
        <v>High</v>
      </c>
      <c r="H97" s="2" t="s">
        <v>8</v>
      </c>
      <c r="I97" s="2">
        <f>VLOOKUP(Sheet1!$H97,Sheet1!$B$2:$F$143,3,FALSE)</f>
        <v>20</v>
      </c>
      <c r="J97" s="2" t="str">
        <f>_xlfn.CONCAT(Sheet1!$B97," ",Sheet1!$C97)</f>
        <v>ProductC 225</v>
      </c>
      <c r="K97" s="2" t="s">
        <v>8</v>
      </c>
      <c r="L97" s="2">
        <v>225</v>
      </c>
      <c r="M97" s="2"/>
      <c r="N97" s="2"/>
      <c r="O97" s="14">
        <f t="shared" si="6"/>
        <v>4500</v>
      </c>
    </row>
    <row r="98" spans="1:15" x14ac:dyDescent="0.35">
      <c r="A98" s="1">
        <v>44641</v>
      </c>
      <c r="B98" s="2" t="s">
        <v>10</v>
      </c>
      <c r="C98" s="2">
        <v>450</v>
      </c>
      <c r="D98" s="2">
        <v>12</v>
      </c>
      <c r="E98" s="2">
        <v>5400</v>
      </c>
      <c r="F98" s="2">
        <v>2025</v>
      </c>
      <c r="G98" s="2" t="str">
        <f>IF(Sheet1!$F98&gt;1000,"High",IF(Sheet1!$F98&gt;=500,"Medium","Low"))</f>
        <v>High</v>
      </c>
      <c r="H98" s="2" t="s">
        <v>10</v>
      </c>
      <c r="I98" s="2">
        <f>VLOOKUP(Sheet1!$H98,Sheet1!$B$2:$F$143,3,FALSE)</f>
        <v>12</v>
      </c>
      <c r="J98" s="2" t="str">
        <f>_xlfn.CONCAT(Sheet1!$B98," ",Sheet1!$C98)</f>
        <v>ProductE 450</v>
      </c>
      <c r="K98" s="2" t="s">
        <v>10</v>
      </c>
      <c r="L98" s="2">
        <v>450</v>
      </c>
      <c r="M98" s="2"/>
      <c r="N98" s="2"/>
      <c r="O98" s="14">
        <f t="shared" si="6"/>
        <v>5400</v>
      </c>
    </row>
    <row r="99" spans="1:15" x14ac:dyDescent="0.35">
      <c r="A99" s="1">
        <v>44641</v>
      </c>
      <c r="B99" s="2" t="s">
        <v>8</v>
      </c>
      <c r="C99" s="2">
        <v>100</v>
      </c>
      <c r="D99" s="2">
        <v>20</v>
      </c>
      <c r="E99" s="2">
        <v>2000</v>
      </c>
      <c r="F99" s="2">
        <v>200</v>
      </c>
      <c r="G99" s="2" t="str">
        <f>IF(Sheet1!$F99&gt;1000,"High",IF(Sheet1!$F99&gt;=500,"Medium","Low"))</f>
        <v>Low</v>
      </c>
      <c r="H99" s="2" t="s">
        <v>8</v>
      </c>
      <c r="I99" s="2">
        <f>VLOOKUP(Sheet1!$H99,Sheet1!$B$2:$F$143,3,FALSE)</f>
        <v>20</v>
      </c>
      <c r="J99" s="2" t="str">
        <f>_xlfn.CONCAT(Sheet1!$B99," ",Sheet1!$C99)</f>
        <v>ProductC 100</v>
      </c>
      <c r="K99" s="2" t="s">
        <v>8</v>
      </c>
      <c r="L99" s="2">
        <v>100</v>
      </c>
      <c r="M99" s="2"/>
      <c r="N99" s="2"/>
      <c r="O99" s="14">
        <f t="shared" si="6"/>
        <v>2000</v>
      </c>
    </row>
    <row r="100" spans="1:15" x14ac:dyDescent="0.35">
      <c r="A100" s="1">
        <v>44641</v>
      </c>
      <c r="B100" s="2" t="s">
        <v>11</v>
      </c>
      <c r="C100" s="2">
        <v>100</v>
      </c>
      <c r="D100" s="2">
        <v>8</v>
      </c>
      <c r="E100" s="2">
        <v>800</v>
      </c>
      <c r="F100" s="2">
        <v>100</v>
      </c>
      <c r="G100" s="2" t="str">
        <f>IF(Sheet1!$F100&gt;1000,"High",IF(Sheet1!$F100&gt;=500,"Medium","Low"))</f>
        <v>Low</v>
      </c>
      <c r="H100" s="2" t="s">
        <v>11</v>
      </c>
      <c r="I100" s="2">
        <f>VLOOKUP(Sheet1!$H100,Sheet1!$B$2:$F$143,3,FALSE)</f>
        <v>8</v>
      </c>
      <c r="J100" s="2" t="str">
        <f>_xlfn.CONCAT(Sheet1!$B100," ",Sheet1!$C100)</f>
        <v>ProductX 100</v>
      </c>
      <c r="K100" s="2" t="s">
        <v>11</v>
      </c>
      <c r="L100" s="2">
        <v>100</v>
      </c>
      <c r="M100" s="2"/>
      <c r="N100" s="2"/>
      <c r="O100" s="14">
        <f t="shared" si="6"/>
        <v>800</v>
      </c>
    </row>
    <row r="101" spans="1:15" x14ac:dyDescent="0.35">
      <c r="A101" s="1">
        <v>44641</v>
      </c>
      <c r="B101" s="2" t="s">
        <v>7</v>
      </c>
      <c r="C101" s="2">
        <v>200</v>
      </c>
      <c r="D101" s="2">
        <v>15</v>
      </c>
      <c r="E101" s="2">
        <v>3000</v>
      </c>
      <c r="F101" s="2">
        <v>600</v>
      </c>
      <c r="G101" s="2" t="str">
        <f>IF(Sheet1!$F101&gt;1000,"High",IF(Sheet1!$F101&gt;=500,"Medium","Low"))</f>
        <v>Medium</v>
      </c>
      <c r="H101" s="2" t="s">
        <v>7</v>
      </c>
      <c r="I101" s="2">
        <f>VLOOKUP(Sheet1!$H101,Sheet1!$B$2:$F$143,3,FALSE)</f>
        <v>15</v>
      </c>
      <c r="J101" s="2" t="str">
        <f>_xlfn.CONCAT(Sheet1!$B101," ",Sheet1!$C101)</f>
        <v>ProductB 200</v>
      </c>
      <c r="K101" s="2" t="s">
        <v>7</v>
      </c>
      <c r="L101" s="2">
        <v>200</v>
      </c>
      <c r="M101" s="2"/>
      <c r="N101" s="2"/>
      <c r="O101" s="14">
        <f t="shared" si="6"/>
        <v>3000</v>
      </c>
    </row>
    <row r="102" spans="1:15" x14ac:dyDescent="0.35">
      <c r="A102" s="1">
        <v>44641</v>
      </c>
      <c r="B102" s="2" t="s">
        <v>7</v>
      </c>
      <c r="C102" s="2">
        <v>25</v>
      </c>
      <c r="D102" s="2">
        <v>15</v>
      </c>
      <c r="E102" s="2">
        <v>375</v>
      </c>
      <c r="F102" s="2">
        <v>37.5</v>
      </c>
      <c r="G102" s="2" t="str">
        <f>IF(Sheet1!$F102&gt;1000,"High",IF(Sheet1!$F102&gt;=500,"Medium","Low"))</f>
        <v>Low</v>
      </c>
      <c r="H102" s="2" t="s">
        <v>7</v>
      </c>
      <c r="I102" s="2">
        <f>VLOOKUP(Sheet1!$H102,Sheet1!$B$2:$F$143,3,FALSE)</f>
        <v>15</v>
      </c>
      <c r="J102" s="2" t="str">
        <f>_xlfn.CONCAT(Sheet1!$B102," ",Sheet1!$C102)</f>
        <v>ProductB 25</v>
      </c>
      <c r="K102" s="2" t="s">
        <v>7</v>
      </c>
      <c r="L102" s="2">
        <v>25</v>
      </c>
      <c r="M102" s="2"/>
      <c r="N102" s="2"/>
      <c r="O102" s="14">
        <f t="shared" si="6"/>
        <v>375</v>
      </c>
    </row>
    <row r="103" spans="1:15" x14ac:dyDescent="0.35">
      <c r="A103" s="1">
        <v>44642</v>
      </c>
      <c r="B103" s="2" t="s">
        <v>8</v>
      </c>
      <c r="C103" s="2">
        <v>200</v>
      </c>
      <c r="D103" s="2">
        <v>20</v>
      </c>
      <c r="E103" s="2">
        <v>4000</v>
      </c>
      <c r="F103" s="2">
        <v>12000</v>
      </c>
      <c r="G103" s="2" t="str">
        <f>IF(Sheet1!$F103&gt;1000,"High",IF(Sheet1!$F103&gt;=500,"Medium","Low"))</f>
        <v>High</v>
      </c>
      <c r="H103" s="2" t="s">
        <v>8</v>
      </c>
      <c r="I103" s="2">
        <f>VLOOKUP(Sheet1!$H103,Sheet1!$B$2:$F$143,3,FALSE)</f>
        <v>20</v>
      </c>
      <c r="J103" s="2" t="str">
        <f>_xlfn.CONCAT(Sheet1!$B103," ",Sheet1!$C103)</f>
        <v>ProductC 200</v>
      </c>
      <c r="K103" s="2" t="s">
        <v>8</v>
      </c>
      <c r="L103" s="2">
        <v>200</v>
      </c>
      <c r="M103" s="2"/>
      <c r="N103" s="2"/>
      <c r="O103" s="14">
        <f t="shared" si="6"/>
        <v>4000</v>
      </c>
    </row>
    <row r="104" spans="1:15" x14ac:dyDescent="0.35">
      <c r="A104" s="1">
        <v>44642</v>
      </c>
      <c r="B104" s="2" t="s">
        <v>12</v>
      </c>
      <c r="C104" s="2">
        <v>150</v>
      </c>
      <c r="D104" s="2">
        <v>10</v>
      </c>
      <c r="E104" s="2">
        <v>1500</v>
      </c>
      <c r="F104" s="2">
        <v>157.5</v>
      </c>
      <c r="G104" s="2" t="str">
        <f>IF(Sheet1!$F104&gt;1000,"High",IF(Sheet1!$F104&gt;=500,"Medium","Low"))</f>
        <v>Low</v>
      </c>
      <c r="H104" s="2" t="s">
        <v>12</v>
      </c>
      <c r="I104" s="2">
        <f>VLOOKUP(Sheet1!$H104,Sheet1!$B$2:$F$143,3,FALSE)</f>
        <v>10</v>
      </c>
      <c r="J104" s="2" t="str">
        <f>_xlfn.CONCAT(Sheet1!$B104," ",Sheet1!$C104)</f>
        <v>ProductY 150</v>
      </c>
      <c r="K104" s="2" t="s">
        <v>12</v>
      </c>
      <c r="L104" s="2">
        <v>150</v>
      </c>
      <c r="M104" s="2"/>
      <c r="N104" s="2"/>
      <c r="O104" s="14">
        <f t="shared" si="6"/>
        <v>1500</v>
      </c>
    </row>
    <row r="105" spans="1:15" x14ac:dyDescent="0.35">
      <c r="A105" s="1">
        <v>44642</v>
      </c>
      <c r="B105" s="2" t="s">
        <v>10</v>
      </c>
      <c r="C105" s="2">
        <v>300</v>
      </c>
      <c r="D105" s="2">
        <v>12</v>
      </c>
      <c r="E105" s="2">
        <v>3600</v>
      </c>
      <c r="F105" s="2">
        <v>900</v>
      </c>
      <c r="G105" s="2" t="str">
        <f>IF(Sheet1!$F105&gt;1000,"High",IF(Sheet1!$F105&gt;=500,"Medium","Low"))</f>
        <v>Medium</v>
      </c>
      <c r="H105" s="2" t="s">
        <v>10</v>
      </c>
      <c r="I105" s="2">
        <f>VLOOKUP(Sheet1!$H105,Sheet1!$B$2:$F$143,3,FALSE)</f>
        <v>12</v>
      </c>
      <c r="J105" s="2" t="str">
        <f>_xlfn.CONCAT(Sheet1!$B105," ",Sheet1!$C105)</f>
        <v>ProductE 300</v>
      </c>
      <c r="K105" s="2" t="s">
        <v>10</v>
      </c>
      <c r="L105" s="2">
        <v>300</v>
      </c>
      <c r="M105" s="2"/>
      <c r="N105" s="2"/>
      <c r="O105" s="14">
        <f t="shared" si="6"/>
        <v>3600</v>
      </c>
    </row>
    <row r="106" spans="1:15" x14ac:dyDescent="0.35">
      <c r="A106" s="1">
        <v>44642</v>
      </c>
      <c r="B106" s="2" t="s">
        <v>7</v>
      </c>
      <c r="C106" s="2">
        <v>150</v>
      </c>
      <c r="D106" s="2">
        <v>15</v>
      </c>
      <c r="E106" s="2">
        <v>2250</v>
      </c>
      <c r="F106" s="2">
        <v>525</v>
      </c>
      <c r="G106" s="2" t="str">
        <f>IF(Sheet1!$F106&gt;1000,"High",IF(Sheet1!$F106&gt;=500,"Medium","Low"))</f>
        <v>Medium</v>
      </c>
      <c r="H106" s="2" t="s">
        <v>7</v>
      </c>
      <c r="I106" s="2">
        <f>VLOOKUP(Sheet1!$H106,Sheet1!$B$2:$F$143,3,FALSE)</f>
        <v>15</v>
      </c>
      <c r="J106" s="2" t="str">
        <f>_xlfn.CONCAT(Sheet1!$B106," ",Sheet1!$C106)</f>
        <v>ProductB 150</v>
      </c>
      <c r="K106" s="2" t="s">
        <v>7</v>
      </c>
      <c r="L106" s="2">
        <v>150</v>
      </c>
      <c r="M106" s="2"/>
      <c r="N106" s="2"/>
      <c r="O106" s="14">
        <f t="shared" si="6"/>
        <v>2250</v>
      </c>
    </row>
    <row r="107" spans="1:15" x14ac:dyDescent="0.35">
      <c r="A107" s="1">
        <v>44642</v>
      </c>
      <c r="B107" s="2" t="s">
        <v>9</v>
      </c>
      <c r="C107" s="2">
        <v>150</v>
      </c>
      <c r="D107" s="2">
        <v>10</v>
      </c>
      <c r="E107" s="2">
        <v>1500</v>
      </c>
      <c r="F107" s="2">
        <v>225</v>
      </c>
      <c r="G107" s="2" t="str">
        <f>IF(Sheet1!$F107&gt;1000,"High",IF(Sheet1!$F107&gt;=500,"Medium","Low"))</f>
        <v>Low</v>
      </c>
      <c r="H107" s="2" t="s">
        <v>9</v>
      </c>
      <c r="I107" s="2">
        <f>VLOOKUP(Sheet1!$H107,Sheet1!$B$2:$F$143,3,FALSE)</f>
        <v>10</v>
      </c>
      <c r="J107" s="2" t="str">
        <f>_xlfn.CONCAT(Sheet1!$B107," ",Sheet1!$C107)</f>
        <v>ProductA 150</v>
      </c>
      <c r="K107" s="2" t="s">
        <v>9</v>
      </c>
      <c r="L107" s="2">
        <v>150</v>
      </c>
      <c r="M107" s="2"/>
      <c r="N107" s="2"/>
      <c r="O107" s="14">
        <f t="shared" si="6"/>
        <v>1500</v>
      </c>
    </row>
    <row r="108" spans="1:15" x14ac:dyDescent="0.35">
      <c r="A108" s="1">
        <v>44642</v>
      </c>
      <c r="B108" s="2" t="s">
        <v>7</v>
      </c>
      <c r="C108" s="2">
        <v>300</v>
      </c>
      <c r="D108" s="2">
        <v>15</v>
      </c>
      <c r="E108" s="2">
        <v>4500</v>
      </c>
      <c r="F108" s="2">
        <v>2160</v>
      </c>
      <c r="G108" s="2" t="str">
        <f>IF(Sheet1!$F108&gt;1000,"High",IF(Sheet1!$F108&gt;=500,"Medium","Low"))</f>
        <v>High</v>
      </c>
      <c r="H108" s="2" t="s">
        <v>7</v>
      </c>
      <c r="I108" s="2">
        <f>VLOOKUP(Sheet1!$H108,Sheet1!$B$2:$F$143,3,FALSE)</f>
        <v>15</v>
      </c>
      <c r="J108" s="2" t="str">
        <f>_xlfn.CONCAT(Sheet1!$B108," ",Sheet1!$C108)</f>
        <v>ProductB 300</v>
      </c>
      <c r="K108" s="2" t="s">
        <v>7</v>
      </c>
      <c r="L108" s="2">
        <v>300</v>
      </c>
      <c r="M108" s="2"/>
      <c r="N108" s="2"/>
      <c r="O108" s="14">
        <f t="shared" si="6"/>
        <v>4500</v>
      </c>
    </row>
    <row r="109" spans="1:15" x14ac:dyDescent="0.35">
      <c r="A109" s="1">
        <v>44643</v>
      </c>
      <c r="B109" s="2" t="s">
        <v>9</v>
      </c>
      <c r="C109" s="2">
        <v>150</v>
      </c>
      <c r="D109" s="2">
        <v>10</v>
      </c>
      <c r="E109" s="2">
        <v>1500</v>
      </c>
      <c r="F109" s="2">
        <v>225</v>
      </c>
      <c r="G109" s="2" t="str">
        <f>IF(Sheet1!$F109&gt;1000,"High",IF(Sheet1!$F109&gt;=500,"Medium","Low"))</f>
        <v>Low</v>
      </c>
      <c r="H109" s="2" t="s">
        <v>9</v>
      </c>
      <c r="I109" s="2">
        <f>VLOOKUP(Sheet1!$H109,Sheet1!$B$2:$F$143,3,FALSE)</f>
        <v>10</v>
      </c>
      <c r="J109" s="2" t="str">
        <f>_xlfn.CONCAT(Sheet1!$B109," ",Sheet1!$C109)</f>
        <v>ProductA 150</v>
      </c>
      <c r="K109" s="2" t="s">
        <v>9</v>
      </c>
      <c r="L109" s="2">
        <v>150</v>
      </c>
      <c r="M109" s="2"/>
      <c r="N109" s="2"/>
      <c r="O109" s="14">
        <f t="shared" si="6"/>
        <v>1500</v>
      </c>
    </row>
    <row r="110" spans="1:15" x14ac:dyDescent="0.35">
      <c r="A110" s="1">
        <v>44643</v>
      </c>
      <c r="B110" s="2" t="s">
        <v>7</v>
      </c>
      <c r="C110" s="2">
        <v>200</v>
      </c>
      <c r="D110" s="2">
        <v>15</v>
      </c>
      <c r="E110" s="2">
        <v>3000</v>
      </c>
      <c r="F110" s="2">
        <v>1080</v>
      </c>
      <c r="G110" s="2" t="str">
        <f>IF(Sheet1!$F110&gt;1000,"High",IF(Sheet1!$F110&gt;=500,"Medium","Low"))</f>
        <v>High</v>
      </c>
      <c r="H110" s="2" t="s">
        <v>7</v>
      </c>
      <c r="I110" s="2">
        <f>VLOOKUP(Sheet1!$H110,Sheet1!$B$2:$F$143,3,FALSE)</f>
        <v>15</v>
      </c>
      <c r="J110" s="2" t="str">
        <f>_xlfn.CONCAT(Sheet1!$B110," ",Sheet1!$C110)</f>
        <v>ProductB 200</v>
      </c>
      <c r="K110" s="2" t="s">
        <v>7</v>
      </c>
      <c r="L110" s="2">
        <v>200</v>
      </c>
      <c r="M110" s="2"/>
      <c r="N110" s="2"/>
      <c r="O110" s="14">
        <f t="shared" si="6"/>
        <v>3000</v>
      </c>
    </row>
    <row r="111" spans="1:15" x14ac:dyDescent="0.35">
      <c r="A111" s="1">
        <v>44643</v>
      </c>
      <c r="B111" s="2" t="s">
        <v>9</v>
      </c>
      <c r="C111" s="2">
        <v>250</v>
      </c>
      <c r="D111" s="2">
        <v>10</v>
      </c>
      <c r="E111" s="2">
        <v>2500</v>
      </c>
      <c r="F111" s="2">
        <v>1250</v>
      </c>
      <c r="G111" s="2" t="str">
        <f>IF(Sheet1!$F111&gt;1000,"High",IF(Sheet1!$F111&gt;=500,"Medium","Low"))</f>
        <v>High</v>
      </c>
      <c r="H111" s="2" t="s">
        <v>9</v>
      </c>
      <c r="I111" s="2">
        <f>VLOOKUP(Sheet1!$H111,Sheet1!$B$2:$F$143,3,FALSE)</f>
        <v>10</v>
      </c>
      <c r="J111" s="2" t="str">
        <f>_xlfn.CONCAT(Sheet1!$B111," ",Sheet1!$C111)</f>
        <v>ProductA 250</v>
      </c>
      <c r="K111" s="2" t="s">
        <v>9</v>
      </c>
      <c r="L111" s="2">
        <v>250</v>
      </c>
      <c r="M111" s="2"/>
      <c r="N111" s="2"/>
      <c r="O111" s="14">
        <f t="shared" si="6"/>
        <v>2500</v>
      </c>
    </row>
    <row r="112" spans="1:15" x14ac:dyDescent="0.35">
      <c r="A112" s="1">
        <v>44643</v>
      </c>
      <c r="B112" s="2" t="s">
        <v>12</v>
      </c>
      <c r="C112" s="2">
        <v>100</v>
      </c>
      <c r="D112" s="2">
        <v>10</v>
      </c>
      <c r="E112" s="2">
        <v>1000</v>
      </c>
      <c r="F112" s="2">
        <v>70</v>
      </c>
      <c r="G112" s="2" t="str">
        <f>IF(Sheet1!$F112&gt;1000,"High",IF(Sheet1!$F112&gt;=500,"Medium","Low"))</f>
        <v>Low</v>
      </c>
      <c r="H112" s="2" t="s">
        <v>12</v>
      </c>
      <c r="I112" s="2">
        <f>VLOOKUP(Sheet1!$H112,Sheet1!$B$2:$F$143,3,FALSE)</f>
        <v>10</v>
      </c>
      <c r="J112" s="2" t="str">
        <f>_xlfn.CONCAT(Sheet1!$B112," ",Sheet1!$C112)</f>
        <v>ProductY 100</v>
      </c>
      <c r="K112" s="2" t="s">
        <v>12</v>
      </c>
      <c r="L112" s="2">
        <v>100</v>
      </c>
      <c r="M112" s="2"/>
      <c r="N112" s="2"/>
      <c r="O112" s="14">
        <f t="shared" si="6"/>
        <v>1000</v>
      </c>
    </row>
    <row r="113" spans="1:15" x14ac:dyDescent="0.35">
      <c r="A113" s="1">
        <v>44644</v>
      </c>
      <c r="B113" s="2" t="s">
        <v>8</v>
      </c>
      <c r="C113" s="2">
        <v>125</v>
      </c>
      <c r="D113" s="2">
        <v>20</v>
      </c>
      <c r="E113" s="2">
        <v>2500</v>
      </c>
      <c r="F113" s="2">
        <v>375</v>
      </c>
      <c r="G113" s="2" t="str">
        <f>IF(Sheet1!$F113&gt;1000,"High",IF(Sheet1!$F113&gt;=500,"Medium","Low"))</f>
        <v>Low</v>
      </c>
      <c r="H113" s="2" t="s">
        <v>8</v>
      </c>
      <c r="I113" s="2">
        <f>VLOOKUP(Sheet1!$H113,Sheet1!$B$2:$F$143,3,FALSE)</f>
        <v>20</v>
      </c>
      <c r="J113" s="2" t="str">
        <f>_xlfn.CONCAT(Sheet1!$B113," ",Sheet1!$C113)</f>
        <v>ProductC 125</v>
      </c>
      <c r="K113" s="2" t="s">
        <v>8</v>
      </c>
      <c r="L113" s="2">
        <v>125</v>
      </c>
      <c r="M113" s="2"/>
      <c r="N113" s="2"/>
      <c r="O113" s="14">
        <f t="shared" si="6"/>
        <v>2500</v>
      </c>
    </row>
    <row r="114" spans="1:15" x14ac:dyDescent="0.35">
      <c r="A114" s="1">
        <v>44644</v>
      </c>
      <c r="B114" s="2" t="s">
        <v>8</v>
      </c>
      <c r="C114" s="2">
        <v>50</v>
      </c>
      <c r="D114" s="2">
        <v>20</v>
      </c>
      <c r="E114" s="2">
        <v>1000</v>
      </c>
      <c r="F114" s="2">
        <v>50</v>
      </c>
      <c r="G114" s="2" t="str">
        <f>IF(Sheet1!$F114&gt;1000,"High",IF(Sheet1!$F114&gt;=500,"Medium","Low"))</f>
        <v>Low</v>
      </c>
      <c r="H114" s="2" t="s">
        <v>8</v>
      </c>
      <c r="I114" s="2">
        <f>VLOOKUP(Sheet1!$H114,Sheet1!$B$2:$F$143,3,FALSE)</f>
        <v>20</v>
      </c>
      <c r="J114" s="2" t="str">
        <f>_xlfn.CONCAT(Sheet1!$B114," ",Sheet1!$C114)</f>
        <v>ProductC 50</v>
      </c>
      <c r="K114" s="2" t="s">
        <v>8</v>
      </c>
      <c r="L114" s="2">
        <v>50</v>
      </c>
      <c r="M114" s="2"/>
      <c r="N114" s="2"/>
      <c r="O114" s="14">
        <f t="shared" si="6"/>
        <v>1000</v>
      </c>
    </row>
    <row r="115" spans="1:15" x14ac:dyDescent="0.35">
      <c r="A115" s="1">
        <v>44645</v>
      </c>
      <c r="B115" s="2" t="s">
        <v>10</v>
      </c>
      <c r="C115" s="2">
        <v>200</v>
      </c>
      <c r="D115" s="2">
        <v>12</v>
      </c>
      <c r="E115" s="2">
        <v>2400</v>
      </c>
      <c r="F115" s="2">
        <v>480</v>
      </c>
      <c r="G115" s="2" t="str">
        <f>IF(Sheet1!$F115&gt;1000,"High",IF(Sheet1!$F115&gt;=500,"Medium","Low"))</f>
        <v>Low</v>
      </c>
      <c r="H115" s="2" t="s">
        <v>10</v>
      </c>
      <c r="I115" s="2">
        <f>VLOOKUP(Sheet1!$H115,Sheet1!$B$2:$F$143,3,FALSE)</f>
        <v>12</v>
      </c>
      <c r="J115" s="2" t="str">
        <f>_xlfn.CONCAT(Sheet1!$B115," ",Sheet1!$C115)</f>
        <v>ProductE 200</v>
      </c>
      <c r="K115" s="2" t="s">
        <v>10</v>
      </c>
      <c r="L115" s="2">
        <v>200</v>
      </c>
      <c r="M115" s="2"/>
      <c r="N115" s="2"/>
      <c r="O115" s="14">
        <f t="shared" si="6"/>
        <v>2400</v>
      </c>
    </row>
    <row r="116" spans="1:15" x14ac:dyDescent="0.35">
      <c r="A116" s="1">
        <v>44646</v>
      </c>
      <c r="B116" s="2" t="s">
        <v>12</v>
      </c>
      <c r="C116" s="2">
        <v>250</v>
      </c>
      <c r="D116" s="2">
        <v>10</v>
      </c>
      <c r="E116" s="2">
        <v>2500</v>
      </c>
      <c r="F116" s="2">
        <v>312.5</v>
      </c>
      <c r="G116" s="2" t="str">
        <f>IF(Sheet1!$F116&gt;1000,"High",IF(Sheet1!$F116&gt;=500,"Medium","Low"))</f>
        <v>Low</v>
      </c>
      <c r="H116" s="2" t="s">
        <v>12</v>
      </c>
      <c r="I116" s="2">
        <f>VLOOKUP(Sheet1!$H116,Sheet1!$B$2:$F$143,3,FALSE)</f>
        <v>10</v>
      </c>
      <c r="J116" s="2" t="str">
        <f>_xlfn.CONCAT(Sheet1!$B116," ",Sheet1!$C116)</f>
        <v>ProductY 250</v>
      </c>
      <c r="K116" s="2" t="s">
        <v>12</v>
      </c>
      <c r="L116" s="2">
        <v>250</v>
      </c>
      <c r="M116" s="2"/>
      <c r="N116" s="2"/>
      <c r="O116" s="14">
        <f t="shared" si="6"/>
        <v>2500</v>
      </c>
    </row>
    <row r="117" spans="1:15" x14ac:dyDescent="0.35">
      <c r="A117" s="1">
        <v>44646</v>
      </c>
      <c r="B117" s="2" t="s">
        <v>7</v>
      </c>
      <c r="C117" s="2">
        <v>350</v>
      </c>
      <c r="D117" s="2">
        <v>15</v>
      </c>
      <c r="E117" s="2">
        <v>5250</v>
      </c>
      <c r="F117" s="2">
        <v>2450</v>
      </c>
      <c r="G117" s="2" t="str">
        <f>IF(Sheet1!$F117&gt;1000,"High",IF(Sheet1!$F117&gt;=500,"Medium","Low"))</f>
        <v>High</v>
      </c>
      <c r="H117" s="2" t="s">
        <v>7</v>
      </c>
      <c r="I117" s="2">
        <f>VLOOKUP(Sheet1!$H117,Sheet1!$B$2:$F$143,3,FALSE)</f>
        <v>15</v>
      </c>
      <c r="J117" s="2" t="str">
        <f>_xlfn.CONCAT(Sheet1!$B117," ",Sheet1!$C117)</f>
        <v>ProductB 350</v>
      </c>
      <c r="K117" s="2" t="s">
        <v>7</v>
      </c>
      <c r="L117" s="2">
        <v>350</v>
      </c>
      <c r="M117" s="2"/>
      <c r="N117" s="2"/>
      <c r="O117" s="14">
        <f t="shared" si="6"/>
        <v>5250</v>
      </c>
    </row>
    <row r="118" spans="1:15" x14ac:dyDescent="0.35">
      <c r="A118" s="1">
        <v>44646</v>
      </c>
      <c r="B118" s="2" t="s">
        <v>7</v>
      </c>
      <c r="C118" s="2">
        <v>350</v>
      </c>
      <c r="D118" s="2">
        <v>15</v>
      </c>
      <c r="E118" s="2">
        <v>5250</v>
      </c>
      <c r="F118" s="2">
        <v>2835</v>
      </c>
      <c r="G118" s="2" t="str">
        <f>IF(Sheet1!$F118&gt;1000,"High",IF(Sheet1!$F118&gt;=500,"Medium","Low"))</f>
        <v>High</v>
      </c>
      <c r="H118" s="2" t="s">
        <v>7</v>
      </c>
      <c r="I118" s="2">
        <f>VLOOKUP(Sheet1!$H118,Sheet1!$B$2:$F$143,3,FALSE)</f>
        <v>15</v>
      </c>
      <c r="J118" s="2" t="str">
        <f>_xlfn.CONCAT(Sheet1!$B118," ",Sheet1!$C118)</f>
        <v>ProductB 350</v>
      </c>
      <c r="K118" s="2" t="s">
        <v>7</v>
      </c>
      <c r="L118" s="2">
        <v>350</v>
      </c>
      <c r="M118" s="2"/>
      <c r="N118" s="2"/>
      <c r="O118" s="14">
        <f t="shared" si="6"/>
        <v>5250</v>
      </c>
    </row>
    <row r="119" spans="1:15" x14ac:dyDescent="0.35">
      <c r="A119" s="1">
        <v>44646</v>
      </c>
      <c r="B119" s="2" t="s">
        <v>7</v>
      </c>
      <c r="C119" s="2">
        <v>100</v>
      </c>
      <c r="D119" s="2">
        <v>15</v>
      </c>
      <c r="E119" s="2">
        <v>1500</v>
      </c>
      <c r="F119" s="2">
        <v>360</v>
      </c>
      <c r="G119" s="2" t="str">
        <f>IF(Sheet1!$F119&gt;1000,"High",IF(Sheet1!$F119&gt;=500,"Medium","Low"))</f>
        <v>Low</v>
      </c>
      <c r="H119" s="2" t="s">
        <v>7</v>
      </c>
      <c r="I119" s="2">
        <f>VLOOKUP(Sheet1!$H119,Sheet1!$B$2:$F$143,3,FALSE)</f>
        <v>15</v>
      </c>
      <c r="J119" s="2" t="str">
        <f>_xlfn.CONCAT(Sheet1!$B119," ",Sheet1!$C119)</f>
        <v>ProductB 100</v>
      </c>
      <c r="K119" s="2" t="s">
        <v>7</v>
      </c>
      <c r="L119" s="2">
        <v>100</v>
      </c>
      <c r="M119" s="2"/>
      <c r="N119" s="2"/>
      <c r="O119" s="14">
        <f t="shared" si="6"/>
        <v>1500</v>
      </c>
    </row>
    <row r="120" spans="1:15" x14ac:dyDescent="0.35">
      <c r="A120" s="1">
        <v>44646</v>
      </c>
      <c r="B120" s="2" t="s">
        <v>10</v>
      </c>
      <c r="C120" s="2">
        <v>600</v>
      </c>
      <c r="D120" s="2">
        <v>12</v>
      </c>
      <c r="E120" s="2">
        <v>7200</v>
      </c>
      <c r="F120" s="2">
        <v>3600</v>
      </c>
      <c r="G120" s="2" t="str">
        <f>IF(Sheet1!$F120&gt;1000,"High",IF(Sheet1!$F120&gt;=500,"Medium","Low"))</f>
        <v>High</v>
      </c>
      <c r="H120" s="2" t="s">
        <v>10</v>
      </c>
      <c r="I120" s="2">
        <f>VLOOKUP(Sheet1!$H120,Sheet1!$B$2:$F$143,3,FALSE)</f>
        <v>12</v>
      </c>
      <c r="J120" s="2" t="str">
        <f>_xlfn.CONCAT(Sheet1!$B120," ",Sheet1!$C120)</f>
        <v>ProductE 600</v>
      </c>
      <c r="K120" s="2" t="s">
        <v>10</v>
      </c>
      <c r="L120" s="2">
        <v>600</v>
      </c>
      <c r="M120" s="2"/>
      <c r="N120" s="2"/>
      <c r="O120" s="14">
        <f t="shared" si="6"/>
        <v>7200</v>
      </c>
    </row>
    <row r="121" spans="1:15" x14ac:dyDescent="0.35">
      <c r="A121" s="1">
        <v>44646</v>
      </c>
      <c r="B121" s="2" t="s">
        <v>7</v>
      </c>
      <c r="C121" s="2">
        <v>100</v>
      </c>
      <c r="D121" s="2">
        <v>15</v>
      </c>
      <c r="E121" s="2">
        <v>1500</v>
      </c>
      <c r="F121" s="2">
        <v>300</v>
      </c>
      <c r="G121" s="2" t="str">
        <f>IF(Sheet1!$F121&gt;1000,"High",IF(Sheet1!$F121&gt;=500,"Medium","Low"))</f>
        <v>Low</v>
      </c>
      <c r="H121" s="2" t="s">
        <v>7</v>
      </c>
      <c r="I121" s="2">
        <f>VLOOKUP(Sheet1!$H121,Sheet1!$B$2:$F$143,3,FALSE)</f>
        <v>15</v>
      </c>
      <c r="J121" s="2" t="str">
        <f>_xlfn.CONCAT(Sheet1!$B121," ",Sheet1!$C121)</f>
        <v>ProductB 100</v>
      </c>
      <c r="K121" s="2" t="s">
        <v>7</v>
      </c>
      <c r="L121" s="2">
        <v>100</v>
      </c>
      <c r="M121" s="2"/>
      <c r="N121" s="2"/>
      <c r="O121" s="14">
        <f t="shared" si="6"/>
        <v>1500</v>
      </c>
    </row>
    <row r="122" spans="1:15" x14ac:dyDescent="0.35">
      <c r="A122" s="1">
        <v>44646</v>
      </c>
      <c r="B122" s="2" t="s">
        <v>8</v>
      </c>
      <c r="C122" s="2">
        <v>200</v>
      </c>
      <c r="D122" s="2">
        <v>20</v>
      </c>
      <c r="E122" s="2">
        <v>4000</v>
      </c>
      <c r="F122" s="2">
        <v>1000</v>
      </c>
      <c r="G122" s="2" t="str">
        <f>IF(Sheet1!$F122&gt;1000,"High",IF(Sheet1!$F122&gt;=500,"Medium","Low"))</f>
        <v>Medium</v>
      </c>
      <c r="H122" s="2" t="s">
        <v>8</v>
      </c>
      <c r="I122" s="2">
        <f>VLOOKUP(Sheet1!$H122,Sheet1!$B$2:$F$143,3,FALSE)</f>
        <v>20</v>
      </c>
      <c r="J122" s="2" t="str">
        <f>_xlfn.CONCAT(Sheet1!$B122," ",Sheet1!$C122)</f>
        <v>ProductC 200</v>
      </c>
      <c r="K122" s="2" t="s">
        <v>8</v>
      </c>
      <c r="L122" s="2">
        <v>200</v>
      </c>
      <c r="M122" s="2"/>
      <c r="N122" s="2"/>
      <c r="O122" s="14">
        <f t="shared" si="6"/>
        <v>4000</v>
      </c>
    </row>
    <row r="123" spans="1:15" x14ac:dyDescent="0.35">
      <c r="A123" s="1">
        <v>44647</v>
      </c>
      <c r="B123" s="2" t="s">
        <v>7</v>
      </c>
      <c r="C123" s="2">
        <v>160</v>
      </c>
      <c r="D123" s="2">
        <v>15</v>
      </c>
      <c r="E123" s="2">
        <v>2400</v>
      </c>
      <c r="F123" s="2">
        <v>360</v>
      </c>
      <c r="G123" s="2" t="str">
        <f>IF(Sheet1!$F123&gt;1000,"High",IF(Sheet1!$F123&gt;=500,"Medium","Low"))</f>
        <v>Low</v>
      </c>
      <c r="H123" s="2" t="s">
        <v>7</v>
      </c>
      <c r="I123" s="2">
        <f>VLOOKUP(Sheet1!$H123,Sheet1!$B$2:$F$143,3,FALSE)</f>
        <v>15</v>
      </c>
      <c r="J123" s="2" t="str">
        <f>_xlfn.CONCAT(Sheet1!$B123," ",Sheet1!$C123)</f>
        <v>ProductB 160</v>
      </c>
      <c r="K123" s="2" t="s">
        <v>7</v>
      </c>
      <c r="L123" s="2">
        <v>160</v>
      </c>
      <c r="M123" s="2"/>
      <c r="N123" s="2"/>
      <c r="O123" s="14">
        <f t="shared" si="6"/>
        <v>2400</v>
      </c>
    </row>
    <row r="124" spans="1:15" x14ac:dyDescent="0.35">
      <c r="A124" s="1">
        <v>44647</v>
      </c>
      <c r="B124" s="2" t="s">
        <v>11</v>
      </c>
      <c r="C124" s="2">
        <v>100</v>
      </c>
      <c r="D124" s="2">
        <v>8</v>
      </c>
      <c r="E124" s="2">
        <v>800</v>
      </c>
      <c r="F124" s="2">
        <v>100</v>
      </c>
      <c r="G124" s="2" t="str">
        <f>IF(Sheet1!$F124&gt;1000,"High",IF(Sheet1!$F124&gt;=500,"Medium","Low"))</f>
        <v>Low</v>
      </c>
      <c r="H124" s="2" t="s">
        <v>11</v>
      </c>
      <c r="I124" s="2">
        <f>VLOOKUP(Sheet1!$H124,Sheet1!$B$2:$F$143,3,FALSE)</f>
        <v>8</v>
      </c>
      <c r="J124" s="2" t="str">
        <f>_xlfn.CONCAT(Sheet1!$B124," ",Sheet1!$C124)</f>
        <v>ProductX 100</v>
      </c>
      <c r="K124" s="2" t="s">
        <v>11</v>
      </c>
      <c r="L124" s="2">
        <v>100</v>
      </c>
      <c r="M124" s="2"/>
      <c r="N124" s="2"/>
      <c r="O124" s="14">
        <f t="shared" si="6"/>
        <v>800</v>
      </c>
    </row>
    <row r="125" spans="1:15" x14ac:dyDescent="0.35">
      <c r="A125" s="1">
        <v>44647</v>
      </c>
      <c r="B125" s="2" t="s">
        <v>7</v>
      </c>
      <c r="C125" s="2">
        <v>225</v>
      </c>
      <c r="D125" s="2">
        <v>15</v>
      </c>
      <c r="E125" s="2">
        <v>3375</v>
      </c>
      <c r="F125" s="2">
        <v>1312.5</v>
      </c>
      <c r="G125" s="2" t="str">
        <f>IF(Sheet1!$F125&gt;1000,"High",IF(Sheet1!$F125&gt;=500,"Medium","Low"))</f>
        <v>High</v>
      </c>
      <c r="H125" s="2" t="s">
        <v>7</v>
      </c>
      <c r="I125" s="2">
        <f>VLOOKUP(Sheet1!$H125,Sheet1!$B$2:$F$143,3,FALSE)</f>
        <v>15</v>
      </c>
      <c r="J125" s="2" t="str">
        <f>_xlfn.CONCAT(Sheet1!$B125," ",Sheet1!$C125)</f>
        <v>ProductB 225</v>
      </c>
      <c r="K125" s="2" t="s">
        <v>7</v>
      </c>
      <c r="L125" s="2">
        <v>225</v>
      </c>
      <c r="M125" s="2"/>
      <c r="N125" s="2"/>
      <c r="O125" s="14">
        <f t="shared" si="6"/>
        <v>3375</v>
      </c>
    </row>
    <row r="126" spans="1:15" x14ac:dyDescent="0.35">
      <c r="A126" s="1">
        <v>44647</v>
      </c>
      <c r="B126" s="2" t="s">
        <v>9</v>
      </c>
      <c r="C126" s="2">
        <v>150</v>
      </c>
      <c r="D126" s="2">
        <v>10</v>
      </c>
      <c r="E126" s="2">
        <v>1500</v>
      </c>
      <c r="F126" s="2">
        <v>450</v>
      </c>
      <c r="G126" s="2" t="str">
        <f>IF(Sheet1!$F126&gt;1000,"High",IF(Sheet1!$F126&gt;=500,"Medium","Low"))</f>
        <v>Low</v>
      </c>
      <c r="H126" s="2" t="s">
        <v>9</v>
      </c>
      <c r="I126" s="2">
        <f>VLOOKUP(Sheet1!$H126,Sheet1!$B$2:$F$143,3,FALSE)</f>
        <v>10</v>
      </c>
      <c r="J126" s="2" t="str">
        <f>_xlfn.CONCAT(Sheet1!$B126," ",Sheet1!$C126)</f>
        <v>ProductA 150</v>
      </c>
      <c r="K126" s="2" t="s">
        <v>9</v>
      </c>
      <c r="L126" s="2">
        <v>150</v>
      </c>
      <c r="M126" s="2"/>
      <c r="N126" s="2"/>
      <c r="O126" s="14">
        <f t="shared" si="6"/>
        <v>1500</v>
      </c>
    </row>
    <row r="127" spans="1:15" x14ac:dyDescent="0.35">
      <c r="A127" s="1">
        <v>44647</v>
      </c>
      <c r="B127" s="2" t="s">
        <v>10</v>
      </c>
      <c r="C127" s="2">
        <v>400</v>
      </c>
      <c r="D127" s="2">
        <v>12</v>
      </c>
      <c r="E127" s="2">
        <v>4800</v>
      </c>
      <c r="F127" s="2">
        <v>1600</v>
      </c>
      <c r="G127" s="2" t="str">
        <f>IF(Sheet1!$F127&gt;1000,"High",IF(Sheet1!$F127&gt;=500,"Medium","Low"))</f>
        <v>High</v>
      </c>
      <c r="H127" s="2" t="s">
        <v>10</v>
      </c>
      <c r="I127" s="2">
        <f>VLOOKUP(Sheet1!$H127,Sheet1!$B$2:$F$143,3,FALSE)</f>
        <v>12</v>
      </c>
      <c r="J127" s="2" t="str">
        <f>_xlfn.CONCAT(Sheet1!$B127," ",Sheet1!$C127)</f>
        <v>ProductE 400</v>
      </c>
      <c r="K127" s="2" t="s">
        <v>10</v>
      </c>
      <c r="L127" s="2">
        <v>400</v>
      </c>
      <c r="M127" s="2"/>
      <c r="N127" s="2"/>
      <c r="O127" s="14">
        <f t="shared" si="6"/>
        <v>4800</v>
      </c>
    </row>
    <row r="128" spans="1:15" x14ac:dyDescent="0.35">
      <c r="A128" s="1">
        <v>44647</v>
      </c>
      <c r="B128" s="2" t="s">
        <v>7</v>
      </c>
      <c r="C128" s="2">
        <v>300</v>
      </c>
      <c r="D128" s="2">
        <v>15</v>
      </c>
      <c r="E128" s="2">
        <v>4500</v>
      </c>
      <c r="F128" s="2">
        <v>1800</v>
      </c>
      <c r="G128" s="2" t="str">
        <f>IF(Sheet1!$F128&gt;1000,"High",IF(Sheet1!$F128&gt;=500,"Medium","Low"))</f>
        <v>High</v>
      </c>
      <c r="H128" s="2" t="s">
        <v>7</v>
      </c>
      <c r="I128" s="2">
        <f>VLOOKUP(Sheet1!$H128,Sheet1!$B$2:$F$143,3,FALSE)</f>
        <v>15</v>
      </c>
      <c r="J128" s="2" t="str">
        <f>_xlfn.CONCAT(Sheet1!$B128," ",Sheet1!$C128)</f>
        <v>ProductB 300</v>
      </c>
      <c r="K128" s="2" t="s">
        <v>7</v>
      </c>
      <c r="L128" s="2">
        <v>300</v>
      </c>
      <c r="M128" s="2"/>
      <c r="N128" s="2"/>
      <c r="O128" s="14">
        <f t="shared" si="6"/>
        <v>4500</v>
      </c>
    </row>
    <row r="129" spans="1:15" x14ac:dyDescent="0.35">
      <c r="A129" s="1">
        <v>44648</v>
      </c>
      <c r="B129" s="2" t="s">
        <v>7</v>
      </c>
      <c r="C129" s="2">
        <v>150</v>
      </c>
      <c r="D129" s="2">
        <v>15</v>
      </c>
      <c r="E129" s="2">
        <v>2250</v>
      </c>
      <c r="F129" s="2">
        <v>450</v>
      </c>
      <c r="G129" s="2" t="str">
        <f>IF(Sheet1!$F129&gt;1000,"High",IF(Sheet1!$F129&gt;=500,"Medium","Low"))</f>
        <v>Low</v>
      </c>
      <c r="H129" s="2" t="s">
        <v>7</v>
      </c>
      <c r="I129" s="2">
        <f>VLOOKUP(Sheet1!$H129,Sheet1!$B$2:$F$143,3,FALSE)</f>
        <v>15</v>
      </c>
      <c r="J129" s="2" t="str">
        <f>_xlfn.CONCAT(Sheet1!$B129," ",Sheet1!$C129)</f>
        <v>ProductB 150</v>
      </c>
      <c r="K129" s="2" t="s">
        <v>7</v>
      </c>
      <c r="L129" s="2">
        <v>150</v>
      </c>
      <c r="M129" s="2"/>
      <c r="N129" s="2"/>
      <c r="O129" s="14">
        <f t="shared" si="6"/>
        <v>2250</v>
      </c>
    </row>
    <row r="130" spans="1:15" x14ac:dyDescent="0.35">
      <c r="A130" s="1">
        <v>44648</v>
      </c>
      <c r="B130" s="2" t="s">
        <v>10</v>
      </c>
      <c r="C130" s="2">
        <v>400</v>
      </c>
      <c r="D130" s="2">
        <v>12</v>
      </c>
      <c r="E130" s="2">
        <v>4800</v>
      </c>
      <c r="F130" s="2">
        <v>1600</v>
      </c>
      <c r="G130" s="2" t="str">
        <f>IF(Sheet1!$F130&gt;1000,"High",IF(Sheet1!$F130&gt;=500,"Medium","Low"))</f>
        <v>High</v>
      </c>
      <c r="H130" s="2" t="s">
        <v>10</v>
      </c>
      <c r="I130" s="2">
        <f>VLOOKUP(Sheet1!$H130,Sheet1!$B$2:$F$143,3,FALSE)</f>
        <v>12</v>
      </c>
      <c r="J130" s="2" t="str">
        <f>_xlfn.CONCAT(Sheet1!$B130," ",Sheet1!$C130)</f>
        <v>ProductE 400</v>
      </c>
      <c r="K130" s="2" t="s">
        <v>10</v>
      </c>
      <c r="L130" s="2">
        <v>400</v>
      </c>
      <c r="M130" s="2"/>
      <c r="N130" s="2"/>
      <c r="O130" s="14">
        <f t="shared" si="6"/>
        <v>4800</v>
      </c>
    </row>
    <row r="131" spans="1:15" x14ac:dyDescent="0.35">
      <c r="A131" s="1">
        <v>44648</v>
      </c>
      <c r="B131" s="2" t="s">
        <v>9</v>
      </c>
      <c r="C131" s="2">
        <v>225</v>
      </c>
      <c r="D131" s="2">
        <v>10</v>
      </c>
      <c r="E131" s="2">
        <v>2250</v>
      </c>
      <c r="F131" s="2">
        <v>1012.5</v>
      </c>
      <c r="G131" s="2" t="str">
        <f>IF(Sheet1!$F131&gt;1000,"High",IF(Sheet1!$F131&gt;=500,"Medium","Low"))</f>
        <v>High</v>
      </c>
      <c r="H131" s="2" t="s">
        <v>9</v>
      </c>
      <c r="I131" s="2">
        <f>VLOOKUP(Sheet1!$H131,Sheet1!$B$2:$F$143,3,FALSE)</f>
        <v>10</v>
      </c>
      <c r="J131" s="2" t="str">
        <f>_xlfn.CONCAT(Sheet1!$B131," ",Sheet1!$C131)</f>
        <v>ProductA 225</v>
      </c>
      <c r="K131" s="2" t="s">
        <v>9</v>
      </c>
      <c r="L131" s="2">
        <v>225</v>
      </c>
      <c r="M131" s="2"/>
      <c r="N131" s="2"/>
      <c r="O131" s="14">
        <f t="shared" ref="O131:O143" si="7">C131*D131</f>
        <v>2250</v>
      </c>
    </row>
    <row r="132" spans="1:15" x14ac:dyDescent="0.35">
      <c r="A132" s="1">
        <v>44648</v>
      </c>
      <c r="B132" s="2" t="s">
        <v>6</v>
      </c>
      <c r="C132" s="2">
        <v>75</v>
      </c>
      <c r="D132" s="2">
        <v>25</v>
      </c>
      <c r="E132" s="2">
        <v>1875</v>
      </c>
      <c r="F132" s="2">
        <v>375</v>
      </c>
      <c r="G132" s="2" t="str">
        <f>IF(Sheet1!$F132&gt;1000,"High",IF(Sheet1!$F132&gt;=500,"Medium","Low"))</f>
        <v>Low</v>
      </c>
      <c r="H132" s="2" t="s">
        <v>6</v>
      </c>
      <c r="I132" s="2">
        <f>VLOOKUP(Sheet1!$H132,Sheet1!$B$2:$F$143,3,FALSE)</f>
        <v>25</v>
      </c>
      <c r="J132" s="2" t="str">
        <f>_xlfn.CONCAT(Sheet1!$B132," ",Sheet1!$C132)</f>
        <v>ProductD 75</v>
      </c>
      <c r="K132" s="2" t="s">
        <v>6</v>
      </c>
      <c r="L132" s="2">
        <v>75</v>
      </c>
      <c r="M132" s="2"/>
      <c r="N132" s="2"/>
      <c r="O132" s="14">
        <f t="shared" si="7"/>
        <v>1875</v>
      </c>
    </row>
    <row r="133" spans="1:15" x14ac:dyDescent="0.35">
      <c r="A133" s="1">
        <v>44648</v>
      </c>
      <c r="B133" s="2" t="s">
        <v>8</v>
      </c>
      <c r="C133" s="2">
        <v>113</v>
      </c>
      <c r="D133" s="2">
        <v>20</v>
      </c>
      <c r="E133" s="2">
        <v>2260</v>
      </c>
      <c r="F133" s="2">
        <v>203.75</v>
      </c>
      <c r="G133" s="2" t="str">
        <f>IF(Sheet1!$F133&gt;1000,"High",IF(Sheet1!$F133&gt;=500,"Medium","Low"))</f>
        <v>Low</v>
      </c>
      <c r="H133" s="2" t="s">
        <v>8</v>
      </c>
      <c r="I133" s="2">
        <f>VLOOKUP(Sheet1!$H133,Sheet1!$B$2:$F$143,3,FALSE)</f>
        <v>20</v>
      </c>
      <c r="J133" s="2" t="str">
        <f>_xlfn.CONCAT(Sheet1!$B133," ",Sheet1!$C133)</f>
        <v>ProductC 113</v>
      </c>
      <c r="K133" s="2" t="s">
        <v>8</v>
      </c>
      <c r="L133" s="2">
        <v>113</v>
      </c>
      <c r="M133" s="2"/>
      <c r="N133" s="2"/>
      <c r="O133" s="14">
        <f t="shared" si="7"/>
        <v>2260</v>
      </c>
    </row>
    <row r="134" spans="1:15" x14ac:dyDescent="0.35">
      <c r="A134" s="1">
        <v>44649</v>
      </c>
      <c r="B134" s="2" t="s">
        <v>9</v>
      </c>
      <c r="C134" s="2">
        <v>200</v>
      </c>
      <c r="D134" s="2">
        <v>10</v>
      </c>
      <c r="E134" s="2">
        <v>2000</v>
      </c>
      <c r="F134" s="2">
        <v>400</v>
      </c>
      <c r="G134" s="2" t="str">
        <f>IF(Sheet1!$F134&gt;1000,"High",IF(Sheet1!$F134&gt;=500,"Medium","Low"))</f>
        <v>Low</v>
      </c>
      <c r="H134" s="2" t="s">
        <v>9</v>
      </c>
      <c r="I134" s="2">
        <f>VLOOKUP(Sheet1!$H134,Sheet1!$B$2:$F$143,3,FALSE)</f>
        <v>10</v>
      </c>
      <c r="J134" s="2" t="str">
        <f>_xlfn.CONCAT(Sheet1!$B134," ",Sheet1!$C134)</f>
        <v>ProductA 200</v>
      </c>
      <c r="K134" s="2" t="s">
        <v>9</v>
      </c>
      <c r="L134" s="2">
        <v>200</v>
      </c>
      <c r="M134" s="2"/>
      <c r="N134" s="2"/>
      <c r="O134" s="14">
        <f t="shared" si="7"/>
        <v>2000</v>
      </c>
    </row>
    <row r="135" spans="1:15" x14ac:dyDescent="0.35">
      <c r="A135" s="1">
        <v>44649</v>
      </c>
      <c r="B135" s="2" t="s">
        <v>8</v>
      </c>
      <c r="C135" s="2">
        <v>150</v>
      </c>
      <c r="D135" s="2">
        <v>20</v>
      </c>
      <c r="E135" s="2">
        <v>3000</v>
      </c>
      <c r="F135" s="2">
        <v>562.5</v>
      </c>
      <c r="G135" s="2" t="str">
        <f>IF(Sheet1!$F135&gt;1000,"High",IF(Sheet1!$F135&gt;=500,"Medium","Low"))</f>
        <v>Medium</v>
      </c>
      <c r="H135" s="2" t="s">
        <v>8</v>
      </c>
      <c r="I135" s="2">
        <f>VLOOKUP(Sheet1!$H135,Sheet1!$B$2:$F$143,3,FALSE)</f>
        <v>20</v>
      </c>
      <c r="J135" s="2" t="str">
        <f>_xlfn.CONCAT(Sheet1!$B135," ",Sheet1!$C135)</f>
        <v>ProductC 150</v>
      </c>
      <c r="K135" s="2" t="s">
        <v>8</v>
      </c>
      <c r="L135" s="2">
        <v>150</v>
      </c>
      <c r="M135" s="2"/>
      <c r="N135" s="2"/>
      <c r="O135" s="14">
        <f t="shared" si="7"/>
        <v>3000</v>
      </c>
    </row>
    <row r="136" spans="1:15" x14ac:dyDescent="0.35">
      <c r="A136" s="1">
        <v>44649</v>
      </c>
      <c r="B136" s="2" t="s">
        <v>10</v>
      </c>
      <c r="C136" s="2">
        <v>250</v>
      </c>
      <c r="D136" s="2">
        <v>12</v>
      </c>
      <c r="E136" s="2">
        <v>3000</v>
      </c>
      <c r="F136" s="2">
        <v>625</v>
      </c>
      <c r="G136" s="2" t="str">
        <f>IF(Sheet1!$F136&gt;1000,"High",IF(Sheet1!$F136&gt;=500,"Medium","Low"))</f>
        <v>Medium</v>
      </c>
      <c r="H136" s="2" t="s">
        <v>10</v>
      </c>
      <c r="I136" s="2">
        <f>VLOOKUP(Sheet1!$H136,Sheet1!$B$2:$F$143,3,FALSE)</f>
        <v>12</v>
      </c>
      <c r="J136" s="2" t="str">
        <f>_xlfn.CONCAT(Sheet1!$B136," ",Sheet1!$C136)</f>
        <v>ProductE 250</v>
      </c>
      <c r="K136" s="2" t="s">
        <v>10</v>
      </c>
      <c r="L136" s="2">
        <v>250</v>
      </c>
      <c r="M136" s="2"/>
      <c r="N136" s="2"/>
      <c r="O136" s="14">
        <f t="shared" si="7"/>
        <v>3000</v>
      </c>
    </row>
    <row r="137" spans="1:15" x14ac:dyDescent="0.35">
      <c r="A137" s="1">
        <v>44649</v>
      </c>
      <c r="B137" s="2" t="s">
        <v>10</v>
      </c>
      <c r="C137" s="2">
        <v>200</v>
      </c>
      <c r="D137" s="2">
        <v>12</v>
      </c>
      <c r="E137" s="2">
        <v>2400</v>
      </c>
      <c r="F137" s="2">
        <v>480</v>
      </c>
      <c r="G137" s="2" t="str">
        <f>IF(Sheet1!$F137&gt;1000,"High",IF(Sheet1!$F137&gt;=500,"Medium","Low"))</f>
        <v>Low</v>
      </c>
      <c r="H137" s="2" t="s">
        <v>10</v>
      </c>
      <c r="I137" s="2">
        <f>VLOOKUP(Sheet1!$H137,Sheet1!$B$2:$F$143,3,FALSE)</f>
        <v>12</v>
      </c>
      <c r="J137" s="2" t="str">
        <f>_xlfn.CONCAT(Sheet1!$B137," ",Sheet1!$C137)</f>
        <v>ProductE 200</v>
      </c>
      <c r="K137" s="2" t="s">
        <v>10</v>
      </c>
      <c r="L137" s="2">
        <v>200</v>
      </c>
      <c r="M137" s="2"/>
      <c r="N137" s="2"/>
      <c r="O137" s="14">
        <f t="shared" si="7"/>
        <v>2400</v>
      </c>
    </row>
    <row r="138" spans="1:15" x14ac:dyDescent="0.35">
      <c r="A138" s="1">
        <v>44649</v>
      </c>
      <c r="B138" s="2" t="s">
        <v>8</v>
      </c>
      <c r="C138" s="2">
        <v>75</v>
      </c>
      <c r="D138" s="2">
        <v>20</v>
      </c>
      <c r="E138" s="2">
        <v>1500</v>
      </c>
      <c r="F138" s="2">
        <v>112.5</v>
      </c>
      <c r="G138" s="2" t="str">
        <f>IF(Sheet1!$F138&gt;1000,"High",IF(Sheet1!$F138&gt;=500,"Medium","Low"))</f>
        <v>Low</v>
      </c>
      <c r="H138" s="2" t="s">
        <v>8</v>
      </c>
      <c r="I138" s="2">
        <f>VLOOKUP(Sheet1!$H138,Sheet1!$B$2:$F$143,3,FALSE)</f>
        <v>20</v>
      </c>
      <c r="J138" s="2" t="str">
        <f>_xlfn.CONCAT(Sheet1!$B138," ",Sheet1!$C138)</f>
        <v>ProductC 75</v>
      </c>
      <c r="K138" s="2" t="s">
        <v>8</v>
      </c>
      <c r="L138" s="2">
        <v>75</v>
      </c>
      <c r="M138" s="2"/>
      <c r="N138" s="2"/>
      <c r="O138" s="14">
        <f t="shared" si="7"/>
        <v>1500</v>
      </c>
    </row>
    <row r="139" spans="1:15" x14ac:dyDescent="0.35">
      <c r="A139" s="1">
        <v>44649</v>
      </c>
      <c r="B139" s="2" t="s">
        <v>8</v>
      </c>
      <c r="C139" s="2">
        <v>150</v>
      </c>
      <c r="D139" s="2">
        <v>20</v>
      </c>
      <c r="E139" s="2">
        <v>3000</v>
      </c>
      <c r="F139" s="2">
        <v>600</v>
      </c>
      <c r="G139" s="2" t="str">
        <f>IF(Sheet1!$F139&gt;1000,"High",IF(Sheet1!$F139&gt;=500,"Medium","Low"))</f>
        <v>Medium</v>
      </c>
      <c r="H139" s="2" t="s">
        <v>8</v>
      </c>
      <c r="I139" s="2">
        <f>VLOOKUP(Sheet1!$H139,Sheet1!$B$2:$F$143,3,FALSE)</f>
        <v>20</v>
      </c>
      <c r="J139" s="2" t="str">
        <f>_xlfn.CONCAT(Sheet1!$B139," ",Sheet1!$C139)</f>
        <v>ProductC 150</v>
      </c>
      <c r="K139" s="2" t="s">
        <v>8</v>
      </c>
      <c r="L139" s="2">
        <v>150</v>
      </c>
      <c r="M139" s="2"/>
      <c r="N139" s="2"/>
      <c r="O139" s="14">
        <f t="shared" si="7"/>
        <v>3000</v>
      </c>
    </row>
    <row r="140" spans="1:15" x14ac:dyDescent="0.35">
      <c r="A140" s="1">
        <v>44650</v>
      </c>
      <c r="B140" s="2" t="s">
        <v>6</v>
      </c>
      <c r="C140" s="2">
        <v>225</v>
      </c>
      <c r="D140" s="2">
        <v>25</v>
      </c>
      <c r="E140" s="2">
        <v>5625</v>
      </c>
      <c r="F140" s="2">
        <v>2625</v>
      </c>
      <c r="G140" s="2" t="str">
        <f>IF(Sheet1!$F140&gt;1000,"High",IF(Sheet1!$F140&gt;=500,"Medium","Low"))</f>
        <v>High</v>
      </c>
      <c r="H140" s="2" t="s">
        <v>6</v>
      </c>
      <c r="I140" s="2">
        <f>VLOOKUP(Sheet1!$H140,Sheet1!$B$2:$F$143,3,FALSE)</f>
        <v>25</v>
      </c>
      <c r="J140" s="2" t="str">
        <f>_xlfn.CONCAT(Sheet1!$B140," ",Sheet1!$C140)</f>
        <v>ProductD 225</v>
      </c>
      <c r="K140" s="2" t="s">
        <v>6</v>
      </c>
      <c r="L140" s="2">
        <v>225</v>
      </c>
      <c r="M140" s="2"/>
      <c r="N140" s="2"/>
      <c r="O140" s="14">
        <f t="shared" si="7"/>
        <v>5625</v>
      </c>
    </row>
    <row r="141" spans="1:15" x14ac:dyDescent="0.35">
      <c r="A141" s="1">
        <v>44650</v>
      </c>
      <c r="B141" s="2" t="s">
        <v>10</v>
      </c>
      <c r="C141" s="2">
        <v>150</v>
      </c>
      <c r="D141" s="2">
        <v>12</v>
      </c>
      <c r="E141" s="2">
        <v>1800</v>
      </c>
      <c r="F141" s="2">
        <v>337.5</v>
      </c>
      <c r="G141" s="2" t="str">
        <f>IF(Sheet1!$F141&gt;1000,"High",IF(Sheet1!$F141&gt;=500,"Medium","Low"))</f>
        <v>Low</v>
      </c>
      <c r="H141" s="2" t="s">
        <v>10</v>
      </c>
      <c r="I141" s="2">
        <f>VLOOKUP(Sheet1!$H141,Sheet1!$B$2:$F$143,3,FALSE)</f>
        <v>12</v>
      </c>
      <c r="J141" s="2" t="str">
        <f>_xlfn.CONCAT(Sheet1!$B141," ",Sheet1!$C141)</f>
        <v>ProductE 150</v>
      </c>
      <c r="K141" s="2" t="s">
        <v>10</v>
      </c>
      <c r="L141" s="2">
        <v>150</v>
      </c>
      <c r="M141" s="2"/>
      <c r="N141" s="2"/>
      <c r="O141" s="14">
        <f t="shared" si="7"/>
        <v>1800</v>
      </c>
    </row>
    <row r="142" spans="1:15" x14ac:dyDescent="0.35">
      <c r="A142" s="1">
        <v>44651</v>
      </c>
      <c r="B142" s="2" t="s">
        <v>8</v>
      </c>
      <c r="C142" s="2">
        <v>225</v>
      </c>
      <c r="D142" s="2">
        <v>20</v>
      </c>
      <c r="E142" s="2">
        <v>4500</v>
      </c>
      <c r="F142" s="2">
        <v>675</v>
      </c>
      <c r="G142" s="2" t="str">
        <f>IF(Sheet1!$F142&gt;1000,"High",IF(Sheet1!$F142&gt;=500,"Medium","Low"))</f>
        <v>Medium</v>
      </c>
      <c r="H142" s="2" t="s">
        <v>8</v>
      </c>
      <c r="I142" s="2">
        <f>VLOOKUP(Sheet1!$H142,Sheet1!$B$2:$F$143,3,FALSE)</f>
        <v>20</v>
      </c>
      <c r="J142" s="2" t="str">
        <f>_xlfn.CONCAT(Sheet1!$B142," ",Sheet1!$C142)</f>
        <v>ProductC 225</v>
      </c>
      <c r="K142" s="2" t="s">
        <v>8</v>
      </c>
      <c r="L142" s="2">
        <v>225</v>
      </c>
      <c r="M142" s="2"/>
      <c r="N142" s="2"/>
      <c r="O142" s="14">
        <f t="shared" si="7"/>
        <v>4500</v>
      </c>
    </row>
    <row r="143" spans="1:15" x14ac:dyDescent="0.35">
      <c r="A143" s="3">
        <v>44651</v>
      </c>
      <c r="B143" s="4" t="s">
        <v>9</v>
      </c>
      <c r="C143" s="4">
        <v>175</v>
      </c>
      <c r="D143" s="4">
        <v>10</v>
      </c>
      <c r="E143" s="4">
        <v>1750</v>
      </c>
      <c r="F143" s="4">
        <v>315</v>
      </c>
      <c r="G143" s="4" t="str">
        <f>IF(Sheet1!$F143&gt;1000,"High",IF(Sheet1!$F143&gt;=500,"Medium","Low"))</f>
        <v>Low</v>
      </c>
      <c r="H143" s="4" t="s">
        <v>9</v>
      </c>
      <c r="I143" s="4">
        <f>VLOOKUP(Sheet1!$H143,Sheet1!$B$2:$F$143,3,FALSE)</f>
        <v>10</v>
      </c>
      <c r="J143" s="4" t="str">
        <f>_xlfn.CONCAT(Sheet1!$B143," ",Sheet1!$C143)</f>
        <v>ProductA 175</v>
      </c>
      <c r="K143" s="4" t="s">
        <v>9</v>
      </c>
      <c r="L143" s="4">
        <v>175</v>
      </c>
      <c r="M143" s="4"/>
      <c r="N143" s="4"/>
      <c r="O143" s="15">
        <f t="shared" si="7"/>
        <v>1750</v>
      </c>
    </row>
  </sheetData>
  <autoFilter ref="B1:B143" xr:uid="{D76F8047-3032-402E-979C-0E8D02282E39}"/>
  <conditionalFormatting sqref="F1:F1048576">
    <cfRule type="colorScale" priority="3">
      <colorScale>
        <cfvo type="num" val="&quot;&lt;0&quot;"/>
        <cfvo type="num" val="&quot;&gt;=0&quot;"/>
        <color rgb="FFFF0000"/>
        <color theme="9" tint="-0.249977111117893"/>
      </colorScale>
    </cfRule>
    <cfRule type="colorScale" priority="4">
      <colorScale>
        <cfvo type="num" val="&quot;&lt;0&quot;"/>
        <cfvo type="num" val="&quot;&gt;=0&quot;"/>
        <color theme="9" tint="-0.499984740745262"/>
        <color rgb="FFC00000"/>
      </colorScale>
    </cfRule>
  </conditionalFormatting>
  <conditionalFormatting sqref="F2:F143">
    <cfRule type="cellIs" dxfId="2" priority="1" operator="greaterThanOrEqual">
      <formula>0</formula>
    </cfRule>
    <cfRule type="colorScale" priority="2">
      <colorScale>
        <cfvo type="min"/>
        <cfvo type="max"/>
        <color rgb="FFFF7128"/>
        <color rgb="FFFFEF9C"/>
      </colorScale>
    </cfRule>
  </conditionalFormatting>
  <dataValidations count="2">
    <dataValidation type="whole" allowBlank="1" showInputMessage="1" showErrorMessage="1" error="Becareful 😡😡" prompt="Enter only positive value from 25 to 600" sqref="M2:M143" xr:uid="{2FE49284-7B5C-41AA-89B0-D2C0B4B00B9C}">
      <formula1>25</formula1>
      <formula2>600</formula2>
    </dataValidation>
    <dataValidation type="whole" allowBlank="1" showInputMessage="1" showErrorMessage="1" error="Idiot 😡😡" prompt="Input positive value from 8 - 25" sqref="N2:N143" xr:uid="{ED04B2A8-2C4D-4FEF-9A4E-036EDAB59E09}">
      <formula1>8</formula1>
      <formula2>25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6C28-542E-4A17-A8DD-49DAF772778E}">
  <dimension ref="A1:V31"/>
  <sheetViews>
    <sheetView tabSelected="1" topLeftCell="J1" workbookViewId="0">
      <selection activeCell="O1" sqref="O1"/>
    </sheetView>
  </sheetViews>
  <sheetFormatPr defaultRowHeight="14.5" x14ac:dyDescent="0.35"/>
  <cols>
    <col min="2" max="2" width="15.81640625" customWidth="1"/>
    <col min="4" max="4" width="8.90625" customWidth="1"/>
    <col min="5" max="5" width="14.26953125" bestFit="1" customWidth="1"/>
    <col min="7" max="7" width="10.6328125" customWidth="1"/>
    <col min="9" max="9" width="17.90625" customWidth="1"/>
    <col min="10" max="10" width="16.08984375" bestFit="1" customWidth="1"/>
    <col min="11" max="11" width="15.7265625" customWidth="1"/>
    <col min="12" max="12" width="16.1796875" bestFit="1" customWidth="1"/>
    <col min="13" max="13" width="17.36328125" bestFit="1" customWidth="1"/>
    <col min="14" max="14" width="12.81640625" bestFit="1" customWidth="1"/>
    <col min="15" max="15" width="12.54296875" bestFit="1" customWidth="1"/>
    <col min="16" max="16" width="18.6328125" bestFit="1" customWidth="1"/>
    <col min="17" max="17" width="17.6328125" bestFit="1" customWidth="1"/>
    <col min="18" max="18" width="12.54296875" bestFit="1" customWidth="1"/>
    <col min="19" max="19" width="15.26953125" bestFit="1" customWidth="1"/>
    <col min="20" max="20" width="11.81640625" bestFit="1" customWidth="1"/>
    <col min="22" max="22" width="19.90625" bestFit="1" customWidth="1"/>
  </cols>
  <sheetData>
    <row r="1" spans="1:22" x14ac:dyDescent="0.35">
      <c r="A1" s="26" t="s">
        <v>13</v>
      </c>
      <c r="B1" s="26" t="s">
        <v>20</v>
      </c>
      <c r="C1" s="26" t="s">
        <v>14</v>
      </c>
      <c r="D1" s="26" t="s">
        <v>15</v>
      </c>
      <c r="E1" s="26" t="s">
        <v>90</v>
      </c>
      <c r="F1" s="27" t="s">
        <v>16</v>
      </c>
      <c r="G1" s="27" t="s">
        <v>17</v>
      </c>
      <c r="H1" s="27" t="s">
        <v>18</v>
      </c>
      <c r="I1" s="27" t="s">
        <v>19</v>
      </c>
      <c r="J1" s="34" t="s">
        <v>21</v>
      </c>
      <c r="K1" s="27" t="s">
        <v>87</v>
      </c>
      <c r="L1" s="27" t="s">
        <v>88</v>
      </c>
      <c r="M1" s="27" t="s">
        <v>89</v>
      </c>
      <c r="N1" s="27" t="s">
        <v>91</v>
      </c>
      <c r="O1" s="27" t="s">
        <v>92</v>
      </c>
      <c r="P1" s="27" t="s">
        <v>93</v>
      </c>
      <c r="Q1" s="27" t="s">
        <v>94</v>
      </c>
      <c r="R1" s="27" t="s">
        <v>95</v>
      </c>
      <c r="S1" s="27" t="s">
        <v>96</v>
      </c>
      <c r="T1" s="27" t="s">
        <v>128</v>
      </c>
      <c r="U1" s="27" t="s">
        <v>129</v>
      </c>
      <c r="V1" s="27" t="s">
        <v>159</v>
      </c>
    </row>
    <row r="2" spans="1:22" x14ac:dyDescent="0.35">
      <c r="A2" s="28" t="s">
        <v>22</v>
      </c>
      <c r="B2" s="28" t="s">
        <v>25</v>
      </c>
      <c r="C2" s="28" t="s">
        <v>23</v>
      </c>
      <c r="D2" s="33" t="s">
        <v>24</v>
      </c>
      <c r="E2" s="28" t="s">
        <v>24</v>
      </c>
      <c r="F2" s="29">
        <v>9.0299999999999994</v>
      </c>
      <c r="G2" s="29">
        <v>25.98</v>
      </c>
      <c r="H2" s="29">
        <v>49.54</v>
      </c>
      <c r="I2" s="29">
        <v>27.9</v>
      </c>
      <c r="J2" s="28">
        <v>153</v>
      </c>
      <c r="K2" s="29" t="str">
        <f>IF(Sheet2!$I2&lt;30,"Short Visit", IF(Sheet2!$I2&lt;=60,"Medium Visit",IF(Sheet2!$I2&gt;60,"Long Visit")))</f>
        <v>Short Visit</v>
      </c>
      <c r="L2" s="28" t="s">
        <v>25</v>
      </c>
      <c r="M2" s="29">
        <f>VLOOKUP(Sheet2!$L2,Sheet2!$B$2:$H$31,6,FALSE)</f>
        <v>25.98</v>
      </c>
      <c r="N2" s="29"/>
      <c r="O2" s="29"/>
      <c r="P2" s="29" t="str">
        <f t="shared" ref="P2:P31" si="0">IF(G2&lt;30,"Small",IF(G2&lt;=35,"Medium",IF(G2&gt;35,"Large","NULL")))</f>
        <v>Small</v>
      </c>
      <c r="Q2" s="28" t="s">
        <v>22</v>
      </c>
      <c r="R2" s="29" t="str">
        <f>VLOOKUP(Sheet2!$Q2,Sheet2!$A$2:$D$31,3,FALSE)</f>
        <v>Mars</v>
      </c>
      <c r="S2" s="28" t="s">
        <v>97</v>
      </c>
      <c r="T2" s="29" t="s">
        <v>22</v>
      </c>
      <c r="U2" s="29" t="s">
        <v>127</v>
      </c>
      <c r="V2" s="29" t="s">
        <v>32</v>
      </c>
    </row>
    <row r="3" spans="1:22" x14ac:dyDescent="0.35">
      <c r="A3" t="s">
        <v>26</v>
      </c>
      <c r="B3" t="s">
        <v>28</v>
      </c>
      <c r="C3" t="s">
        <v>27</v>
      </c>
      <c r="D3" t="s">
        <v>24</v>
      </c>
      <c r="E3" t="s">
        <v>24</v>
      </c>
      <c r="F3" s="30">
        <v>101.73</v>
      </c>
      <c r="G3" s="30">
        <v>39.99</v>
      </c>
      <c r="H3" s="30">
        <v>335.27</v>
      </c>
      <c r="I3" s="30">
        <v>38.82</v>
      </c>
      <c r="J3">
        <v>229</v>
      </c>
      <c r="K3" s="30" t="str">
        <f>IF(Sheet2!$I3&lt;30,"Short Visit", IF(Sheet2!$I3&lt;=60,"Medium Visit",IF(Sheet2!$I3&gt;60,"Long Visit")))</f>
        <v>Medium Visit</v>
      </c>
      <c r="L3" t="s">
        <v>28</v>
      </c>
      <c r="M3" s="30">
        <f>VLOOKUP(Sheet2!$L3,Sheet2!$B$2:$H$31,6,FALSE)</f>
        <v>39.99</v>
      </c>
      <c r="N3" s="30"/>
      <c r="O3" s="30"/>
      <c r="P3" s="30" t="str">
        <f t="shared" si="0"/>
        <v>Large</v>
      </c>
      <c r="Q3" t="s">
        <v>26</v>
      </c>
      <c r="R3" s="30" t="str">
        <f>VLOOKUP(Sheet2!$Q3,Sheet2!$A$2:$D$31,3,FALSE)</f>
        <v>Pluto</v>
      </c>
      <c r="S3" t="s">
        <v>98</v>
      </c>
      <c r="T3" s="30" t="s">
        <v>26</v>
      </c>
      <c r="U3" s="30" t="s">
        <v>130</v>
      </c>
      <c r="V3" s="30"/>
    </row>
    <row r="4" spans="1:22" x14ac:dyDescent="0.35">
      <c r="A4" s="24" t="s">
        <v>29</v>
      </c>
      <c r="B4" s="24" t="s">
        <v>25</v>
      </c>
      <c r="C4" s="24" t="s">
        <v>23</v>
      </c>
      <c r="D4" t="s">
        <v>30</v>
      </c>
      <c r="E4" s="24" t="s">
        <v>30</v>
      </c>
      <c r="F4" s="31">
        <v>12.99</v>
      </c>
      <c r="G4" s="31">
        <v>31.05</v>
      </c>
      <c r="H4" s="31">
        <v>68.25</v>
      </c>
      <c r="I4" s="31">
        <v>29.1</v>
      </c>
      <c r="J4" s="24">
        <v>118</v>
      </c>
      <c r="K4" s="31" t="str">
        <f>IF(Sheet2!$I4&lt;30,"Short Visit", IF(Sheet2!$I4&lt;=60,"Medium Visit",IF(Sheet2!$I4&gt;60,"Long Visit")))</f>
        <v>Short Visit</v>
      </c>
      <c r="L4" s="24" t="s">
        <v>25</v>
      </c>
      <c r="M4" s="31">
        <f>VLOOKUP(Sheet2!$L4,Sheet2!$B$2:$H$31,6,FALSE)</f>
        <v>25.98</v>
      </c>
      <c r="N4" s="31"/>
      <c r="O4" s="31"/>
      <c r="P4" s="31" t="str">
        <f t="shared" si="0"/>
        <v>Medium</v>
      </c>
      <c r="Q4" s="24" t="s">
        <v>29</v>
      </c>
      <c r="R4" s="31" t="str">
        <f>VLOOKUP(Sheet2!$Q4,Sheet2!$A$2:$D$31,3,FALSE)</f>
        <v>Mars</v>
      </c>
      <c r="S4" s="24" t="s">
        <v>99</v>
      </c>
      <c r="T4" s="31" t="s">
        <v>29</v>
      </c>
      <c r="U4" s="31" t="s">
        <v>131</v>
      </c>
      <c r="V4" s="31"/>
    </row>
    <row r="5" spans="1:22" x14ac:dyDescent="0.35">
      <c r="A5" t="s">
        <v>31</v>
      </c>
      <c r="B5" t="s">
        <v>32</v>
      </c>
      <c r="C5" t="s">
        <v>23</v>
      </c>
      <c r="D5" t="s">
        <v>24</v>
      </c>
      <c r="E5" t="s">
        <v>24</v>
      </c>
      <c r="F5" s="30">
        <v>20.45</v>
      </c>
      <c r="G5" s="30">
        <v>28.66</v>
      </c>
      <c r="H5" s="30">
        <v>81.290000000000006</v>
      </c>
      <c r="I5" s="30">
        <v>39.6</v>
      </c>
      <c r="J5">
        <v>160</v>
      </c>
      <c r="K5" s="30" t="str">
        <f>IF(Sheet2!$I5&lt;30,"Short Visit", IF(Sheet2!$I5&lt;=60,"Medium Visit",IF(Sheet2!$I5&gt;60,"Long Visit")))</f>
        <v>Medium Visit</v>
      </c>
      <c r="L5" t="s">
        <v>32</v>
      </c>
      <c r="M5" s="30">
        <f>VLOOKUP(Sheet2!$L5,Sheet2!$B$2:$H$31,6,FALSE)</f>
        <v>28.66</v>
      </c>
      <c r="N5" s="30"/>
      <c r="O5" s="30"/>
      <c r="P5" s="30" t="str">
        <f t="shared" si="0"/>
        <v>Small</v>
      </c>
      <c r="Q5" t="s">
        <v>31</v>
      </c>
      <c r="R5" s="30" t="str">
        <f>VLOOKUP(Sheet2!$Q5,Sheet2!$A$2:$D$31,3,FALSE)</f>
        <v>Mars</v>
      </c>
      <c r="S5" t="s">
        <v>100</v>
      </c>
      <c r="T5" s="30" t="s">
        <v>31</v>
      </c>
      <c r="U5" s="30" t="s">
        <v>132</v>
      </c>
      <c r="V5" s="30"/>
    </row>
    <row r="6" spans="1:22" x14ac:dyDescent="0.35">
      <c r="A6" s="24" t="s">
        <v>33</v>
      </c>
      <c r="B6" s="24" t="s">
        <v>34</v>
      </c>
      <c r="C6" s="24" t="s">
        <v>27</v>
      </c>
      <c r="D6" t="s">
        <v>30</v>
      </c>
      <c r="E6" s="24" t="s">
        <v>30</v>
      </c>
      <c r="F6" s="31">
        <v>116.42</v>
      </c>
      <c r="G6" s="31">
        <v>32.54</v>
      </c>
      <c r="H6" s="31">
        <v>377.67</v>
      </c>
      <c r="I6" s="31">
        <v>11.06</v>
      </c>
      <c r="J6" s="24">
        <v>248</v>
      </c>
      <c r="K6" s="31" t="str">
        <f>IF(Sheet2!$I6&lt;30,"Short Visit", IF(Sheet2!$I6&lt;=60,"Medium Visit",IF(Sheet2!$I6&gt;60,"Long Visit")))</f>
        <v>Short Visit</v>
      </c>
      <c r="L6" s="24" t="s">
        <v>34</v>
      </c>
      <c r="M6" s="31">
        <f>VLOOKUP(Sheet2!$L6,Sheet2!$B$2:$H$31,6,FALSE)</f>
        <v>32.54</v>
      </c>
      <c r="N6" s="31"/>
      <c r="O6" s="31"/>
      <c r="P6" s="31" t="str">
        <f t="shared" si="0"/>
        <v>Medium</v>
      </c>
      <c r="Q6" s="24" t="s">
        <v>33</v>
      </c>
      <c r="R6" s="31" t="str">
        <f>VLOOKUP(Sheet2!$Q6,Sheet2!$A$2:$D$31,3,FALSE)</f>
        <v>Pluto</v>
      </c>
      <c r="S6" s="24" t="s">
        <v>101</v>
      </c>
      <c r="T6" s="31" t="s">
        <v>33</v>
      </c>
      <c r="U6" s="31" t="s">
        <v>133</v>
      </c>
      <c r="V6" s="31"/>
    </row>
    <row r="7" spans="1:22" x14ac:dyDescent="0.35">
      <c r="A7" t="s">
        <v>35</v>
      </c>
      <c r="B7" t="s">
        <v>32</v>
      </c>
      <c r="C7" t="s">
        <v>23</v>
      </c>
      <c r="D7" t="s">
        <v>24</v>
      </c>
      <c r="E7" t="s">
        <v>24</v>
      </c>
      <c r="F7" s="30">
        <v>21.8</v>
      </c>
      <c r="G7" s="30">
        <v>30</v>
      </c>
      <c r="H7" s="30">
        <v>87.67</v>
      </c>
      <c r="I7" s="30">
        <v>43.56</v>
      </c>
      <c r="J7">
        <v>137</v>
      </c>
      <c r="K7" s="30" t="str">
        <f>IF(Sheet2!$I7&lt;30,"Short Visit", IF(Sheet2!$I7&lt;=60,"Medium Visit",IF(Sheet2!$I7&gt;60,"Long Visit")))</f>
        <v>Medium Visit</v>
      </c>
      <c r="L7" t="s">
        <v>32</v>
      </c>
      <c r="M7" s="30">
        <f>VLOOKUP(Sheet2!$L7,Sheet2!$B$2:$H$31,6,FALSE)</f>
        <v>28.66</v>
      </c>
      <c r="N7" s="30"/>
      <c r="O7" s="30"/>
      <c r="P7" s="30" t="str">
        <f t="shared" si="0"/>
        <v>Medium</v>
      </c>
      <c r="Q7" t="s">
        <v>35</v>
      </c>
      <c r="R7" s="30" t="str">
        <f>VLOOKUP(Sheet2!$Q7,Sheet2!$A$2:$D$31,3,FALSE)</f>
        <v>Mars</v>
      </c>
      <c r="S7" t="s">
        <v>102</v>
      </c>
      <c r="T7" s="30" t="s">
        <v>35</v>
      </c>
      <c r="U7" s="30" t="s">
        <v>134</v>
      </c>
      <c r="V7" s="30"/>
    </row>
    <row r="8" spans="1:22" x14ac:dyDescent="0.35">
      <c r="A8" s="24" t="s">
        <v>36</v>
      </c>
      <c r="B8" s="24" t="s">
        <v>32</v>
      </c>
      <c r="C8" s="24" t="s">
        <v>23</v>
      </c>
      <c r="D8" t="s">
        <v>24</v>
      </c>
      <c r="E8" s="24" t="s">
        <v>24</v>
      </c>
      <c r="F8" s="31">
        <v>26.67</v>
      </c>
      <c r="G8" s="31">
        <v>28.91</v>
      </c>
      <c r="H8" s="31">
        <v>105.15</v>
      </c>
      <c r="I8" s="31">
        <v>41.86</v>
      </c>
      <c r="J8" s="24">
        <v>142</v>
      </c>
      <c r="K8" s="31" t="str">
        <f>IF(Sheet2!$I8&lt;30,"Short Visit", IF(Sheet2!$I8&lt;=60,"Medium Visit",IF(Sheet2!$I8&gt;60,"Long Visit")))</f>
        <v>Medium Visit</v>
      </c>
      <c r="L8" s="24" t="s">
        <v>32</v>
      </c>
      <c r="M8" s="31">
        <f>VLOOKUP(Sheet2!$L8,Sheet2!$B$2:$H$31,6,FALSE)</f>
        <v>28.66</v>
      </c>
      <c r="N8" s="31"/>
      <c r="O8" s="31"/>
      <c r="P8" s="31" t="str">
        <f t="shared" si="0"/>
        <v>Small</v>
      </c>
      <c r="Q8" s="24" t="s">
        <v>36</v>
      </c>
      <c r="R8" s="31" t="str">
        <f>VLOOKUP(Sheet2!$Q8,Sheet2!$A$2:$D$31,3,FALSE)</f>
        <v>Mars</v>
      </c>
      <c r="S8" s="24" t="s">
        <v>103</v>
      </c>
      <c r="T8" s="31" t="s">
        <v>36</v>
      </c>
      <c r="U8" s="31" t="s">
        <v>135</v>
      </c>
      <c r="V8" s="31"/>
    </row>
    <row r="9" spans="1:22" x14ac:dyDescent="0.35">
      <c r="A9" t="s">
        <v>37</v>
      </c>
      <c r="B9" t="s">
        <v>25</v>
      </c>
      <c r="C9" t="s">
        <v>23</v>
      </c>
      <c r="D9" t="s">
        <v>30</v>
      </c>
      <c r="E9" t="s">
        <v>30</v>
      </c>
      <c r="F9" s="30">
        <v>30.65</v>
      </c>
      <c r="G9" s="30">
        <v>28.29</v>
      </c>
      <c r="H9" s="30">
        <v>115.94</v>
      </c>
      <c r="I9" s="30">
        <v>50.84</v>
      </c>
      <c r="J9">
        <v>151</v>
      </c>
      <c r="K9" s="30" t="str">
        <f>IF(Sheet2!$I9&lt;30,"Short Visit", IF(Sheet2!$I9&lt;=60,"Medium Visit",IF(Sheet2!$I9&gt;60,"Long Visit")))</f>
        <v>Medium Visit</v>
      </c>
      <c r="L9" t="s">
        <v>25</v>
      </c>
      <c r="M9" s="30">
        <f>VLOOKUP(Sheet2!$L9,Sheet2!$B$2:$H$31,6,FALSE)</f>
        <v>25.98</v>
      </c>
      <c r="N9" s="30"/>
      <c r="O9" s="30"/>
      <c r="P9" s="30" t="str">
        <f t="shared" si="0"/>
        <v>Small</v>
      </c>
      <c r="Q9" t="s">
        <v>37</v>
      </c>
      <c r="R9" s="30" t="str">
        <f>VLOOKUP(Sheet2!$Q9,Sheet2!$A$2:$D$31,3,FALSE)</f>
        <v>Mars</v>
      </c>
      <c r="S9" t="s">
        <v>104</v>
      </c>
      <c r="T9" s="30" t="s">
        <v>37</v>
      </c>
      <c r="U9" s="30" t="s">
        <v>136</v>
      </c>
      <c r="V9" s="30"/>
    </row>
    <row r="10" spans="1:22" x14ac:dyDescent="0.35">
      <c r="A10" s="24" t="s">
        <v>38</v>
      </c>
      <c r="B10" s="24" t="s">
        <v>25</v>
      </c>
      <c r="C10" s="24" t="s">
        <v>39</v>
      </c>
      <c r="D10" t="s">
        <v>24</v>
      </c>
      <c r="E10" s="24" t="s">
        <v>24</v>
      </c>
      <c r="F10" s="31">
        <v>4.49</v>
      </c>
      <c r="G10" s="31">
        <v>29.01</v>
      </c>
      <c r="H10" s="31">
        <v>35.51</v>
      </c>
      <c r="I10" s="31">
        <v>17.72</v>
      </c>
      <c r="J10" s="24">
        <v>174</v>
      </c>
      <c r="K10" s="31" t="str">
        <f>IF(Sheet2!$I10&lt;30,"Short Visit", IF(Sheet2!$I10&lt;=60,"Medium Visit",IF(Sheet2!$I10&gt;60,"Long Visit")))</f>
        <v>Short Visit</v>
      </c>
      <c r="L10" s="24" t="s">
        <v>25</v>
      </c>
      <c r="M10" s="31">
        <f>VLOOKUP(Sheet2!$L10,Sheet2!$B$2:$H$31,6,FALSE)</f>
        <v>25.98</v>
      </c>
      <c r="N10" s="31"/>
      <c r="O10" s="31"/>
      <c r="P10" s="31" t="str">
        <f t="shared" si="0"/>
        <v>Small</v>
      </c>
      <c r="Q10" s="24" t="s">
        <v>38</v>
      </c>
      <c r="R10" s="31" t="str">
        <f>VLOOKUP(Sheet2!$Q10,Sheet2!$A$2:$D$31,3,FALSE)</f>
        <v>Earth</v>
      </c>
      <c r="S10" s="24" t="s">
        <v>105</v>
      </c>
      <c r="T10" s="31" t="s">
        <v>38</v>
      </c>
      <c r="U10" s="31" t="s">
        <v>137</v>
      </c>
      <c r="V10" s="31"/>
    </row>
    <row r="11" spans="1:22" x14ac:dyDescent="0.35">
      <c r="A11" t="s">
        <v>40</v>
      </c>
      <c r="B11" t="s">
        <v>32</v>
      </c>
      <c r="C11" t="s">
        <v>39</v>
      </c>
      <c r="D11" t="s">
        <v>24</v>
      </c>
      <c r="E11" t="s">
        <v>24</v>
      </c>
      <c r="F11" s="30">
        <v>4.68</v>
      </c>
      <c r="G11" s="30">
        <v>32.93</v>
      </c>
      <c r="H11" s="30">
        <v>40.409999999999997</v>
      </c>
      <c r="I11" s="30">
        <v>39.54</v>
      </c>
      <c r="J11">
        <v>123</v>
      </c>
      <c r="K11" s="30" t="str">
        <f>IF(Sheet2!$I11&lt;30,"Short Visit", IF(Sheet2!$I11&lt;=60,"Medium Visit",IF(Sheet2!$I11&gt;60,"Long Visit")))</f>
        <v>Medium Visit</v>
      </c>
      <c r="L11" t="s">
        <v>32</v>
      </c>
      <c r="M11" s="30">
        <f>VLOOKUP(Sheet2!$L11,Sheet2!$B$2:$H$31,6,FALSE)</f>
        <v>28.66</v>
      </c>
      <c r="N11" s="30"/>
      <c r="O11" s="30"/>
      <c r="P11" s="30" t="str">
        <f t="shared" si="0"/>
        <v>Medium</v>
      </c>
      <c r="Q11" t="s">
        <v>40</v>
      </c>
      <c r="R11" s="30" t="str">
        <f>VLOOKUP(Sheet2!$Q11,Sheet2!$A$2:$D$31,3,FALSE)</f>
        <v>Earth</v>
      </c>
      <c r="S11" t="s">
        <v>106</v>
      </c>
      <c r="T11" s="30" t="s">
        <v>40</v>
      </c>
      <c r="U11" s="30" t="s">
        <v>138</v>
      </c>
      <c r="V11" s="30"/>
    </row>
    <row r="12" spans="1:22" x14ac:dyDescent="0.35">
      <c r="A12" s="24" t="s">
        <v>41</v>
      </c>
      <c r="B12" s="24" t="s">
        <v>32</v>
      </c>
      <c r="C12" s="24" t="s">
        <v>27</v>
      </c>
      <c r="D12" t="s">
        <v>24</v>
      </c>
      <c r="E12" s="24" t="s">
        <v>24</v>
      </c>
      <c r="F12" s="31">
        <v>106.79</v>
      </c>
      <c r="G12" s="31">
        <v>32.090000000000003</v>
      </c>
      <c r="H12" s="31">
        <v>340.03</v>
      </c>
      <c r="I12" s="31">
        <v>14.68</v>
      </c>
      <c r="J12" s="24">
        <v>257</v>
      </c>
      <c r="K12" s="31" t="str">
        <f>IF(Sheet2!$I12&lt;30,"Short Visit", IF(Sheet2!$I12&lt;=60,"Medium Visit",IF(Sheet2!$I12&gt;60,"Long Visit")))</f>
        <v>Short Visit</v>
      </c>
      <c r="L12" s="24" t="s">
        <v>32</v>
      </c>
      <c r="M12" s="31">
        <f>VLOOKUP(Sheet2!$L12,Sheet2!$B$2:$H$31,6,FALSE)</f>
        <v>28.66</v>
      </c>
      <c r="N12" s="31"/>
      <c r="O12" s="31"/>
      <c r="P12" s="31" t="str">
        <f t="shared" si="0"/>
        <v>Medium</v>
      </c>
      <c r="Q12" s="24" t="s">
        <v>41</v>
      </c>
      <c r="R12" s="31" t="str">
        <f>VLOOKUP(Sheet2!$Q12,Sheet2!$A$2:$D$31,3,FALSE)</f>
        <v>Pluto</v>
      </c>
      <c r="S12" s="24" t="s">
        <v>107</v>
      </c>
      <c r="T12" s="31" t="s">
        <v>41</v>
      </c>
      <c r="U12" s="31" t="s">
        <v>139</v>
      </c>
      <c r="V12" s="31"/>
    </row>
    <row r="13" spans="1:22" x14ac:dyDescent="0.35">
      <c r="A13" t="s">
        <v>42</v>
      </c>
      <c r="B13" t="s">
        <v>25</v>
      </c>
      <c r="C13" t="s">
        <v>23</v>
      </c>
      <c r="D13" t="s">
        <v>24</v>
      </c>
      <c r="E13" t="s">
        <v>24</v>
      </c>
      <c r="F13" s="30">
        <v>37.409999999999997</v>
      </c>
      <c r="G13" s="30">
        <v>31.05</v>
      </c>
      <c r="H13" s="30">
        <v>133.41</v>
      </c>
      <c r="I13" s="30">
        <v>23.38</v>
      </c>
      <c r="J13">
        <v>148</v>
      </c>
      <c r="K13" s="30" t="str">
        <f>IF(Sheet2!$I13&lt;30,"Short Visit", IF(Sheet2!$I13&lt;=60,"Medium Visit",IF(Sheet2!$I13&gt;60,"Long Visit")))</f>
        <v>Short Visit</v>
      </c>
      <c r="L13" t="s">
        <v>25</v>
      </c>
      <c r="M13" s="30">
        <f>VLOOKUP(Sheet2!$L13,Sheet2!$B$2:$H$31,6,FALSE)</f>
        <v>25.98</v>
      </c>
      <c r="N13" s="30"/>
      <c r="O13" s="30"/>
      <c r="P13" s="30" t="str">
        <f t="shared" si="0"/>
        <v>Medium</v>
      </c>
      <c r="Q13" t="s">
        <v>42</v>
      </c>
      <c r="R13" s="30" t="str">
        <f>VLOOKUP(Sheet2!$Q13,Sheet2!$A$2:$D$31,3,FALSE)</f>
        <v>Mars</v>
      </c>
      <c r="S13" t="s">
        <v>108</v>
      </c>
      <c r="T13" s="30" t="s">
        <v>42</v>
      </c>
      <c r="U13" s="30" t="s">
        <v>140</v>
      </c>
      <c r="V13" s="30"/>
    </row>
    <row r="14" spans="1:22" x14ac:dyDescent="0.35">
      <c r="A14" s="24" t="s">
        <v>43</v>
      </c>
      <c r="B14" s="24" t="s">
        <v>32</v>
      </c>
      <c r="C14" s="24" t="s">
        <v>39</v>
      </c>
      <c r="D14" t="s">
        <v>24</v>
      </c>
      <c r="E14" s="24" t="s">
        <v>24</v>
      </c>
      <c r="F14" s="31">
        <v>5.58</v>
      </c>
      <c r="G14" s="31">
        <v>25.8</v>
      </c>
      <c r="H14" s="31">
        <v>43.47</v>
      </c>
      <c r="I14" s="31">
        <v>23.82</v>
      </c>
      <c r="J14" s="24">
        <v>122</v>
      </c>
      <c r="K14" s="31" t="str">
        <f>IF(Sheet2!$I14&lt;30,"Short Visit", IF(Sheet2!$I14&lt;=60,"Medium Visit",IF(Sheet2!$I14&gt;60,"Long Visit")))</f>
        <v>Short Visit</v>
      </c>
      <c r="L14" s="24" t="s">
        <v>32</v>
      </c>
      <c r="M14" s="31">
        <f>VLOOKUP(Sheet2!$L14,Sheet2!$B$2:$H$31,6,FALSE)</f>
        <v>28.66</v>
      </c>
      <c r="N14" s="31"/>
      <c r="O14" s="31"/>
      <c r="P14" s="31" t="str">
        <f t="shared" si="0"/>
        <v>Small</v>
      </c>
      <c r="Q14" s="24" t="s">
        <v>43</v>
      </c>
      <c r="R14" s="31" t="str">
        <f>VLOOKUP(Sheet2!$Q14,Sheet2!$A$2:$D$31,3,FALSE)</f>
        <v>Earth</v>
      </c>
      <c r="S14" s="24" t="s">
        <v>109</v>
      </c>
      <c r="T14" s="31" t="s">
        <v>43</v>
      </c>
      <c r="U14" s="31" t="s">
        <v>141</v>
      </c>
      <c r="V14" s="31"/>
    </row>
    <row r="15" spans="1:22" x14ac:dyDescent="0.35">
      <c r="A15" t="s">
        <v>44</v>
      </c>
      <c r="B15" t="s">
        <v>34</v>
      </c>
      <c r="C15" t="s">
        <v>23</v>
      </c>
      <c r="D15" t="s">
        <v>24</v>
      </c>
      <c r="E15" t="s">
        <v>24</v>
      </c>
      <c r="F15" s="30">
        <v>32.57</v>
      </c>
      <c r="G15" s="30">
        <v>27.99</v>
      </c>
      <c r="H15" s="30">
        <v>123.12</v>
      </c>
      <c r="I15" s="30">
        <v>31.88</v>
      </c>
      <c r="J15">
        <v>166</v>
      </c>
      <c r="K15" s="30" t="str">
        <f>IF(Sheet2!$I15&lt;30,"Short Visit", IF(Sheet2!$I15&lt;=60,"Medium Visit",IF(Sheet2!$I15&gt;60,"Long Visit")))</f>
        <v>Medium Visit</v>
      </c>
      <c r="L15" t="s">
        <v>34</v>
      </c>
      <c r="M15" s="30">
        <f>VLOOKUP(Sheet2!$L15,Sheet2!$B$2:$H$31,6,FALSE)</f>
        <v>32.54</v>
      </c>
      <c r="N15" s="30"/>
      <c r="O15" s="30"/>
      <c r="P15" s="30" t="str">
        <f t="shared" si="0"/>
        <v>Small</v>
      </c>
      <c r="Q15" t="s">
        <v>44</v>
      </c>
      <c r="R15" s="30" t="str">
        <f>VLOOKUP(Sheet2!$Q15,Sheet2!$A$2:$D$31,3,FALSE)</f>
        <v>Mars</v>
      </c>
      <c r="S15" t="s">
        <v>110</v>
      </c>
      <c r="T15" s="30" t="s">
        <v>44</v>
      </c>
      <c r="U15" s="30" t="s">
        <v>142</v>
      </c>
      <c r="V15" s="30"/>
    </row>
    <row r="16" spans="1:22" x14ac:dyDescent="0.35">
      <c r="A16" s="24" t="s">
        <v>45</v>
      </c>
      <c r="B16" s="24" t="s">
        <v>34</v>
      </c>
      <c r="C16" s="24" t="s">
        <v>39</v>
      </c>
      <c r="D16" t="s">
        <v>24</v>
      </c>
      <c r="E16" s="24" t="s">
        <v>24</v>
      </c>
      <c r="F16" s="31">
        <v>3.9</v>
      </c>
      <c r="G16" s="31">
        <v>33.909999999999997</v>
      </c>
      <c r="H16" s="31">
        <v>39.07</v>
      </c>
      <c r="I16" s="31">
        <v>49.14</v>
      </c>
      <c r="J16" s="24">
        <v>140</v>
      </c>
      <c r="K16" s="31" t="str">
        <f>IF(Sheet2!$I16&lt;30,"Short Visit", IF(Sheet2!$I16&lt;=60,"Medium Visit",IF(Sheet2!$I16&gt;60,"Long Visit")))</f>
        <v>Medium Visit</v>
      </c>
      <c r="L16" s="24" t="s">
        <v>34</v>
      </c>
      <c r="M16" s="31">
        <f>VLOOKUP(Sheet2!$L16,Sheet2!$B$2:$H$31,6,FALSE)</f>
        <v>32.54</v>
      </c>
      <c r="N16" s="31"/>
      <c r="O16" s="31"/>
      <c r="P16" s="31" t="str">
        <f t="shared" si="0"/>
        <v>Medium</v>
      </c>
      <c r="Q16" s="24" t="s">
        <v>45</v>
      </c>
      <c r="R16" s="31" t="str">
        <f>VLOOKUP(Sheet2!$Q16,Sheet2!$A$2:$D$31,3,FALSE)</f>
        <v>Earth</v>
      </c>
      <c r="S16" s="24" t="s">
        <v>111</v>
      </c>
      <c r="T16" s="31" t="s">
        <v>45</v>
      </c>
      <c r="U16" s="31" t="s">
        <v>143</v>
      </c>
      <c r="V16" s="31"/>
    </row>
    <row r="17" spans="1:22" x14ac:dyDescent="0.35">
      <c r="A17" t="s">
        <v>46</v>
      </c>
      <c r="B17" t="s">
        <v>34</v>
      </c>
      <c r="C17" t="s">
        <v>27</v>
      </c>
      <c r="D17" t="s">
        <v>30</v>
      </c>
      <c r="E17" t="s">
        <v>30</v>
      </c>
      <c r="F17" s="30">
        <v>91.28</v>
      </c>
      <c r="G17" s="30">
        <v>29.49</v>
      </c>
      <c r="H17" s="30">
        <v>295.77999999999997</v>
      </c>
      <c r="I17" s="30">
        <v>10.52</v>
      </c>
      <c r="J17">
        <v>246</v>
      </c>
      <c r="K17" s="30" t="str">
        <f>IF(Sheet2!$I17&lt;30,"Short Visit", IF(Sheet2!$I17&lt;=60,"Medium Visit",IF(Sheet2!$I17&gt;60,"Long Visit")))</f>
        <v>Short Visit</v>
      </c>
      <c r="L17" t="s">
        <v>34</v>
      </c>
      <c r="M17" s="30">
        <f>VLOOKUP(Sheet2!$L17,Sheet2!$B$2:$H$31,6,FALSE)</f>
        <v>32.54</v>
      </c>
      <c r="N17" s="30"/>
      <c r="O17" s="30"/>
      <c r="P17" s="30" t="str">
        <f t="shared" si="0"/>
        <v>Small</v>
      </c>
      <c r="Q17" t="s">
        <v>46</v>
      </c>
      <c r="R17" s="30" t="str">
        <f>VLOOKUP(Sheet2!$Q17,Sheet2!$A$2:$D$31,3,FALSE)</f>
        <v>Pluto</v>
      </c>
      <c r="S17" t="s">
        <v>112</v>
      </c>
      <c r="T17" s="30" t="s">
        <v>46</v>
      </c>
      <c r="U17" s="30" t="s">
        <v>144</v>
      </c>
      <c r="V17" s="30"/>
    </row>
    <row r="18" spans="1:22" x14ac:dyDescent="0.35">
      <c r="A18" s="24" t="s">
        <v>47</v>
      </c>
      <c r="B18" s="24" t="s">
        <v>28</v>
      </c>
      <c r="C18" s="24" t="s">
        <v>27</v>
      </c>
      <c r="D18" t="s">
        <v>30</v>
      </c>
      <c r="E18" s="24" t="s">
        <v>30</v>
      </c>
      <c r="F18" s="31">
        <v>80.39</v>
      </c>
      <c r="G18" s="31">
        <v>31.31</v>
      </c>
      <c r="H18" s="31">
        <v>264.27</v>
      </c>
      <c r="I18" s="31">
        <v>15.74</v>
      </c>
      <c r="J18" s="24">
        <v>192</v>
      </c>
      <c r="K18" s="31" t="str">
        <f>IF(Sheet2!$I18&lt;30,"Short Visit", IF(Sheet2!$I18&lt;=60,"Medium Visit",IF(Sheet2!$I18&gt;60,"Long Visit")))</f>
        <v>Short Visit</v>
      </c>
      <c r="L18" s="24" t="s">
        <v>28</v>
      </c>
      <c r="M18" s="31">
        <f>VLOOKUP(Sheet2!$L18,Sheet2!$B$2:$H$31,6,FALSE)</f>
        <v>39.99</v>
      </c>
      <c r="N18" s="31"/>
      <c r="O18" s="31"/>
      <c r="P18" s="31" t="str">
        <f t="shared" si="0"/>
        <v>Medium</v>
      </c>
      <c r="Q18" s="24" t="s">
        <v>47</v>
      </c>
      <c r="R18" s="31" t="str">
        <f>VLOOKUP(Sheet2!$Q18,Sheet2!$A$2:$D$31,3,FALSE)</f>
        <v>Pluto</v>
      </c>
      <c r="S18" s="24" t="s">
        <v>113</v>
      </c>
      <c r="T18" s="31" t="s">
        <v>47</v>
      </c>
      <c r="U18" s="31" t="s">
        <v>145</v>
      </c>
      <c r="V18" s="31"/>
    </row>
    <row r="19" spans="1:22" x14ac:dyDescent="0.35">
      <c r="A19" t="s">
        <v>48</v>
      </c>
      <c r="B19" t="s">
        <v>25</v>
      </c>
      <c r="C19" t="s">
        <v>39</v>
      </c>
      <c r="D19" t="s">
        <v>30</v>
      </c>
      <c r="E19" t="s">
        <v>30</v>
      </c>
      <c r="F19" s="30">
        <v>3</v>
      </c>
      <c r="G19" s="30">
        <v>27.17</v>
      </c>
      <c r="H19" s="30">
        <v>28.77</v>
      </c>
      <c r="I19" s="30">
        <v>42.76</v>
      </c>
      <c r="J19">
        <v>146</v>
      </c>
      <c r="K19" s="30" t="str">
        <f>IF(Sheet2!$I19&lt;30,"Short Visit", IF(Sheet2!$I19&lt;=60,"Medium Visit",IF(Sheet2!$I19&gt;60,"Long Visit")))</f>
        <v>Medium Visit</v>
      </c>
      <c r="L19" t="s">
        <v>25</v>
      </c>
      <c r="M19" s="30">
        <f>VLOOKUP(Sheet2!$L19,Sheet2!$B$2:$H$31,6,FALSE)</f>
        <v>25.98</v>
      </c>
      <c r="N19" s="30"/>
      <c r="O19" s="30"/>
      <c r="P19" s="30" t="str">
        <f t="shared" si="0"/>
        <v>Small</v>
      </c>
      <c r="Q19" t="s">
        <v>48</v>
      </c>
      <c r="R19" s="30" t="str">
        <f>VLOOKUP(Sheet2!$Q19,Sheet2!$A$2:$D$31,3,FALSE)</f>
        <v>Earth</v>
      </c>
      <c r="S19" t="s">
        <v>114</v>
      </c>
      <c r="T19" s="30" t="s">
        <v>48</v>
      </c>
      <c r="U19" s="30" t="s">
        <v>146</v>
      </c>
      <c r="V19" s="30"/>
    </row>
    <row r="20" spans="1:22" x14ac:dyDescent="0.35">
      <c r="A20" s="24" t="s">
        <v>49</v>
      </c>
      <c r="B20" s="24" t="s">
        <v>28</v>
      </c>
      <c r="C20" s="24" t="s">
        <v>27</v>
      </c>
      <c r="D20" t="s">
        <v>24</v>
      </c>
      <c r="E20" s="24" t="s">
        <v>24</v>
      </c>
      <c r="F20" s="31">
        <v>100.16</v>
      </c>
      <c r="G20" s="31">
        <v>23.82</v>
      </c>
      <c r="H20" s="31">
        <v>315.10000000000002</v>
      </c>
      <c r="I20" s="31">
        <v>13.88</v>
      </c>
      <c r="J20" s="24">
        <v>214</v>
      </c>
      <c r="K20" s="31" t="str">
        <f>IF(Sheet2!$I20&lt;30,"Short Visit", IF(Sheet2!$I20&lt;=60,"Medium Visit",IF(Sheet2!$I20&gt;60,"Long Visit")))</f>
        <v>Short Visit</v>
      </c>
      <c r="L20" s="24" t="s">
        <v>28</v>
      </c>
      <c r="M20" s="31">
        <f>VLOOKUP(Sheet2!$L20,Sheet2!$B$2:$H$31,6,FALSE)</f>
        <v>39.99</v>
      </c>
      <c r="N20" s="31"/>
      <c r="O20" s="31"/>
      <c r="P20" s="31" t="str">
        <f t="shared" si="0"/>
        <v>Small</v>
      </c>
      <c r="Q20" s="24" t="s">
        <v>49</v>
      </c>
      <c r="R20" s="31" t="str">
        <f>VLOOKUP(Sheet2!$Q20,Sheet2!$A$2:$D$31,3,FALSE)</f>
        <v>Pluto</v>
      </c>
      <c r="S20" s="24" t="s">
        <v>115</v>
      </c>
      <c r="T20" s="31" t="s">
        <v>49</v>
      </c>
      <c r="U20" s="31" t="s">
        <v>147</v>
      </c>
      <c r="V20" s="31"/>
    </row>
    <row r="21" spans="1:22" x14ac:dyDescent="0.35">
      <c r="A21" t="s">
        <v>50</v>
      </c>
      <c r="B21" t="s">
        <v>25</v>
      </c>
      <c r="C21" t="s">
        <v>27</v>
      </c>
      <c r="D21" t="s">
        <v>30</v>
      </c>
      <c r="E21" t="s">
        <v>30</v>
      </c>
      <c r="F21" s="30">
        <v>100.95</v>
      </c>
      <c r="G21" s="30">
        <v>27.72</v>
      </c>
      <c r="H21" s="30">
        <v>330.82</v>
      </c>
      <c r="I21" s="30">
        <v>15.4</v>
      </c>
      <c r="J21">
        <v>229</v>
      </c>
      <c r="K21" s="30" t="str">
        <f>IF(Sheet2!$I21&lt;30,"Short Visit", IF(Sheet2!$I21&lt;=60,"Medium Visit",IF(Sheet2!$I21&gt;60,"Long Visit")))</f>
        <v>Short Visit</v>
      </c>
      <c r="L21" t="s">
        <v>25</v>
      </c>
      <c r="M21" s="30">
        <f>VLOOKUP(Sheet2!$L21,Sheet2!$B$2:$H$31,6,FALSE)</f>
        <v>25.98</v>
      </c>
      <c r="N21" s="30"/>
      <c r="O21" s="30"/>
      <c r="P21" s="30" t="str">
        <f t="shared" si="0"/>
        <v>Small</v>
      </c>
      <c r="Q21" t="s">
        <v>50</v>
      </c>
      <c r="R21" s="30" t="str">
        <f>VLOOKUP(Sheet2!$Q21,Sheet2!$A$2:$D$31,3,FALSE)</f>
        <v>Pluto</v>
      </c>
      <c r="S21" t="s">
        <v>116</v>
      </c>
      <c r="T21" s="30" t="s">
        <v>50</v>
      </c>
      <c r="U21" s="30" t="s">
        <v>148</v>
      </c>
      <c r="V21" s="30"/>
    </row>
    <row r="22" spans="1:22" x14ac:dyDescent="0.35">
      <c r="A22" s="24" t="s">
        <v>51</v>
      </c>
      <c r="B22" s="24" t="s">
        <v>32</v>
      </c>
      <c r="C22" s="24" t="s">
        <v>23</v>
      </c>
      <c r="D22" t="s">
        <v>24</v>
      </c>
      <c r="E22" s="24" t="s">
        <v>24</v>
      </c>
      <c r="F22" s="31">
        <v>19.14</v>
      </c>
      <c r="G22" s="31">
        <v>33.28</v>
      </c>
      <c r="H22" s="31">
        <v>83.68</v>
      </c>
      <c r="I22" s="31">
        <v>35.659999999999997</v>
      </c>
      <c r="J22" s="24">
        <v>153</v>
      </c>
      <c r="K22" s="31" t="str">
        <f>IF(Sheet2!$I22&lt;30,"Short Visit", IF(Sheet2!$I22&lt;=60,"Medium Visit",IF(Sheet2!$I22&gt;60,"Long Visit")))</f>
        <v>Medium Visit</v>
      </c>
      <c r="L22" s="24" t="s">
        <v>32</v>
      </c>
      <c r="M22" s="31">
        <f>VLOOKUP(Sheet2!$L22,Sheet2!$B$2:$H$31,6,FALSE)</f>
        <v>28.66</v>
      </c>
      <c r="N22" s="31"/>
      <c r="O22" s="31"/>
      <c r="P22" s="31" t="str">
        <f t="shared" si="0"/>
        <v>Medium</v>
      </c>
      <c r="Q22" s="24" t="s">
        <v>51</v>
      </c>
      <c r="R22" s="31" t="str">
        <f>VLOOKUP(Sheet2!$Q22,Sheet2!$A$2:$D$31,3,FALSE)</f>
        <v>Mars</v>
      </c>
      <c r="S22" s="24" t="s">
        <v>117</v>
      </c>
      <c r="T22" s="31" t="s">
        <v>51</v>
      </c>
      <c r="U22" s="31" t="s">
        <v>149</v>
      </c>
      <c r="V22" s="31"/>
    </row>
    <row r="23" spans="1:22" x14ac:dyDescent="0.35">
      <c r="A23" t="s">
        <v>52</v>
      </c>
      <c r="B23" t="s">
        <v>32</v>
      </c>
      <c r="C23" t="s">
        <v>39</v>
      </c>
      <c r="D23" t="s">
        <v>24</v>
      </c>
      <c r="E23" t="s">
        <v>24</v>
      </c>
      <c r="F23" s="30">
        <v>3.75</v>
      </c>
      <c r="G23" s="30">
        <v>35.94</v>
      </c>
      <c r="H23" s="30">
        <v>38.17</v>
      </c>
      <c r="I23" s="30">
        <v>46.1</v>
      </c>
      <c r="J23">
        <v>132</v>
      </c>
      <c r="K23" s="30" t="str">
        <f>IF(Sheet2!$I23&lt;30,"Short Visit", IF(Sheet2!$I23&lt;=60,"Medium Visit",IF(Sheet2!$I23&gt;60,"Long Visit")))</f>
        <v>Medium Visit</v>
      </c>
      <c r="L23" t="s">
        <v>32</v>
      </c>
      <c r="M23" s="30">
        <f>VLOOKUP(Sheet2!$L23,Sheet2!$B$2:$H$31,6,FALSE)</f>
        <v>28.66</v>
      </c>
      <c r="N23" s="30"/>
      <c r="O23" s="30"/>
      <c r="P23" s="30" t="str">
        <f t="shared" si="0"/>
        <v>Large</v>
      </c>
      <c r="Q23" t="s">
        <v>52</v>
      </c>
      <c r="R23" s="30" t="str">
        <f>VLOOKUP(Sheet2!$Q23,Sheet2!$A$2:$D$31,3,FALSE)</f>
        <v>Earth</v>
      </c>
      <c r="S23" t="s">
        <v>118</v>
      </c>
      <c r="T23" s="30" t="s">
        <v>52</v>
      </c>
      <c r="U23" s="30" t="s">
        <v>150</v>
      </c>
      <c r="V23" s="30"/>
    </row>
    <row r="24" spans="1:22" x14ac:dyDescent="0.35">
      <c r="A24" s="24" t="s">
        <v>53</v>
      </c>
      <c r="B24" s="24" t="s">
        <v>32</v>
      </c>
      <c r="C24" s="24" t="s">
        <v>39</v>
      </c>
      <c r="D24" t="s">
        <v>24</v>
      </c>
      <c r="E24" s="24" t="s">
        <v>24</v>
      </c>
      <c r="F24" s="31">
        <v>6.73</v>
      </c>
      <c r="G24" s="31">
        <v>21.99</v>
      </c>
      <c r="H24" s="31">
        <v>40.79</v>
      </c>
      <c r="I24" s="31">
        <v>18.46</v>
      </c>
      <c r="J24" s="24">
        <v>176</v>
      </c>
      <c r="K24" s="31" t="str">
        <f>IF(Sheet2!$I24&lt;30,"Short Visit", IF(Sheet2!$I24&lt;=60,"Medium Visit",IF(Sheet2!$I24&gt;60,"Long Visit")))</f>
        <v>Short Visit</v>
      </c>
      <c r="L24" s="24" t="s">
        <v>32</v>
      </c>
      <c r="M24" s="31">
        <f>VLOOKUP(Sheet2!$L24,Sheet2!$B$2:$H$31,6,FALSE)</f>
        <v>28.66</v>
      </c>
      <c r="N24" s="31"/>
      <c r="O24" s="31"/>
      <c r="P24" s="31" t="str">
        <f t="shared" si="0"/>
        <v>Small</v>
      </c>
      <c r="Q24" s="24" t="s">
        <v>53</v>
      </c>
      <c r="R24" s="31" t="str">
        <f>VLOOKUP(Sheet2!$Q24,Sheet2!$A$2:$D$31,3,FALSE)</f>
        <v>Earth</v>
      </c>
      <c r="S24" s="24" t="s">
        <v>119</v>
      </c>
      <c r="T24" s="31" t="s">
        <v>53</v>
      </c>
      <c r="U24" s="31" t="s">
        <v>151</v>
      </c>
      <c r="V24" s="31"/>
    </row>
    <row r="25" spans="1:22" x14ac:dyDescent="0.35">
      <c r="A25" t="s">
        <v>54</v>
      </c>
      <c r="B25" t="s">
        <v>32</v>
      </c>
      <c r="C25" t="s">
        <v>27</v>
      </c>
      <c r="D25" t="s">
        <v>30</v>
      </c>
      <c r="E25" t="s">
        <v>30</v>
      </c>
      <c r="F25" s="30">
        <v>116.46</v>
      </c>
      <c r="G25" s="30">
        <v>27.06</v>
      </c>
      <c r="H25" s="30">
        <v>369.45</v>
      </c>
      <c r="I25" s="30">
        <v>3.62</v>
      </c>
      <c r="J25">
        <v>258</v>
      </c>
      <c r="K25" s="30" t="str">
        <f>IF(Sheet2!$I25&lt;30,"Short Visit", IF(Sheet2!$I25&lt;=60,"Medium Visit",IF(Sheet2!$I25&gt;60,"Long Visit")))</f>
        <v>Short Visit</v>
      </c>
      <c r="L25" t="s">
        <v>32</v>
      </c>
      <c r="M25" s="30">
        <f>VLOOKUP(Sheet2!$L25,Sheet2!$B$2:$H$31,6,FALSE)</f>
        <v>28.66</v>
      </c>
      <c r="N25" s="30"/>
      <c r="O25" s="30"/>
      <c r="P25" s="30" t="str">
        <f t="shared" si="0"/>
        <v>Small</v>
      </c>
      <c r="Q25" t="s">
        <v>54</v>
      </c>
      <c r="R25" s="30" t="str">
        <f>VLOOKUP(Sheet2!$Q25,Sheet2!$A$2:$D$31,3,FALSE)</f>
        <v>Pluto</v>
      </c>
      <c r="S25" t="s">
        <v>120</v>
      </c>
      <c r="T25" s="30" t="s">
        <v>54</v>
      </c>
      <c r="U25" s="30" t="s">
        <v>152</v>
      </c>
      <c r="V25" s="30"/>
    </row>
    <row r="26" spans="1:22" x14ac:dyDescent="0.35">
      <c r="A26" s="24" t="s">
        <v>55</v>
      </c>
      <c r="B26" s="24" t="s">
        <v>32</v>
      </c>
      <c r="C26" s="24" t="s">
        <v>27</v>
      </c>
      <c r="D26" t="s">
        <v>30</v>
      </c>
      <c r="E26" s="24" t="s">
        <v>30</v>
      </c>
      <c r="F26" s="31">
        <v>105.65</v>
      </c>
      <c r="G26" s="31">
        <v>24.32</v>
      </c>
      <c r="H26" s="31">
        <v>333.2</v>
      </c>
      <c r="I26" s="31">
        <v>28.72</v>
      </c>
      <c r="J26" s="24">
        <v>252</v>
      </c>
      <c r="K26" s="31" t="str">
        <f>IF(Sheet2!$I26&lt;30,"Short Visit", IF(Sheet2!$I26&lt;=60,"Medium Visit",IF(Sheet2!$I26&gt;60,"Long Visit")))</f>
        <v>Short Visit</v>
      </c>
      <c r="L26" s="24" t="s">
        <v>32</v>
      </c>
      <c r="M26" s="31">
        <f>VLOOKUP(Sheet2!$L26,Sheet2!$B$2:$H$31,6,FALSE)</f>
        <v>28.66</v>
      </c>
      <c r="N26" s="31"/>
      <c r="O26" s="31"/>
      <c r="P26" s="31" t="str">
        <f t="shared" si="0"/>
        <v>Small</v>
      </c>
      <c r="Q26" s="24" t="s">
        <v>55</v>
      </c>
      <c r="R26" s="31" t="str">
        <f>VLOOKUP(Sheet2!$Q26,Sheet2!$A$2:$D$31,3,FALSE)</f>
        <v>Pluto</v>
      </c>
      <c r="S26" s="24" t="s">
        <v>121</v>
      </c>
      <c r="T26" s="31" t="s">
        <v>55</v>
      </c>
      <c r="U26" s="31" t="s">
        <v>153</v>
      </c>
      <c r="V26" s="31"/>
    </row>
    <row r="27" spans="1:22" x14ac:dyDescent="0.35">
      <c r="A27" t="s">
        <v>56</v>
      </c>
      <c r="B27" t="s">
        <v>25</v>
      </c>
      <c r="C27" t="s">
        <v>39</v>
      </c>
      <c r="D27" t="s">
        <v>30</v>
      </c>
      <c r="E27" t="s">
        <v>30</v>
      </c>
      <c r="F27" s="30">
        <v>3.26</v>
      </c>
      <c r="G27" s="30">
        <v>29.33</v>
      </c>
      <c r="H27" s="30">
        <v>32.64</v>
      </c>
      <c r="I27" s="30">
        <v>37.1</v>
      </c>
      <c r="J27">
        <v>137</v>
      </c>
      <c r="K27" s="30" t="str">
        <f>IF(Sheet2!$I27&lt;30,"Short Visit", IF(Sheet2!$I27&lt;=60,"Medium Visit",IF(Sheet2!$I27&gt;60,"Long Visit")))</f>
        <v>Medium Visit</v>
      </c>
      <c r="L27" t="s">
        <v>25</v>
      </c>
      <c r="M27" s="30">
        <f>VLOOKUP(Sheet2!$L27,Sheet2!$B$2:$H$31,6,FALSE)</f>
        <v>25.98</v>
      </c>
      <c r="N27" s="30"/>
      <c r="O27" s="30"/>
      <c r="P27" s="30" t="str">
        <f t="shared" si="0"/>
        <v>Small</v>
      </c>
      <c r="Q27" t="s">
        <v>56</v>
      </c>
      <c r="R27" s="30" t="str">
        <f>VLOOKUP(Sheet2!$Q27,Sheet2!$A$2:$D$31,3,FALSE)</f>
        <v>Earth</v>
      </c>
      <c r="S27" t="s">
        <v>122</v>
      </c>
      <c r="T27" s="30" t="s">
        <v>56</v>
      </c>
      <c r="U27" s="30" t="s">
        <v>154</v>
      </c>
      <c r="V27" s="30"/>
    </row>
    <row r="28" spans="1:22" x14ac:dyDescent="0.35">
      <c r="A28" s="24" t="s">
        <v>57</v>
      </c>
      <c r="B28" s="24" t="s">
        <v>28</v>
      </c>
      <c r="C28" s="24" t="s">
        <v>23</v>
      </c>
      <c r="D28" t="s">
        <v>24</v>
      </c>
      <c r="E28" s="24" t="s">
        <v>24</v>
      </c>
      <c r="F28" s="31">
        <v>21.68</v>
      </c>
      <c r="G28" s="31">
        <v>31.84</v>
      </c>
      <c r="H28" s="31">
        <v>89.07</v>
      </c>
      <c r="I28" s="31">
        <v>28.7</v>
      </c>
      <c r="J28" s="24">
        <v>142</v>
      </c>
      <c r="K28" s="31" t="str">
        <f>IF(Sheet2!$I28&lt;30,"Short Visit", IF(Sheet2!$I28&lt;=60,"Medium Visit",IF(Sheet2!$I28&gt;60,"Long Visit")))</f>
        <v>Short Visit</v>
      </c>
      <c r="L28" s="24" t="s">
        <v>28</v>
      </c>
      <c r="M28" s="31">
        <f>VLOOKUP(Sheet2!$L28,Sheet2!$B$2:$H$31,6,FALSE)</f>
        <v>39.99</v>
      </c>
      <c r="N28" s="31"/>
      <c r="O28" s="31"/>
      <c r="P28" s="31" t="str">
        <f t="shared" si="0"/>
        <v>Medium</v>
      </c>
      <c r="Q28" s="24" t="s">
        <v>57</v>
      </c>
      <c r="R28" s="31" t="str">
        <f>VLOOKUP(Sheet2!$Q28,Sheet2!$A$2:$D$31,3,FALSE)</f>
        <v>Mars</v>
      </c>
      <c r="S28" s="24" t="s">
        <v>123</v>
      </c>
      <c r="T28" s="31" t="s">
        <v>57</v>
      </c>
      <c r="U28" s="31" t="s">
        <v>155</v>
      </c>
      <c r="V28" s="31"/>
    </row>
    <row r="29" spans="1:22" x14ac:dyDescent="0.35">
      <c r="A29" t="s">
        <v>58</v>
      </c>
      <c r="B29" t="s">
        <v>32</v>
      </c>
      <c r="C29" t="s">
        <v>39</v>
      </c>
      <c r="D29" t="s">
        <v>30</v>
      </c>
      <c r="E29" t="s">
        <v>30</v>
      </c>
      <c r="F29" s="30">
        <v>1.85</v>
      </c>
      <c r="G29" s="30">
        <v>27.01</v>
      </c>
      <c r="H29" s="30">
        <v>24.36</v>
      </c>
      <c r="I29" s="30">
        <v>29.32</v>
      </c>
      <c r="J29">
        <v>152</v>
      </c>
      <c r="K29" s="30" t="str">
        <f>IF(Sheet2!$I29&lt;30,"Short Visit", IF(Sheet2!$I29&lt;=60,"Medium Visit",IF(Sheet2!$I29&gt;60,"Long Visit")))</f>
        <v>Short Visit</v>
      </c>
      <c r="L29" t="s">
        <v>32</v>
      </c>
      <c r="M29" s="30">
        <f>VLOOKUP(Sheet2!$L29,Sheet2!$B$2:$H$31,6,FALSE)</f>
        <v>28.66</v>
      </c>
      <c r="N29" s="30"/>
      <c r="O29" s="30"/>
      <c r="P29" s="30" t="str">
        <f t="shared" si="0"/>
        <v>Small</v>
      </c>
      <c r="Q29" t="s">
        <v>58</v>
      </c>
      <c r="R29" s="30" t="str">
        <f>VLOOKUP(Sheet2!$Q29,Sheet2!$A$2:$D$31,3,FALSE)</f>
        <v>Earth</v>
      </c>
      <c r="S29" t="s">
        <v>124</v>
      </c>
      <c r="T29" s="30" t="s">
        <v>58</v>
      </c>
      <c r="U29" s="30" t="s">
        <v>156</v>
      </c>
      <c r="V29" s="30"/>
    </row>
    <row r="30" spans="1:22" x14ac:dyDescent="0.35">
      <c r="A30" s="24" t="s">
        <v>59</v>
      </c>
      <c r="B30" s="24" t="s">
        <v>25</v>
      </c>
      <c r="C30" s="24" t="s">
        <v>39</v>
      </c>
      <c r="D30" t="s">
        <v>24</v>
      </c>
      <c r="E30" s="24" t="s">
        <v>24</v>
      </c>
      <c r="F30" s="31">
        <v>4.2</v>
      </c>
      <c r="G30" s="31">
        <v>32.31</v>
      </c>
      <c r="H30" s="31">
        <v>38.5</v>
      </c>
      <c r="I30" s="31">
        <v>47.06</v>
      </c>
      <c r="J30" s="24">
        <v>158</v>
      </c>
      <c r="K30" s="31" t="str">
        <f>IF(Sheet2!$I30&lt;30,"Short Visit", IF(Sheet2!$I30&lt;=60,"Medium Visit",IF(Sheet2!$I30&gt;60,"Long Visit")))</f>
        <v>Medium Visit</v>
      </c>
      <c r="L30" s="24" t="s">
        <v>25</v>
      </c>
      <c r="M30" s="31">
        <f>VLOOKUP(Sheet2!$L30,Sheet2!$B$2:$H$31,6,FALSE)</f>
        <v>25.98</v>
      </c>
      <c r="N30" s="31"/>
      <c r="O30" s="31"/>
      <c r="P30" s="31" t="str">
        <f t="shared" si="0"/>
        <v>Medium</v>
      </c>
      <c r="Q30" s="24" t="s">
        <v>59</v>
      </c>
      <c r="R30" s="31" t="str">
        <f>VLOOKUP(Sheet2!$Q30,Sheet2!$A$2:$D$31,3,FALSE)</f>
        <v>Earth</v>
      </c>
      <c r="S30" s="24" t="s">
        <v>125</v>
      </c>
      <c r="T30" s="31" t="s">
        <v>59</v>
      </c>
      <c r="U30" s="31" t="s">
        <v>157</v>
      </c>
      <c r="V30" s="31"/>
    </row>
    <row r="31" spans="1:22" x14ac:dyDescent="0.35">
      <c r="A31" s="25" t="s">
        <v>60</v>
      </c>
      <c r="B31" s="25" t="s">
        <v>25</v>
      </c>
      <c r="C31" s="25" t="s">
        <v>27</v>
      </c>
      <c r="D31" s="25" t="s">
        <v>30</v>
      </c>
      <c r="E31" s="25" t="s">
        <v>30</v>
      </c>
      <c r="F31" s="32">
        <v>110.51</v>
      </c>
      <c r="G31" s="32">
        <v>29.1</v>
      </c>
      <c r="H31" s="32">
        <v>355.9</v>
      </c>
      <c r="I31" s="32">
        <v>20.6</v>
      </c>
      <c r="J31" s="25">
        <v>217</v>
      </c>
      <c r="K31" s="32" t="str">
        <f>IF(Sheet2!$I31&lt;30,"Short Visit", IF(Sheet2!$I31&lt;=60,"Medium Visit",IF(Sheet2!$I31&gt;60,"Long Visit")))</f>
        <v>Short Visit</v>
      </c>
      <c r="L31" s="25" t="s">
        <v>25</v>
      </c>
      <c r="M31" s="32">
        <f>VLOOKUP(Sheet2!$L31,Sheet2!$B$2:$H$31,6,FALSE)</f>
        <v>25.98</v>
      </c>
      <c r="N31" s="32"/>
      <c r="O31" s="32"/>
      <c r="P31" s="32" t="str">
        <f t="shared" si="0"/>
        <v>Small</v>
      </c>
      <c r="Q31" s="25" t="s">
        <v>60</v>
      </c>
      <c r="R31" s="32" t="str">
        <f>VLOOKUP(Sheet2!$Q31,Sheet2!$A$2:$D$31,3,FALSE)</f>
        <v>Pluto</v>
      </c>
      <c r="S31" s="25" t="s">
        <v>126</v>
      </c>
      <c r="T31" s="32" t="s">
        <v>60</v>
      </c>
      <c r="U31" s="32" t="s">
        <v>158</v>
      </c>
      <c r="V31" s="32"/>
    </row>
  </sheetData>
  <conditionalFormatting sqref="D2:D31">
    <cfRule type="cellIs" dxfId="1" priority="2" operator="equal">
      <formula>"M"</formula>
    </cfRule>
  </conditionalFormatting>
  <conditionalFormatting sqref="D32:D1048576 D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4">
      <colorScale>
        <cfvo type="formula" val="&quot;M&quot;"/>
        <cfvo type="formula" val="&quot;F&quot;"/>
        <color theme="9" tint="-0.249977111117893"/>
        <color rgb="FFC00000"/>
      </colorScale>
    </cfRule>
  </conditionalFormatting>
  <conditionalFormatting sqref="J2:J31">
    <cfRule type="cellIs" dxfId="0" priority="1" operator="greaterThan">
      <formula>200</formula>
    </cfRule>
  </conditionalFormatting>
  <dataValidations count="3">
    <dataValidation type="whole" allowBlank="1" showInputMessage="1" showErrorMessage="1" error="Becareful 😡😡" prompt="Insert positive value between 0 - 300" sqref="N2:N31" xr:uid="{35483252-C9B6-40E7-A309-493523E8B9C8}">
      <formula1>0</formula1>
      <formula2>300</formula2>
    </dataValidation>
    <dataValidation type="whole" allowBlank="1" showInputMessage="1" showErrorMessage="1" error="Becareful 😡😡" prompt="Input value between 0 - 500" sqref="O2:O31" xr:uid="{AC63520B-60B0-4C1A-9135-AC369501D5AA}">
      <formula1>0</formula1>
      <formula2>500</formula2>
    </dataValidation>
    <dataValidation type="list" allowBlank="1" showInputMessage="1" showErrorMessage="1" sqref="V2:V31" xr:uid="{C6018131-5BE3-4A7E-A109-325B9C5BEA16}">
      <formula1>"Brand A, Brand B, Brand C, Brand 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BASHIRU UNUAGBOKHE</dc:creator>
  <cp:lastModifiedBy>Umar Adekola</cp:lastModifiedBy>
  <dcterms:created xsi:type="dcterms:W3CDTF">2024-06-04T12:33:49Z</dcterms:created>
  <dcterms:modified xsi:type="dcterms:W3CDTF">2024-07-24T12:24:40Z</dcterms:modified>
</cp:coreProperties>
</file>