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l1\Downloads\"/>
    </mc:Choice>
  </mc:AlternateContent>
  <xr:revisionPtr revIDLastSave="0" documentId="13_ncr:1_{6C6436FB-4894-4523-B51C-395890EEA21D}" xr6:coauthVersionLast="47" xr6:coauthVersionMax="47" xr10:uidLastSave="{00000000-0000-0000-0000-000000000000}"/>
  <bookViews>
    <workbookView xWindow="-120" yWindow="-120" windowWidth="20730" windowHeight="11160" tabRatio="808" firstSheet="5" activeTab="11" xr2:uid="{00000000-000D-0000-FFFF-FFFF00000000}"/>
  </bookViews>
  <sheets>
    <sheet name="الطلبة" sheetId="1" r:id="rId1"/>
    <sheet name="اللغة العربية" sheetId="2" r:id="rId2"/>
    <sheet name="اللغة الانجليزية 1" sheetId="3" r:id="rId3"/>
    <sheet name="مبادئ الحاسوب" sheetId="4" r:id="rId4"/>
    <sheet name="علم الاحياء الدقيقة" sheetId="5" r:id="rId5"/>
    <sheet name="علم الطفليات الطبية" sheetId="6" r:id="rId6"/>
    <sheet name="علم التشريح" sheetId="7" r:id="rId7"/>
    <sheet name="علم وظائف الاعضاء" sheetId="8" r:id="rId8"/>
    <sheet name="علم الأنسجة" sheetId="9" r:id="rId9"/>
    <sheet name="الكيمياء الحيوية" sheetId="10" r:id="rId10"/>
    <sheet name="اسس التمريض" sheetId="11" r:id="rId11"/>
    <sheet name="الكشف النهائي" sheetId="12" r:id="rId12"/>
    <sheet name="DB" sheetId="13" r:id="rId13"/>
    <sheet name="ورقة4" sheetId="14" state="hidden" r:id="rId14"/>
  </sheets>
  <definedNames>
    <definedName name="_xlnm.Print_Area" localSheetId="11">'الكشف النهائي'!$A$1:$Q$28</definedName>
    <definedName name="_xlnm.Print_Titles" localSheetId="11">'الكشف النهائي'!$1:$5</definedName>
    <definedName name="الحالة" localSheetId="10">ورقة4!$B$1:$B$4</definedName>
    <definedName name="الحالة" localSheetId="9">#REF!</definedName>
    <definedName name="الحالة" localSheetId="2">#REF!</definedName>
    <definedName name="الحالة" localSheetId="1">#REF!</definedName>
    <definedName name="الحالة" localSheetId="4">#REF!</definedName>
    <definedName name="الحالة" localSheetId="8">#REF!</definedName>
    <definedName name="الحالة" localSheetId="6">#REF!</definedName>
    <definedName name="الحالة" localSheetId="5">#REF!</definedName>
    <definedName name="الحالة" localSheetId="7">#REF!</definedName>
    <definedName name="الحالة" localSheetId="3">#REF!</definedName>
    <definedName name="الحالة">#REF!</definedName>
    <definedName name="حالة_الطالب" localSheetId="10">'اسس التمريض'!$Q$2:$Q$5</definedName>
    <definedName name="حالة_الطالب" localSheetId="9">'الكيمياء الحيوية'!$Q$2:$Q$5</definedName>
    <definedName name="حالة_الطالب" localSheetId="2">'اللغة الانجليزية 1'!$P$2:$P$5</definedName>
    <definedName name="حالة_الطالب" localSheetId="1">'اللغة العربية'!$P$2:$P$5</definedName>
    <definedName name="حالة_الطالب" localSheetId="4">'علم الاحياء الدقيقة'!$Q$2:$Q$5</definedName>
    <definedName name="حالة_الطالب" localSheetId="8">'علم الأنسجة'!$Q$2:$Q$5</definedName>
    <definedName name="حالة_الطالب" localSheetId="6">'علم التشريح'!$Q$2:$Q$5</definedName>
    <definedName name="حالة_الطالب" localSheetId="5">'علم الطفليات الطبية'!$Q$2:$Q$5</definedName>
    <definedName name="حالة_الطالب" localSheetId="7">'علم وظائف الاعضاء'!$Q$2:$Q$5</definedName>
    <definedName name="حالة_الطالب" localSheetId="3">'مبادئ الحاسوب'!$Q$2:$Q$5</definedName>
    <definedName name="حالة_الطالب">#REF!</definedName>
    <definedName name="حالة_الطالب_1">ورقة4!$B$1:$B$6</definedName>
    <definedName name="حالة_الطالب_2">ورقة4!$E$1:$E$5</definedName>
    <definedName name="حالة_الطالب1" localSheetId="10">ورقة4!$B$1:$B$4</definedName>
    <definedName name="حالة_الطالب1" localSheetId="9">#REF!</definedName>
    <definedName name="حالة_الطالب1" localSheetId="2">#REF!</definedName>
    <definedName name="حالة_الطالب1" localSheetId="1">#REF!</definedName>
    <definedName name="حالة_الطالب1" localSheetId="4">#REF!</definedName>
    <definedName name="حالة_الطالب1" localSheetId="8">#REF!</definedName>
    <definedName name="حالة_الطالب1" localSheetId="6">#REF!</definedName>
    <definedName name="حالة_الطالب1" localSheetId="5">#REF!</definedName>
    <definedName name="حالة_الطالب1" localSheetId="7">#REF!</definedName>
    <definedName name="حالة_الطالب1" localSheetId="3">#REF!</definedName>
    <definedName name="حالة_الطالب1">#REF!</definedName>
    <definedName name="حالة_طالب" localSheetId="10">ورقة4!$B$1:$B$6</definedName>
    <definedName name="حالة_طالب" localSheetId="9">#REF!</definedName>
    <definedName name="حالة_طالب" localSheetId="2">ورقة4!$A$1:$A$5</definedName>
    <definedName name="حالة_طالب" localSheetId="1">'اللغة العربية'!$L$6:$L$8</definedName>
    <definedName name="حالة_طالب" localSheetId="4">#REF!</definedName>
    <definedName name="حالة_طالب" localSheetId="8">#REF!</definedName>
    <definedName name="حالة_طالب" localSheetId="6">#REF!</definedName>
    <definedName name="حالة_طالب" localSheetId="5">#REF!</definedName>
    <definedName name="حالة_طالب" localSheetId="7">#REF!</definedName>
    <definedName name="حالة_طالب" localSheetId="3">#REF!</definedName>
    <definedName name="حالة_طالب">ورقة4!$A$1:$A$5</definedName>
    <definedName name="حالة_طالب_1">ورقة4!$E$1:$E$6</definedName>
    <definedName name="حالة_طالب_2">ورقة4!$B$1:$B$7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2" l="1"/>
  <c r="B19" i="12"/>
  <c r="C19" i="12"/>
  <c r="D19" i="12"/>
  <c r="E19" i="12"/>
  <c r="F19" i="12"/>
  <c r="G19" i="12"/>
  <c r="H19" i="12"/>
  <c r="I19" i="12"/>
  <c r="J19" i="12"/>
  <c r="K19" i="12"/>
  <c r="L19" i="12"/>
  <c r="M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A19" i="11"/>
  <c r="B19" i="11"/>
  <c r="C19" i="11"/>
  <c r="I19" i="11"/>
  <c r="J19" i="11" s="1"/>
  <c r="A20" i="11"/>
  <c r="B20" i="11"/>
  <c r="C20" i="11"/>
  <c r="I20" i="11"/>
  <c r="J20" i="11" s="1"/>
  <c r="A19" i="10"/>
  <c r="B19" i="10"/>
  <c r="C19" i="10"/>
  <c r="I19" i="10"/>
  <c r="J19" i="10" s="1"/>
  <c r="A20" i="10"/>
  <c r="B20" i="10"/>
  <c r="C20" i="10"/>
  <c r="I20" i="10"/>
  <c r="J20" i="10" s="1"/>
  <c r="A19" i="9"/>
  <c r="B19" i="9"/>
  <c r="C19" i="9"/>
  <c r="I19" i="9"/>
  <c r="J19" i="9" s="1"/>
  <c r="A20" i="9"/>
  <c r="B20" i="9"/>
  <c r="C20" i="9"/>
  <c r="I20" i="9"/>
  <c r="J20" i="9" s="1"/>
  <c r="A19" i="8"/>
  <c r="B19" i="8"/>
  <c r="C19" i="8"/>
  <c r="I19" i="8"/>
  <c r="J19" i="8" s="1"/>
  <c r="A20" i="8"/>
  <c r="B20" i="8"/>
  <c r="C20" i="8"/>
  <c r="I20" i="8"/>
  <c r="J20" i="8" s="1"/>
  <c r="A19" i="7"/>
  <c r="B19" i="7"/>
  <c r="C19" i="7"/>
  <c r="I19" i="7"/>
  <c r="J19" i="7" s="1"/>
  <c r="A20" i="7"/>
  <c r="B20" i="7"/>
  <c r="C20" i="7"/>
  <c r="I20" i="7"/>
  <c r="J20" i="7" s="1"/>
  <c r="A19" i="6"/>
  <c r="B19" i="6"/>
  <c r="C19" i="6"/>
  <c r="I19" i="6"/>
  <c r="J19" i="6" s="1"/>
  <c r="A20" i="6"/>
  <c r="B20" i="6"/>
  <c r="C20" i="6"/>
  <c r="I20" i="6"/>
  <c r="J20" i="6" s="1"/>
  <c r="A19" i="5"/>
  <c r="B19" i="5"/>
  <c r="C19" i="5"/>
  <c r="I19" i="5"/>
  <c r="J19" i="5" s="1"/>
  <c r="A20" i="5"/>
  <c r="B20" i="5"/>
  <c r="C20" i="5"/>
  <c r="I20" i="5"/>
  <c r="J20" i="5" s="1"/>
  <c r="A19" i="4"/>
  <c r="B19" i="4"/>
  <c r="C19" i="4"/>
  <c r="I19" i="4"/>
  <c r="J19" i="4" s="1"/>
  <c r="A20" i="4"/>
  <c r="B20" i="4"/>
  <c r="C20" i="4"/>
  <c r="I20" i="4"/>
  <c r="J20" i="4" s="1"/>
  <c r="A19" i="3"/>
  <c r="B19" i="3"/>
  <c r="C19" i="3"/>
  <c r="H19" i="3"/>
  <c r="I19" i="3" s="1"/>
  <c r="A20" i="3"/>
  <c r="B20" i="3"/>
  <c r="C20" i="3"/>
  <c r="H20" i="3"/>
  <c r="I20" i="3" s="1"/>
  <c r="A19" i="2"/>
  <c r="B19" i="2"/>
  <c r="C19" i="2"/>
  <c r="H19" i="2"/>
  <c r="I19" i="2" s="1"/>
  <c r="A20" i="2"/>
  <c r="B20" i="2"/>
  <c r="C20" i="2"/>
  <c r="H20" i="2"/>
  <c r="I20" i="2" s="1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C12" i="12"/>
  <c r="B12" i="12"/>
  <c r="A12" i="12"/>
  <c r="C11" i="12"/>
  <c r="B11" i="12"/>
  <c r="A11" i="12"/>
  <c r="C10" i="12"/>
  <c r="B10" i="12"/>
  <c r="A10" i="12"/>
  <c r="C9" i="12"/>
  <c r="B9" i="12"/>
  <c r="A9" i="12"/>
  <c r="C8" i="12"/>
  <c r="B8" i="12"/>
  <c r="A8" i="12"/>
  <c r="C7" i="12"/>
  <c r="B7" i="12"/>
  <c r="A7" i="12"/>
  <c r="C6" i="12"/>
  <c r="B6" i="12"/>
  <c r="A6" i="12"/>
  <c r="C23" i="12" s="1"/>
  <c r="I18" i="11"/>
  <c r="AE14" i="13" s="1"/>
  <c r="C18" i="11"/>
  <c r="B18" i="11"/>
  <c r="A18" i="11"/>
  <c r="I17" i="11"/>
  <c r="M17" i="12" s="1"/>
  <c r="C17" i="11"/>
  <c r="B17" i="11"/>
  <c r="A17" i="11"/>
  <c r="I16" i="11"/>
  <c r="AE12" i="13" s="1"/>
  <c r="C16" i="11"/>
  <c r="B16" i="11"/>
  <c r="A16" i="11"/>
  <c r="I15" i="11"/>
  <c r="J15" i="11" s="1"/>
  <c r="AF11" i="13" s="1"/>
  <c r="C15" i="11"/>
  <c r="B15" i="11"/>
  <c r="A15" i="11"/>
  <c r="I14" i="11"/>
  <c r="AE10" i="13" s="1"/>
  <c r="C14" i="11"/>
  <c r="B14" i="11"/>
  <c r="A14" i="11"/>
  <c r="I13" i="11"/>
  <c r="M13" i="12" s="1"/>
  <c r="C13" i="11"/>
  <c r="B13" i="11"/>
  <c r="A13" i="11"/>
  <c r="I12" i="11"/>
  <c r="AE8" i="13" s="1"/>
  <c r="C12" i="11"/>
  <c r="B12" i="11"/>
  <c r="A12" i="11"/>
  <c r="I11" i="11"/>
  <c r="AE7" i="13" s="1"/>
  <c r="C11" i="11"/>
  <c r="B11" i="11"/>
  <c r="A11" i="11"/>
  <c r="I10" i="11"/>
  <c r="AE6" i="13" s="1"/>
  <c r="C10" i="11"/>
  <c r="B10" i="11"/>
  <c r="A10" i="11"/>
  <c r="I9" i="11"/>
  <c r="M9" i="12" s="1"/>
  <c r="C9" i="11"/>
  <c r="B9" i="11"/>
  <c r="A9" i="11"/>
  <c r="I8" i="11"/>
  <c r="AE4" i="13" s="1"/>
  <c r="C8" i="11"/>
  <c r="B8" i="11"/>
  <c r="A8" i="11"/>
  <c r="I7" i="11"/>
  <c r="AE3" i="13" s="1"/>
  <c r="C7" i="11"/>
  <c r="B7" i="11"/>
  <c r="A7" i="11"/>
  <c r="I6" i="11"/>
  <c r="AE2" i="13" s="1"/>
  <c r="C6" i="11"/>
  <c r="B6" i="11"/>
  <c r="A6" i="11"/>
  <c r="I18" i="10"/>
  <c r="J18" i="10" s="1"/>
  <c r="AC14" i="13" s="1"/>
  <c r="C18" i="10"/>
  <c r="B18" i="10"/>
  <c r="A18" i="10"/>
  <c r="I17" i="10"/>
  <c r="AB13" i="13" s="1"/>
  <c r="C17" i="10"/>
  <c r="B17" i="10"/>
  <c r="A17" i="10"/>
  <c r="I16" i="10"/>
  <c r="L16" i="12" s="1"/>
  <c r="C16" i="10"/>
  <c r="B16" i="10"/>
  <c r="A16" i="10"/>
  <c r="I15" i="10"/>
  <c r="AB11" i="13" s="1"/>
  <c r="C15" i="10"/>
  <c r="B15" i="10"/>
  <c r="A15" i="10"/>
  <c r="I14" i="10"/>
  <c r="J14" i="10" s="1"/>
  <c r="AC10" i="13" s="1"/>
  <c r="C14" i="10"/>
  <c r="B14" i="10"/>
  <c r="A14" i="10"/>
  <c r="I13" i="10"/>
  <c r="AB9" i="13" s="1"/>
  <c r="C13" i="10"/>
  <c r="B13" i="10"/>
  <c r="A13" i="10"/>
  <c r="I12" i="10"/>
  <c r="AB8" i="13" s="1"/>
  <c r="C12" i="10"/>
  <c r="B12" i="10"/>
  <c r="A12" i="10"/>
  <c r="I11" i="10"/>
  <c r="AB7" i="13" s="1"/>
  <c r="C11" i="10"/>
  <c r="B11" i="10"/>
  <c r="A11" i="10"/>
  <c r="I10" i="10"/>
  <c r="AB6" i="13" s="1"/>
  <c r="C10" i="10"/>
  <c r="B10" i="10"/>
  <c r="A10" i="10"/>
  <c r="I9" i="10"/>
  <c r="AB5" i="13" s="1"/>
  <c r="C9" i="10"/>
  <c r="B9" i="10"/>
  <c r="A9" i="10"/>
  <c r="I8" i="10"/>
  <c r="J8" i="10" s="1"/>
  <c r="AC4" i="13" s="1"/>
  <c r="C8" i="10"/>
  <c r="B8" i="10"/>
  <c r="A8" i="10"/>
  <c r="I7" i="10"/>
  <c r="AB3" i="13" s="1"/>
  <c r="C7" i="10"/>
  <c r="B7" i="10"/>
  <c r="A7" i="10"/>
  <c r="I6" i="10"/>
  <c r="AB2" i="13" s="1"/>
  <c r="C6" i="10"/>
  <c r="B6" i="10"/>
  <c r="A6" i="10"/>
  <c r="I18" i="9"/>
  <c r="J18" i="9" s="1"/>
  <c r="Z14" i="13" s="1"/>
  <c r="C18" i="9"/>
  <c r="B18" i="9"/>
  <c r="A18" i="9"/>
  <c r="I17" i="9"/>
  <c r="J17" i="9" s="1"/>
  <c r="Z13" i="13" s="1"/>
  <c r="C17" i="9"/>
  <c r="B17" i="9"/>
  <c r="A17" i="9"/>
  <c r="I16" i="9"/>
  <c r="Y12" i="13" s="1"/>
  <c r="C16" i="9"/>
  <c r="B16" i="9"/>
  <c r="A16" i="9"/>
  <c r="I15" i="9"/>
  <c r="K15" i="12" s="1"/>
  <c r="C15" i="9"/>
  <c r="B15" i="9"/>
  <c r="A15" i="9"/>
  <c r="I14" i="9"/>
  <c r="Y10" i="13" s="1"/>
  <c r="C14" i="9"/>
  <c r="B14" i="9"/>
  <c r="A14" i="9"/>
  <c r="I13" i="9"/>
  <c r="K13" i="9" s="1"/>
  <c r="AA9" i="13" s="1"/>
  <c r="C13" i="9"/>
  <c r="B13" i="9"/>
  <c r="A13" i="9"/>
  <c r="I12" i="9"/>
  <c r="Y8" i="13" s="1"/>
  <c r="C12" i="9"/>
  <c r="B12" i="9"/>
  <c r="A12" i="9"/>
  <c r="I11" i="9"/>
  <c r="K11" i="12" s="1"/>
  <c r="C11" i="9"/>
  <c r="B11" i="9"/>
  <c r="A11" i="9"/>
  <c r="I10" i="9"/>
  <c r="Y6" i="13" s="1"/>
  <c r="C10" i="9"/>
  <c r="B10" i="9"/>
  <c r="A10" i="9"/>
  <c r="I9" i="9"/>
  <c r="Y5" i="13" s="1"/>
  <c r="C9" i="9"/>
  <c r="B9" i="9"/>
  <c r="A9" i="9"/>
  <c r="I8" i="9"/>
  <c r="Y4" i="13" s="1"/>
  <c r="C8" i="9"/>
  <c r="B8" i="9"/>
  <c r="A8" i="9"/>
  <c r="I7" i="9"/>
  <c r="K7" i="12" s="1"/>
  <c r="C7" i="9"/>
  <c r="B7" i="9"/>
  <c r="A7" i="9"/>
  <c r="I6" i="9"/>
  <c r="Y2" i="13" s="1"/>
  <c r="C6" i="9"/>
  <c r="B6" i="9"/>
  <c r="A6" i="9"/>
  <c r="I18" i="8"/>
  <c r="J18" i="12" s="1"/>
  <c r="C18" i="8"/>
  <c r="B18" i="8"/>
  <c r="A18" i="8"/>
  <c r="I17" i="8"/>
  <c r="V13" i="13" s="1"/>
  <c r="C17" i="8"/>
  <c r="B17" i="8"/>
  <c r="A17" i="8"/>
  <c r="I16" i="8"/>
  <c r="J16" i="8" s="1"/>
  <c r="W12" i="13" s="1"/>
  <c r="C16" i="8"/>
  <c r="B16" i="8"/>
  <c r="A16" i="8"/>
  <c r="I15" i="8"/>
  <c r="V11" i="13" s="1"/>
  <c r="C15" i="8"/>
  <c r="B15" i="8"/>
  <c r="A15" i="8"/>
  <c r="I14" i="8"/>
  <c r="J14" i="12" s="1"/>
  <c r="C14" i="8"/>
  <c r="B14" i="8"/>
  <c r="A14" i="8"/>
  <c r="I13" i="8"/>
  <c r="V9" i="13" s="1"/>
  <c r="C13" i="8"/>
  <c r="B13" i="8"/>
  <c r="A13" i="8"/>
  <c r="I12" i="8"/>
  <c r="J12" i="8" s="1"/>
  <c r="W8" i="13" s="1"/>
  <c r="C12" i="8"/>
  <c r="B12" i="8"/>
  <c r="A12" i="8"/>
  <c r="I11" i="8"/>
  <c r="V7" i="13" s="1"/>
  <c r="C11" i="8"/>
  <c r="B11" i="8"/>
  <c r="A11" i="8"/>
  <c r="I10" i="8"/>
  <c r="J10" i="8" s="1"/>
  <c r="W6" i="13" s="1"/>
  <c r="C10" i="8"/>
  <c r="B10" i="8"/>
  <c r="A10" i="8"/>
  <c r="I9" i="8"/>
  <c r="V5" i="13" s="1"/>
  <c r="C9" i="8"/>
  <c r="B9" i="8"/>
  <c r="A9" i="8"/>
  <c r="I8" i="8"/>
  <c r="V4" i="13" s="1"/>
  <c r="C8" i="8"/>
  <c r="B8" i="8"/>
  <c r="A8" i="8"/>
  <c r="I7" i="8"/>
  <c r="V3" i="13" s="1"/>
  <c r="C7" i="8"/>
  <c r="B7" i="8"/>
  <c r="A7" i="8"/>
  <c r="I6" i="8"/>
  <c r="V2" i="13" s="1"/>
  <c r="C6" i="8"/>
  <c r="B6" i="8"/>
  <c r="A6" i="8"/>
  <c r="I18" i="7"/>
  <c r="S14" i="13" s="1"/>
  <c r="C18" i="7"/>
  <c r="B18" i="7"/>
  <c r="A18" i="7"/>
  <c r="I17" i="7"/>
  <c r="I17" i="12" s="1"/>
  <c r="C17" i="7"/>
  <c r="B17" i="7"/>
  <c r="A17" i="7"/>
  <c r="I16" i="7"/>
  <c r="S12" i="13" s="1"/>
  <c r="C16" i="7"/>
  <c r="B16" i="7"/>
  <c r="A16" i="7"/>
  <c r="I15" i="7"/>
  <c r="C15" i="7"/>
  <c r="B15" i="7"/>
  <c r="A15" i="7"/>
  <c r="I14" i="7"/>
  <c r="S10" i="13" s="1"/>
  <c r="C14" i="7"/>
  <c r="B14" i="7"/>
  <c r="A14" i="7"/>
  <c r="I13" i="7"/>
  <c r="I13" i="12" s="1"/>
  <c r="C13" i="7"/>
  <c r="B13" i="7"/>
  <c r="A13" i="7"/>
  <c r="I12" i="7"/>
  <c r="S8" i="13" s="1"/>
  <c r="C12" i="7"/>
  <c r="B12" i="7"/>
  <c r="A12" i="7"/>
  <c r="I11" i="7"/>
  <c r="S7" i="13" s="1"/>
  <c r="C11" i="7"/>
  <c r="B11" i="7"/>
  <c r="A11" i="7"/>
  <c r="I10" i="7"/>
  <c r="S6" i="13" s="1"/>
  <c r="C10" i="7"/>
  <c r="B10" i="7"/>
  <c r="A10" i="7"/>
  <c r="I9" i="7"/>
  <c r="I9" i="12" s="1"/>
  <c r="C9" i="7"/>
  <c r="B9" i="7"/>
  <c r="A9" i="7"/>
  <c r="I8" i="7"/>
  <c r="S4" i="13" s="1"/>
  <c r="C8" i="7"/>
  <c r="B8" i="7"/>
  <c r="A8" i="7"/>
  <c r="I7" i="7"/>
  <c r="S3" i="13" s="1"/>
  <c r="C7" i="7"/>
  <c r="B7" i="7"/>
  <c r="A7" i="7"/>
  <c r="I6" i="7"/>
  <c r="S2" i="13" s="1"/>
  <c r="C6" i="7"/>
  <c r="B6" i="7"/>
  <c r="A6" i="7"/>
  <c r="I18" i="6"/>
  <c r="C18" i="6"/>
  <c r="B18" i="6"/>
  <c r="A18" i="6"/>
  <c r="I17" i="6"/>
  <c r="P13" i="13" s="1"/>
  <c r="C17" i="6"/>
  <c r="B17" i="6"/>
  <c r="A17" i="6"/>
  <c r="I16" i="6"/>
  <c r="H16" i="12" s="1"/>
  <c r="C16" i="6"/>
  <c r="B16" i="6"/>
  <c r="A16" i="6"/>
  <c r="I15" i="6"/>
  <c r="P11" i="13" s="1"/>
  <c r="C15" i="6"/>
  <c r="B15" i="6"/>
  <c r="A15" i="6"/>
  <c r="I14" i="6"/>
  <c r="J14" i="6" s="1"/>
  <c r="Q10" i="13" s="1"/>
  <c r="C14" i="6"/>
  <c r="B14" i="6"/>
  <c r="A14" i="6"/>
  <c r="I13" i="6"/>
  <c r="P9" i="13" s="1"/>
  <c r="C13" i="6"/>
  <c r="B13" i="6"/>
  <c r="A13" i="6"/>
  <c r="I12" i="6"/>
  <c r="H12" i="12" s="1"/>
  <c r="C12" i="6"/>
  <c r="B12" i="6"/>
  <c r="A12" i="6"/>
  <c r="I11" i="6"/>
  <c r="P7" i="13" s="1"/>
  <c r="C11" i="6"/>
  <c r="B11" i="6"/>
  <c r="A11" i="6"/>
  <c r="I10" i="6"/>
  <c r="P6" i="13" s="1"/>
  <c r="C10" i="6"/>
  <c r="B10" i="6"/>
  <c r="A10" i="6"/>
  <c r="I9" i="6"/>
  <c r="P5" i="13" s="1"/>
  <c r="C9" i="6"/>
  <c r="B9" i="6"/>
  <c r="A9" i="6"/>
  <c r="I8" i="6"/>
  <c r="P4" i="13" s="1"/>
  <c r="C8" i="6"/>
  <c r="B8" i="6"/>
  <c r="A8" i="6"/>
  <c r="I7" i="6"/>
  <c r="P3" i="13" s="1"/>
  <c r="C7" i="6"/>
  <c r="B7" i="6"/>
  <c r="A7" i="6"/>
  <c r="I6" i="6"/>
  <c r="P2" i="13" s="1"/>
  <c r="C6" i="6"/>
  <c r="B6" i="6"/>
  <c r="A6" i="6"/>
  <c r="I18" i="5"/>
  <c r="J18" i="5" s="1"/>
  <c r="N14" i="13" s="1"/>
  <c r="C18" i="5"/>
  <c r="B18" i="5"/>
  <c r="A18" i="5"/>
  <c r="I17" i="5"/>
  <c r="J17" i="5" s="1"/>
  <c r="N13" i="13" s="1"/>
  <c r="C17" i="5"/>
  <c r="B17" i="5"/>
  <c r="A17" i="5"/>
  <c r="I16" i="5"/>
  <c r="M12" i="13" s="1"/>
  <c r="C16" i="5"/>
  <c r="B16" i="5"/>
  <c r="A16" i="5"/>
  <c r="I15" i="5"/>
  <c r="G15" i="12" s="1"/>
  <c r="C15" i="5"/>
  <c r="B15" i="5"/>
  <c r="A15" i="5"/>
  <c r="I14" i="5"/>
  <c r="M10" i="13" s="1"/>
  <c r="C14" i="5"/>
  <c r="B14" i="5"/>
  <c r="A14" i="5"/>
  <c r="I13" i="5"/>
  <c r="M9" i="13" s="1"/>
  <c r="C13" i="5"/>
  <c r="B13" i="5"/>
  <c r="A13" i="5"/>
  <c r="I12" i="5"/>
  <c r="M8" i="13" s="1"/>
  <c r="C12" i="5"/>
  <c r="B12" i="5"/>
  <c r="A12" i="5"/>
  <c r="I11" i="5"/>
  <c r="G11" i="12" s="1"/>
  <c r="C11" i="5"/>
  <c r="B11" i="5"/>
  <c r="A11" i="5"/>
  <c r="I10" i="5"/>
  <c r="M6" i="13" s="1"/>
  <c r="C10" i="5"/>
  <c r="B10" i="5"/>
  <c r="A10" i="5"/>
  <c r="I9" i="5"/>
  <c r="M5" i="13" s="1"/>
  <c r="C9" i="5"/>
  <c r="B9" i="5"/>
  <c r="A9" i="5"/>
  <c r="I8" i="5"/>
  <c r="M4" i="13" s="1"/>
  <c r="C8" i="5"/>
  <c r="B8" i="5"/>
  <c r="A8" i="5"/>
  <c r="I7" i="5"/>
  <c r="M3" i="13" s="1"/>
  <c r="C7" i="5"/>
  <c r="B7" i="5"/>
  <c r="A7" i="5"/>
  <c r="I6" i="5"/>
  <c r="M2" i="13" s="1"/>
  <c r="C6" i="5"/>
  <c r="B6" i="5"/>
  <c r="A6" i="5"/>
  <c r="I18" i="4"/>
  <c r="F18" i="12" s="1"/>
  <c r="C18" i="4"/>
  <c r="B18" i="4"/>
  <c r="A18" i="4"/>
  <c r="I17" i="4"/>
  <c r="J13" i="13" s="1"/>
  <c r="C17" i="4"/>
  <c r="B17" i="4"/>
  <c r="A17" i="4"/>
  <c r="I16" i="4"/>
  <c r="C16" i="4"/>
  <c r="B16" i="4"/>
  <c r="A16" i="4"/>
  <c r="I15" i="4"/>
  <c r="J11" i="13" s="1"/>
  <c r="C15" i="4"/>
  <c r="B15" i="4"/>
  <c r="A15" i="4"/>
  <c r="I14" i="4"/>
  <c r="F14" i="12" s="1"/>
  <c r="C14" i="4"/>
  <c r="B14" i="4"/>
  <c r="A14" i="4"/>
  <c r="I13" i="4"/>
  <c r="J9" i="13" s="1"/>
  <c r="C13" i="4"/>
  <c r="B13" i="4"/>
  <c r="A13" i="4"/>
  <c r="I12" i="4"/>
  <c r="C12" i="4"/>
  <c r="B12" i="4"/>
  <c r="A12" i="4"/>
  <c r="I11" i="4"/>
  <c r="J7" i="13" s="1"/>
  <c r="C11" i="4"/>
  <c r="B11" i="4"/>
  <c r="A11" i="4"/>
  <c r="I10" i="4"/>
  <c r="J10" i="4" s="1"/>
  <c r="K6" i="13" s="1"/>
  <c r="C10" i="4"/>
  <c r="B10" i="4"/>
  <c r="A10" i="4"/>
  <c r="I9" i="4"/>
  <c r="J5" i="13" s="1"/>
  <c r="C9" i="4"/>
  <c r="B9" i="4"/>
  <c r="A9" i="4"/>
  <c r="I8" i="4"/>
  <c r="J4" i="13" s="1"/>
  <c r="C8" i="4"/>
  <c r="B8" i="4"/>
  <c r="A8" i="4"/>
  <c r="I7" i="4"/>
  <c r="J3" i="13" s="1"/>
  <c r="C7" i="4"/>
  <c r="B7" i="4"/>
  <c r="A7" i="4"/>
  <c r="I6" i="4"/>
  <c r="J2" i="13" s="1"/>
  <c r="C6" i="4"/>
  <c r="B6" i="4"/>
  <c r="A6" i="4"/>
  <c r="H18" i="3"/>
  <c r="G14" i="13" s="1"/>
  <c r="C18" i="3"/>
  <c r="B18" i="3"/>
  <c r="A18" i="3"/>
  <c r="H17" i="3"/>
  <c r="E17" i="12" s="1"/>
  <c r="C17" i="3"/>
  <c r="B17" i="3"/>
  <c r="A17" i="3"/>
  <c r="H16" i="3"/>
  <c r="G12" i="13" s="1"/>
  <c r="C16" i="3"/>
  <c r="B16" i="3"/>
  <c r="A16" i="3"/>
  <c r="H15" i="3"/>
  <c r="I15" i="3" s="1"/>
  <c r="H11" i="13" s="1"/>
  <c r="C15" i="3"/>
  <c r="B15" i="3"/>
  <c r="A15" i="3"/>
  <c r="H14" i="3"/>
  <c r="G10" i="13" s="1"/>
  <c r="C14" i="3"/>
  <c r="B14" i="3"/>
  <c r="A14" i="3"/>
  <c r="H13" i="3"/>
  <c r="E13" i="12" s="1"/>
  <c r="C13" i="3"/>
  <c r="B13" i="3"/>
  <c r="A13" i="3"/>
  <c r="H12" i="3"/>
  <c r="G8" i="13" s="1"/>
  <c r="C12" i="3"/>
  <c r="B12" i="3"/>
  <c r="A12" i="3"/>
  <c r="H11" i="3"/>
  <c r="G7" i="13" s="1"/>
  <c r="C11" i="3"/>
  <c r="B11" i="3"/>
  <c r="A11" i="3"/>
  <c r="H10" i="3"/>
  <c r="G6" i="13" s="1"/>
  <c r="C10" i="3"/>
  <c r="B10" i="3"/>
  <c r="A10" i="3"/>
  <c r="H9" i="3"/>
  <c r="G5" i="13" s="1"/>
  <c r="C9" i="3"/>
  <c r="B9" i="3"/>
  <c r="A9" i="3"/>
  <c r="H8" i="3"/>
  <c r="G4" i="13" s="1"/>
  <c r="C8" i="3"/>
  <c r="B8" i="3"/>
  <c r="A8" i="3"/>
  <c r="H7" i="3"/>
  <c r="G3" i="13" s="1"/>
  <c r="C7" i="3"/>
  <c r="B7" i="3"/>
  <c r="A7" i="3"/>
  <c r="H6" i="3"/>
  <c r="G2" i="13" s="1"/>
  <c r="C6" i="3"/>
  <c r="B6" i="3"/>
  <c r="A6" i="3"/>
  <c r="H18" i="2"/>
  <c r="C18" i="2"/>
  <c r="B18" i="2"/>
  <c r="A18" i="2"/>
  <c r="H17" i="2"/>
  <c r="D13" i="13" s="1"/>
  <c r="C17" i="2"/>
  <c r="B17" i="2"/>
  <c r="A17" i="2"/>
  <c r="H16" i="2"/>
  <c r="D16" i="12" s="1"/>
  <c r="C16" i="2"/>
  <c r="B16" i="2"/>
  <c r="A16" i="2"/>
  <c r="H15" i="2"/>
  <c r="D11" i="13" s="1"/>
  <c r="C15" i="2"/>
  <c r="B15" i="2"/>
  <c r="A15" i="2"/>
  <c r="H14" i="2"/>
  <c r="C14" i="2"/>
  <c r="B14" i="2"/>
  <c r="A14" i="2"/>
  <c r="H13" i="2"/>
  <c r="D9" i="13" s="1"/>
  <c r="C13" i="2"/>
  <c r="B13" i="2"/>
  <c r="A13" i="2"/>
  <c r="H12" i="2"/>
  <c r="D12" i="12" s="1"/>
  <c r="C12" i="2"/>
  <c r="B12" i="2"/>
  <c r="A12" i="2"/>
  <c r="H11" i="2"/>
  <c r="D7" i="13" s="1"/>
  <c r="C11" i="2"/>
  <c r="B11" i="2"/>
  <c r="A11" i="2"/>
  <c r="H10" i="2"/>
  <c r="D6" i="13" s="1"/>
  <c r="C10" i="2"/>
  <c r="B10" i="2"/>
  <c r="A10" i="2"/>
  <c r="H9" i="2"/>
  <c r="D5" i="13" s="1"/>
  <c r="C9" i="2"/>
  <c r="B9" i="2"/>
  <c r="A9" i="2"/>
  <c r="H8" i="2"/>
  <c r="D4" i="13" s="1"/>
  <c r="C8" i="2"/>
  <c r="B8" i="2"/>
  <c r="A8" i="2"/>
  <c r="H7" i="2"/>
  <c r="D3" i="13" s="1"/>
  <c r="C7" i="2"/>
  <c r="B7" i="2"/>
  <c r="A7" i="2"/>
  <c r="H6" i="2"/>
  <c r="D2" i="13" s="1"/>
  <c r="C6" i="2"/>
  <c r="B6" i="2"/>
  <c r="A6" i="2"/>
  <c r="N20" i="12" l="1"/>
  <c r="O20" i="12" s="1"/>
  <c r="P20" i="12" s="1"/>
  <c r="Q20" i="12" s="1"/>
  <c r="N19" i="12"/>
  <c r="O19" i="12" s="1"/>
  <c r="P19" i="12" s="1"/>
  <c r="Q19" i="12" s="1"/>
  <c r="K6" i="9"/>
  <c r="AA2" i="13" s="1"/>
  <c r="K16" i="11"/>
  <c r="AG12" i="13" s="1"/>
  <c r="K20" i="11"/>
  <c r="K19" i="11"/>
  <c r="K20" i="10"/>
  <c r="K19" i="10"/>
  <c r="K20" i="9"/>
  <c r="K19" i="9"/>
  <c r="K20" i="8"/>
  <c r="K19" i="8"/>
  <c r="K17" i="7"/>
  <c r="U13" i="13" s="1"/>
  <c r="K20" i="7"/>
  <c r="K19" i="7"/>
  <c r="K20" i="6"/>
  <c r="K19" i="6"/>
  <c r="K20" i="5"/>
  <c r="K19" i="5"/>
  <c r="K19" i="4"/>
  <c r="K20" i="4"/>
  <c r="J20" i="3"/>
  <c r="J19" i="3"/>
  <c r="J20" i="2"/>
  <c r="J19" i="2"/>
  <c r="K9" i="4"/>
  <c r="L5" i="13" s="1"/>
  <c r="I17" i="2"/>
  <c r="E13" i="13" s="1"/>
  <c r="J17" i="2"/>
  <c r="F13" i="13" s="1"/>
  <c r="I9" i="3"/>
  <c r="H5" i="13" s="1"/>
  <c r="J11" i="3"/>
  <c r="I7" i="13" s="1"/>
  <c r="K17" i="11"/>
  <c r="AG13" i="13" s="1"/>
  <c r="K11" i="11"/>
  <c r="AG7" i="13" s="1"/>
  <c r="K9" i="10"/>
  <c r="AD5" i="13" s="1"/>
  <c r="K17" i="10"/>
  <c r="AD13" i="13" s="1"/>
  <c r="K13" i="10"/>
  <c r="AD9" i="13" s="1"/>
  <c r="K17" i="8"/>
  <c r="X13" i="13" s="1"/>
  <c r="K11" i="8"/>
  <c r="X7" i="13" s="1"/>
  <c r="K8" i="7"/>
  <c r="U4" i="13" s="1"/>
  <c r="K13" i="6"/>
  <c r="R9" i="13" s="1"/>
  <c r="K17" i="5"/>
  <c r="O13" i="13" s="1"/>
  <c r="K8" i="6"/>
  <c r="R4" i="13" s="1"/>
  <c r="J8" i="2"/>
  <c r="F4" i="13" s="1"/>
  <c r="J9" i="2"/>
  <c r="F5" i="13" s="1"/>
  <c r="J15" i="2"/>
  <c r="F11" i="13" s="1"/>
  <c r="J9" i="3"/>
  <c r="I5" i="13" s="1"/>
  <c r="J12" i="5"/>
  <c r="N8" i="13" s="1"/>
  <c r="J13" i="6"/>
  <c r="Q9" i="13" s="1"/>
  <c r="K12" i="7"/>
  <c r="U8" i="13" s="1"/>
  <c r="J9" i="11"/>
  <c r="AF5" i="13" s="1"/>
  <c r="J13" i="3"/>
  <c r="I9" i="13" s="1"/>
  <c r="J8" i="6"/>
  <c r="Q4" i="13" s="1"/>
  <c r="K15" i="6"/>
  <c r="R11" i="13" s="1"/>
  <c r="K9" i="8"/>
  <c r="X5" i="13" s="1"/>
  <c r="K18" i="9"/>
  <c r="AA14" i="13" s="1"/>
  <c r="K17" i="9"/>
  <c r="AA13" i="13" s="1"/>
  <c r="J13" i="9"/>
  <c r="Z9" i="13" s="1"/>
  <c r="K12" i="9"/>
  <c r="AA8" i="13" s="1"/>
  <c r="J11" i="9"/>
  <c r="Z7" i="13" s="1"/>
  <c r="J7" i="9"/>
  <c r="Z3" i="13" s="1"/>
  <c r="K18" i="4"/>
  <c r="L14" i="13" s="1"/>
  <c r="J18" i="4"/>
  <c r="K14" i="13" s="1"/>
  <c r="J7" i="3"/>
  <c r="I3" i="13" s="1"/>
  <c r="K7" i="4"/>
  <c r="L3" i="13" s="1"/>
  <c r="K7" i="7"/>
  <c r="U3" i="13" s="1"/>
  <c r="K15" i="9"/>
  <c r="AA11" i="13" s="1"/>
  <c r="K10" i="11"/>
  <c r="AG6" i="13" s="1"/>
  <c r="J17" i="11"/>
  <c r="AF13" i="13" s="1"/>
  <c r="J16" i="3"/>
  <c r="I12" i="13" s="1"/>
  <c r="K13" i="4"/>
  <c r="L9" i="13" s="1"/>
  <c r="K6" i="11"/>
  <c r="AG2" i="13" s="1"/>
  <c r="K13" i="11"/>
  <c r="AG9" i="13" s="1"/>
  <c r="I12" i="2"/>
  <c r="E8" i="13" s="1"/>
  <c r="I7" i="2"/>
  <c r="E3" i="13" s="1"/>
  <c r="J12" i="2"/>
  <c r="F8" i="13" s="1"/>
  <c r="I7" i="3"/>
  <c r="H3" i="13" s="1"/>
  <c r="J10" i="3"/>
  <c r="I6" i="13" s="1"/>
  <c r="J7" i="4"/>
  <c r="K3" i="13" s="1"/>
  <c r="K15" i="4"/>
  <c r="L11" i="13" s="1"/>
  <c r="K12" i="5"/>
  <c r="O8" i="13" s="1"/>
  <c r="K9" i="6"/>
  <c r="R5" i="13" s="1"/>
  <c r="J7" i="7"/>
  <c r="T3" i="13" s="1"/>
  <c r="K16" i="7"/>
  <c r="U12" i="13" s="1"/>
  <c r="K15" i="8"/>
  <c r="X11" i="13" s="1"/>
  <c r="K10" i="9"/>
  <c r="AA6" i="13" s="1"/>
  <c r="J15" i="9"/>
  <c r="Z11" i="13" s="1"/>
  <c r="K7" i="11"/>
  <c r="AG3" i="13" s="1"/>
  <c r="K12" i="11"/>
  <c r="AG8" i="13" s="1"/>
  <c r="J7" i="11"/>
  <c r="AF3" i="13" s="1"/>
  <c r="K9" i="11"/>
  <c r="AG5" i="13" s="1"/>
  <c r="J12" i="11"/>
  <c r="AF8" i="13" s="1"/>
  <c r="K14" i="11"/>
  <c r="AG10" i="13" s="1"/>
  <c r="K18" i="11"/>
  <c r="AG14" i="13" s="1"/>
  <c r="K8" i="11"/>
  <c r="AG4" i="13" s="1"/>
  <c r="J11" i="11"/>
  <c r="AF7" i="13" s="1"/>
  <c r="J13" i="11"/>
  <c r="AF9" i="13" s="1"/>
  <c r="K11" i="10"/>
  <c r="AD7" i="13" s="1"/>
  <c r="K7" i="10"/>
  <c r="AD3" i="13" s="1"/>
  <c r="K15" i="10"/>
  <c r="AD11" i="13" s="1"/>
  <c r="K8" i="9"/>
  <c r="AA4" i="13" s="1"/>
  <c r="J12" i="9"/>
  <c r="Z8" i="13" s="1"/>
  <c r="K14" i="9"/>
  <c r="AA10" i="13" s="1"/>
  <c r="K7" i="9"/>
  <c r="AA3" i="13" s="1"/>
  <c r="K11" i="9"/>
  <c r="AA7" i="13" s="1"/>
  <c r="K16" i="9"/>
  <c r="AA12" i="13" s="1"/>
  <c r="K7" i="8"/>
  <c r="X3" i="13" s="1"/>
  <c r="K13" i="8"/>
  <c r="X9" i="13" s="1"/>
  <c r="J7" i="8"/>
  <c r="W3" i="13" s="1"/>
  <c r="J13" i="8"/>
  <c r="W9" i="13" s="1"/>
  <c r="K9" i="7"/>
  <c r="U5" i="13" s="1"/>
  <c r="K6" i="7"/>
  <c r="U2" i="13" s="1"/>
  <c r="J9" i="7"/>
  <c r="T5" i="13" s="1"/>
  <c r="K14" i="7"/>
  <c r="U10" i="13" s="1"/>
  <c r="K18" i="7"/>
  <c r="U14" i="13" s="1"/>
  <c r="K10" i="7"/>
  <c r="U6" i="13" s="1"/>
  <c r="J17" i="7"/>
  <c r="T13" i="13" s="1"/>
  <c r="K7" i="6"/>
  <c r="R3" i="13" s="1"/>
  <c r="K11" i="6"/>
  <c r="R7" i="13" s="1"/>
  <c r="K17" i="6"/>
  <c r="R13" i="13" s="1"/>
  <c r="K11" i="5"/>
  <c r="O7" i="13" s="1"/>
  <c r="J11" i="5"/>
  <c r="N7" i="13" s="1"/>
  <c r="K14" i="5"/>
  <c r="O10" i="13" s="1"/>
  <c r="K18" i="5"/>
  <c r="O14" i="13" s="1"/>
  <c r="K10" i="5"/>
  <c r="O6" i="13" s="1"/>
  <c r="K8" i="5"/>
  <c r="O4" i="13" s="1"/>
  <c r="K6" i="5"/>
  <c r="O2" i="13" s="1"/>
  <c r="K16" i="5"/>
  <c r="O12" i="13" s="1"/>
  <c r="K11" i="4"/>
  <c r="L7" i="13" s="1"/>
  <c r="K17" i="4"/>
  <c r="L13" i="13" s="1"/>
  <c r="J11" i="4"/>
  <c r="K7" i="13" s="1"/>
  <c r="J17" i="4"/>
  <c r="K13" i="13" s="1"/>
  <c r="J6" i="3"/>
  <c r="I2" i="13" s="1"/>
  <c r="J8" i="3"/>
  <c r="I4" i="13" s="1"/>
  <c r="I11" i="3"/>
  <c r="H7" i="13" s="1"/>
  <c r="I13" i="3"/>
  <c r="H9" i="13" s="1"/>
  <c r="J15" i="3"/>
  <c r="I11" i="13" s="1"/>
  <c r="J18" i="3"/>
  <c r="I14" i="13" s="1"/>
  <c r="I8" i="3"/>
  <c r="H4" i="13" s="1"/>
  <c r="J12" i="3"/>
  <c r="I8" i="13" s="1"/>
  <c r="J17" i="3"/>
  <c r="I13" i="13" s="1"/>
  <c r="I12" i="3"/>
  <c r="H8" i="13" s="1"/>
  <c r="J14" i="3"/>
  <c r="I10" i="13" s="1"/>
  <c r="I17" i="3"/>
  <c r="H13" i="13" s="1"/>
  <c r="I8" i="2"/>
  <c r="E4" i="13" s="1"/>
  <c r="J7" i="2"/>
  <c r="F3" i="13" s="1"/>
  <c r="J11" i="2"/>
  <c r="F7" i="13" s="1"/>
  <c r="J13" i="2"/>
  <c r="F9" i="13" s="1"/>
  <c r="I13" i="2"/>
  <c r="E9" i="13" s="1"/>
  <c r="D10" i="13"/>
  <c r="D14" i="12"/>
  <c r="J8" i="13"/>
  <c r="F12" i="12"/>
  <c r="J12" i="13"/>
  <c r="F16" i="12"/>
  <c r="G17" i="12"/>
  <c r="M13" i="13"/>
  <c r="P14" i="13"/>
  <c r="H18" i="12"/>
  <c r="I15" i="12"/>
  <c r="S11" i="13"/>
  <c r="I9" i="2"/>
  <c r="E5" i="13" s="1"/>
  <c r="I11" i="2"/>
  <c r="E7" i="13" s="1"/>
  <c r="I15" i="2"/>
  <c r="E11" i="13" s="1"/>
  <c r="I6" i="3"/>
  <c r="H2" i="13" s="1"/>
  <c r="I10" i="3"/>
  <c r="H6" i="13" s="1"/>
  <c r="I14" i="3"/>
  <c r="H10" i="13" s="1"/>
  <c r="I16" i="3"/>
  <c r="H12" i="13" s="1"/>
  <c r="I18" i="3"/>
  <c r="H14" i="13" s="1"/>
  <c r="J9" i="4"/>
  <c r="K5" i="13" s="1"/>
  <c r="J13" i="4"/>
  <c r="K9" i="13" s="1"/>
  <c r="J15" i="4"/>
  <c r="K11" i="13" s="1"/>
  <c r="J6" i="5"/>
  <c r="N2" i="13" s="1"/>
  <c r="J8" i="5"/>
  <c r="N4" i="13" s="1"/>
  <c r="J10" i="5"/>
  <c r="N6" i="13" s="1"/>
  <c r="J14" i="5"/>
  <c r="N10" i="13" s="1"/>
  <c r="J16" i="5"/>
  <c r="N12" i="13" s="1"/>
  <c r="J7" i="6"/>
  <c r="Q3" i="13" s="1"/>
  <c r="J9" i="6"/>
  <c r="Q5" i="13" s="1"/>
  <c r="J11" i="6"/>
  <c r="Q7" i="13" s="1"/>
  <c r="J15" i="6"/>
  <c r="Q11" i="13" s="1"/>
  <c r="J17" i="6"/>
  <c r="Q13" i="13" s="1"/>
  <c r="J6" i="7"/>
  <c r="T2" i="13" s="1"/>
  <c r="J8" i="7"/>
  <c r="T4" i="13" s="1"/>
  <c r="J10" i="7"/>
  <c r="T6" i="13" s="1"/>
  <c r="J12" i="7"/>
  <c r="T8" i="13" s="1"/>
  <c r="J14" i="7"/>
  <c r="T10" i="13" s="1"/>
  <c r="J16" i="7"/>
  <c r="T12" i="13" s="1"/>
  <c r="J18" i="7"/>
  <c r="T14" i="13" s="1"/>
  <c r="J9" i="8"/>
  <c r="W5" i="13" s="1"/>
  <c r="J11" i="8"/>
  <c r="W7" i="13" s="1"/>
  <c r="J15" i="8"/>
  <c r="W11" i="13" s="1"/>
  <c r="J17" i="8"/>
  <c r="W13" i="13" s="1"/>
  <c r="J6" i="9"/>
  <c r="Z2" i="13" s="1"/>
  <c r="J8" i="9"/>
  <c r="Z4" i="13" s="1"/>
  <c r="J10" i="9"/>
  <c r="Z6" i="13" s="1"/>
  <c r="J14" i="9"/>
  <c r="Z10" i="13" s="1"/>
  <c r="J16" i="9"/>
  <c r="Z12" i="13" s="1"/>
  <c r="J7" i="10"/>
  <c r="AC3" i="13" s="1"/>
  <c r="J9" i="10"/>
  <c r="AC5" i="13" s="1"/>
  <c r="J11" i="10"/>
  <c r="AC7" i="13" s="1"/>
  <c r="J13" i="10"/>
  <c r="AC9" i="13" s="1"/>
  <c r="J15" i="10"/>
  <c r="AC11" i="13" s="1"/>
  <c r="J17" i="10"/>
  <c r="AC13" i="13" s="1"/>
  <c r="J6" i="11"/>
  <c r="AF2" i="13" s="1"/>
  <c r="J8" i="11"/>
  <c r="AF4" i="13" s="1"/>
  <c r="J10" i="11"/>
  <c r="AF6" i="13" s="1"/>
  <c r="J14" i="11"/>
  <c r="AF10" i="13" s="1"/>
  <c r="J16" i="11"/>
  <c r="AF12" i="13" s="1"/>
  <c r="J18" i="11"/>
  <c r="AF14" i="13" s="1"/>
  <c r="G6" i="12"/>
  <c r="K6" i="12"/>
  <c r="F7" i="12"/>
  <c r="J7" i="12"/>
  <c r="E8" i="12"/>
  <c r="I8" i="12"/>
  <c r="M8" i="12"/>
  <c r="D9" i="12"/>
  <c r="H9" i="12"/>
  <c r="L9" i="12"/>
  <c r="G10" i="12"/>
  <c r="K10" i="12"/>
  <c r="F11" i="12"/>
  <c r="J11" i="12"/>
  <c r="G12" i="12"/>
  <c r="L12" i="12"/>
  <c r="H13" i="12"/>
  <c r="I14" i="12"/>
  <c r="H15" i="12"/>
  <c r="I16" i="12"/>
  <c r="H17" i="12"/>
  <c r="M18" i="12"/>
  <c r="Y3" i="13"/>
  <c r="AB4" i="13"/>
  <c r="S5" i="13"/>
  <c r="J6" i="13"/>
  <c r="D8" i="13"/>
  <c r="Y11" i="13"/>
  <c r="AB12" i="13"/>
  <c r="S13" i="13"/>
  <c r="J14" i="13"/>
  <c r="D14" i="13"/>
  <c r="D18" i="12"/>
  <c r="K18" i="12"/>
  <c r="Y14" i="13"/>
  <c r="J6" i="2"/>
  <c r="F2" i="13" s="1"/>
  <c r="J10" i="2"/>
  <c r="F6" i="13" s="1"/>
  <c r="J16" i="2"/>
  <c r="F12" i="13" s="1"/>
  <c r="K6" i="4"/>
  <c r="L2" i="13" s="1"/>
  <c r="K14" i="4"/>
  <c r="L10" i="13" s="1"/>
  <c r="K16" i="4"/>
  <c r="L12" i="13" s="1"/>
  <c r="K7" i="5"/>
  <c r="O3" i="13" s="1"/>
  <c r="K10" i="6"/>
  <c r="R6" i="13" s="1"/>
  <c r="K12" i="6"/>
  <c r="R8" i="13" s="1"/>
  <c r="K14" i="6"/>
  <c r="R10" i="13" s="1"/>
  <c r="K16" i="6"/>
  <c r="R12" i="13" s="1"/>
  <c r="K18" i="6"/>
  <c r="R14" i="13" s="1"/>
  <c r="K11" i="7"/>
  <c r="U7" i="13" s="1"/>
  <c r="K13" i="7"/>
  <c r="U9" i="13" s="1"/>
  <c r="K15" i="7"/>
  <c r="U11" i="13" s="1"/>
  <c r="K6" i="8"/>
  <c r="X2" i="13" s="1"/>
  <c r="K8" i="8"/>
  <c r="X4" i="13" s="1"/>
  <c r="K10" i="8"/>
  <c r="X6" i="13" s="1"/>
  <c r="K12" i="8"/>
  <c r="X8" i="13" s="1"/>
  <c r="K14" i="8"/>
  <c r="X10" i="13" s="1"/>
  <c r="K16" i="8"/>
  <c r="X12" i="13" s="1"/>
  <c r="K18" i="8"/>
  <c r="X14" i="13" s="1"/>
  <c r="K9" i="9"/>
  <c r="AA5" i="13" s="1"/>
  <c r="K6" i="10"/>
  <c r="AD2" i="13" s="1"/>
  <c r="K8" i="10"/>
  <c r="AD4" i="13" s="1"/>
  <c r="K10" i="10"/>
  <c r="AD6" i="13" s="1"/>
  <c r="K12" i="10"/>
  <c r="AD8" i="13" s="1"/>
  <c r="K14" i="10"/>
  <c r="AD10" i="13" s="1"/>
  <c r="K16" i="10"/>
  <c r="AD12" i="13" s="1"/>
  <c r="K18" i="10"/>
  <c r="AD14" i="13" s="1"/>
  <c r="K15" i="11"/>
  <c r="AG11" i="13" s="1"/>
  <c r="F6" i="12"/>
  <c r="J6" i="12"/>
  <c r="E7" i="12"/>
  <c r="I7" i="12"/>
  <c r="M7" i="12"/>
  <c r="D8" i="12"/>
  <c r="H8" i="12"/>
  <c r="L8" i="12"/>
  <c r="G9" i="12"/>
  <c r="K9" i="12"/>
  <c r="F10" i="12"/>
  <c r="J10" i="12"/>
  <c r="E11" i="12"/>
  <c r="I11" i="12"/>
  <c r="E12" i="12"/>
  <c r="K12" i="12"/>
  <c r="G13" i="12"/>
  <c r="G14" i="12"/>
  <c r="F15" i="12"/>
  <c r="G16" i="12"/>
  <c r="F17" i="12"/>
  <c r="I18" i="12"/>
  <c r="AE5" i="13"/>
  <c r="V6" i="13"/>
  <c r="M7" i="13"/>
  <c r="P8" i="13"/>
  <c r="G9" i="13"/>
  <c r="AE13" i="13"/>
  <c r="V14" i="13"/>
  <c r="G18" i="12"/>
  <c r="M14" i="13"/>
  <c r="J14" i="2"/>
  <c r="F10" i="13" s="1"/>
  <c r="J18" i="2"/>
  <c r="F14" i="13" s="1"/>
  <c r="K8" i="4"/>
  <c r="L4" i="13" s="1"/>
  <c r="K10" i="4"/>
  <c r="L6" i="13" s="1"/>
  <c r="K12" i="4"/>
  <c r="L8" i="13" s="1"/>
  <c r="K9" i="5"/>
  <c r="O5" i="13" s="1"/>
  <c r="K13" i="5"/>
  <c r="O9" i="13" s="1"/>
  <c r="K15" i="5"/>
  <c r="O11" i="13" s="1"/>
  <c r="K6" i="6"/>
  <c r="R2" i="13" s="1"/>
  <c r="I6" i="2"/>
  <c r="E2" i="13" s="1"/>
  <c r="I10" i="2"/>
  <c r="E6" i="13" s="1"/>
  <c r="I14" i="2"/>
  <c r="E10" i="13" s="1"/>
  <c r="I16" i="2"/>
  <c r="E12" i="13" s="1"/>
  <c r="I18" i="2"/>
  <c r="E14" i="13" s="1"/>
  <c r="J6" i="4"/>
  <c r="K2" i="13" s="1"/>
  <c r="J8" i="4"/>
  <c r="K4" i="13" s="1"/>
  <c r="J12" i="4"/>
  <c r="K8" i="13" s="1"/>
  <c r="J14" i="4"/>
  <c r="K10" i="13" s="1"/>
  <c r="J16" i="4"/>
  <c r="K12" i="13" s="1"/>
  <c r="J7" i="5"/>
  <c r="N3" i="13" s="1"/>
  <c r="J9" i="5"/>
  <c r="N5" i="13" s="1"/>
  <c r="J13" i="5"/>
  <c r="N9" i="13" s="1"/>
  <c r="J15" i="5"/>
  <c r="N11" i="13" s="1"/>
  <c r="J6" i="6"/>
  <c r="Q2" i="13" s="1"/>
  <c r="J10" i="6"/>
  <c r="Q6" i="13" s="1"/>
  <c r="J12" i="6"/>
  <c r="Q8" i="13" s="1"/>
  <c r="J16" i="6"/>
  <c r="Q12" i="13" s="1"/>
  <c r="J18" i="6"/>
  <c r="Q14" i="13" s="1"/>
  <c r="J11" i="7"/>
  <c r="T7" i="13" s="1"/>
  <c r="J13" i="7"/>
  <c r="T9" i="13" s="1"/>
  <c r="J15" i="7"/>
  <c r="T11" i="13" s="1"/>
  <c r="J6" i="8"/>
  <c r="W2" i="13" s="1"/>
  <c r="J8" i="8"/>
  <c r="W4" i="13" s="1"/>
  <c r="J14" i="8"/>
  <c r="W10" i="13" s="1"/>
  <c r="J18" i="8"/>
  <c r="W14" i="13" s="1"/>
  <c r="J9" i="9"/>
  <c r="Z5" i="13" s="1"/>
  <c r="J6" i="10"/>
  <c r="AC2" i="13" s="1"/>
  <c r="J10" i="10"/>
  <c r="AC6" i="13" s="1"/>
  <c r="J12" i="10"/>
  <c r="AC8" i="13" s="1"/>
  <c r="J16" i="10"/>
  <c r="AC12" i="13" s="1"/>
  <c r="E6" i="12"/>
  <c r="I6" i="12"/>
  <c r="M6" i="12"/>
  <c r="D7" i="12"/>
  <c r="H7" i="12"/>
  <c r="L7" i="12"/>
  <c r="G8" i="12"/>
  <c r="K8" i="12"/>
  <c r="F9" i="12"/>
  <c r="J9" i="12"/>
  <c r="E10" i="12"/>
  <c r="I10" i="12"/>
  <c r="M10" i="12"/>
  <c r="D11" i="12"/>
  <c r="H11" i="12"/>
  <c r="M11" i="12"/>
  <c r="I12" i="12"/>
  <c r="F13" i="12"/>
  <c r="L13" i="12"/>
  <c r="E14" i="12"/>
  <c r="M14" i="12"/>
  <c r="D15" i="12"/>
  <c r="L15" i="12"/>
  <c r="E16" i="12"/>
  <c r="M16" i="12"/>
  <c r="D17" i="12"/>
  <c r="L17" i="12"/>
  <c r="E18" i="12"/>
  <c r="Y7" i="13"/>
  <c r="S9" i="13"/>
  <c r="J10" i="13"/>
  <c r="D12" i="13"/>
  <c r="E15" i="12"/>
  <c r="G11" i="13"/>
  <c r="P10" i="13"/>
  <c r="H14" i="12"/>
  <c r="V8" i="13"/>
  <c r="J12" i="12"/>
  <c r="V12" i="13"/>
  <c r="J16" i="12"/>
  <c r="K13" i="12"/>
  <c r="Y9" i="13"/>
  <c r="K17" i="12"/>
  <c r="Y13" i="13"/>
  <c r="AB10" i="13"/>
  <c r="L14" i="12"/>
  <c r="AB14" i="13"/>
  <c r="L18" i="12"/>
  <c r="M15" i="12"/>
  <c r="AE11" i="13"/>
  <c r="D6" i="12"/>
  <c r="H6" i="12"/>
  <c r="L6" i="12"/>
  <c r="G7" i="12"/>
  <c r="F8" i="12"/>
  <c r="J8" i="12"/>
  <c r="E9" i="12"/>
  <c r="D10" i="12"/>
  <c r="H10" i="12"/>
  <c r="L10" i="12"/>
  <c r="L11" i="12"/>
  <c r="M12" i="12"/>
  <c r="D13" i="12"/>
  <c r="J13" i="12"/>
  <c r="K14" i="12"/>
  <c r="J15" i="12"/>
  <c r="K16" i="12"/>
  <c r="J17" i="12"/>
  <c r="AE9" i="13"/>
  <c r="V10" i="13"/>
  <c r="M11" i="13"/>
  <c r="P12" i="13"/>
  <c r="G13" i="13"/>
  <c r="N13" i="12" l="1"/>
  <c r="O13" i="12" s="1"/>
  <c r="P13" i="12" s="1"/>
  <c r="N17" i="12"/>
  <c r="O17" i="12" s="1"/>
  <c r="P17" i="12" s="1"/>
  <c r="N14" i="12"/>
  <c r="AH10" i="13" s="1"/>
  <c r="N8" i="12"/>
  <c r="AH4" i="13" s="1"/>
  <c r="N18" i="12"/>
  <c r="AH14" i="13" s="1"/>
  <c r="N9" i="12"/>
  <c r="O9" i="12" s="1"/>
  <c r="N16" i="12"/>
  <c r="AH12" i="13" s="1"/>
  <c r="N10" i="12"/>
  <c r="O10" i="12" s="1"/>
  <c r="N12" i="12"/>
  <c r="O12" i="12" s="1"/>
  <c r="N6" i="12"/>
  <c r="N15" i="12"/>
  <c r="N11" i="12"/>
  <c r="N7" i="12"/>
  <c r="AI9" i="13" l="1"/>
  <c r="AH9" i="13"/>
  <c r="AI13" i="13"/>
  <c r="O14" i="12"/>
  <c r="AH5" i="13"/>
  <c r="AH13" i="13"/>
  <c r="O16" i="12"/>
  <c r="AI12" i="13" s="1"/>
  <c r="O18" i="12"/>
  <c r="P18" i="12" s="1"/>
  <c r="AJ14" i="13" s="1"/>
  <c r="P9" i="12"/>
  <c r="AJ5" i="13" s="1"/>
  <c r="AI5" i="13"/>
  <c r="O8" i="12"/>
  <c r="AI4" i="13" s="1"/>
  <c r="AI8" i="13"/>
  <c r="P12" i="12"/>
  <c r="AJ8" i="13" s="1"/>
  <c r="AH8" i="13"/>
  <c r="P10" i="12"/>
  <c r="Q10" i="12" s="1"/>
  <c r="AK6" i="13" s="1"/>
  <c r="AI6" i="13"/>
  <c r="AH6" i="13"/>
  <c r="O15" i="12"/>
  <c r="AH11" i="13"/>
  <c r="AH7" i="13"/>
  <c r="O11" i="12"/>
  <c r="O7" i="12"/>
  <c r="AH3" i="13"/>
  <c r="O6" i="12"/>
  <c r="AH2" i="13"/>
  <c r="AJ9" i="13"/>
  <c r="Q13" i="12"/>
  <c r="AK9" i="13" s="1"/>
  <c r="AJ13" i="13"/>
  <c r="Q17" i="12"/>
  <c r="AK13" i="13" s="1"/>
  <c r="Q12" i="12" l="1"/>
  <c r="AK8" i="13" s="1"/>
  <c r="Q18" i="12"/>
  <c r="AK14" i="13" s="1"/>
  <c r="AI10" i="13"/>
  <c r="P14" i="12"/>
  <c r="Q9" i="12"/>
  <c r="AK5" i="13" s="1"/>
  <c r="P16" i="12"/>
  <c r="AI14" i="13"/>
  <c r="P8" i="12"/>
  <c r="AJ6" i="13"/>
  <c r="AI2" i="13"/>
  <c r="P6" i="12"/>
  <c r="P15" i="12"/>
  <c r="AI11" i="13"/>
  <c r="P11" i="12"/>
  <c r="AI7" i="13"/>
  <c r="P7" i="12"/>
  <c r="AI3" i="13"/>
  <c r="Q14" i="12" l="1"/>
  <c r="AK10" i="13" s="1"/>
  <c r="AJ10" i="13"/>
  <c r="AJ12" i="13"/>
  <c r="Q16" i="12"/>
  <c r="AK12" i="13" s="1"/>
  <c r="AJ4" i="13"/>
  <c r="Q8" i="12"/>
  <c r="AK4" i="13" s="1"/>
  <c r="Q15" i="12"/>
  <c r="AK11" i="13" s="1"/>
  <c r="AJ11" i="13"/>
  <c r="Q6" i="12"/>
  <c r="C24" i="12" s="1"/>
  <c r="AJ2" i="13"/>
  <c r="Q7" i="12"/>
  <c r="AK3" i="13" s="1"/>
  <c r="AJ3" i="13"/>
  <c r="AJ7" i="13"/>
  <c r="Q11" i="12"/>
  <c r="AK7" i="13" s="1"/>
  <c r="AK2" i="13" l="1"/>
  <c r="C25" i="12"/>
</calcChain>
</file>

<file path=xl/sharedStrings.xml><?xml version="1.0" encoding="utf-8"?>
<sst xmlns="http://schemas.openxmlformats.org/spreadsheetml/2006/main" count="247" uniqueCount="82">
  <si>
    <t>ت</t>
  </si>
  <si>
    <t>اسم الطالب</t>
  </si>
  <si>
    <t>الرقم الدراسي</t>
  </si>
  <si>
    <t>جامعة سبها - كلية التمريض</t>
  </si>
  <si>
    <t>المقرر الدراسي :- اللغة العربية - UR101</t>
  </si>
  <si>
    <t>ر.م</t>
  </si>
  <si>
    <t>رقم الطالب</t>
  </si>
  <si>
    <t>حالة الطالب</t>
  </si>
  <si>
    <t>أعمال السنة</t>
  </si>
  <si>
    <t>النهائي النظري</t>
  </si>
  <si>
    <t>الرفع بدرجة</t>
  </si>
  <si>
    <t xml:space="preserve">مجموع الدرجات </t>
  </si>
  <si>
    <t xml:space="preserve">التقدير </t>
  </si>
  <si>
    <t>النتيجة</t>
  </si>
  <si>
    <t>الملاحظات</t>
  </si>
  <si>
    <t>سبق نجاحه</t>
  </si>
  <si>
    <t>إنقطاع</t>
  </si>
  <si>
    <t xml:space="preserve">المقرر الدراسي :- اللغة الانجليزية UR102 - 1      </t>
  </si>
  <si>
    <t>المقرر الدراسي :- مبادئ الحاسوب - UR103</t>
  </si>
  <si>
    <t>النهائي العملي</t>
  </si>
  <si>
    <t>المقرر الدراسي :- علم الاحياء الدقيقة - NR101</t>
  </si>
  <si>
    <t>المقرر الدراسي :- علم الطفليات الطبية - NR102</t>
  </si>
  <si>
    <t>المقرر الدراسي :- علم التشريح - NR103</t>
  </si>
  <si>
    <t>المقرر الدراسي :- علم وظائف الاعضاء  - NR104</t>
  </si>
  <si>
    <t>المقرر الدراسي :- علم الأنسجة - NR105</t>
  </si>
  <si>
    <t>المقرر الدراسي :- الكيمياء الحيوية - NR106</t>
  </si>
  <si>
    <t>غياب عملي</t>
  </si>
  <si>
    <t>المقرر الدراسي :- اسس التمريض - SR101</t>
  </si>
  <si>
    <t>اللغة العربية  UR101</t>
  </si>
  <si>
    <t xml:space="preserve">اللغة الانجليزية1 UR102      </t>
  </si>
  <si>
    <t>مبادئ الحاسوب  UR103</t>
  </si>
  <si>
    <t>علم الاحياء الدقيقة  NR101</t>
  </si>
  <si>
    <t>علم الطفليات الطبية  NR102</t>
  </si>
  <si>
    <t>علم التشريح  NR103</t>
  </si>
  <si>
    <t>علم وظائف الاعضاء  NR104</t>
  </si>
  <si>
    <t>علم الأنسجة  NR105</t>
  </si>
  <si>
    <t>الكيمياء الحيوية  NR106</t>
  </si>
  <si>
    <t>اسس التمريض  SR101</t>
  </si>
  <si>
    <t xml:space="preserve">المجموع العام </t>
  </si>
  <si>
    <t>المعدل العام</t>
  </si>
  <si>
    <t>التقدير العام</t>
  </si>
  <si>
    <t xml:space="preserve">العدد الاجمالي للطلبة </t>
  </si>
  <si>
    <t>عدد الطلبة الناجحين</t>
  </si>
  <si>
    <t>نسبة النجاح</t>
  </si>
  <si>
    <t>اللغة العربية</t>
  </si>
  <si>
    <t>اللغة الانجليزية</t>
  </si>
  <si>
    <t>مبادئ الحاسوب</t>
  </si>
  <si>
    <t>علم الاحياء الدقيقة</t>
  </si>
  <si>
    <t>علم الطفيليات الطبية</t>
  </si>
  <si>
    <t xml:space="preserve">علم التشريح </t>
  </si>
  <si>
    <t>علم وظائف الاعضاء</t>
  </si>
  <si>
    <t>علم الانسجة</t>
  </si>
  <si>
    <t>الكيمياء الحيوية</t>
  </si>
  <si>
    <t>اسس التمريض</t>
  </si>
  <si>
    <t>المجموع العام</t>
  </si>
  <si>
    <t>ملاحظات</t>
  </si>
  <si>
    <t>غياب نظري</t>
  </si>
  <si>
    <t>حالة الطالب2</t>
  </si>
  <si>
    <t>حالة غش</t>
  </si>
  <si>
    <t>إيقاف قيد</t>
  </si>
  <si>
    <t>انتقال</t>
  </si>
  <si>
    <t>ضحى حسن امحمد الصالحين</t>
  </si>
  <si>
    <t>نهلة حسن محمد الحسين</t>
  </si>
  <si>
    <t>رئيس قسم الدراسة والامتحانات</t>
  </si>
  <si>
    <t>عميد الكلية</t>
  </si>
  <si>
    <t>رئيس لجنة الامتحانات والمراقبة</t>
  </si>
  <si>
    <t>عطية الدهماني عطية خليفة</t>
  </si>
  <si>
    <t>عبد السلام خالد عمر صالح</t>
  </si>
  <si>
    <t>حسن رضا حسن محمد</t>
  </si>
  <si>
    <t>محمد محمد حماد حماد</t>
  </si>
  <si>
    <t>شهد محمد رابح عبد السلام</t>
  </si>
  <si>
    <t>عائشة مسعود امحمد صمبه</t>
  </si>
  <si>
    <t>فاطمة حسين خاطر محمد</t>
  </si>
  <si>
    <t>ماجدة محمد شحات امهيري</t>
  </si>
  <si>
    <t>امل احمد ابراهيم عبد الرحمن</t>
  </si>
  <si>
    <t>جنات خالد خليفة مسعود</t>
  </si>
  <si>
    <t>رؤيا العابد ابوبكر محمد</t>
  </si>
  <si>
    <t>سندس عبد البارئ محمد كجمان</t>
  </si>
  <si>
    <t>هاجر يوسف محمد قوري</t>
  </si>
  <si>
    <t xml:space="preserve">    درجات أعمال السنة و امتحانات آخر العام لسنة أولــــــــــي للعام الجامعي 2024 - 2025م _ الدور الأول</t>
  </si>
  <si>
    <t xml:space="preserve">كشف باسماء طلبة سنة أولي للعام الجامعي 2025-2024 </t>
  </si>
  <si>
    <t xml:space="preserve">جـــامعة سبــــها  - كلية التمريض 
الكشف النهائي لنتائج الدور الأول القسم العام - السنة الأولي للعام الجامعي 2024-2025م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</si>
</sst>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Arial"/>
      <charset val="134"/>
    </font>
    <font>
      <sz val="11"/>
      <name val="Arial"/>
      <charset val="134"/>
    </font>
    <font>
      <b/>
      <sz val="16"/>
      <color rgb="FF000000"/>
      <name val="Arial"/>
      <charset val="134"/>
    </font>
    <font>
      <b/>
      <sz val="14"/>
      <color rgb="FF000000"/>
      <name val="Arial"/>
      <charset val="134"/>
    </font>
    <font>
      <b/>
      <sz val="22"/>
      <color rgb="FF000000"/>
      <name val="Arial"/>
      <charset val="134"/>
    </font>
    <font>
      <b/>
      <sz val="24"/>
      <color rgb="FF000000"/>
      <name val="Arial"/>
      <charset val="134"/>
    </font>
    <font>
      <sz val="16"/>
      <color rgb="FF000000"/>
      <name val="Arial"/>
      <charset val="134"/>
    </font>
    <font>
      <b/>
      <u/>
      <sz val="12"/>
      <color rgb="FF000000"/>
      <name val="Arial"/>
      <charset val="134"/>
    </font>
    <font>
      <b/>
      <sz val="12"/>
      <color rgb="FF000000"/>
      <name val="Arial"/>
      <charset val="134"/>
    </font>
    <font>
      <b/>
      <u/>
      <sz val="14"/>
      <color rgb="FF000000"/>
      <name val="Arial"/>
      <charset val="134"/>
    </font>
    <font>
      <b/>
      <sz val="12"/>
      <color rgb="FFFFFFFF"/>
      <name val="Arial"/>
      <charset val="134"/>
    </font>
    <font>
      <b/>
      <sz val="14"/>
      <color theme="1"/>
      <name val="Times New Roman"/>
      <charset val="134"/>
    </font>
    <font>
      <b/>
      <sz val="14"/>
      <color rgb="FF000000"/>
      <name val="Times New Roman"/>
      <charset val="134"/>
    </font>
    <font>
      <b/>
      <sz val="28"/>
      <color rgb="FF000000"/>
      <name val="Arial"/>
      <family val="2"/>
    </font>
    <font>
      <b/>
      <sz val="14"/>
      <color rgb="FF000000"/>
      <name val="Arial"/>
      <family val="2"/>
    </font>
    <font>
      <b/>
      <sz val="36"/>
      <color rgb="FF000000"/>
      <name val="Arial"/>
      <family val="2"/>
    </font>
    <font>
      <b/>
      <sz val="27"/>
      <color rgb="FF000000"/>
      <name val="Arial"/>
      <family val="2"/>
    </font>
    <font>
      <b/>
      <sz val="32"/>
      <color rgb="FF000000"/>
      <name val="Arial"/>
      <family val="2"/>
    </font>
    <font>
      <sz val="32"/>
      <color rgb="FF000000"/>
      <name val="Arial"/>
      <family val="2"/>
    </font>
    <font>
      <sz val="48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4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4BD97"/>
        <bgColor rgb="FFC4BD97"/>
      </patternFill>
    </fill>
    <fill>
      <patternFill patternType="solid">
        <fgColor rgb="FFEAF1DD"/>
        <bgColor rgb="FFEAF1DD"/>
      </patternFill>
    </fill>
    <fill>
      <patternFill patternType="solid">
        <fgColor rgb="FF8064A2"/>
        <bgColor rgb="FF8064A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rgb="FF92CDD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4F81BD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/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 textRotation="90" wrapText="1"/>
    </xf>
    <xf numFmtId="0" fontId="3" fillId="0" borderId="0" xfId="0" applyFont="1" applyAlignment="1">
      <alignment wrapText="1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8" fillId="5" borderId="2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 readingOrder="2"/>
    </xf>
    <xf numFmtId="0" fontId="11" fillId="0" borderId="30" xfId="0" applyFont="1" applyBorder="1" applyAlignment="1">
      <alignment horizontal="center" vertical="center" readingOrder="2"/>
    </xf>
    <xf numFmtId="0" fontId="13" fillId="7" borderId="16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9" fontId="13" fillId="7" borderId="33" xfId="0" applyNumberFormat="1" applyFont="1" applyFill="1" applyBorder="1" applyAlignment="1">
      <alignment horizontal="center" vertical="center"/>
    </xf>
    <xf numFmtId="0" fontId="16" fillId="7" borderId="21" xfId="0" applyFont="1" applyFill="1" applyBorder="1" applyAlignment="1">
      <alignment horizontal="center" vertical="center"/>
    </xf>
    <xf numFmtId="0" fontId="16" fillId="7" borderId="24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textRotation="90" wrapText="1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 wrapText="1" readingOrder="2"/>
    </xf>
    <xf numFmtId="0" fontId="20" fillId="0" borderId="36" xfId="0" applyFont="1" applyBorder="1" applyAlignment="1">
      <alignment horizontal="center" vertical="center" wrapText="1" readingOrder="2"/>
    </xf>
    <xf numFmtId="0" fontId="20" fillId="0" borderId="37" xfId="0" applyFont="1" applyBorder="1" applyAlignment="1">
      <alignment horizontal="center" vertical="center" wrapText="1" readingOrder="2"/>
    </xf>
    <xf numFmtId="0" fontId="20" fillId="0" borderId="38" xfId="0" applyFont="1" applyBorder="1" applyAlignment="1">
      <alignment horizontal="center" vertical="center" wrapText="1" readingOrder="2"/>
    </xf>
    <xf numFmtId="0" fontId="21" fillId="0" borderId="37" xfId="0" applyFont="1" applyBorder="1" applyAlignment="1">
      <alignment horizontal="center" vertical="center" wrapText="1" readingOrder="2"/>
    </xf>
    <xf numFmtId="0" fontId="3" fillId="0" borderId="3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3" xfId="0" applyFont="1" applyBorder="1" applyAlignment="1" applyProtection="1">
      <alignment horizontal="center" vertical="center"/>
      <protection locked="0"/>
    </xf>
    <xf numFmtId="0" fontId="22" fillId="10" borderId="2" xfId="0" applyFont="1" applyFill="1" applyBorder="1" applyAlignment="1">
      <alignment horizontal="center" vertical="center" wrapText="1"/>
    </xf>
    <xf numFmtId="0" fontId="23" fillId="9" borderId="3" xfId="0" applyFont="1" applyFill="1" applyBorder="1"/>
    <xf numFmtId="0" fontId="23" fillId="9" borderId="4" xfId="0" applyFont="1" applyFill="1" applyBorder="1"/>
    <xf numFmtId="0" fontId="4" fillId="8" borderId="8" xfId="0" applyFont="1" applyFill="1" applyBorder="1" applyAlignment="1">
      <alignment horizontal="center" vertical="center" wrapText="1" readingOrder="2"/>
    </xf>
    <xf numFmtId="0" fontId="1" fillId="9" borderId="9" xfId="0" applyFont="1" applyFill="1" applyBorder="1"/>
    <xf numFmtId="0" fontId="1" fillId="9" borderId="15" xfId="0" applyFont="1" applyFill="1" applyBorder="1"/>
    <xf numFmtId="0" fontId="14" fillId="4" borderId="8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15" xfId="0" applyFont="1" applyBorder="1"/>
    <xf numFmtId="0" fontId="9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4" fillId="11" borderId="8" xfId="0" applyFont="1" applyFill="1" applyBorder="1" applyAlignment="1">
      <alignment horizontal="center" vertical="center" wrapText="1"/>
    </xf>
    <xf numFmtId="0" fontId="19" fillId="12" borderId="9" xfId="0" applyFont="1" applyFill="1" applyBorder="1"/>
    <xf numFmtId="0" fontId="19" fillId="12" borderId="15" xfId="0" applyFont="1" applyFill="1" applyBorder="1"/>
  </cellXfs>
  <cellStyles count="1">
    <cellStyle name="عادي" xfId="0" builtinId="0"/>
  </cellStyles>
  <dxfs count="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rightToLeft="1" workbookViewId="0">
      <pane ySplit="2" topLeftCell="A3" activePane="bottomLeft" state="frozen"/>
      <selection pane="bottomLeft" activeCell="F8" sqref="F8"/>
    </sheetView>
  </sheetViews>
  <sheetFormatPr defaultColWidth="12.625" defaultRowHeight="15" customHeight="1"/>
  <cols>
    <col min="1" max="1" width="6.25" customWidth="1"/>
    <col min="2" max="2" width="38.875" customWidth="1"/>
    <col min="3" max="3" width="14.75" customWidth="1"/>
    <col min="4" max="11" width="8.625" customWidth="1"/>
  </cols>
  <sheetData>
    <row r="1" spans="1:3" ht="30.75" customHeight="1">
      <c r="A1" s="68" t="s">
        <v>80</v>
      </c>
      <c r="B1" s="69"/>
      <c r="C1" s="70"/>
    </row>
    <row r="2" spans="1:3" ht="14.25" customHeight="1" thickBot="1">
      <c r="A2" s="34" t="s">
        <v>0</v>
      </c>
      <c r="B2" s="35" t="s">
        <v>1</v>
      </c>
      <c r="C2" s="36" t="s">
        <v>2</v>
      </c>
    </row>
    <row r="3" spans="1:3" ht="14.25" customHeight="1" thickTop="1" thickBot="1">
      <c r="A3" s="38">
        <v>1</v>
      </c>
      <c r="B3" s="55" t="s">
        <v>66</v>
      </c>
      <c r="C3" s="56">
        <v>17250049</v>
      </c>
    </row>
    <row r="4" spans="1:3" ht="14.25" customHeight="1" thickBot="1">
      <c r="A4" s="38">
        <v>2</v>
      </c>
      <c r="B4" s="57" t="s">
        <v>67</v>
      </c>
      <c r="C4" s="58">
        <v>17250037</v>
      </c>
    </row>
    <row r="5" spans="1:3" ht="14.25" customHeight="1" thickBot="1">
      <c r="A5" s="38">
        <v>3</v>
      </c>
      <c r="B5" s="57" t="s">
        <v>68</v>
      </c>
      <c r="C5" s="58">
        <v>17250040</v>
      </c>
    </row>
    <row r="6" spans="1:3" ht="14.25" customHeight="1" thickBot="1">
      <c r="A6" s="38">
        <v>4</v>
      </c>
      <c r="B6" s="57" t="s">
        <v>69</v>
      </c>
      <c r="C6" s="58">
        <v>17250041</v>
      </c>
    </row>
    <row r="7" spans="1:3" ht="14.25" customHeight="1" thickBot="1">
      <c r="A7" s="38">
        <v>5</v>
      </c>
      <c r="B7" s="59" t="s">
        <v>70</v>
      </c>
      <c r="C7" s="58">
        <v>17250036</v>
      </c>
    </row>
    <row r="8" spans="1:3" ht="14.25" customHeight="1" thickBot="1">
      <c r="A8" s="38">
        <v>6</v>
      </c>
      <c r="B8" s="57" t="s">
        <v>71</v>
      </c>
      <c r="C8" s="58">
        <v>17250038</v>
      </c>
    </row>
    <row r="9" spans="1:3" ht="14.25" customHeight="1" thickBot="1">
      <c r="A9" s="38">
        <v>7</v>
      </c>
      <c r="B9" s="57" t="s">
        <v>72</v>
      </c>
      <c r="C9" s="58">
        <v>17250039</v>
      </c>
    </row>
    <row r="10" spans="1:3" ht="14.25" customHeight="1" thickBot="1">
      <c r="A10" s="38">
        <v>8</v>
      </c>
      <c r="B10" s="57" t="s">
        <v>73</v>
      </c>
      <c r="C10" s="58">
        <v>17250043</v>
      </c>
    </row>
    <row r="11" spans="1:3" ht="14.25" customHeight="1" thickBot="1">
      <c r="A11" s="38">
        <v>9</v>
      </c>
      <c r="B11" s="57" t="s">
        <v>74</v>
      </c>
      <c r="C11" s="58">
        <v>17250044</v>
      </c>
    </row>
    <row r="12" spans="1:3" ht="14.25" customHeight="1" thickBot="1">
      <c r="A12" s="38">
        <v>10</v>
      </c>
      <c r="B12" s="57" t="s">
        <v>75</v>
      </c>
      <c r="C12" s="58">
        <v>17250045</v>
      </c>
    </row>
    <row r="13" spans="1:3" ht="14.25" customHeight="1" thickBot="1">
      <c r="A13" s="38">
        <v>11</v>
      </c>
      <c r="B13" s="57" t="s">
        <v>76</v>
      </c>
      <c r="C13" s="58">
        <v>17250046</v>
      </c>
    </row>
    <row r="14" spans="1:3" ht="14.25" customHeight="1" thickBot="1">
      <c r="A14" s="38">
        <v>12</v>
      </c>
      <c r="B14" s="57" t="s">
        <v>77</v>
      </c>
      <c r="C14" s="58">
        <v>17250054</v>
      </c>
    </row>
    <row r="15" spans="1:3" ht="14.25" customHeight="1" thickBot="1">
      <c r="A15" s="38">
        <v>13</v>
      </c>
      <c r="B15" s="57" t="s">
        <v>78</v>
      </c>
      <c r="C15" s="58">
        <v>17250047</v>
      </c>
    </row>
    <row r="16" spans="1:3" ht="14.25" customHeight="1" thickBot="1">
      <c r="A16" s="38">
        <v>14</v>
      </c>
      <c r="B16" s="59" t="s">
        <v>61</v>
      </c>
      <c r="C16" s="58">
        <v>17240007</v>
      </c>
    </row>
    <row r="17" spans="1:3" ht="14.25" customHeight="1" thickBot="1">
      <c r="A17" s="38">
        <v>15</v>
      </c>
      <c r="B17" s="59" t="s">
        <v>62</v>
      </c>
      <c r="C17" s="58">
        <v>17240001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spans="8:8" ht="14.25" customHeight="1"/>
    <row r="114" spans="8:8" ht="14.25" customHeight="1"/>
    <row r="115" spans="8:8" ht="14.25" customHeight="1"/>
    <row r="116" spans="8:8" ht="14.25" customHeight="1"/>
    <row r="117" spans="8:8" ht="14.25" customHeight="1"/>
    <row r="118" spans="8:8" ht="14.25" customHeight="1"/>
    <row r="119" spans="8:8" ht="14.25" customHeight="1"/>
    <row r="120" spans="8:8" ht="14.25" customHeight="1"/>
    <row r="121" spans="8:8" ht="14.25" customHeight="1"/>
    <row r="122" spans="8:8" ht="14.25" customHeight="1"/>
    <row r="123" spans="8:8" ht="14.25" customHeight="1"/>
    <row r="124" spans="8:8" ht="14.25" customHeight="1"/>
    <row r="125" spans="8:8" ht="14.25" customHeight="1"/>
    <row r="126" spans="8:8" ht="14.25" customHeight="1">
      <c r="H126" s="11"/>
    </row>
    <row r="127" spans="8:8" ht="14.25" customHeight="1"/>
    <row r="128" spans="8:8" ht="14.25" customHeight="1"/>
    <row r="129" spans="1:3" ht="14.25" customHeight="1">
      <c r="A129" s="37"/>
      <c r="B129" s="10"/>
      <c r="C129" s="10"/>
    </row>
    <row r="130" spans="1:3" ht="14.25" customHeight="1">
      <c r="A130" s="37"/>
      <c r="B130" s="10"/>
      <c r="C130" s="10"/>
    </row>
    <row r="131" spans="1:3" ht="14.25" customHeight="1">
      <c r="A131" s="37"/>
      <c r="B131" s="10"/>
      <c r="C131" s="10"/>
    </row>
    <row r="132" spans="1:3" ht="14.25" customHeight="1">
      <c r="A132" s="37"/>
      <c r="B132" s="10"/>
      <c r="C132" s="10"/>
    </row>
    <row r="133" spans="1:3" ht="14.25" customHeight="1">
      <c r="A133" s="10"/>
      <c r="B133" s="10"/>
      <c r="C133" s="10"/>
    </row>
  </sheetData>
  <sheetProtection algorithmName="SHA-512" hashValue="P0DNsgnJTwuqgFhNPqogRYyzPI12SULAoTVAlndp09FZPK37efwSQaUAURTYGlX6nn0iO6VozxVXRF+vh2r3uA==" saltValue="sk3d/hI5F3Qt/Sc2qywMHw==" spinCount="100000" sheet="1" objects="1" scenarios="1" selectLockedCells="1"/>
  <mergeCells count="1">
    <mergeCell ref="A1:C1"/>
  </mergeCells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5"/>
  <sheetViews>
    <sheetView rightToLeft="1" zoomScale="90" zoomScaleNormal="90" workbookViewId="0">
      <pane xSplit="3" ySplit="5" topLeftCell="D6" activePane="bottomRight" state="frozen"/>
      <selection pane="topRight"/>
      <selection pane="bottomLeft"/>
      <selection pane="bottomRight" activeCell="G17" sqref="G17"/>
    </sheetView>
  </sheetViews>
  <sheetFormatPr defaultColWidth="12.625" defaultRowHeight="15" customHeight="1"/>
  <cols>
    <col min="1" max="1" width="6.375" customWidth="1"/>
    <col min="2" max="2" width="33.375" customWidth="1"/>
    <col min="3" max="3" width="14.375" customWidth="1"/>
    <col min="4" max="4" width="11.125" customWidth="1"/>
    <col min="5" max="5" width="11.375" customWidth="1"/>
    <col min="6" max="6" width="12" customWidth="1"/>
    <col min="7" max="7" width="14" customWidth="1"/>
    <col min="8" max="8" width="11.75" customWidth="1"/>
    <col min="9" max="10" width="10.375" customWidth="1"/>
    <col min="11" max="11" width="21.25" customWidth="1"/>
    <col min="12" max="12" width="20.375" customWidth="1"/>
  </cols>
  <sheetData>
    <row r="1" spans="1:12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</row>
    <row r="2" spans="1:12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4.25" customHeight="1">
      <c r="A3" s="77" t="s">
        <v>25</v>
      </c>
      <c r="B3" s="78"/>
      <c r="C3" s="78"/>
      <c r="D3" s="9"/>
      <c r="E3" s="9"/>
      <c r="F3" s="9"/>
      <c r="G3" s="9"/>
      <c r="H3" s="9"/>
      <c r="I3" s="9"/>
      <c r="J3" s="9"/>
      <c r="K3" s="9"/>
      <c r="L3" s="9"/>
    </row>
    <row r="4" spans="1:12" ht="14.25" customHeight="1">
      <c r="D4" s="9"/>
      <c r="E4" s="9"/>
      <c r="F4" s="9"/>
      <c r="G4" s="9"/>
      <c r="H4" s="9"/>
      <c r="I4" s="9"/>
      <c r="J4" s="9"/>
      <c r="K4" s="9"/>
      <c r="L4" s="9"/>
    </row>
    <row r="5" spans="1:12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19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21" t="s">
        <v>14</v>
      </c>
    </row>
    <row r="6" spans="1:12" ht="14.25" customHeight="1">
      <c r="A6" s="18">
        <f>الطلبة!A3</f>
        <v>1</v>
      </c>
      <c r="B6" s="5" t="str">
        <f>الطلبة!B3</f>
        <v>عطية الدهماني عطية خليفة</v>
      </c>
      <c r="C6" s="8">
        <f>الطلبة!C3</f>
        <v>17250049</v>
      </c>
      <c r="D6" s="19"/>
      <c r="E6" s="19">
        <v>14</v>
      </c>
      <c r="F6" s="19">
        <v>4</v>
      </c>
      <c r="G6" s="19"/>
      <c r="H6" s="19"/>
      <c r="I6" s="5">
        <f t="shared" ref="I6:I18" si="0">IF(OR(D6="غياب نظري",D6="غياب عملي"),"غياب",IF(D6="إنقطاع","#",IF(D6="إيقاف قيد","*",IF(D6="إنتقال","&amp;",IF(D6="سبق نجاحه","X",IF(D6="حالة غش",0,IF(F6="","",IF(F6&lt;10,F6,IF(G6&gt;=14,SUM(E6,F6,G6,H6),IF(G6="","",IF(G6&lt;=13,G6,"")))))))))))</f>
        <v>4</v>
      </c>
      <c r="J6" s="5" t="str">
        <f t="shared" ref="J6:J18" si="1">IF(OR(D6="غياب نظري",D6="غياب عملي"),"غياب",IF(D6="إنقطاع","#",IF(D6="إيقاف قيد","*",IF(D6="إنتقال","&amp;",IF(D6="سبق نجاحه","X",IF(D6="حالة غش","ضعيف جداً",IF(I6="","",IF(I6&gt;=85,"ممتاز",IF(I6&gt;=75,"جيد جداً",IF(I6&gt;=65,"جيد",IF(I6&gt;=60,"مقبول",IF(I6&gt;=40,"ضعيف",IF(I6&lt;=39,"ضعيف جداً","")))))))))))))</f>
        <v>ضعيف جداً</v>
      </c>
      <c r="K6" s="5" t="str">
        <f t="shared" ref="K6:K18" si="2">IF(D6="غياب نظري","له دور ثاني 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قيد",IF(D6="إنتقال","إنتقال",IF(I6="","",IF(I6&gt;=60,"ناحج",IF(I6&lt;10,"له دور ثاني- درجة العملي",IF(I6&gt;=24,"له دور ثاني",IF(OR(I6&lt;=13,I6&gt;=10),"أقل من درجة الجمع",""))))))))))))</f>
        <v>له دور ثاني- درجة العملي</v>
      </c>
      <c r="L6" s="22"/>
    </row>
    <row r="7" spans="1:12" ht="14.25" customHeight="1">
      <c r="A7" s="18">
        <f>الطلبة!A4</f>
        <v>2</v>
      </c>
      <c r="B7" s="5" t="str">
        <f>الطلبة!B4</f>
        <v>عبد السلام خالد عمر صالح</v>
      </c>
      <c r="C7" s="8">
        <f>الطلبة!C4</f>
        <v>17250037</v>
      </c>
      <c r="D7" s="20"/>
      <c r="E7" s="20">
        <v>17</v>
      </c>
      <c r="F7" s="20">
        <v>8</v>
      </c>
      <c r="G7" s="20"/>
      <c r="H7" s="20"/>
      <c r="I7" s="5">
        <f t="shared" si="0"/>
        <v>8</v>
      </c>
      <c r="J7" s="5" t="str">
        <f t="shared" si="1"/>
        <v>ضعيف جداً</v>
      </c>
      <c r="K7" s="5" t="str">
        <f t="shared" si="2"/>
        <v>له دور ثاني- درجة العملي</v>
      </c>
      <c r="L7" s="8"/>
    </row>
    <row r="8" spans="1:12" ht="14.25" customHeight="1">
      <c r="A8" s="18">
        <f>الطلبة!A5</f>
        <v>3</v>
      </c>
      <c r="B8" s="5" t="str">
        <f>الطلبة!B5</f>
        <v>حسن رضا حسن محمد</v>
      </c>
      <c r="C8" s="8">
        <f>الطلبة!C5</f>
        <v>17250040</v>
      </c>
      <c r="D8" s="20"/>
      <c r="E8" s="20">
        <v>19</v>
      </c>
      <c r="F8" s="20">
        <v>12</v>
      </c>
      <c r="G8" s="20">
        <v>22</v>
      </c>
      <c r="H8" s="20"/>
      <c r="I8" s="5">
        <f t="shared" si="0"/>
        <v>53</v>
      </c>
      <c r="J8" s="5" t="str">
        <f t="shared" si="1"/>
        <v>ضعيف</v>
      </c>
      <c r="K8" s="5" t="str">
        <f t="shared" si="2"/>
        <v>له دور ثاني</v>
      </c>
      <c r="L8" s="8"/>
    </row>
    <row r="9" spans="1:12" ht="14.25" customHeight="1">
      <c r="A9" s="18">
        <f>الطلبة!A6</f>
        <v>4</v>
      </c>
      <c r="B9" s="5" t="str">
        <f>الطلبة!B6</f>
        <v>محمد محمد حماد حماد</v>
      </c>
      <c r="C9" s="8">
        <f>الطلبة!C6</f>
        <v>17250041</v>
      </c>
      <c r="D9" s="20"/>
      <c r="E9" s="20">
        <v>18</v>
      </c>
      <c r="F9" s="20">
        <v>8</v>
      </c>
      <c r="G9" s="20"/>
      <c r="H9" s="20"/>
      <c r="I9" s="5">
        <f t="shared" si="0"/>
        <v>8</v>
      </c>
      <c r="J9" s="5" t="str">
        <f t="shared" si="1"/>
        <v>ضعيف جداً</v>
      </c>
      <c r="K9" s="5" t="str">
        <f t="shared" si="2"/>
        <v>له دور ثاني- درجة العملي</v>
      </c>
      <c r="L9" s="8"/>
    </row>
    <row r="10" spans="1:12" ht="14.25" customHeight="1">
      <c r="A10" s="18">
        <f>الطلبة!A7</f>
        <v>5</v>
      </c>
      <c r="B10" s="5" t="str">
        <f>الطلبة!B7</f>
        <v>شهد محمد رابح عبد السلام</v>
      </c>
      <c r="C10" s="8">
        <f>الطلبة!C7</f>
        <v>17250036</v>
      </c>
      <c r="D10" s="20"/>
      <c r="E10" s="20">
        <v>20</v>
      </c>
      <c r="F10" s="20">
        <v>10</v>
      </c>
      <c r="G10" s="20">
        <v>21</v>
      </c>
      <c r="H10" s="20"/>
      <c r="I10" s="5">
        <f t="shared" si="0"/>
        <v>51</v>
      </c>
      <c r="J10" s="5" t="str">
        <f t="shared" si="1"/>
        <v>ضعيف</v>
      </c>
      <c r="K10" s="5" t="str">
        <f t="shared" si="2"/>
        <v>له دور ثاني</v>
      </c>
      <c r="L10" s="8"/>
    </row>
    <row r="11" spans="1:12" ht="14.25" customHeight="1">
      <c r="A11" s="18">
        <f>الطلبة!A8</f>
        <v>6</v>
      </c>
      <c r="B11" s="5" t="str">
        <f>الطلبة!B8</f>
        <v>عائشة مسعود امحمد صمبه</v>
      </c>
      <c r="C11" s="8">
        <f>الطلبة!C8</f>
        <v>17250038</v>
      </c>
      <c r="D11" s="20"/>
      <c r="E11" s="20">
        <v>23</v>
      </c>
      <c r="F11" s="20">
        <v>7</v>
      </c>
      <c r="G11" s="20"/>
      <c r="H11" s="20"/>
      <c r="I11" s="5">
        <f t="shared" si="0"/>
        <v>7</v>
      </c>
      <c r="J11" s="5" t="str">
        <f t="shared" si="1"/>
        <v>ضعيف جداً</v>
      </c>
      <c r="K11" s="5" t="str">
        <f t="shared" si="2"/>
        <v>له دور ثاني- درجة العملي</v>
      </c>
      <c r="L11" s="8"/>
    </row>
    <row r="12" spans="1:12" ht="14.25" customHeight="1">
      <c r="A12" s="18">
        <f>الطلبة!A9</f>
        <v>7</v>
      </c>
      <c r="B12" s="5" t="str">
        <f>الطلبة!B9</f>
        <v>فاطمة حسين خاطر محمد</v>
      </c>
      <c r="C12" s="8">
        <f>الطلبة!C9</f>
        <v>17250039</v>
      </c>
      <c r="D12" s="20"/>
      <c r="E12" s="20">
        <v>22</v>
      </c>
      <c r="F12" s="20">
        <v>14</v>
      </c>
      <c r="G12" s="20">
        <v>26</v>
      </c>
      <c r="H12" s="20"/>
      <c r="I12" s="5">
        <f t="shared" si="0"/>
        <v>62</v>
      </c>
      <c r="J12" s="5" t="str">
        <f t="shared" si="1"/>
        <v>مقبول</v>
      </c>
      <c r="K12" s="5" t="str">
        <f t="shared" si="2"/>
        <v>ناحج</v>
      </c>
      <c r="L12" s="8"/>
    </row>
    <row r="13" spans="1:12" ht="14.25" customHeight="1">
      <c r="A13" s="18">
        <f>الطلبة!A10</f>
        <v>8</v>
      </c>
      <c r="B13" s="5" t="str">
        <f>الطلبة!B10</f>
        <v>ماجدة محمد شحات امهيري</v>
      </c>
      <c r="C13" s="8">
        <f>الطلبة!C10</f>
        <v>17250043</v>
      </c>
      <c r="D13" s="20"/>
      <c r="E13" s="20">
        <v>24</v>
      </c>
      <c r="F13" s="20">
        <v>10</v>
      </c>
      <c r="G13" s="20">
        <v>26</v>
      </c>
      <c r="H13" s="20"/>
      <c r="I13" s="5">
        <f t="shared" si="0"/>
        <v>60</v>
      </c>
      <c r="J13" s="5" t="str">
        <f t="shared" si="1"/>
        <v>مقبول</v>
      </c>
      <c r="K13" s="5" t="str">
        <f t="shared" si="2"/>
        <v>ناحج</v>
      </c>
      <c r="L13" s="8"/>
    </row>
    <row r="14" spans="1:12" ht="14.25" customHeight="1">
      <c r="A14" s="18">
        <f>الطلبة!A11</f>
        <v>9</v>
      </c>
      <c r="B14" s="5" t="str">
        <f>الطلبة!B11</f>
        <v>امل احمد ابراهيم عبد الرحمن</v>
      </c>
      <c r="C14" s="8">
        <f>الطلبة!C11</f>
        <v>17250044</v>
      </c>
      <c r="D14" s="20" t="s">
        <v>26</v>
      </c>
      <c r="E14" s="20">
        <v>15</v>
      </c>
      <c r="F14" s="20"/>
      <c r="G14" s="20"/>
      <c r="H14" s="20"/>
      <c r="I14" s="5" t="str">
        <f t="shared" si="0"/>
        <v>غياب</v>
      </c>
      <c r="J14" s="5" t="str">
        <f t="shared" si="1"/>
        <v>غياب</v>
      </c>
      <c r="K14" s="5" t="str">
        <f t="shared" si="2"/>
        <v>له دور ثاني-غياب عملي</v>
      </c>
      <c r="L14" s="8"/>
    </row>
    <row r="15" spans="1:12" ht="14.25" customHeight="1">
      <c r="A15" s="18">
        <f>الطلبة!A12</f>
        <v>10</v>
      </c>
      <c r="B15" s="5" t="str">
        <f>الطلبة!B12</f>
        <v>جنات خالد خليفة مسعود</v>
      </c>
      <c r="C15" s="8">
        <f>الطلبة!C12</f>
        <v>17250045</v>
      </c>
      <c r="D15" s="20"/>
      <c r="E15" s="20">
        <v>21</v>
      </c>
      <c r="F15" s="20">
        <v>13</v>
      </c>
      <c r="G15" s="20">
        <v>17</v>
      </c>
      <c r="H15" s="20"/>
      <c r="I15" s="5">
        <f t="shared" si="0"/>
        <v>51</v>
      </c>
      <c r="J15" s="5" t="str">
        <f t="shared" si="1"/>
        <v>ضعيف</v>
      </c>
      <c r="K15" s="5" t="str">
        <f t="shared" si="2"/>
        <v>له دور ثاني</v>
      </c>
      <c r="L15" s="8"/>
    </row>
    <row r="16" spans="1:12" ht="14.25" customHeight="1">
      <c r="A16" s="18">
        <f>الطلبة!A13</f>
        <v>11</v>
      </c>
      <c r="B16" s="5" t="str">
        <f>الطلبة!B13</f>
        <v>رؤيا العابد ابوبكر محمد</v>
      </c>
      <c r="C16" s="8">
        <f>الطلبة!C13</f>
        <v>17250046</v>
      </c>
      <c r="D16" s="20"/>
      <c r="E16" s="20">
        <v>21</v>
      </c>
      <c r="F16" s="20">
        <v>15</v>
      </c>
      <c r="G16" s="20">
        <v>24</v>
      </c>
      <c r="H16" s="20"/>
      <c r="I16" s="5">
        <f t="shared" si="0"/>
        <v>60</v>
      </c>
      <c r="J16" s="5" t="str">
        <f t="shared" si="1"/>
        <v>مقبول</v>
      </c>
      <c r="K16" s="5" t="str">
        <f t="shared" si="2"/>
        <v>ناحج</v>
      </c>
      <c r="L16" s="8"/>
    </row>
    <row r="17" spans="1:12" ht="14.25" customHeight="1">
      <c r="A17" s="18">
        <f>الطلبة!A14</f>
        <v>12</v>
      </c>
      <c r="B17" s="5" t="str">
        <f>الطلبة!B14</f>
        <v>سندس عبد البارئ محمد كجمان</v>
      </c>
      <c r="C17" s="8">
        <f>الطلبة!C14</f>
        <v>17250054</v>
      </c>
      <c r="D17" s="20"/>
      <c r="E17" s="20">
        <v>21</v>
      </c>
      <c r="F17" s="20">
        <v>9</v>
      </c>
      <c r="G17" s="20"/>
      <c r="H17" s="20"/>
      <c r="I17" s="5">
        <f t="shared" si="0"/>
        <v>9</v>
      </c>
      <c r="J17" s="5" t="str">
        <f t="shared" si="1"/>
        <v>ضعيف جداً</v>
      </c>
      <c r="K17" s="5" t="str">
        <f t="shared" si="2"/>
        <v>له دور ثاني- درجة العملي</v>
      </c>
      <c r="L17" s="8"/>
    </row>
    <row r="18" spans="1:12" ht="14.25" customHeight="1">
      <c r="A18" s="18">
        <f>الطلبة!A15</f>
        <v>13</v>
      </c>
      <c r="B18" s="5" t="str">
        <f>الطلبة!B15</f>
        <v>هاجر يوسف محمد قوري</v>
      </c>
      <c r="C18" s="8">
        <f>الطلبة!C15</f>
        <v>17250047</v>
      </c>
      <c r="D18" s="20"/>
      <c r="E18" s="20">
        <v>21</v>
      </c>
      <c r="F18" s="20">
        <v>5</v>
      </c>
      <c r="G18" s="20"/>
      <c r="H18" s="20"/>
      <c r="I18" s="5">
        <f t="shared" si="0"/>
        <v>5</v>
      </c>
      <c r="J18" s="5" t="str">
        <f t="shared" si="1"/>
        <v>ضعيف جداً</v>
      </c>
      <c r="K18" s="5" t="str">
        <f t="shared" si="2"/>
        <v>له دور ثاني- درجة العملي</v>
      </c>
      <c r="L18" s="8"/>
    </row>
    <row r="19" spans="1:12" ht="14.25" customHeight="1">
      <c r="A19" s="18">
        <f>الطلبة!A16</f>
        <v>14</v>
      </c>
      <c r="B19" s="5" t="str">
        <f>الطلبة!B16</f>
        <v>ضحى حسن امحمد الصالحين</v>
      </c>
      <c r="C19" s="8">
        <f>الطلبة!C16</f>
        <v>17240007</v>
      </c>
      <c r="D19" s="20" t="s">
        <v>15</v>
      </c>
      <c r="E19" s="20"/>
      <c r="F19" s="20"/>
      <c r="G19" s="20"/>
      <c r="H19" s="20"/>
      <c r="I19" s="5" t="str">
        <f t="shared" ref="I19:I20" si="3">IF(OR(D19="غياب نظري",D19="غياب عملي"),"غياب",IF(D19="إنقطاع","#",IF(D19="إيقاف قيد","*",IF(D19="إنتقال","&amp;",IF(D19="سبق نجاحه","X",IF(D19="حالة غش",0,IF(F19="","",IF(F19&lt;10,F19,IF(G19&gt;=14,SUM(E19,F19,G19,H19),IF(G19="","",IF(G19&lt;=13,G19,"")))))))))))</f>
        <v>X</v>
      </c>
      <c r="J19" s="5" t="str">
        <f t="shared" ref="J19:J20" si="4">IF(OR(D19="غياب نظري",D19="غياب عملي"),"غياب",IF(D19="إنقطاع","#",IF(D19="إيقاف قيد","*",IF(D19="إنتقال","&amp;",IF(D19="سبق نجاحه","X",IF(D19="حالة غش","ضعيف جداً",IF(I19="","",IF(I19&gt;=85,"ممتاز",IF(I19&gt;=75,"جيد جداً",IF(I19&gt;=65,"جيد",IF(I19&gt;=60,"مقبول",IF(I19&gt;=40,"ضعيف",IF(I19&lt;=39,"ضعيف جداً","")))))))))))))</f>
        <v>X</v>
      </c>
      <c r="K19" s="5" t="str">
        <f t="shared" ref="K19:K20" si="5">IF(D19="غياب نظري","له دور ثاني 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قيد",IF(D19="إنتقال","إنتقال",IF(I19="","",IF(I19&gt;=60,"ناحج",IF(I19&lt;10,"له دور ثاني- درجة العملي",IF(I19&gt;=24,"له دور ثاني",IF(OR(I19&lt;=13,I19&gt;=10),"أقل من درجة الجمع",""))))))))))))</f>
        <v>سبق نجاحه</v>
      </c>
      <c r="L19" s="8"/>
    </row>
    <row r="20" spans="1:12" ht="14.25" customHeight="1" thickBot="1">
      <c r="A20" s="66">
        <f>الطلبة!A17</f>
        <v>15</v>
      </c>
      <c r="B20" s="64" t="str">
        <f>الطلبة!B17</f>
        <v>نهلة حسن محمد الحسين</v>
      </c>
      <c r="C20" s="65">
        <f>الطلبة!C17</f>
        <v>17240001</v>
      </c>
      <c r="D20" s="63" t="s">
        <v>15</v>
      </c>
      <c r="E20" s="63"/>
      <c r="F20" s="63"/>
      <c r="G20" s="63"/>
      <c r="H20" s="63"/>
      <c r="I20" s="64" t="str">
        <f t="shared" si="3"/>
        <v>X</v>
      </c>
      <c r="J20" s="64" t="str">
        <f t="shared" si="4"/>
        <v>X</v>
      </c>
      <c r="K20" s="64" t="str">
        <f t="shared" si="5"/>
        <v>سبق نجاحه</v>
      </c>
      <c r="L20" s="65"/>
    </row>
    <row r="21" spans="1:12" ht="14.25" customHeight="1"/>
    <row r="22" spans="1:12" ht="14.25" customHeight="1"/>
    <row r="23" spans="1:12" ht="14.25" customHeight="1"/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spans="1:12" ht="14.25" customHeight="1">
      <c r="A33" s="5"/>
      <c r="B33" s="5"/>
      <c r="C33" s="5"/>
      <c r="D33" s="20"/>
      <c r="E33" s="20"/>
      <c r="F33" s="20"/>
      <c r="G33" s="20"/>
      <c r="H33" s="20"/>
      <c r="I33" s="5"/>
      <c r="J33" s="5"/>
      <c r="K33" s="5"/>
      <c r="L33" s="5"/>
    </row>
    <row r="34" spans="1:12" ht="14.25" customHeight="1">
      <c r="A34" s="5"/>
      <c r="B34" s="5"/>
      <c r="C34" s="5"/>
      <c r="D34" s="20"/>
      <c r="E34" s="20"/>
      <c r="F34" s="20"/>
      <c r="G34" s="20"/>
      <c r="H34" s="20"/>
      <c r="I34" s="5"/>
      <c r="J34" s="5"/>
      <c r="K34" s="5"/>
      <c r="L34" s="5"/>
    </row>
    <row r="35" spans="1:12" ht="14.25" customHeight="1">
      <c r="A35" s="5"/>
      <c r="B35" s="5"/>
      <c r="C35" s="5"/>
      <c r="D35" s="20"/>
      <c r="E35" s="20"/>
      <c r="F35" s="20"/>
      <c r="G35" s="20"/>
      <c r="H35" s="20"/>
      <c r="I35" s="5"/>
      <c r="J35" s="5"/>
      <c r="K35" s="5"/>
      <c r="L35" s="5"/>
    </row>
    <row r="36" spans="1:12" ht="14.25" customHeight="1">
      <c r="A36" s="5"/>
      <c r="B36" s="5"/>
      <c r="C36" s="5"/>
      <c r="D36" s="20"/>
      <c r="E36" s="20"/>
      <c r="F36" s="20"/>
      <c r="G36" s="20"/>
      <c r="H36" s="20"/>
      <c r="I36" s="5"/>
      <c r="J36" s="5"/>
      <c r="K36" s="5"/>
      <c r="L36" s="5"/>
    </row>
    <row r="37" spans="1:12" ht="14.25" customHeight="1">
      <c r="A37" s="5"/>
      <c r="B37" s="5"/>
      <c r="C37" s="5"/>
      <c r="D37" s="20"/>
      <c r="E37" s="20"/>
      <c r="F37" s="20"/>
      <c r="G37" s="20"/>
      <c r="H37" s="20"/>
      <c r="I37" s="5"/>
      <c r="J37" s="5"/>
      <c r="K37" s="5"/>
      <c r="L37" s="5"/>
    </row>
    <row r="38" spans="1:12" ht="14.25" customHeight="1">
      <c r="A38" s="5"/>
      <c r="B38" s="5"/>
      <c r="C38" s="5"/>
      <c r="D38" s="20"/>
      <c r="E38" s="20"/>
      <c r="F38" s="20"/>
      <c r="G38" s="20"/>
      <c r="H38" s="20"/>
      <c r="I38" s="5"/>
      <c r="J38" s="5"/>
      <c r="K38" s="5"/>
      <c r="L38" s="5"/>
    </row>
    <row r="39" spans="1:12" ht="14.25" customHeight="1">
      <c r="A39" s="5"/>
      <c r="B39" s="5"/>
      <c r="C39" s="5"/>
      <c r="D39" s="20"/>
      <c r="E39" s="20"/>
      <c r="F39" s="20"/>
      <c r="G39" s="20"/>
      <c r="H39" s="20"/>
      <c r="I39" s="5"/>
      <c r="J39" s="5"/>
      <c r="K39" s="5"/>
      <c r="L39" s="5"/>
    </row>
    <row r="40" spans="1:12" ht="14.25" customHeight="1">
      <c r="A40" s="5"/>
      <c r="B40" s="5"/>
      <c r="C40" s="5"/>
      <c r="D40" s="20"/>
      <c r="E40" s="20"/>
      <c r="F40" s="20"/>
      <c r="G40" s="20"/>
      <c r="H40" s="20"/>
      <c r="I40" s="5"/>
      <c r="J40" s="5"/>
      <c r="K40" s="5"/>
      <c r="L40" s="5"/>
    </row>
    <row r="41" spans="1:12" ht="14.25" customHeight="1">
      <c r="A41" s="5"/>
      <c r="B41" s="5"/>
      <c r="C41" s="5"/>
      <c r="D41" s="20"/>
      <c r="E41" s="20"/>
      <c r="F41" s="20"/>
      <c r="G41" s="20"/>
      <c r="H41" s="20"/>
      <c r="I41" s="5"/>
      <c r="J41" s="5"/>
      <c r="K41" s="5"/>
      <c r="L41" s="5"/>
    </row>
    <row r="42" spans="1:12" ht="14.25" customHeight="1">
      <c r="A42" s="5"/>
      <c r="B42" s="5"/>
      <c r="C42" s="5"/>
      <c r="D42" s="20"/>
      <c r="E42" s="20"/>
      <c r="F42" s="20"/>
      <c r="G42" s="20"/>
      <c r="H42" s="20"/>
      <c r="I42" s="5"/>
      <c r="J42" s="5"/>
      <c r="K42" s="5"/>
      <c r="L42" s="5"/>
    </row>
    <row r="43" spans="1:12" ht="14.25" customHeight="1">
      <c r="A43" s="5"/>
      <c r="B43" s="5"/>
      <c r="C43" s="5"/>
      <c r="D43" s="20"/>
      <c r="E43" s="20"/>
      <c r="F43" s="20"/>
      <c r="G43" s="20"/>
      <c r="H43" s="20"/>
      <c r="I43" s="5"/>
      <c r="J43" s="5"/>
      <c r="K43" s="5"/>
      <c r="L43" s="5"/>
    </row>
    <row r="44" spans="1:12" ht="14.25" customHeight="1">
      <c r="A44" s="5"/>
      <c r="B44" s="5"/>
      <c r="C44" s="5"/>
      <c r="D44" s="20"/>
      <c r="E44" s="20"/>
      <c r="F44" s="20"/>
      <c r="G44" s="20"/>
      <c r="H44" s="20"/>
      <c r="I44" s="5"/>
      <c r="J44" s="5"/>
      <c r="K44" s="5"/>
      <c r="L44" s="5"/>
    </row>
    <row r="45" spans="1:12" ht="14.25" customHeight="1">
      <c r="A45" s="5"/>
      <c r="B45" s="5"/>
      <c r="C45" s="5"/>
      <c r="D45" s="20"/>
      <c r="E45" s="20"/>
      <c r="F45" s="20"/>
      <c r="G45" s="20"/>
      <c r="H45" s="20"/>
      <c r="I45" s="5"/>
      <c r="J45" s="5"/>
      <c r="K45" s="5"/>
      <c r="L45" s="5"/>
    </row>
    <row r="46" spans="1:12" ht="14.25" customHeight="1">
      <c r="A46" s="5"/>
      <c r="B46" s="5"/>
      <c r="C46" s="5"/>
      <c r="D46" s="20"/>
      <c r="E46" s="20"/>
      <c r="F46" s="20"/>
      <c r="G46" s="20"/>
      <c r="H46" s="20"/>
      <c r="I46" s="5"/>
      <c r="J46" s="5"/>
      <c r="K46" s="5"/>
      <c r="L46" s="5"/>
    </row>
    <row r="47" spans="1:12" ht="14.25" customHeight="1">
      <c r="A47" s="5"/>
      <c r="B47" s="5"/>
      <c r="C47" s="5"/>
      <c r="D47" s="20"/>
      <c r="E47" s="20"/>
      <c r="F47" s="20"/>
      <c r="G47" s="20"/>
      <c r="H47" s="20"/>
      <c r="I47" s="5"/>
      <c r="J47" s="5"/>
      <c r="K47" s="5"/>
      <c r="L47" s="5"/>
    </row>
    <row r="48" spans="1:12" ht="14.25" customHeight="1">
      <c r="A48" s="5"/>
      <c r="B48" s="5"/>
      <c r="C48" s="5"/>
      <c r="D48" s="20"/>
      <c r="E48" s="20"/>
      <c r="F48" s="20"/>
      <c r="G48" s="20"/>
      <c r="H48" s="20"/>
      <c r="I48" s="5"/>
      <c r="J48" s="5"/>
      <c r="K48" s="5"/>
      <c r="L48" s="5"/>
    </row>
    <row r="49" spans="1:12" ht="14.25" customHeight="1">
      <c r="A49" s="5"/>
      <c r="B49" s="5"/>
      <c r="C49" s="5"/>
      <c r="D49" s="20"/>
      <c r="E49" s="20"/>
      <c r="F49" s="20"/>
      <c r="G49" s="20"/>
      <c r="H49" s="20"/>
      <c r="I49" s="5"/>
      <c r="J49" s="5"/>
      <c r="K49" s="5"/>
      <c r="L49" s="5"/>
    </row>
    <row r="50" spans="1:12" ht="14.25" customHeight="1">
      <c r="A50" s="5"/>
      <c r="B50" s="5"/>
      <c r="C50" s="5"/>
      <c r="D50" s="20"/>
      <c r="E50" s="20"/>
      <c r="F50" s="20"/>
      <c r="G50" s="20"/>
      <c r="H50" s="20"/>
      <c r="I50" s="5"/>
      <c r="J50" s="5"/>
      <c r="K50" s="5"/>
      <c r="L50" s="5"/>
    </row>
    <row r="51" spans="1:12" ht="14.25" customHeight="1">
      <c r="A51" s="5"/>
      <c r="B51" s="5"/>
      <c r="C51" s="5"/>
      <c r="D51" s="20"/>
      <c r="E51" s="20"/>
      <c r="F51" s="20"/>
      <c r="G51" s="20"/>
      <c r="H51" s="20"/>
      <c r="I51" s="5"/>
      <c r="J51" s="5"/>
      <c r="K51" s="5"/>
      <c r="L51" s="5"/>
    </row>
    <row r="52" spans="1:12" ht="14.25" customHeight="1">
      <c r="A52" s="5"/>
      <c r="B52" s="5"/>
      <c r="C52" s="5"/>
      <c r="D52" s="20"/>
      <c r="E52" s="20"/>
      <c r="F52" s="20"/>
      <c r="G52" s="20"/>
      <c r="H52" s="20"/>
      <c r="I52" s="5"/>
      <c r="J52" s="5"/>
      <c r="K52" s="5"/>
      <c r="L52" s="5"/>
    </row>
    <row r="53" spans="1:12" ht="14.25" customHeight="1">
      <c r="A53" s="5"/>
      <c r="B53" s="5"/>
      <c r="C53" s="5"/>
      <c r="D53" s="20"/>
      <c r="E53" s="20"/>
      <c r="F53" s="20"/>
      <c r="G53" s="20"/>
      <c r="H53" s="20"/>
      <c r="I53" s="5"/>
      <c r="J53" s="5"/>
      <c r="K53" s="5"/>
      <c r="L53" s="5"/>
    </row>
    <row r="54" spans="1:12" ht="14.25" customHeight="1">
      <c r="A54" s="5"/>
      <c r="B54" s="5"/>
      <c r="C54" s="5"/>
      <c r="D54" s="20"/>
      <c r="E54" s="20"/>
      <c r="F54" s="20"/>
      <c r="G54" s="20"/>
      <c r="H54" s="20"/>
      <c r="I54" s="5"/>
      <c r="J54" s="5"/>
      <c r="K54" s="5"/>
      <c r="L54" s="5"/>
    </row>
    <row r="55" spans="1:12" ht="14.25" customHeight="1">
      <c r="A55" s="5"/>
      <c r="B55" s="5"/>
      <c r="C55" s="5"/>
      <c r="D55" s="20"/>
      <c r="E55" s="20"/>
      <c r="F55" s="20"/>
      <c r="G55" s="20"/>
      <c r="H55" s="20"/>
      <c r="I55" s="5"/>
      <c r="J55" s="5"/>
      <c r="K55" s="5"/>
      <c r="L55" s="5"/>
    </row>
    <row r="56" spans="1:12" ht="14.25" customHeight="1">
      <c r="A56" s="5"/>
      <c r="B56" s="5"/>
      <c r="C56" s="5"/>
      <c r="D56" s="20"/>
      <c r="E56" s="20"/>
      <c r="F56" s="20"/>
      <c r="G56" s="20"/>
      <c r="H56" s="20"/>
      <c r="I56" s="5"/>
      <c r="J56" s="5"/>
      <c r="K56" s="5"/>
      <c r="L56" s="5"/>
    </row>
    <row r="57" spans="1:12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sheetProtection algorithmName="SHA-512" hashValue="gaEMpwahfHtMBojcvZwqo1BSShoS9XBgTuCZpwSqfRNSNgS1hlWVj9l8hUBkjI379gOZTHtwh8IzHQL4nEAo6w==" saltValue="SFu/JZjEnySTqmJYKwUK6A==" spinCount="100000" sheet="1" objects="1" scenarios="1" selectLockedCells="1"/>
  <mergeCells count="3">
    <mergeCell ref="A1:L1"/>
    <mergeCell ref="A2:L2"/>
    <mergeCell ref="A3:C3"/>
  </mergeCells>
  <dataValidations count="5">
    <dataValidation type="decimal" allowBlank="1" showInputMessage="1" showErrorMessage="1" prompt="ادخال غير مسموح  - ادخل درجة العملي بين 0 و 20 فقط" sqref="F6:F135" xr:uid="{00000000-0002-0000-0900-000000000000}">
      <formula1>0</formula1>
      <formula2>20</formula2>
    </dataValidation>
    <dataValidation type="decimal" allowBlank="1" showInputMessage="1" showErrorMessage="1" prompt="ادخال غير مسموح به  - ادخل درجة بين 0 و 40 فقط " sqref="E6:E135" xr:uid="{00000000-0002-0000-0900-000001000000}">
      <formula1>0</formula1>
      <formula2>40</formula2>
    </dataValidation>
    <dataValidation type="list" allowBlank="1" showErrorMessage="1" sqref="D6:D135" xr:uid="{00000000-0002-0000-0900-000002000000}">
      <formula1>حالة_طالب_2</formula1>
    </dataValidation>
    <dataValidation type="decimal" allowBlank="1" showInputMessage="1" showErrorMessage="1" prompt="قيمة غير مسموح بها - ادخل درجة بين 0 و 40 فقط" sqref="G6:G135" xr:uid="{00000000-0002-0000-0900-000003000000}">
      <formula1>0</formula1>
      <formula2>40</formula2>
    </dataValidation>
    <dataValidation type="decimal" allowBlank="1" showInputMessage="1" showErrorMessage="1" prompt="قيمة خاطئة - قيمة غير مسموح بها" sqref="H6:H135" xr:uid="{00000000-0002-0000-0900-000004000000}">
      <formula1>0</formula1>
      <formula2>5</formula2>
    </dataValidation>
  </dataValidations>
  <pageMargins left="0.7" right="0.7" top="0.75" bottom="0.75" header="0" footer="0"/>
  <pageSetup paperSize="9" orientation="portrait"/>
  <colBreaks count="1" manualBreakCount="1">
    <brk id="12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5"/>
  <sheetViews>
    <sheetView rightToLeft="1" zoomScale="90" zoomScaleNormal="90" workbookViewId="0">
      <pane xSplit="3" ySplit="5" topLeftCell="D6" activePane="bottomRight" state="frozen"/>
      <selection pane="topRight"/>
      <selection pane="bottomLeft"/>
      <selection pane="bottomRight" activeCell="G8" sqref="G8"/>
    </sheetView>
  </sheetViews>
  <sheetFormatPr defaultColWidth="12.625" defaultRowHeight="15" customHeight="1"/>
  <cols>
    <col min="1" max="1" width="6.375" customWidth="1"/>
    <col min="2" max="2" width="29.25" customWidth="1"/>
    <col min="3" max="3" width="15.875" customWidth="1"/>
    <col min="4" max="4" width="11.125" customWidth="1"/>
    <col min="5" max="5" width="11.375" customWidth="1"/>
    <col min="6" max="6" width="12" customWidth="1"/>
    <col min="7" max="7" width="14" customWidth="1"/>
    <col min="8" max="8" width="11.75" customWidth="1"/>
    <col min="9" max="9" width="12.25" customWidth="1"/>
    <col min="10" max="10" width="9.375" customWidth="1"/>
    <col min="11" max="11" width="24.25" customWidth="1"/>
    <col min="12" max="12" width="20.375" customWidth="1"/>
  </cols>
  <sheetData>
    <row r="1" spans="1:12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</row>
    <row r="2" spans="1:12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4.25" customHeight="1">
      <c r="A3" s="79" t="s">
        <v>27</v>
      </c>
      <c r="B3" s="78"/>
      <c r="C3" s="78"/>
      <c r="D3" s="9"/>
      <c r="E3" s="9"/>
      <c r="F3" s="9"/>
      <c r="G3" s="9"/>
      <c r="H3" s="9"/>
      <c r="I3" s="9"/>
      <c r="J3" s="9"/>
      <c r="K3" s="9"/>
      <c r="L3" s="9"/>
    </row>
    <row r="4" spans="1:12" ht="30" customHeight="1">
      <c r="D4" s="9"/>
      <c r="E4" s="9"/>
      <c r="F4" s="9"/>
      <c r="G4" s="9"/>
      <c r="H4" s="9"/>
      <c r="I4" s="9"/>
      <c r="J4" s="9"/>
      <c r="K4" s="9"/>
      <c r="L4" s="9"/>
    </row>
    <row r="5" spans="1:12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19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21" t="s">
        <v>14</v>
      </c>
    </row>
    <row r="6" spans="1:12" ht="14.25" customHeight="1">
      <c r="A6" s="18">
        <f>الطلبة!A3</f>
        <v>1</v>
      </c>
      <c r="B6" s="5" t="str">
        <f>الطلبة!B3</f>
        <v>عطية الدهماني عطية خليفة</v>
      </c>
      <c r="C6" s="8">
        <f>الطلبة!C3</f>
        <v>17250049</v>
      </c>
      <c r="D6" s="19" t="s">
        <v>56</v>
      </c>
      <c r="E6" s="19">
        <v>19</v>
      </c>
      <c r="F6" s="19">
        <v>10</v>
      </c>
      <c r="G6" s="19">
        <v>0</v>
      </c>
      <c r="H6" s="19"/>
      <c r="I6" s="5" t="str">
        <f t="shared" ref="I6:I18" si="0">IF(OR(D6="غياب نظري",D6="غياب عملي"),"غياب",IF(D6="إنقطاع","#",IF(D6="إيقاف قيد","*",IF(D6="إنتقال","&amp;",IF(D6="سبق نجاحه","X",IF(D6="حالة غش",0,IF(F6="","",IF(F6&lt;10,F6,IF(G6&gt;=14,SUM(E6,F6,G6,H6),IF(G6="","",IF(G6&lt;=13,G6,"")))))))))))</f>
        <v>غياب</v>
      </c>
      <c r="J6" s="5" t="str">
        <f t="shared" ref="J6:J18" si="1">IF(OR(D6="غياب نظري",D6="غياب عملي"),"غياب",IF(D6="إنقطاع","#",IF(D6="إيقاف قيد","*",IF(D6="إنتقال","&amp;",IF(D6="سبق نجاحه","X",IF(D6="حالة غش","ضعيف جداً",IF(I6="","",IF(I6&gt;=85,"ممتاز",IF(I6&gt;=75,"جيد جداً",IF(I6&gt;=65,"جيد",IF(I6&gt;=60,"مقبول",IF(I6&gt;=40,"ضعيف",IF(I6&lt;=39,"ضعيف جداً","")))))))))))))</f>
        <v>غياب</v>
      </c>
      <c r="K6" s="5" t="str">
        <f t="shared" ref="K6:K18" si="2">IF(D6="غياب نظري","له دور ثاني 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قيد",IF(D6="إنتقال","إنتقال",IF(I6="","",IF(I6&gt;=60,"ناحج",IF(I6&lt;10,"له دور ثاني- درجة العملي",IF(I6&gt;=24,"له دور ثاني",IF(OR(I6&lt;=13,I6&gt;=10),"أقل من درجة الجمع",""))))))))))))</f>
        <v>له دور ثاني -غياب نظري</v>
      </c>
      <c r="L6" s="22"/>
    </row>
    <row r="7" spans="1:12" ht="14.25" customHeight="1">
      <c r="A7" s="18">
        <f>الطلبة!A4</f>
        <v>2</v>
      </c>
      <c r="B7" s="5" t="str">
        <f>الطلبة!B4</f>
        <v>عبد السلام خالد عمر صالح</v>
      </c>
      <c r="C7" s="8">
        <f>الطلبة!C4</f>
        <v>17250037</v>
      </c>
      <c r="D7" s="20"/>
      <c r="E7" s="20">
        <v>19</v>
      </c>
      <c r="F7" s="20">
        <v>16</v>
      </c>
      <c r="G7" s="20">
        <v>25</v>
      </c>
      <c r="H7" s="20"/>
      <c r="I7" s="5">
        <f t="shared" si="0"/>
        <v>60</v>
      </c>
      <c r="J7" s="5" t="str">
        <f t="shared" si="1"/>
        <v>مقبول</v>
      </c>
      <c r="K7" s="5" t="str">
        <f t="shared" si="2"/>
        <v>ناحج</v>
      </c>
      <c r="L7" s="8"/>
    </row>
    <row r="8" spans="1:12" ht="14.25" customHeight="1">
      <c r="A8" s="18">
        <f>الطلبة!A5</f>
        <v>3</v>
      </c>
      <c r="B8" s="5" t="str">
        <f>الطلبة!B5</f>
        <v>حسن رضا حسن محمد</v>
      </c>
      <c r="C8" s="8">
        <f>الطلبة!C5</f>
        <v>17250040</v>
      </c>
      <c r="D8" s="20"/>
      <c r="E8" s="20">
        <v>26</v>
      </c>
      <c r="F8" s="20">
        <v>17.5</v>
      </c>
      <c r="G8" s="20">
        <v>20</v>
      </c>
      <c r="H8" s="20"/>
      <c r="I8" s="5">
        <f t="shared" si="0"/>
        <v>63.5</v>
      </c>
      <c r="J8" s="5" t="str">
        <f t="shared" si="1"/>
        <v>مقبول</v>
      </c>
      <c r="K8" s="5" t="str">
        <f t="shared" si="2"/>
        <v>ناحج</v>
      </c>
      <c r="L8" s="8"/>
    </row>
    <row r="9" spans="1:12" ht="14.25" customHeight="1">
      <c r="A9" s="18">
        <f>الطلبة!A6</f>
        <v>4</v>
      </c>
      <c r="B9" s="5" t="str">
        <f>الطلبة!B6</f>
        <v>محمد محمد حماد حماد</v>
      </c>
      <c r="C9" s="8">
        <f>الطلبة!C6</f>
        <v>17250041</v>
      </c>
      <c r="D9" s="20"/>
      <c r="E9" s="20">
        <v>17</v>
      </c>
      <c r="F9" s="20">
        <v>15</v>
      </c>
      <c r="G9" s="20">
        <v>21</v>
      </c>
      <c r="H9" s="20"/>
      <c r="I9" s="5">
        <f t="shared" si="0"/>
        <v>53</v>
      </c>
      <c r="J9" s="5" t="str">
        <f t="shared" si="1"/>
        <v>ضعيف</v>
      </c>
      <c r="K9" s="5" t="str">
        <f t="shared" si="2"/>
        <v>له دور ثاني</v>
      </c>
      <c r="L9" s="8"/>
    </row>
    <row r="10" spans="1:12" ht="14.25" customHeight="1">
      <c r="A10" s="18">
        <f>الطلبة!A7</f>
        <v>5</v>
      </c>
      <c r="B10" s="5" t="str">
        <f>الطلبة!B7</f>
        <v>شهد محمد رابح عبد السلام</v>
      </c>
      <c r="C10" s="8">
        <f>الطلبة!C7</f>
        <v>17250036</v>
      </c>
      <c r="D10" s="20"/>
      <c r="E10" s="20">
        <v>27</v>
      </c>
      <c r="F10" s="20">
        <v>14</v>
      </c>
      <c r="G10" s="20">
        <v>26</v>
      </c>
      <c r="H10" s="20"/>
      <c r="I10" s="5">
        <f t="shared" si="0"/>
        <v>67</v>
      </c>
      <c r="J10" s="5" t="str">
        <f t="shared" si="1"/>
        <v>جيد</v>
      </c>
      <c r="K10" s="5" t="str">
        <f t="shared" si="2"/>
        <v>ناحج</v>
      </c>
      <c r="L10" s="8"/>
    </row>
    <row r="11" spans="1:12" ht="14.25" customHeight="1">
      <c r="A11" s="18">
        <f>الطلبة!A8</f>
        <v>6</v>
      </c>
      <c r="B11" s="5" t="str">
        <f>الطلبة!B8</f>
        <v>عائشة مسعود امحمد صمبه</v>
      </c>
      <c r="C11" s="8">
        <f>الطلبة!C8</f>
        <v>17250038</v>
      </c>
      <c r="D11" s="20"/>
      <c r="E11" s="20">
        <v>30</v>
      </c>
      <c r="F11" s="20">
        <v>13.5</v>
      </c>
      <c r="G11" s="20">
        <v>27</v>
      </c>
      <c r="H11" s="20"/>
      <c r="I11" s="5">
        <f t="shared" si="0"/>
        <v>70.5</v>
      </c>
      <c r="J11" s="5" t="str">
        <f t="shared" si="1"/>
        <v>جيد</v>
      </c>
      <c r="K11" s="5" t="str">
        <f t="shared" si="2"/>
        <v>ناحج</v>
      </c>
      <c r="L11" s="8"/>
    </row>
    <row r="12" spans="1:12" ht="14.25" customHeight="1">
      <c r="A12" s="18">
        <f>الطلبة!A9</f>
        <v>7</v>
      </c>
      <c r="B12" s="5" t="str">
        <f>الطلبة!B9</f>
        <v>فاطمة حسين خاطر محمد</v>
      </c>
      <c r="C12" s="8">
        <f>الطلبة!C9</f>
        <v>17250039</v>
      </c>
      <c r="D12" s="20"/>
      <c r="E12" s="20">
        <v>31</v>
      </c>
      <c r="F12" s="20">
        <v>18</v>
      </c>
      <c r="G12" s="20">
        <v>28</v>
      </c>
      <c r="H12" s="20"/>
      <c r="I12" s="5">
        <f t="shared" si="0"/>
        <v>77</v>
      </c>
      <c r="J12" s="5" t="str">
        <f t="shared" si="1"/>
        <v>جيد جداً</v>
      </c>
      <c r="K12" s="5" t="str">
        <f t="shared" si="2"/>
        <v>ناحج</v>
      </c>
      <c r="L12" s="8"/>
    </row>
    <row r="13" spans="1:12" ht="14.25" customHeight="1">
      <c r="A13" s="18">
        <f>الطلبة!A10</f>
        <v>8</v>
      </c>
      <c r="B13" s="5" t="str">
        <f>الطلبة!B10</f>
        <v>ماجدة محمد شحات امهيري</v>
      </c>
      <c r="C13" s="8">
        <f>الطلبة!C10</f>
        <v>17250043</v>
      </c>
      <c r="D13" s="20"/>
      <c r="E13" s="20">
        <v>28</v>
      </c>
      <c r="F13" s="20">
        <v>18</v>
      </c>
      <c r="G13" s="20">
        <v>29</v>
      </c>
      <c r="H13" s="20"/>
      <c r="I13" s="5">
        <f t="shared" si="0"/>
        <v>75</v>
      </c>
      <c r="J13" s="5" t="str">
        <f t="shared" si="1"/>
        <v>جيد جداً</v>
      </c>
      <c r="K13" s="5" t="str">
        <f t="shared" si="2"/>
        <v>ناحج</v>
      </c>
      <c r="L13" s="8"/>
    </row>
    <row r="14" spans="1:12" ht="14.25" customHeight="1">
      <c r="A14" s="18">
        <f>الطلبة!A11</f>
        <v>9</v>
      </c>
      <c r="B14" s="5" t="str">
        <f>الطلبة!B11</f>
        <v>امل احمد ابراهيم عبد الرحمن</v>
      </c>
      <c r="C14" s="8">
        <f>الطلبة!C11</f>
        <v>17250044</v>
      </c>
      <c r="D14" s="20"/>
      <c r="E14" s="20">
        <v>21</v>
      </c>
      <c r="F14" s="20">
        <v>6</v>
      </c>
      <c r="G14" s="20"/>
      <c r="H14" s="20"/>
      <c r="I14" s="5">
        <f t="shared" si="0"/>
        <v>6</v>
      </c>
      <c r="J14" s="5" t="str">
        <f t="shared" si="1"/>
        <v>ضعيف جداً</v>
      </c>
      <c r="K14" s="5" t="str">
        <f t="shared" si="2"/>
        <v>له دور ثاني- درجة العملي</v>
      </c>
      <c r="L14" s="8"/>
    </row>
    <row r="15" spans="1:12" ht="14.25" customHeight="1">
      <c r="A15" s="18">
        <f>الطلبة!A12</f>
        <v>10</v>
      </c>
      <c r="B15" s="5" t="str">
        <f>الطلبة!B12</f>
        <v>جنات خالد خليفة مسعود</v>
      </c>
      <c r="C15" s="8">
        <f>الطلبة!C12</f>
        <v>17250045</v>
      </c>
      <c r="D15" s="20"/>
      <c r="E15" s="20">
        <v>30</v>
      </c>
      <c r="F15" s="20">
        <v>16</v>
      </c>
      <c r="G15" s="20">
        <v>30</v>
      </c>
      <c r="H15" s="20"/>
      <c r="I15" s="5">
        <f t="shared" si="0"/>
        <v>76</v>
      </c>
      <c r="J15" s="5" t="str">
        <f t="shared" si="1"/>
        <v>جيد جداً</v>
      </c>
      <c r="K15" s="5" t="str">
        <f t="shared" si="2"/>
        <v>ناحج</v>
      </c>
      <c r="L15" s="8"/>
    </row>
    <row r="16" spans="1:12" ht="14.25" customHeight="1">
      <c r="A16" s="18">
        <f>الطلبة!A13</f>
        <v>11</v>
      </c>
      <c r="B16" s="5" t="str">
        <f>الطلبة!B13</f>
        <v>رؤيا العابد ابوبكر محمد</v>
      </c>
      <c r="C16" s="8">
        <f>الطلبة!C13</f>
        <v>17250046</v>
      </c>
      <c r="D16" s="20"/>
      <c r="E16" s="20">
        <v>23</v>
      </c>
      <c r="F16" s="20">
        <v>19</v>
      </c>
      <c r="G16" s="20">
        <v>31</v>
      </c>
      <c r="H16" s="20"/>
      <c r="I16" s="5">
        <f t="shared" si="0"/>
        <v>73</v>
      </c>
      <c r="J16" s="5" t="str">
        <f t="shared" si="1"/>
        <v>جيد</v>
      </c>
      <c r="K16" s="5" t="str">
        <f t="shared" si="2"/>
        <v>ناحج</v>
      </c>
      <c r="L16" s="8"/>
    </row>
    <row r="17" spans="1:12" ht="14.25" customHeight="1">
      <c r="A17" s="18">
        <f>الطلبة!A14</f>
        <v>12</v>
      </c>
      <c r="B17" s="5" t="str">
        <f>الطلبة!B14</f>
        <v>سندس عبد البارئ محمد كجمان</v>
      </c>
      <c r="C17" s="8">
        <f>الطلبة!C14</f>
        <v>17250054</v>
      </c>
      <c r="D17" s="20"/>
      <c r="E17" s="20">
        <v>19.5</v>
      </c>
      <c r="F17" s="20">
        <v>12</v>
      </c>
      <c r="G17" s="20">
        <v>13</v>
      </c>
      <c r="H17" s="20"/>
      <c r="I17" s="5">
        <f t="shared" si="0"/>
        <v>13</v>
      </c>
      <c r="J17" s="5" t="str">
        <f t="shared" si="1"/>
        <v>ضعيف جداً</v>
      </c>
      <c r="K17" s="5" t="str">
        <f t="shared" si="2"/>
        <v>أقل من درجة الجمع</v>
      </c>
      <c r="L17" s="8"/>
    </row>
    <row r="18" spans="1:12" ht="14.25" customHeight="1">
      <c r="A18" s="18">
        <f>الطلبة!A15</f>
        <v>13</v>
      </c>
      <c r="B18" s="5" t="str">
        <f>الطلبة!B15</f>
        <v>هاجر يوسف محمد قوري</v>
      </c>
      <c r="C18" s="8">
        <f>الطلبة!C15</f>
        <v>17250047</v>
      </c>
      <c r="D18" s="20"/>
      <c r="E18" s="20">
        <v>29</v>
      </c>
      <c r="F18" s="20">
        <v>16.5</v>
      </c>
      <c r="G18" s="20">
        <v>26</v>
      </c>
      <c r="H18" s="20"/>
      <c r="I18" s="5">
        <f t="shared" si="0"/>
        <v>71.5</v>
      </c>
      <c r="J18" s="5" t="str">
        <f t="shared" si="1"/>
        <v>جيد</v>
      </c>
      <c r="K18" s="5" t="str">
        <f t="shared" si="2"/>
        <v>ناحج</v>
      </c>
      <c r="L18" s="8"/>
    </row>
    <row r="19" spans="1:12" ht="14.25" customHeight="1">
      <c r="A19" s="18">
        <f>الطلبة!A16</f>
        <v>14</v>
      </c>
      <c r="B19" s="5" t="str">
        <f>الطلبة!B16</f>
        <v>ضحى حسن امحمد الصالحين</v>
      </c>
      <c r="C19" s="8">
        <f>الطلبة!C16</f>
        <v>17240007</v>
      </c>
      <c r="D19" s="20" t="s">
        <v>15</v>
      </c>
      <c r="E19" s="20"/>
      <c r="F19" s="20"/>
      <c r="G19" s="20"/>
      <c r="H19" s="20"/>
      <c r="I19" s="5" t="str">
        <f t="shared" ref="I19:I20" si="3">IF(OR(D19="غياب نظري",D19="غياب عملي"),"غياب",IF(D19="إنقطاع","#",IF(D19="إيقاف قيد","*",IF(D19="إنتقال","&amp;",IF(D19="سبق نجاحه","X",IF(D19="حالة غش",0,IF(F19="","",IF(F19&lt;10,F19,IF(G19&gt;=14,SUM(E19,F19,G19,H19),IF(G19="","",IF(G19&lt;=13,G19,"")))))))))))</f>
        <v>X</v>
      </c>
      <c r="J19" s="5" t="str">
        <f t="shared" ref="J19:J20" si="4">IF(OR(D19="غياب نظري",D19="غياب عملي"),"غياب",IF(D19="إنقطاع","#",IF(D19="إيقاف قيد","*",IF(D19="إنتقال","&amp;",IF(D19="سبق نجاحه","X",IF(D19="حالة غش","ضعيف جداً",IF(I19="","",IF(I19&gt;=85,"ممتاز",IF(I19&gt;=75,"جيد جداً",IF(I19&gt;=65,"جيد",IF(I19&gt;=60,"مقبول",IF(I19&gt;=40,"ضعيف",IF(I19&lt;=39,"ضعيف جداً","")))))))))))))</f>
        <v>X</v>
      </c>
      <c r="K19" s="5" t="str">
        <f t="shared" ref="K19:K20" si="5">IF(D19="غياب نظري","له دور ثاني 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قيد",IF(D19="إنتقال","إنتقال",IF(I19="","",IF(I19&gt;=60,"ناحج",IF(I19&lt;10,"له دور ثاني- درجة العملي",IF(I19&gt;=24,"له دور ثاني",IF(OR(I19&lt;=13,I19&gt;=10),"أقل من درجة الجمع",""))))))))))))</f>
        <v>سبق نجاحه</v>
      </c>
      <c r="L19" s="8"/>
    </row>
    <row r="20" spans="1:12" ht="14.25" customHeight="1" thickBot="1">
      <c r="A20" s="66">
        <f>الطلبة!A17</f>
        <v>15</v>
      </c>
      <c r="B20" s="64" t="str">
        <f>الطلبة!B17</f>
        <v>نهلة حسن محمد الحسين</v>
      </c>
      <c r="C20" s="65">
        <f>الطلبة!C17</f>
        <v>17240001</v>
      </c>
      <c r="D20" s="63" t="s">
        <v>15</v>
      </c>
      <c r="E20" s="63"/>
      <c r="F20" s="63"/>
      <c r="G20" s="63"/>
      <c r="H20" s="63"/>
      <c r="I20" s="64" t="str">
        <f t="shared" si="3"/>
        <v>X</v>
      </c>
      <c r="J20" s="64" t="str">
        <f t="shared" si="4"/>
        <v>X</v>
      </c>
      <c r="K20" s="64" t="str">
        <f t="shared" si="5"/>
        <v>سبق نجاحه</v>
      </c>
      <c r="L20" s="65"/>
    </row>
    <row r="21" spans="1:12" ht="14.25" customHeight="1"/>
    <row r="22" spans="1:12" ht="14.25" customHeight="1"/>
    <row r="23" spans="1:12" ht="14.25" customHeight="1"/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spans="1:12" ht="14.25" customHeight="1">
      <c r="A33" s="5"/>
      <c r="B33" s="5"/>
      <c r="C33" s="5"/>
      <c r="D33" s="20"/>
      <c r="E33" s="20"/>
      <c r="F33" s="20"/>
      <c r="G33" s="20"/>
      <c r="H33" s="20"/>
      <c r="I33" s="5"/>
      <c r="J33" s="5"/>
      <c r="K33" s="5"/>
      <c r="L33" s="5"/>
    </row>
    <row r="34" spans="1:12" ht="14.25" customHeight="1">
      <c r="A34" s="5"/>
      <c r="B34" s="5"/>
      <c r="C34" s="5"/>
      <c r="D34" s="20"/>
      <c r="E34" s="20"/>
      <c r="F34" s="20"/>
      <c r="G34" s="20"/>
      <c r="H34" s="20"/>
      <c r="I34" s="5"/>
      <c r="J34" s="5"/>
      <c r="K34" s="5"/>
      <c r="L34" s="5"/>
    </row>
    <row r="35" spans="1:12" ht="14.25" customHeight="1">
      <c r="A35" s="5"/>
      <c r="B35" s="5"/>
      <c r="C35" s="5"/>
      <c r="D35" s="20"/>
      <c r="E35" s="20"/>
      <c r="F35" s="20"/>
      <c r="G35" s="20"/>
      <c r="H35" s="20"/>
      <c r="I35" s="5"/>
      <c r="J35" s="5"/>
      <c r="K35" s="5"/>
      <c r="L35" s="5"/>
    </row>
    <row r="36" spans="1:12" ht="14.25" customHeight="1">
      <c r="A36" s="5"/>
      <c r="B36" s="5"/>
      <c r="C36" s="5"/>
      <c r="D36" s="20"/>
      <c r="E36" s="20"/>
      <c r="F36" s="20"/>
      <c r="G36" s="20"/>
      <c r="H36" s="20"/>
      <c r="I36" s="5"/>
      <c r="J36" s="5"/>
      <c r="K36" s="5"/>
      <c r="L36" s="5"/>
    </row>
    <row r="37" spans="1:12" ht="14.25" customHeight="1">
      <c r="A37" s="5"/>
      <c r="B37" s="5"/>
      <c r="C37" s="5"/>
      <c r="D37" s="20"/>
      <c r="E37" s="20"/>
      <c r="F37" s="20"/>
      <c r="G37" s="20"/>
      <c r="H37" s="20"/>
      <c r="I37" s="5"/>
      <c r="J37" s="5"/>
      <c r="K37" s="5"/>
      <c r="L37" s="5"/>
    </row>
    <row r="38" spans="1:12" ht="14.25" customHeight="1">
      <c r="A38" s="5"/>
      <c r="B38" s="5"/>
      <c r="C38" s="5"/>
      <c r="D38" s="20"/>
      <c r="E38" s="20"/>
      <c r="F38" s="20"/>
      <c r="G38" s="20"/>
      <c r="H38" s="20"/>
      <c r="I38" s="5"/>
      <c r="J38" s="5"/>
      <c r="K38" s="5"/>
      <c r="L38" s="5"/>
    </row>
    <row r="39" spans="1:12" ht="14.25" customHeight="1">
      <c r="A39" s="5"/>
      <c r="B39" s="5"/>
      <c r="C39" s="5"/>
      <c r="D39" s="20"/>
      <c r="E39" s="20"/>
      <c r="F39" s="20"/>
      <c r="G39" s="20"/>
      <c r="H39" s="20"/>
      <c r="I39" s="5"/>
      <c r="J39" s="5"/>
      <c r="K39" s="5"/>
      <c r="L39" s="5"/>
    </row>
    <row r="40" spans="1:12" ht="14.25" customHeight="1">
      <c r="A40" s="5"/>
      <c r="B40" s="5"/>
      <c r="C40" s="5"/>
      <c r="D40" s="20"/>
      <c r="E40" s="20"/>
      <c r="F40" s="20"/>
      <c r="G40" s="20"/>
      <c r="H40" s="20"/>
      <c r="I40" s="5"/>
      <c r="J40" s="5"/>
      <c r="K40" s="5"/>
      <c r="L40" s="5"/>
    </row>
    <row r="41" spans="1:12" ht="14.25" customHeight="1">
      <c r="A41" s="5"/>
      <c r="B41" s="5"/>
      <c r="C41" s="5"/>
      <c r="D41" s="20"/>
      <c r="E41" s="20"/>
      <c r="F41" s="20"/>
      <c r="G41" s="20"/>
      <c r="H41" s="20"/>
      <c r="I41" s="5"/>
      <c r="J41" s="5"/>
      <c r="K41" s="5"/>
      <c r="L41" s="5"/>
    </row>
    <row r="42" spans="1:12" ht="14.25" customHeight="1">
      <c r="A42" s="5"/>
      <c r="B42" s="5"/>
      <c r="C42" s="5"/>
      <c r="D42" s="20"/>
      <c r="E42" s="20"/>
      <c r="F42" s="20"/>
      <c r="G42" s="20"/>
      <c r="H42" s="20"/>
      <c r="I42" s="5"/>
      <c r="J42" s="5"/>
      <c r="K42" s="5"/>
      <c r="L42" s="5"/>
    </row>
    <row r="43" spans="1:12" ht="14.25" customHeight="1">
      <c r="A43" s="5"/>
      <c r="B43" s="5"/>
      <c r="C43" s="5"/>
      <c r="D43" s="20"/>
      <c r="E43" s="20"/>
      <c r="F43" s="20"/>
      <c r="G43" s="20"/>
      <c r="H43" s="20"/>
      <c r="I43" s="5"/>
      <c r="J43" s="5"/>
      <c r="K43" s="5"/>
      <c r="L43" s="5"/>
    </row>
    <row r="44" spans="1:12" ht="14.25" customHeight="1">
      <c r="A44" s="5"/>
      <c r="B44" s="5"/>
      <c r="C44" s="5"/>
      <c r="D44" s="20"/>
      <c r="E44" s="20"/>
      <c r="F44" s="20"/>
      <c r="G44" s="20"/>
      <c r="H44" s="20"/>
      <c r="I44" s="5"/>
      <c r="J44" s="5"/>
      <c r="K44" s="5"/>
      <c r="L44" s="5"/>
    </row>
    <row r="45" spans="1:12" ht="14.25" customHeight="1">
      <c r="A45" s="5"/>
      <c r="B45" s="5"/>
      <c r="C45" s="5"/>
      <c r="D45" s="20"/>
      <c r="E45" s="20"/>
      <c r="F45" s="20"/>
      <c r="G45" s="20"/>
      <c r="H45" s="20"/>
      <c r="I45" s="5"/>
      <c r="J45" s="5"/>
      <c r="K45" s="5"/>
      <c r="L45" s="5"/>
    </row>
    <row r="46" spans="1:12" ht="14.25" customHeight="1">
      <c r="A46" s="5"/>
      <c r="B46" s="5"/>
      <c r="C46" s="5"/>
      <c r="D46" s="20"/>
      <c r="E46" s="20"/>
      <c r="F46" s="20"/>
      <c r="G46" s="20"/>
      <c r="H46" s="20"/>
      <c r="I46" s="5"/>
      <c r="J46" s="5"/>
      <c r="K46" s="5"/>
      <c r="L46" s="5"/>
    </row>
    <row r="47" spans="1:12" ht="14.25" customHeight="1">
      <c r="A47" s="5"/>
      <c r="B47" s="5"/>
      <c r="C47" s="5"/>
      <c r="D47" s="20"/>
      <c r="E47" s="20"/>
      <c r="F47" s="20"/>
      <c r="G47" s="20"/>
      <c r="H47" s="20"/>
      <c r="I47" s="5"/>
      <c r="J47" s="5"/>
      <c r="K47" s="5"/>
      <c r="L47" s="5"/>
    </row>
    <row r="48" spans="1:12" ht="14.25" customHeight="1">
      <c r="A48" s="5"/>
      <c r="B48" s="5"/>
      <c r="C48" s="5"/>
      <c r="D48" s="20"/>
      <c r="E48" s="20"/>
      <c r="F48" s="20"/>
      <c r="G48" s="20"/>
      <c r="H48" s="20"/>
      <c r="I48" s="5"/>
      <c r="J48" s="5"/>
      <c r="K48" s="5"/>
      <c r="L48" s="5"/>
    </row>
    <row r="49" spans="1:12" ht="14.25" customHeight="1">
      <c r="A49" s="5"/>
      <c r="B49" s="5"/>
      <c r="C49" s="5"/>
      <c r="D49" s="20"/>
      <c r="E49" s="20"/>
      <c r="F49" s="20"/>
      <c r="G49" s="20"/>
      <c r="H49" s="20"/>
      <c r="I49" s="5"/>
      <c r="J49" s="5"/>
      <c r="K49" s="5"/>
      <c r="L49" s="5"/>
    </row>
    <row r="50" spans="1:12" ht="14.25" customHeight="1">
      <c r="A50" s="5"/>
      <c r="B50" s="5"/>
      <c r="C50" s="5"/>
      <c r="D50" s="20"/>
      <c r="E50" s="20"/>
      <c r="F50" s="20"/>
      <c r="G50" s="20"/>
      <c r="H50" s="20"/>
      <c r="I50" s="5"/>
      <c r="J50" s="5"/>
      <c r="K50" s="5"/>
      <c r="L50" s="5"/>
    </row>
    <row r="51" spans="1:12" ht="14.25" customHeight="1">
      <c r="A51" s="5"/>
      <c r="B51" s="5"/>
      <c r="C51" s="5"/>
      <c r="D51" s="20"/>
      <c r="E51" s="20"/>
      <c r="F51" s="20"/>
      <c r="G51" s="20"/>
      <c r="H51" s="20"/>
      <c r="I51" s="5"/>
      <c r="J51" s="5"/>
      <c r="K51" s="5"/>
      <c r="L51" s="5"/>
    </row>
    <row r="52" spans="1:12" ht="14.25" customHeight="1">
      <c r="A52" s="5"/>
      <c r="B52" s="5"/>
      <c r="C52" s="5"/>
      <c r="D52" s="20"/>
      <c r="E52" s="20"/>
      <c r="F52" s="20"/>
      <c r="G52" s="20"/>
      <c r="H52" s="20"/>
      <c r="I52" s="5"/>
      <c r="J52" s="5"/>
      <c r="K52" s="5"/>
      <c r="L52" s="5"/>
    </row>
    <row r="53" spans="1:12" ht="14.25" customHeight="1">
      <c r="A53" s="5"/>
      <c r="B53" s="5"/>
      <c r="C53" s="5"/>
      <c r="D53" s="20"/>
      <c r="E53" s="20"/>
      <c r="F53" s="20"/>
      <c r="G53" s="20"/>
      <c r="H53" s="20"/>
      <c r="I53" s="5"/>
      <c r="J53" s="5"/>
      <c r="K53" s="5"/>
      <c r="L53" s="5"/>
    </row>
    <row r="54" spans="1:12" ht="14.25" customHeight="1">
      <c r="A54" s="5"/>
      <c r="B54" s="5"/>
      <c r="C54" s="5"/>
      <c r="D54" s="20"/>
      <c r="E54" s="20"/>
      <c r="F54" s="20"/>
      <c r="G54" s="20"/>
      <c r="H54" s="20"/>
      <c r="I54" s="5"/>
      <c r="J54" s="5"/>
      <c r="K54" s="5"/>
      <c r="L54" s="5"/>
    </row>
    <row r="55" spans="1:12" ht="14.25" customHeight="1">
      <c r="A55" s="5"/>
      <c r="B55" s="5"/>
      <c r="C55" s="5"/>
      <c r="D55" s="20"/>
      <c r="E55" s="20"/>
      <c r="F55" s="20"/>
      <c r="G55" s="20"/>
      <c r="H55" s="20"/>
      <c r="I55" s="5"/>
      <c r="J55" s="5"/>
      <c r="K55" s="5"/>
      <c r="L55" s="5"/>
    </row>
    <row r="56" spans="1:12" ht="14.25" customHeight="1">
      <c r="A56" s="5"/>
      <c r="B56" s="5"/>
      <c r="C56" s="5"/>
      <c r="D56" s="20"/>
      <c r="E56" s="20"/>
      <c r="F56" s="20"/>
      <c r="G56" s="20"/>
      <c r="H56" s="20"/>
      <c r="I56" s="5"/>
      <c r="J56" s="5"/>
      <c r="K56" s="5"/>
      <c r="L56" s="5"/>
    </row>
    <row r="57" spans="1:12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sheetProtection algorithmName="SHA-512" hashValue="BtHFURJQpc73CKWgqhxiuaFeVfCuHeP0UGlRpH+3yI4FqYrdg7aBKON1SmNMQfZmHFE7UrOpceP26J97PrDjjQ==" saltValue="8H/YbFdySVQ7bL7Ke27Ypg==" spinCount="100000" sheet="1" objects="1" scenarios="1" selectLockedCells="1"/>
  <mergeCells count="3">
    <mergeCell ref="A1:L1"/>
    <mergeCell ref="A2:L2"/>
    <mergeCell ref="A3:C3"/>
  </mergeCells>
  <dataValidations count="5">
    <dataValidation type="decimal" allowBlank="1" showInputMessage="1" showErrorMessage="1" prompt="ادخال غير مسموح  - ادخل درجة العملي بين 0 و 20 فقط" sqref="F6:F135" xr:uid="{00000000-0002-0000-0A00-000000000000}">
      <formula1>0</formula1>
      <formula2>20</formula2>
    </dataValidation>
    <dataValidation type="decimal" allowBlank="1" showInputMessage="1" showErrorMessage="1" prompt="ادخال غير مسموح به  - ادخل درجة بين 0 و 40 فقط " sqref="E6:E135" xr:uid="{00000000-0002-0000-0A00-000001000000}">
      <formula1>0</formula1>
      <formula2>40</formula2>
    </dataValidation>
    <dataValidation type="list" allowBlank="1" showErrorMessage="1" sqref="D6:D135" xr:uid="{00000000-0002-0000-0A00-000002000000}">
      <formula1>حالة_طالب_2</formula1>
    </dataValidation>
    <dataValidation type="decimal" allowBlank="1" showInputMessage="1" showErrorMessage="1" prompt="قيمة غير مسموح بها - ادخل درجة بين 0 و 40 فقط" sqref="G6:G135" xr:uid="{00000000-0002-0000-0A00-000003000000}">
      <formula1>0</formula1>
      <formula2>40</formula2>
    </dataValidation>
    <dataValidation type="decimal" allowBlank="1" showInputMessage="1" showErrorMessage="1" prompt="قيمة خاطئة - قيمة غير مسموح بها" sqref="H6:H135" xr:uid="{00000000-0002-0000-0A00-000004000000}">
      <formula1>0</formula1>
      <formula2>5</formula2>
    </dataValidation>
  </dataValidations>
  <pageMargins left="0.7" right="0.7" top="0.75" bottom="0.75" header="0" footer="0"/>
  <pageSetup paperSize="9" orientation="portrait"/>
  <colBreaks count="1" manualBreakCount="1">
    <brk id="12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rightToLeft="1" tabSelected="1" zoomScale="40" zoomScaleNormal="40" zoomScaleSheetLayoutView="40" workbookViewId="0">
      <pane xSplit="3" ySplit="5" topLeftCell="D6" activePane="bottomRight" state="frozen"/>
      <selection pane="topRight"/>
      <selection pane="bottomLeft"/>
      <selection pane="bottomRight" activeCell="G5" sqref="G5"/>
    </sheetView>
  </sheetViews>
  <sheetFormatPr defaultColWidth="12.625" defaultRowHeight="15" customHeight="1"/>
  <cols>
    <col min="1" max="1" width="9.875" customWidth="1"/>
    <col min="2" max="2" width="58.625" customWidth="1"/>
    <col min="3" max="3" width="24" customWidth="1"/>
    <col min="4" max="16" width="15.25" customWidth="1"/>
    <col min="17" max="17" width="22.25" customWidth="1"/>
    <col min="18" max="18" width="15.75" customWidth="1"/>
    <col min="19" max="19" width="8.625" customWidth="1"/>
  </cols>
  <sheetData>
    <row r="1" spans="1:18" ht="179.25" customHeight="1" thickBot="1">
      <c r="A1" s="88" t="s">
        <v>81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90"/>
      <c r="R1" s="12"/>
    </row>
    <row r="2" spans="1:18" ht="12.75" hidden="1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8" ht="15" hidden="1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8" ht="18.75" hidden="1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8" ht="251.25" customHeight="1" thickBot="1">
      <c r="A5" s="47" t="s">
        <v>5</v>
      </c>
      <c r="B5" s="47" t="s">
        <v>1</v>
      </c>
      <c r="C5" s="47" t="s">
        <v>6</v>
      </c>
      <c r="D5" s="48" t="s">
        <v>28</v>
      </c>
      <c r="E5" s="48" t="s">
        <v>29</v>
      </c>
      <c r="F5" s="48" t="s">
        <v>30</v>
      </c>
      <c r="G5" s="48" t="s">
        <v>31</v>
      </c>
      <c r="H5" s="48" t="s">
        <v>32</v>
      </c>
      <c r="I5" s="48" t="s">
        <v>33</v>
      </c>
      <c r="J5" s="48" t="s">
        <v>34</v>
      </c>
      <c r="K5" s="48" t="s">
        <v>35</v>
      </c>
      <c r="L5" s="48" t="s">
        <v>36</v>
      </c>
      <c r="M5" s="48" t="s">
        <v>37</v>
      </c>
      <c r="N5" s="48" t="s">
        <v>38</v>
      </c>
      <c r="O5" s="48" t="s">
        <v>39</v>
      </c>
      <c r="P5" s="48" t="s">
        <v>40</v>
      </c>
      <c r="Q5" s="48" t="s">
        <v>13</v>
      </c>
      <c r="R5" s="14"/>
    </row>
    <row r="6" spans="1:18" ht="30" customHeight="1">
      <c r="A6" s="85">
        <f>الطلبة!A3</f>
        <v>1</v>
      </c>
      <c r="B6" s="86" t="str">
        <f>الطلبة!B3</f>
        <v>عطية الدهماني عطية خليفة</v>
      </c>
      <c r="C6" s="87">
        <f>الطلبة!C3</f>
        <v>17250049</v>
      </c>
      <c r="D6" s="85">
        <f>'اللغة العربية'!H6</f>
        <v>3</v>
      </c>
      <c r="E6" s="86">
        <f>'اللغة الانجليزية 1'!H6</f>
        <v>3</v>
      </c>
      <c r="F6" s="86" t="str">
        <f>'مبادئ الحاسوب'!I6</f>
        <v>غياب</v>
      </c>
      <c r="G6" s="86">
        <f>'علم الاحياء الدقيقة'!I6</f>
        <v>0</v>
      </c>
      <c r="H6" s="86">
        <f>'علم الطفليات الطبية'!I6</f>
        <v>6</v>
      </c>
      <c r="I6" s="86">
        <f>'علم التشريح'!I6</f>
        <v>0</v>
      </c>
      <c r="J6" s="86">
        <f>'علم وظائف الاعضاء'!I6</f>
        <v>8</v>
      </c>
      <c r="K6" s="86">
        <f>'علم الأنسجة'!I6</f>
        <v>2</v>
      </c>
      <c r="L6" s="86">
        <f>'الكيمياء الحيوية'!I6</f>
        <v>4</v>
      </c>
      <c r="M6" s="86" t="str">
        <f>'اسس التمريض'!I6</f>
        <v>غياب</v>
      </c>
      <c r="N6" s="86" t="str">
        <f t="shared" ref="N6:N18" si="0">IF(OR(D6="غياب",D6="0"),"",IF(OR(E6="غياب",E6="0"),"",IF(OR(F6="غياب",F6="0"),"",IF(OR(G6="غياب",G6="0"),"",IF(OR(H6="غياب",H6="0"),"",IF(OR(I6="غياب",I6="0"),"",IF(OR(J6="غياب",J6="0"),"",IF(OR(K6="غياب",K6="0"),"",IF(OR(L6="غياب",L6="0"),"",IF(OR(M6="غياب",M6="0"),"",IF(OR(D6="",E6="",F6="",G6="",H6="",I6="",J6="",K6="",L6="",M6=""),"",IF(OR(D6="#",E6="#",F6="#",G6="#",H6="#",I6="#",J6="#",K6="#",L6="#",M6="#"),"",IF(OR(D6="&amp;",E6="&amp;",F6="&amp;",G6="&amp;",H6="&amp;",I6="&amp;",J6="&amp;",K6="&amp;",L6="&amp;",M6="&amp;"),"",IF(OR(D6="*",E6="*",F6="*",G6="*",H6="*",I6="*",J6="*",K6="*",L6="*",M6="*"),"",IF(OR(D6&lt;50,E6&lt;50,F6&lt;50,G6&lt;60,H6&lt;60,I6&lt;60,J6&lt;60,K6&lt;60,L6&lt;60,M6&lt;60),"",SUM(D6,E6,F6,G6,H6,I6,J6,K6,L6,M6))))))))))))))))</f>
        <v/>
      </c>
      <c r="O6" s="86" t="str">
        <f t="shared" ref="O6:O18" si="1">IF(N6="","",(N6/COUNT(D6:M6)))</f>
        <v/>
      </c>
      <c r="P6" s="86" t="str">
        <f t="shared" ref="P6:P18" si="2">IF(O6="","",IF(O6&gt;=85,"ممتاز",IF(O6&gt;=75,"جيد جداً",IF(O6&gt;=65,"جيد",IF(O6&gt;=50,"مقبول",IF(O6&gt;=35,"ضعيف",IF(O6&lt;=34,"ضعيف جداً","")))))))</f>
        <v/>
      </c>
      <c r="Q6" s="87" t="str">
        <f t="shared" ref="Q6:Q18" si="3">IF(NOT(P6=""),"ناجح",IF(OR(D6="&amp;",E6="&amp;",F6="&amp;",G6="&amp;",H6="&amp;",I6="&amp;",J6="&amp;",K6="&amp;",L6="&amp;",M6="&amp;"),"إنتقال",IF(OR(D6="*",E6="*",F6="*",G6="*",H6="*",I6="*",J6="*",K6="*",L6="*",M6="*"),"إيقاف قيد",IF(OR(D6="#",E6="#",F6="#",G6="#",H6="#",I6="#",J6="#",K6="#",L6="#",M6="#"),"إنقطاع",IF(OR(D6="",E6="",F6="",G6="",H6="",I6="",J6="",L6="",M6=""),"",IF(OR(D6&lt;50,E6&lt;50,F6&lt;50,G6&lt;60,H6&lt;60,I6&lt;60,J6&lt;60,K6&lt;60,L6&lt;60,M6&lt;60),"له دور ثاني","له دور ثاني"))))))</f>
        <v>له دور ثاني</v>
      </c>
      <c r="R6" s="5"/>
    </row>
    <row r="7" spans="1:18" ht="30" customHeight="1">
      <c r="A7" s="49">
        <f>الطلبة!A4</f>
        <v>2</v>
      </c>
      <c r="B7" s="50" t="str">
        <f>الطلبة!B4</f>
        <v>عبد السلام خالد عمر صالح</v>
      </c>
      <c r="C7" s="51">
        <f>الطلبة!C4</f>
        <v>17250037</v>
      </c>
      <c r="D7" s="49">
        <f>'اللغة العربية'!H7</f>
        <v>14</v>
      </c>
      <c r="E7" s="50">
        <f>'اللغة الانجليزية 1'!H7</f>
        <v>12</v>
      </c>
      <c r="F7" s="50">
        <f>'مبادئ الحاسوب'!I7</f>
        <v>9</v>
      </c>
      <c r="G7" s="50">
        <f>'علم الاحياء الدقيقة'!I7</f>
        <v>61</v>
      </c>
      <c r="H7" s="50">
        <f>'علم الطفليات الطبية'!I7</f>
        <v>7</v>
      </c>
      <c r="I7" s="50">
        <f>'علم التشريح'!I7</f>
        <v>60</v>
      </c>
      <c r="J7" s="50">
        <f>'علم وظائف الاعضاء'!I7</f>
        <v>43.5</v>
      </c>
      <c r="K7" s="50">
        <f>'علم الأنسجة'!I7</f>
        <v>47.5</v>
      </c>
      <c r="L7" s="50">
        <f>'الكيمياء الحيوية'!I7</f>
        <v>8</v>
      </c>
      <c r="M7" s="50">
        <f>'اسس التمريض'!I7</f>
        <v>60</v>
      </c>
      <c r="N7" s="50" t="str">
        <f t="shared" si="0"/>
        <v/>
      </c>
      <c r="O7" s="50" t="str">
        <f t="shared" si="1"/>
        <v/>
      </c>
      <c r="P7" s="50" t="str">
        <f t="shared" si="2"/>
        <v/>
      </c>
      <c r="Q7" s="51" t="str">
        <f t="shared" si="3"/>
        <v>له دور ثاني</v>
      </c>
      <c r="R7" s="5"/>
    </row>
    <row r="8" spans="1:18" ht="30" customHeight="1">
      <c r="A8" s="49">
        <f>الطلبة!A5</f>
        <v>3</v>
      </c>
      <c r="B8" s="50" t="str">
        <f>الطلبة!B5</f>
        <v>حسن رضا حسن محمد</v>
      </c>
      <c r="C8" s="51">
        <f>الطلبة!C5</f>
        <v>17250040</v>
      </c>
      <c r="D8" s="49">
        <f>'اللغة العربية'!H8</f>
        <v>40</v>
      </c>
      <c r="E8" s="50">
        <f>'اللغة الانجليزية 1'!H8</f>
        <v>50</v>
      </c>
      <c r="F8" s="50">
        <f>'مبادئ الحاسوب'!I8</f>
        <v>50</v>
      </c>
      <c r="G8" s="50">
        <f>'علم الاحياء الدقيقة'!I8</f>
        <v>63</v>
      </c>
      <c r="H8" s="50">
        <f>'علم الطفليات الطبية'!I8</f>
        <v>56</v>
      </c>
      <c r="I8" s="50">
        <f>'علم التشريح'!I8</f>
        <v>64</v>
      </c>
      <c r="J8" s="50">
        <f>'علم وظائف الاعضاء'!I8</f>
        <v>12.5</v>
      </c>
      <c r="K8" s="50">
        <f>'علم الأنسجة'!I8</f>
        <v>11</v>
      </c>
      <c r="L8" s="50">
        <f>'الكيمياء الحيوية'!I8</f>
        <v>53</v>
      </c>
      <c r="M8" s="50">
        <f>'اسس التمريض'!I8</f>
        <v>63.5</v>
      </c>
      <c r="N8" s="50" t="str">
        <f t="shared" si="0"/>
        <v/>
      </c>
      <c r="O8" s="50" t="str">
        <f t="shared" si="1"/>
        <v/>
      </c>
      <c r="P8" s="50" t="str">
        <f t="shared" si="2"/>
        <v/>
      </c>
      <c r="Q8" s="51" t="str">
        <f t="shared" si="3"/>
        <v>له دور ثاني</v>
      </c>
      <c r="R8" s="5"/>
    </row>
    <row r="9" spans="1:18" ht="30" customHeight="1">
      <c r="A9" s="49">
        <f>الطلبة!A6</f>
        <v>4</v>
      </c>
      <c r="B9" s="50" t="str">
        <f>الطلبة!B6</f>
        <v>محمد محمد حماد حماد</v>
      </c>
      <c r="C9" s="51">
        <f>الطلبة!C6</f>
        <v>17250041</v>
      </c>
      <c r="D9" s="49">
        <f>'اللغة العربية'!H9</f>
        <v>43</v>
      </c>
      <c r="E9" s="50">
        <f>'اللغة الانجليزية 1'!H9</f>
        <v>16</v>
      </c>
      <c r="F9" s="50">
        <f>'مبادئ الحاسوب'!I9</f>
        <v>50</v>
      </c>
      <c r="G9" s="50">
        <f>'علم الاحياء الدقيقة'!I9</f>
        <v>8</v>
      </c>
      <c r="H9" s="50">
        <f>'علم الطفليات الطبية'!I9</f>
        <v>52</v>
      </c>
      <c r="I9" s="50">
        <f>'علم التشريح'!I9</f>
        <v>63</v>
      </c>
      <c r="J9" s="50" t="str">
        <f>'علم وظائف الاعضاء'!I9</f>
        <v>غياب</v>
      </c>
      <c r="K9" s="50" t="str">
        <f>'علم الأنسجة'!I9</f>
        <v>غياب</v>
      </c>
      <c r="L9" s="50">
        <f>'الكيمياء الحيوية'!I9</f>
        <v>8</v>
      </c>
      <c r="M9" s="50">
        <f>'اسس التمريض'!I9</f>
        <v>53</v>
      </c>
      <c r="N9" s="50" t="str">
        <f t="shared" si="0"/>
        <v/>
      </c>
      <c r="O9" s="50" t="str">
        <f t="shared" si="1"/>
        <v/>
      </c>
      <c r="P9" s="50" t="str">
        <f t="shared" si="2"/>
        <v/>
      </c>
      <c r="Q9" s="51" t="str">
        <f t="shared" si="3"/>
        <v>له دور ثاني</v>
      </c>
      <c r="R9" s="5"/>
    </row>
    <row r="10" spans="1:18" ht="30" customHeight="1">
      <c r="A10" s="49">
        <f>الطلبة!A7</f>
        <v>5</v>
      </c>
      <c r="B10" s="50" t="str">
        <f>الطلبة!B7</f>
        <v>شهد محمد رابح عبد السلام</v>
      </c>
      <c r="C10" s="51">
        <f>الطلبة!C7</f>
        <v>17250036</v>
      </c>
      <c r="D10" s="49">
        <f>'اللغة العربية'!H10</f>
        <v>20</v>
      </c>
      <c r="E10" s="50">
        <f>'اللغة الانجليزية 1'!H10</f>
        <v>14</v>
      </c>
      <c r="F10" s="50">
        <f>'مبادئ الحاسوب'!I10</f>
        <v>52</v>
      </c>
      <c r="G10" s="50">
        <f>'علم الاحياء الدقيقة'!I10</f>
        <v>64</v>
      </c>
      <c r="H10" s="50">
        <f>'علم الطفليات الطبية'!I10</f>
        <v>63</v>
      </c>
      <c r="I10" s="50">
        <f>'علم التشريح'!I10</f>
        <v>64</v>
      </c>
      <c r="J10" s="50">
        <f>'علم وظائف الاعضاء'!I10</f>
        <v>8</v>
      </c>
      <c r="K10" s="50">
        <f>'علم الأنسجة'!I10</f>
        <v>71.5</v>
      </c>
      <c r="L10" s="50">
        <f>'الكيمياء الحيوية'!I10</f>
        <v>51</v>
      </c>
      <c r="M10" s="50">
        <f>'اسس التمريض'!I10</f>
        <v>67</v>
      </c>
      <c r="N10" s="50" t="str">
        <f t="shared" si="0"/>
        <v/>
      </c>
      <c r="O10" s="50" t="str">
        <f t="shared" si="1"/>
        <v/>
      </c>
      <c r="P10" s="50" t="str">
        <f t="shared" si="2"/>
        <v/>
      </c>
      <c r="Q10" s="51" t="str">
        <f t="shared" si="3"/>
        <v>له دور ثاني</v>
      </c>
      <c r="R10" s="5"/>
    </row>
    <row r="11" spans="1:18" ht="30" customHeight="1">
      <c r="A11" s="49">
        <f>الطلبة!A8</f>
        <v>6</v>
      </c>
      <c r="B11" s="50" t="str">
        <f>الطلبة!B8</f>
        <v>عائشة مسعود امحمد صمبه</v>
      </c>
      <c r="C11" s="51">
        <f>الطلبة!C8</f>
        <v>17250038</v>
      </c>
      <c r="D11" s="49">
        <f>'اللغة العربية'!H11</f>
        <v>50</v>
      </c>
      <c r="E11" s="50">
        <f>'اللغة الانجليزية 1'!H11</f>
        <v>11</v>
      </c>
      <c r="F11" s="50">
        <f>'مبادئ الحاسوب'!I11</f>
        <v>8</v>
      </c>
      <c r="G11" s="50">
        <f>'علم الاحياء الدقيقة'!I11</f>
        <v>70</v>
      </c>
      <c r="H11" s="50">
        <f>'علم الطفليات الطبية'!I11</f>
        <v>63.5</v>
      </c>
      <c r="I11" s="50">
        <f>'علم التشريح'!I11</f>
        <v>66</v>
      </c>
      <c r="J11" s="50">
        <f>'علم وظائف الاعضاء'!I11</f>
        <v>48.5</v>
      </c>
      <c r="K11" s="50">
        <f>'علم الأنسجة'!I11</f>
        <v>72</v>
      </c>
      <c r="L11" s="50">
        <f>'الكيمياء الحيوية'!I11</f>
        <v>7</v>
      </c>
      <c r="M11" s="50">
        <f>'اسس التمريض'!I11</f>
        <v>70.5</v>
      </c>
      <c r="N11" s="50" t="str">
        <f t="shared" si="0"/>
        <v/>
      </c>
      <c r="O11" s="50" t="str">
        <f t="shared" si="1"/>
        <v/>
      </c>
      <c r="P11" s="50" t="str">
        <f t="shared" si="2"/>
        <v/>
      </c>
      <c r="Q11" s="51" t="str">
        <f t="shared" si="3"/>
        <v>له دور ثاني</v>
      </c>
      <c r="R11" s="5"/>
    </row>
    <row r="12" spans="1:18" ht="30" customHeight="1">
      <c r="A12" s="49">
        <f>الطلبة!A9</f>
        <v>7</v>
      </c>
      <c r="B12" s="50" t="str">
        <f>الطلبة!B9</f>
        <v>فاطمة حسين خاطر محمد</v>
      </c>
      <c r="C12" s="51">
        <f>الطلبة!C9</f>
        <v>17250039</v>
      </c>
      <c r="D12" s="49">
        <f>'اللغة العربية'!H12</f>
        <v>80</v>
      </c>
      <c r="E12" s="50">
        <f>'اللغة الانجليزية 1'!H12</f>
        <v>64</v>
      </c>
      <c r="F12" s="50">
        <f>'مبادئ الحاسوب'!I12</f>
        <v>56</v>
      </c>
      <c r="G12" s="50">
        <f>'علم الاحياء الدقيقة'!I12</f>
        <v>89</v>
      </c>
      <c r="H12" s="50">
        <f>'علم الطفليات الطبية'!I12</f>
        <v>69</v>
      </c>
      <c r="I12" s="50">
        <f>'علم التشريح'!I12</f>
        <v>74</v>
      </c>
      <c r="J12" s="50">
        <f>'علم وظائف الاعضاء'!I12</f>
        <v>52.5</v>
      </c>
      <c r="K12" s="50">
        <f>'علم الأنسجة'!I12</f>
        <v>84</v>
      </c>
      <c r="L12" s="50">
        <f>'الكيمياء الحيوية'!I12</f>
        <v>62</v>
      </c>
      <c r="M12" s="50">
        <f>'اسس التمريض'!I12</f>
        <v>77</v>
      </c>
      <c r="N12" s="50" t="str">
        <f t="shared" si="0"/>
        <v/>
      </c>
      <c r="O12" s="50" t="str">
        <f t="shared" si="1"/>
        <v/>
      </c>
      <c r="P12" s="50" t="str">
        <f t="shared" si="2"/>
        <v/>
      </c>
      <c r="Q12" s="51" t="str">
        <f t="shared" si="3"/>
        <v>له دور ثاني</v>
      </c>
      <c r="R12" s="5"/>
    </row>
    <row r="13" spans="1:18" ht="30" customHeight="1">
      <c r="A13" s="49">
        <f>الطلبة!A10</f>
        <v>8</v>
      </c>
      <c r="B13" s="50" t="str">
        <f>الطلبة!B10</f>
        <v>ماجدة محمد شحات امهيري</v>
      </c>
      <c r="C13" s="51">
        <f>الطلبة!C10</f>
        <v>17250043</v>
      </c>
      <c r="D13" s="49">
        <f>'اللغة العربية'!H13</f>
        <v>50</v>
      </c>
      <c r="E13" s="50">
        <f>'اللغة الانجليزية 1'!H13</f>
        <v>50</v>
      </c>
      <c r="F13" s="50">
        <f>'مبادئ الحاسوب'!I13</f>
        <v>52</v>
      </c>
      <c r="G13" s="50">
        <f>'علم الاحياء الدقيقة'!I13</f>
        <v>72</v>
      </c>
      <c r="H13" s="50">
        <f>'علم الطفليات الطبية'!I13</f>
        <v>62.5</v>
      </c>
      <c r="I13" s="50">
        <f>'علم التشريح'!I13</f>
        <v>74</v>
      </c>
      <c r="J13" s="50">
        <f>'علم وظائف الاعضاء'!I13</f>
        <v>8</v>
      </c>
      <c r="K13" s="50">
        <f>'علم الأنسجة'!I13</f>
        <v>6</v>
      </c>
      <c r="L13" s="50">
        <f>'الكيمياء الحيوية'!I13</f>
        <v>60</v>
      </c>
      <c r="M13" s="50">
        <f>'اسس التمريض'!I13</f>
        <v>75</v>
      </c>
      <c r="N13" s="50" t="str">
        <f t="shared" si="0"/>
        <v/>
      </c>
      <c r="O13" s="50" t="str">
        <f t="shared" si="1"/>
        <v/>
      </c>
      <c r="P13" s="50" t="str">
        <f t="shared" si="2"/>
        <v/>
      </c>
      <c r="Q13" s="51" t="str">
        <f t="shared" si="3"/>
        <v>له دور ثاني</v>
      </c>
      <c r="R13" s="5"/>
    </row>
    <row r="14" spans="1:18" ht="30" customHeight="1">
      <c r="A14" s="49">
        <f>الطلبة!A11</f>
        <v>9</v>
      </c>
      <c r="B14" s="50" t="str">
        <f>الطلبة!B11</f>
        <v>امل احمد ابراهيم عبد الرحمن</v>
      </c>
      <c r="C14" s="51">
        <f>الطلبة!C11</f>
        <v>17250044</v>
      </c>
      <c r="D14" s="49" t="str">
        <f>'اللغة العربية'!H14</f>
        <v>غياب</v>
      </c>
      <c r="E14" s="50" t="str">
        <f>'اللغة الانجليزية 1'!H14</f>
        <v>غياب</v>
      </c>
      <c r="F14" s="50" t="str">
        <f>'مبادئ الحاسوب'!I14</f>
        <v>غياب</v>
      </c>
      <c r="G14" s="50">
        <f>'علم الاحياء الدقيقة'!I14</f>
        <v>0</v>
      </c>
      <c r="H14" s="50" t="str">
        <f>'علم الطفليات الطبية'!I14</f>
        <v>غياب</v>
      </c>
      <c r="I14" s="50">
        <f>'علم التشريح'!I14</f>
        <v>41</v>
      </c>
      <c r="J14" s="50" t="str">
        <f>'علم وظائف الاعضاء'!I14</f>
        <v>غياب</v>
      </c>
      <c r="K14" s="50">
        <f>'علم الأنسجة'!I14</f>
        <v>6</v>
      </c>
      <c r="L14" s="50" t="str">
        <f>'الكيمياء الحيوية'!I14</f>
        <v>غياب</v>
      </c>
      <c r="M14" s="50">
        <f>'اسس التمريض'!I14</f>
        <v>6</v>
      </c>
      <c r="N14" s="50" t="str">
        <f t="shared" si="0"/>
        <v/>
      </c>
      <c r="O14" s="50" t="str">
        <f t="shared" si="1"/>
        <v/>
      </c>
      <c r="P14" s="50" t="str">
        <f t="shared" si="2"/>
        <v/>
      </c>
      <c r="Q14" s="51" t="str">
        <f t="shared" si="3"/>
        <v>له دور ثاني</v>
      </c>
      <c r="R14" s="5"/>
    </row>
    <row r="15" spans="1:18" ht="30" customHeight="1">
      <c r="A15" s="49">
        <f>الطلبة!A12</f>
        <v>10</v>
      </c>
      <c r="B15" s="50" t="str">
        <f>الطلبة!B12</f>
        <v>جنات خالد خليفة مسعود</v>
      </c>
      <c r="C15" s="51">
        <f>الطلبة!C12</f>
        <v>17250045</v>
      </c>
      <c r="D15" s="49">
        <f>'اللغة العربية'!H15</f>
        <v>55</v>
      </c>
      <c r="E15" s="50">
        <f>'اللغة الانجليزية 1'!H15</f>
        <v>11</v>
      </c>
      <c r="F15" s="50">
        <f>'مبادئ الحاسوب'!I15</f>
        <v>11</v>
      </c>
      <c r="G15" s="50">
        <f>'علم الاحياء الدقيقة'!I15</f>
        <v>61</v>
      </c>
      <c r="H15" s="50">
        <f>'علم الطفليات الطبية'!I15</f>
        <v>8.5</v>
      </c>
      <c r="I15" s="50">
        <f>'علم التشريح'!I15</f>
        <v>74</v>
      </c>
      <c r="J15" s="50">
        <f>'علم وظائف الاعضاء'!I15</f>
        <v>44</v>
      </c>
      <c r="K15" s="50">
        <f>'علم الأنسجة'!I15</f>
        <v>60</v>
      </c>
      <c r="L15" s="50">
        <f>'الكيمياء الحيوية'!I15</f>
        <v>51</v>
      </c>
      <c r="M15" s="50">
        <f>'اسس التمريض'!I15</f>
        <v>76</v>
      </c>
      <c r="N15" s="50" t="str">
        <f t="shared" si="0"/>
        <v/>
      </c>
      <c r="O15" s="50" t="str">
        <f t="shared" si="1"/>
        <v/>
      </c>
      <c r="P15" s="50" t="str">
        <f t="shared" si="2"/>
        <v/>
      </c>
      <c r="Q15" s="51" t="str">
        <f t="shared" si="3"/>
        <v>له دور ثاني</v>
      </c>
      <c r="R15" s="5"/>
    </row>
    <row r="16" spans="1:18" ht="30" customHeight="1">
      <c r="A16" s="49">
        <f>الطلبة!A13</f>
        <v>11</v>
      </c>
      <c r="B16" s="50" t="str">
        <f>الطلبة!B13</f>
        <v>رؤيا العابد ابوبكر محمد</v>
      </c>
      <c r="C16" s="51">
        <f>الطلبة!C13</f>
        <v>17250046</v>
      </c>
      <c r="D16" s="49">
        <f>'اللغة العربية'!H16</f>
        <v>50</v>
      </c>
      <c r="E16" s="50">
        <f>'اللغة الانجليزية 1'!H16</f>
        <v>8</v>
      </c>
      <c r="F16" s="50">
        <f>'مبادئ الحاسوب'!I16</f>
        <v>55</v>
      </c>
      <c r="G16" s="50">
        <f>'علم الاحياء الدقيقة'!I16</f>
        <v>69</v>
      </c>
      <c r="H16" s="50">
        <f>'علم الطفليات الطبية'!I16</f>
        <v>69.5</v>
      </c>
      <c r="I16" s="50">
        <f>'علم التشريح'!I16</f>
        <v>78</v>
      </c>
      <c r="J16" s="50">
        <f>'علم وظائف الاعضاء'!I16</f>
        <v>44</v>
      </c>
      <c r="K16" s="50">
        <f>'علم الأنسجة'!I16</f>
        <v>65.5</v>
      </c>
      <c r="L16" s="50">
        <f>'الكيمياء الحيوية'!I16</f>
        <v>60</v>
      </c>
      <c r="M16" s="50">
        <f>'اسس التمريض'!I16</f>
        <v>73</v>
      </c>
      <c r="N16" s="50" t="str">
        <f t="shared" si="0"/>
        <v/>
      </c>
      <c r="O16" s="50" t="str">
        <f t="shared" si="1"/>
        <v/>
      </c>
      <c r="P16" s="50" t="str">
        <f t="shared" si="2"/>
        <v/>
      </c>
      <c r="Q16" s="51" t="str">
        <f t="shared" si="3"/>
        <v>له دور ثاني</v>
      </c>
      <c r="R16" s="5"/>
    </row>
    <row r="17" spans="1:18" ht="30" customHeight="1">
      <c r="A17" s="49">
        <f>الطلبة!A14</f>
        <v>12</v>
      </c>
      <c r="B17" s="50" t="str">
        <f>الطلبة!B14</f>
        <v>سندس عبد البارئ محمد كجمان</v>
      </c>
      <c r="C17" s="51">
        <f>الطلبة!C14</f>
        <v>17250054</v>
      </c>
      <c r="D17" s="49" t="str">
        <f>'اللغة العربية'!H17</f>
        <v>غياب</v>
      </c>
      <c r="E17" s="50" t="str">
        <f>'اللغة الانجليزية 1'!H17</f>
        <v>غياب</v>
      </c>
      <c r="F17" s="50">
        <f>'مبادئ الحاسوب'!I17</f>
        <v>50</v>
      </c>
      <c r="G17" s="50">
        <f>'علم الاحياء الدقيقة'!I17</f>
        <v>67</v>
      </c>
      <c r="H17" s="50">
        <f>'علم الطفليات الطبية'!I17</f>
        <v>53.5</v>
      </c>
      <c r="I17" s="50">
        <f>'علم التشريح'!I17</f>
        <v>52</v>
      </c>
      <c r="J17" s="50">
        <f>'علم وظائف الاعضاء'!I17</f>
        <v>44</v>
      </c>
      <c r="K17" s="50">
        <f>'علم الأنسجة'!I17</f>
        <v>60</v>
      </c>
      <c r="L17" s="50">
        <f>'الكيمياء الحيوية'!I17</f>
        <v>9</v>
      </c>
      <c r="M17" s="50">
        <f>'اسس التمريض'!I17</f>
        <v>13</v>
      </c>
      <c r="N17" s="50" t="str">
        <f t="shared" si="0"/>
        <v/>
      </c>
      <c r="O17" s="50" t="str">
        <f t="shared" si="1"/>
        <v/>
      </c>
      <c r="P17" s="50" t="str">
        <f t="shared" si="2"/>
        <v/>
      </c>
      <c r="Q17" s="51" t="str">
        <f t="shared" si="3"/>
        <v>له دور ثاني</v>
      </c>
      <c r="R17" s="5"/>
    </row>
    <row r="18" spans="1:18" ht="30" customHeight="1">
      <c r="A18" s="49">
        <f>الطلبة!A15</f>
        <v>13</v>
      </c>
      <c r="B18" s="50" t="str">
        <f>الطلبة!B15</f>
        <v>هاجر يوسف محمد قوري</v>
      </c>
      <c r="C18" s="50">
        <f>الطلبة!C15</f>
        <v>17250047</v>
      </c>
      <c r="D18" s="50">
        <f>'اللغة العربية'!H18</f>
        <v>50</v>
      </c>
      <c r="E18" s="50">
        <f>'اللغة الانجليزية 1'!H18</f>
        <v>4</v>
      </c>
      <c r="F18" s="50">
        <f>'مبادئ الحاسوب'!I18</f>
        <v>13</v>
      </c>
      <c r="G18" s="50">
        <f>'علم الاحياء الدقيقة'!I18</f>
        <v>75</v>
      </c>
      <c r="H18" s="50">
        <f>'علم الطفليات الطبية'!I18</f>
        <v>9</v>
      </c>
      <c r="I18" s="50">
        <f>'علم التشريح'!I18</f>
        <v>70</v>
      </c>
      <c r="J18" s="50">
        <f>'علم وظائف الاعضاء'!I18</f>
        <v>6</v>
      </c>
      <c r="K18" s="50">
        <f>'علم الأنسجة'!I18</f>
        <v>65</v>
      </c>
      <c r="L18" s="50">
        <f>'الكيمياء الحيوية'!I18</f>
        <v>5</v>
      </c>
      <c r="M18" s="50">
        <f>'اسس التمريض'!I18</f>
        <v>71.5</v>
      </c>
      <c r="N18" s="50" t="str">
        <f t="shared" si="0"/>
        <v/>
      </c>
      <c r="O18" s="50" t="str">
        <f t="shared" si="1"/>
        <v/>
      </c>
      <c r="P18" s="50" t="str">
        <f t="shared" si="2"/>
        <v/>
      </c>
      <c r="Q18" s="51" t="str">
        <f t="shared" si="3"/>
        <v>له دور ثاني</v>
      </c>
      <c r="R18" s="5"/>
    </row>
    <row r="19" spans="1:18" ht="30" customHeight="1">
      <c r="A19" s="49">
        <f>الطلبة!A16</f>
        <v>14</v>
      </c>
      <c r="B19" s="50" t="str">
        <f>الطلبة!B16</f>
        <v>ضحى حسن امحمد الصالحين</v>
      </c>
      <c r="C19" s="50">
        <f>الطلبة!C16</f>
        <v>17240007</v>
      </c>
      <c r="D19" s="50" t="str">
        <f>'اللغة العربية'!H19</f>
        <v>X</v>
      </c>
      <c r="E19" s="50" t="str">
        <f>'اللغة الانجليزية 1'!H19</f>
        <v>X</v>
      </c>
      <c r="F19" s="50" t="str">
        <f>'مبادئ الحاسوب'!I19</f>
        <v>X</v>
      </c>
      <c r="G19" s="50">
        <f>'علم الاحياء الدقيقة'!I19</f>
        <v>72</v>
      </c>
      <c r="H19" s="50">
        <f>'علم الطفليات الطبية'!I19</f>
        <v>53</v>
      </c>
      <c r="I19" s="50">
        <f>'علم التشريح'!I19</f>
        <v>71.5</v>
      </c>
      <c r="J19" s="50">
        <f>'علم وظائف الاعضاء'!I19</f>
        <v>60</v>
      </c>
      <c r="K19" s="50">
        <f>'علم الأنسجة'!I19</f>
        <v>66</v>
      </c>
      <c r="L19" s="50" t="str">
        <f>'الكيمياء الحيوية'!I19</f>
        <v>X</v>
      </c>
      <c r="M19" s="50" t="str">
        <f>'اسس التمريض'!I19</f>
        <v>X</v>
      </c>
      <c r="N19" s="50" t="str">
        <f t="shared" ref="N19:N20" si="4">IF(OR(D19="غياب",D19="0"),"",IF(OR(E19="غياب",E19="0"),"",IF(OR(F19="غياب",F19="0"),"",IF(OR(G19="غياب",G19="0"),"",IF(OR(H19="غياب",H19="0"),"",IF(OR(I19="غياب",I19="0"),"",IF(OR(J19="غياب",J19="0"),"",IF(OR(K19="غياب",K19="0"),"",IF(OR(L19="غياب",L19="0"),"",IF(OR(M19="غياب",M19="0"),"",IF(OR(D19="",E19="",F19="",G19="",H19="",I19="",J19="",K19="",L19="",M19=""),"",IF(OR(D19="#",E19="#",F19="#",G19="#",H19="#",I19="#",J19="#",K19="#",L19="#",M19="#"),"",IF(OR(D19="&amp;",E19="&amp;",F19="&amp;",G19="&amp;",H19="&amp;",I19="&amp;",J19="&amp;",K19="&amp;",L19="&amp;",M19="&amp;"),"",IF(OR(D19="*",E19="*",F19="*",G19="*",H19="*",I19="*",J19="*",K19="*",L19="*",M19="*"),"",IF(OR(D19&lt;50,E19&lt;50,F19&lt;50,G19&lt;60,H19&lt;60,I19&lt;60,J19&lt;60,K19&lt;60,L19&lt;60,M19&lt;60),"",SUM(D19,E19,F19,G19,H19,I19,J19,K19,L19,M19))))))))))))))))</f>
        <v/>
      </c>
      <c r="O19" s="50" t="str">
        <f t="shared" ref="O19:O20" si="5">IF(N19="","",(N19/COUNT(D19:M19)))</f>
        <v/>
      </c>
      <c r="P19" s="50" t="str">
        <f t="shared" ref="P19:P20" si="6">IF(O19="","",IF(O19&gt;=85,"ممتاز",IF(O19&gt;=75,"جيد جداً",IF(O19&gt;=65,"جيد",IF(O19&gt;=50,"مقبول",IF(O19&gt;=35,"ضعيف",IF(O19&lt;=34,"ضعيف جداً","")))))))</f>
        <v/>
      </c>
      <c r="Q19" s="51" t="str">
        <f t="shared" ref="Q19:Q20" si="7">IF(NOT(P19=""),"ناجح",IF(OR(D19="&amp;",E19="&amp;",F19="&amp;",G19="&amp;",H19="&amp;",I19="&amp;",J19="&amp;",K19="&amp;",L19="&amp;",M19="&amp;"),"إنتقال",IF(OR(D19="*",E19="*",F19="*",G19="*",H19="*",I19="*",J19="*",K19="*",L19="*",M19="*"),"إيقاف قيد",IF(OR(D19="#",E19="#",F19="#",G19="#",H19="#",I19="#",J19="#",K19="#",L19="#",M19="#"),"إنقطاع",IF(OR(D19="",E19="",F19="",G19="",H19="",I19="",J19="",L19="",M19=""),"",IF(OR(D19&lt;50,E19&lt;50,F19&lt;50,G19&lt;60,H19&lt;60,I19&lt;60,J19&lt;60,K19&lt;60,L19&lt;60,M19&lt;60),"له دور ثاني","له دور ثاني"))))))</f>
        <v>له دور ثاني</v>
      </c>
      <c r="R19" s="5"/>
    </row>
    <row r="20" spans="1:18" s="83" customFormat="1" ht="30" customHeight="1" thickBot="1">
      <c r="A20" s="52">
        <f>الطلبة!A17</f>
        <v>15</v>
      </c>
      <c r="B20" s="53" t="str">
        <f>الطلبة!B17</f>
        <v>نهلة حسن محمد الحسين</v>
      </c>
      <c r="C20" s="53">
        <f>الطلبة!C17</f>
        <v>17240001</v>
      </c>
      <c r="D20" s="53" t="str">
        <f>'اللغة العربية'!H20</f>
        <v>X</v>
      </c>
      <c r="E20" s="53" t="str">
        <f>'اللغة الانجليزية 1'!H20</f>
        <v>X</v>
      </c>
      <c r="F20" s="53" t="str">
        <f>'مبادئ الحاسوب'!I20</f>
        <v>X</v>
      </c>
      <c r="G20" s="53" t="str">
        <f>'علم الاحياء الدقيقة'!I20</f>
        <v>X</v>
      </c>
      <c r="H20" s="53" t="str">
        <f>'علم الطفليات الطبية'!I20</f>
        <v>X</v>
      </c>
      <c r="I20" s="53">
        <f>'علم التشريح'!I20</f>
        <v>70</v>
      </c>
      <c r="J20" s="53">
        <f>'علم وظائف الاعضاء'!I20</f>
        <v>8</v>
      </c>
      <c r="K20" s="53">
        <f>'علم الأنسجة'!I20</f>
        <v>70.5</v>
      </c>
      <c r="L20" s="53" t="str">
        <f>'الكيمياء الحيوية'!I20</f>
        <v>X</v>
      </c>
      <c r="M20" s="53" t="str">
        <f>'اسس التمريض'!I20</f>
        <v>X</v>
      </c>
      <c r="N20" s="53" t="str">
        <f t="shared" si="4"/>
        <v/>
      </c>
      <c r="O20" s="53" t="str">
        <f t="shared" si="5"/>
        <v/>
      </c>
      <c r="P20" s="53" t="str">
        <f t="shared" si="6"/>
        <v/>
      </c>
      <c r="Q20" s="54" t="str">
        <f t="shared" si="7"/>
        <v>له دور ثاني</v>
      </c>
      <c r="R20" s="84"/>
    </row>
    <row r="21" spans="1:18" s="83" customFormat="1" ht="31.5" customHeight="1">
      <c r="A21" s="13"/>
      <c r="B21" s="13"/>
      <c r="C21" s="13"/>
      <c r="D21" s="5"/>
      <c r="E21" s="5"/>
      <c r="F21" s="5"/>
      <c r="G21" s="5"/>
      <c r="H21" s="5"/>
      <c r="I21" s="5"/>
      <c r="J21" s="5"/>
      <c r="K21" s="5"/>
      <c r="L21" s="5"/>
      <c r="M21" s="5"/>
      <c r="N21"/>
      <c r="O21"/>
      <c r="P21"/>
      <c r="Q21"/>
    </row>
    <row r="22" spans="1:18" ht="31.5" customHeight="1" thickBot="1"/>
    <row r="23" spans="1:18" ht="31.5" customHeight="1">
      <c r="B23" s="42" t="s">
        <v>41</v>
      </c>
      <c r="C23" s="39">
        <f>COUNT(A6:A20)</f>
        <v>15</v>
      </c>
    </row>
    <row r="24" spans="1:18" ht="31.5" customHeight="1">
      <c r="B24" s="43" t="s">
        <v>42</v>
      </c>
      <c r="C24" s="40">
        <f>COUNTIF(Q6:Q20,"ناجح")</f>
        <v>0</v>
      </c>
    </row>
    <row r="25" spans="1:18" ht="31.5" customHeight="1" thickBot="1">
      <c r="B25" s="44" t="s">
        <v>43</v>
      </c>
      <c r="C25" s="41">
        <f>C24/C23</f>
        <v>0</v>
      </c>
    </row>
    <row r="26" spans="1:18" ht="31.5" customHeight="1"/>
    <row r="27" spans="1:18" ht="31.5" customHeight="1">
      <c r="A27" s="13"/>
      <c r="B27" s="13"/>
      <c r="C27" s="13"/>
    </row>
    <row r="28" spans="1:18" ht="27.75" customHeight="1">
      <c r="A28" s="13"/>
      <c r="D28" s="45" t="s">
        <v>63</v>
      </c>
      <c r="E28" s="46"/>
      <c r="F28" s="46"/>
      <c r="G28" s="46"/>
      <c r="H28" s="46"/>
      <c r="I28" s="46"/>
      <c r="J28" s="45" t="s">
        <v>65</v>
      </c>
      <c r="K28" s="46"/>
      <c r="L28" s="46"/>
      <c r="M28" s="46"/>
      <c r="N28" s="46"/>
      <c r="O28" s="46"/>
      <c r="P28" s="45" t="s">
        <v>64</v>
      </c>
      <c r="Q28" s="46"/>
    </row>
    <row r="29" spans="1:18" ht="31.5" customHeight="1">
      <c r="A29" s="13"/>
      <c r="B29" s="13"/>
      <c r="C29" s="13"/>
    </row>
    <row r="30" spans="1:18" ht="31.5" customHeight="1">
      <c r="A30" s="13"/>
      <c r="B30" s="13"/>
      <c r="C30" s="13"/>
    </row>
    <row r="31" spans="1:18" ht="31.5" customHeight="1">
      <c r="A31" s="13"/>
      <c r="B31" s="13"/>
      <c r="C31" s="13"/>
    </row>
    <row r="32" spans="1:18" ht="31.5" customHeight="1">
      <c r="A32" s="13"/>
      <c r="B32" s="13"/>
      <c r="C32" s="13"/>
    </row>
    <row r="33" spans="1:19" ht="31.5" customHeight="1">
      <c r="A33" s="13"/>
      <c r="B33" s="13"/>
      <c r="C33" s="13"/>
    </row>
    <row r="34" spans="1:19" ht="31.5" customHeight="1">
      <c r="A34" s="13"/>
      <c r="B34" s="13"/>
      <c r="C34" s="13"/>
    </row>
    <row r="35" spans="1:19" ht="31.5" customHeight="1">
      <c r="A35" s="13"/>
      <c r="B35" s="13"/>
      <c r="C35" s="13"/>
    </row>
    <row r="36" spans="1:19" ht="31.5" customHeight="1">
      <c r="A36" s="13"/>
      <c r="B36" s="13"/>
      <c r="C36" s="13"/>
    </row>
    <row r="37" spans="1:19" ht="31.5" customHeight="1">
      <c r="A37" s="13"/>
      <c r="B37" s="13"/>
      <c r="C37" s="13"/>
    </row>
    <row r="38" spans="1:19" ht="31.5" customHeight="1">
      <c r="A38" s="13"/>
      <c r="B38" s="13"/>
      <c r="C38" s="13"/>
    </row>
    <row r="39" spans="1:19" ht="31.5" customHeight="1">
      <c r="A39" s="13"/>
      <c r="B39" s="13"/>
      <c r="C39" s="13"/>
    </row>
    <row r="40" spans="1:19" ht="31.5" customHeight="1">
      <c r="A40" s="13"/>
      <c r="B40" s="13"/>
      <c r="C40" s="13"/>
    </row>
    <row r="41" spans="1:19" ht="31.5" customHeight="1">
      <c r="A41" s="13"/>
      <c r="B41" s="13"/>
      <c r="C41" s="13"/>
    </row>
    <row r="42" spans="1:19" ht="31.5" customHeight="1">
      <c r="A42" s="13"/>
      <c r="B42" s="13"/>
      <c r="C42" s="13"/>
    </row>
    <row r="43" spans="1:19" ht="31.5" customHeight="1">
      <c r="A43" s="13"/>
      <c r="B43" s="13"/>
      <c r="C43" s="13"/>
    </row>
    <row r="44" spans="1:19" ht="31.5" customHeight="1">
      <c r="A44" s="13"/>
      <c r="B44" s="13"/>
      <c r="C44" s="13"/>
    </row>
    <row r="45" spans="1:19" ht="31.5" customHeight="1">
      <c r="A45" s="13"/>
      <c r="B45" s="13"/>
      <c r="C45" s="13"/>
    </row>
    <row r="46" spans="1:19" ht="31.5" customHeight="1">
      <c r="A46" s="13"/>
      <c r="B46" s="13"/>
      <c r="C46" s="13"/>
    </row>
    <row r="47" spans="1:19" ht="31.5" customHeight="1">
      <c r="A47" s="13"/>
      <c r="B47" s="13"/>
      <c r="C47" s="13"/>
    </row>
    <row r="48" spans="1:19" ht="31.5" customHeight="1">
      <c r="A48" s="13"/>
      <c r="B48" s="13"/>
      <c r="C48" s="13"/>
      <c r="S48" s="15"/>
    </row>
    <row r="49" spans="1:3" ht="31.5" customHeight="1">
      <c r="A49" s="13"/>
      <c r="B49" s="13"/>
      <c r="C49" s="13"/>
    </row>
    <row r="50" spans="1:3" ht="31.5" customHeight="1">
      <c r="A50" s="13"/>
      <c r="B50" s="13"/>
      <c r="C50" s="13"/>
    </row>
    <row r="51" spans="1:3" ht="31.5" customHeight="1">
      <c r="A51" s="13"/>
      <c r="B51" s="13"/>
      <c r="C51" s="13"/>
    </row>
    <row r="52" spans="1:3" ht="31.5" customHeight="1">
      <c r="A52" s="13"/>
      <c r="B52" s="13"/>
      <c r="C52" s="13"/>
    </row>
    <row r="53" spans="1:3" ht="31.5" customHeight="1">
      <c r="A53" s="13"/>
      <c r="B53" s="13"/>
      <c r="C53" s="13"/>
    </row>
    <row r="54" spans="1:3" ht="31.5" customHeight="1">
      <c r="A54" s="13"/>
      <c r="B54" s="13"/>
      <c r="C54" s="13"/>
    </row>
    <row r="55" spans="1:3" ht="31.5" customHeight="1">
      <c r="A55" s="13"/>
      <c r="B55" s="13"/>
      <c r="C55" s="13"/>
    </row>
    <row r="56" spans="1:3" ht="31.5" customHeight="1">
      <c r="A56" s="13"/>
      <c r="B56" s="13"/>
      <c r="C56" s="13"/>
    </row>
    <row r="57" spans="1:3" ht="31.5" customHeight="1">
      <c r="A57" s="13"/>
      <c r="B57" s="13"/>
      <c r="C57" s="13"/>
    </row>
    <row r="58" spans="1:3" ht="31.5" customHeight="1">
      <c r="A58" s="13"/>
      <c r="B58" s="13"/>
      <c r="C58" s="13"/>
    </row>
    <row r="59" spans="1:3" ht="31.5" customHeight="1">
      <c r="A59" s="13"/>
      <c r="B59" s="13"/>
      <c r="C59" s="13"/>
    </row>
    <row r="60" spans="1:3" ht="31.5" customHeight="1">
      <c r="A60" s="13"/>
      <c r="B60" s="13"/>
      <c r="C60" s="13"/>
    </row>
    <row r="61" spans="1:3" ht="31.5" customHeight="1">
      <c r="A61" s="13"/>
      <c r="B61" s="13"/>
      <c r="C61" s="13"/>
    </row>
    <row r="62" spans="1:3" ht="31.5" customHeight="1">
      <c r="A62" s="13"/>
      <c r="B62" s="13"/>
      <c r="C62" s="13"/>
    </row>
    <row r="63" spans="1:3" ht="31.5" customHeight="1">
      <c r="A63" s="13"/>
      <c r="B63" s="13"/>
      <c r="C63" s="13"/>
    </row>
    <row r="64" spans="1:3" ht="31.5" customHeight="1">
      <c r="A64" s="13"/>
      <c r="B64" s="13"/>
      <c r="C64" s="13"/>
    </row>
    <row r="65" spans="1:3" ht="31.5" customHeight="1">
      <c r="A65" s="13"/>
      <c r="B65" s="13"/>
      <c r="C65" s="13"/>
    </row>
    <row r="66" spans="1:3" ht="31.5" customHeight="1">
      <c r="A66" s="13"/>
      <c r="B66" s="13"/>
      <c r="C66" s="13"/>
    </row>
    <row r="67" spans="1:3" ht="31.5" customHeight="1">
      <c r="A67" s="13"/>
      <c r="B67" s="13"/>
      <c r="C67" s="13"/>
    </row>
    <row r="68" spans="1:3" ht="31.5" customHeight="1">
      <c r="A68" s="13"/>
      <c r="B68" s="13"/>
      <c r="C68" s="13"/>
    </row>
    <row r="69" spans="1:3" ht="31.5" customHeight="1">
      <c r="A69" s="13"/>
      <c r="B69" s="13"/>
      <c r="C69" s="13"/>
    </row>
    <row r="70" spans="1:3" ht="31.5" customHeight="1">
      <c r="A70" s="13"/>
      <c r="B70" s="13"/>
      <c r="C70" s="13"/>
    </row>
    <row r="71" spans="1:3" ht="31.5" customHeight="1">
      <c r="A71" s="13"/>
      <c r="B71" s="13"/>
      <c r="C71" s="13"/>
    </row>
    <row r="72" spans="1:3" ht="31.5" customHeight="1">
      <c r="A72" s="13"/>
      <c r="B72" s="13"/>
      <c r="C72" s="13"/>
    </row>
    <row r="73" spans="1:3" ht="31.5" customHeight="1">
      <c r="A73" s="13"/>
      <c r="B73" s="13"/>
      <c r="C73" s="13"/>
    </row>
    <row r="74" spans="1:3" ht="31.5" customHeight="1">
      <c r="A74" s="13"/>
      <c r="B74" s="13"/>
      <c r="C74" s="13"/>
    </row>
    <row r="75" spans="1:3" ht="31.5" customHeight="1">
      <c r="A75" s="13"/>
      <c r="B75" s="13"/>
      <c r="C75" s="13"/>
    </row>
    <row r="76" spans="1:3" ht="31.5" customHeight="1">
      <c r="A76" s="13"/>
      <c r="B76" s="13"/>
      <c r="C76" s="13"/>
    </row>
    <row r="77" spans="1:3" ht="31.5" customHeight="1">
      <c r="A77" s="13"/>
      <c r="B77" s="13"/>
      <c r="C77" s="13"/>
    </row>
    <row r="78" spans="1:3" ht="31.5" customHeight="1">
      <c r="A78" s="13"/>
      <c r="B78" s="13"/>
      <c r="C78" s="13"/>
    </row>
    <row r="79" spans="1:3" ht="31.5" customHeight="1">
      <c r="A79" s="13"/>
      <c r="B79" s="13"/>
      <c r="C79" s="13"/>
    </row>
    <row r="80" spans="1:3" ht="31.5" customHeight="1">
      <c r="A80" s="13"/>
      <c r="B80" s="13"/>
      <c r="C80" s="13"/>
    </row>
    <row r="81" spans="1:3" ht="31.5" customHeight="1">
      <c r="A81" s="13"/>
      <c r="B81" s="13"/>
      <c r="C81" s="13"/>
    </row>
    <row r="82" spans="1:3" ht="31.5" customHeight="1">
      <c r="A82" s="13"/>
      <c r="B82" s="13"/>
      <c r="C82" s="13"/>
    </row>
    <row r="83" spans="1:3" ht="31.5" customHeight="1">
      <c r="A83" s="13"/>
      <c r="B83" s="13"/>
      <c r="C83" s="13"/>
    </row>
    <row r="84" spans="1:3" ht="31.5" customHeight="1">
      <c r="A84" s="13"/>
      <c r="B84" s="13"/>
      <c r="C84" s="13"/>
    </row>
    <row r="85" spans="1:3" ht="31.5" customHeight="1">
      <c r="A85" s="13"/>
      <c r="B85" s="13"/>
      <c r="C85" s="13"/>
    </row>
    <row r="86" spans="1:3" ht="31.5" customHeight="1">
      <c r="A86" s="13"/>
      <c r="B86" s="13"/>
      <c r="C86" s="13"/>
    </row>
    <row r="87" spans="1:3" ht="31.5" customHeight="1">
      <c r="A87" s="13"/>
      <c r="B87" s="13"/>
      <c r="C87" s="13"/>
    </row>
    <row r="88" spans="1:3" ht="31.5" customHeight="1">
      <c r="A88" s="13"/>
      <c r="B88" s="13"/>
      <c r="C88" s="13"/>
    </row>
    <row r="89" spans="1:3" ht="31.5" customHeight="1">
      <c r="A89" s="13"/>
      <c r="B89" s="13"/>
      <c r="C89" s="13"/>
    </row>
    <row r="90" spans="1:3" ht="31.5" customHeight="1">
      <c r="A90" s="13"/>
      <c r="B90" s="13"/>
      <c r="C90" s="13"/>
    </row>
    <row r="91" spans="1:3" ht="31.5" customHeight="1">
      <c r="A91" s="13"/>
      <c r="B91" s="13"/>
      <c r="C91" s="13"/>
    </row>
    <row r="92" spans="1:3" ht="31.5" customHeight="1">
      <c r="A92" s="13"/>
      <c r="B92" s="13"/>
      <c r="C92" s="13"/>
    </row>
    <row r="93" spans="1:3" ht="31.5" customHeight="1">
      <c r="A93" s="13"/>
      <c r="B93" s="13"/>
      <c r="C93" s="13"/>
    </row>
    <row r="94" spans="1:3" ht="31.5" customHeight="1">
      <c r="A94" s="13"/>
      <c r="B94" s="13"/>
      <c r="C94" s="13"/>
    </row>
    <row r="95" spans="1:3" ht="14.25" customHeight="1"/>
    <row r="96" spans="1:3" ht="14.25" customHeight="1"/>
    <row r="97" ht="14.25" customHeight="1"/>
    <row r="98" ht="31.5" customHeight="1"/>
    <row r="99" ht="31.5" customHeight="1"/>
    <row r="100" ht="31.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</sheetData>
  <sheetProtection algorithmName="SHA-512" hashValue="TZr7QmJ/Sn+ss1iDepHVz96Ye4rlII5hG1TCRrQXx+F95dbRZPpoPL9tztieZkN4fd//mOixmsMh6OhVp+Pyhg==" saltValue="mgX/fT6V1OiMkYmGYBZnRA==" spinCount="100000" sheet="1" objects="1" scenarios="1" selectLockedCells="1" selectUnlockedCells="1"/>
  <mergeCells count="1">
    <mergeCell ref="A1:Q1"/>
  </mergeCells>
  <conditionalFormatting sqref="D6:Q20">
    <cfRule type="containsText" dxfId="8" priority="5" operator="containsText" text="غياب">
      <formula>NOT(ISERROR(SEARCH("غياب",D6)))</formula>
    </cfRule>
    <cfRule type="containsBlanks" dxfId="7" priority="11">
      <formula>LEN(TRIM(D6))=0</formula>
    </cfRule>
    <cfRule type="cellIs" dxfId="6" priority="13" operator="between">
      <formula>0</formula>
      <formula>49</formula>
    </cfRule>
  </conditionalFormatting>
  <conditionalFormatting sqref="G6:M20">
    <cfRule type="cellIs" dxfId="5" priority="6" operator="between">
      <formula>0</formula>
      <formula>59</formula>
    </cfRule>
    <cfRule type="containsBlanks" dxfId="4" priority="7">
      <formula>LEN(TRIM(G6))=0</formula>
    </cfRule>
  </conditionalFormatting>
  <conditionalFormatting sqref="Q6:Q20">
    <cfRule type="containsText" dxfId="3" priority="1" operator="containsText" text="له دور ثاني">
      <formula>NOT(ISERROR(SEARCH("له دور ثاني",Q6)))</formula>
    </cfRule>
    <cfRule type="containsText" dxfId="2" priority="2" operator="containsText" text="إنقطاع">
      <formula>NOT(ISERROR(SEARCH("إنقطاع",Q6)))</formula>
    </cfRule>
    <cfRule type="containsText" dxfId="1" priority="3" operator="containsText" text="إيقاف قيد">
      <formula>NOT(ISERROR(SEARCH("إيقاف قيد",Q6)))</formula>
    </cfRule>
    <cfRule type="containsText" dxfId="0" priority="4" operator="containsText" text="إنتقال">
      <formula>NOT(ISERROR(SEARCH("إنتقال",Q6)))</formula>
    </cfRule>
  </conditionalFormatting>
  <printOptions horizontalCentered="1" verticalCentered="1"/>
  <pageMargins left="0.70866141732283472" right="0.70866141732283472" top="1.5354330708661419" bottom="0.74803149606299213" header="0" footer="0"/>
  <pageSetup paperSize="9" scale="35" fitToWidth="2" fitToHeight="0" orientation="landscape" r:id="rId1"/>
  <headerFooter>
    <oddHeader>&amp;L&amp;22العام الجامعي 2024-2025م&amp;R&amp;22قسم الدراسة والامتحانات</oddHeader>
    <oddFooter>&amp;L&amp;18&amp;N&amp;C&amp;22يقصد بالعلامة (X) سبق نجاحه والعلامة (*) ايقاف قيد والعلامة (#) انقطاع والعلامة (غياب) غياب بإحدي الامتحانات النهائية &amp;R&amp;18&amp;D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139"/>
  <sheetViews>
    <sheetView rightToLeft="1" workbookViewId="0">
      <pane xSplit="3" ySplit="1" topLeftCell="D2" activePane="bottomRight" state="frozen"/>
      <selection pane="topRight"/>
      <selection pane="bottomLeft"/>
      <selection pane="bottomRight" activeCell="F20" sqref="F20"/>
    </sheetView>
  </sheetViews>
  <sheetFormatPr defaultColWidth="12.625" defaultRowHeight="15" customHeight="1"/>
  <cols>
    <col min="1" max="1" width="7" customWidth="1"/>
    <col min="2" max="2" width="27.625" customWidth="1"/>
    <col min="3" max="3" width="15.375" customWidth="1"/>
    <col min="4" max="4" width="10.875" customWidth="1"/>
    <col min="5" max="5" width="10.125" customWidth="1"/>
    <col min="6" max="6" width="30.375" customWidth="1"/>
    <col min="7" max="8" width="8.625" customWidth="1"/>
    <col min="9" max="9" width="31.625" customWidth="1"/>
    <col min="10" max="11" width="8.625" customWidth="1"/>
    <col min="12" max="12" width="16.625" customWidth="1"/>
    <col min="13" max="14" width="8.625" customWidth="1"/>
    <col min="15" max="15" width="16.625" customWidth="1"/>
    <col min="16" max="17" width="8.625" customWidth="1"/>
    <col min="18" max="18" width="16.625" customWidth="1"/>
    <col min="19" max="20" width="8.625" customWidth="1"/>
    <col min="21" max="21" width="18.625" customWidth="1"/>
    <col min="22" max="23" width="8.625" customWidth="1"/>
    <col min="24" max="24" width="25.875" customWidth="1"/>
    <col min="25" max="27" width="16.625" customWidth="1"/>
    <col min="28" max="29" width="8.625" customWidth="1"/>
    <col min="30" max="32" width="16.625" customWidth="1"/>
    <col min="33" max="33" width="23.625" customWidth="1"/>
    <col min="34" max="34" width="12.875" customWidth="1"/>
    <col min="35" max="35" width="12" customWidth="1"/>
    <col min="36" max="36" width="11.25" customWidth="1"/>
    <col min="37" max="38" width="16.625" customWidth="1"/>
  </cols>
  <sheetData>
    <row r="1" spans="1:38" ht="14.25" customHeight="1">
      <c r="A1" s="2" t="s">
        <v>5</v>
      </c>
      <c r="B1" s="2" t="s">
        <v>1</v>
      </c>
      <c r="C1" s="2" t="s">
        <v>6</v>
      </c>
      <c r="D1" s="80" t="s">
        <v>44</v>
      </c>
      <c r="E1" s="81"/>
      <c r="F1" s="82"/>
      <c r="G1" s="80" t="s">
        <v>45</v>
      </c>
      <c r="H1" s="81"/>
      <c r="I1" s="82"/>
      <c r="J1" s="80" t="s">
        <v>46</v>
      </c>
      <c r="K1" s="81"/>
      <c r="L1" s="82"/>
      <c r="M1" s="80" t="s">
        <v>47</v>
      </c>
      <c r="N1" s="81"/>
      <c r="O1" s="82"/>
      <c r="P1" s="80" t="s">
        <v>48</v>
      </c>
      <c r="Q1" s="81"/>
      <c r="R1" s="82"/>
      <c r="S1" s="80" t="s">
        <v>49</v>
      </c>
      <c r="T1" s="81"/>
      <c r="U1" s="82"/>
      <c r="V1" s="80" t="s">
        <v>50</v>
      </c>
      <c r="W1" s="81"/>
      <c r="X1" s="82"/>
      <c r="Y1" s="80" t="s">
        <v>51</v>
      </c>
      <c r="Z1" s="81"/>
      <c r="AA1" s="82"/>
      <c r="AB1" s="80" t="s">
        <v>52</v>
      </c>
      <c r="AC1" s="81"/>
      <c r="AD1" s="82"/>
      <c r="AE1" s="80" t="s">
        <v>53</v>
      </c>
      <c r="AF1" s="81"/>
      <c r="AG1" s="82"/>
      <c r="AH1" s="6" t="s">
        <v>54</v>
      </c>
      <c r="AI1" s="6" t="s">
        <v>39</v>
      </c>
      <c r="AJ1" s="6" t="s">
        <v>40</v>
      </c>
      <c r="AK1" s="6" t="s">
        <v>13</v>
      </c>
      <c r="AL1" s="6" t="s">
        <v>55</v>
      </c>
    </row>
    <row r="2" spans="1:38" ht="14.25" customHeight="1">
      <c r="A2" s="3">
        <f>الطلبة!A3</f>
        <v>1</v>
      </c>
      <c r="B2" s="4" t="str">
        <f>الطلبة!B3</f>
        <v>عطية الدهماني عطية خليفة</v>
      </c>
      <c r="C2" s="4">
        <f>الطلبة!C3</f>
        <v>17250049</v>
      </c>
      <c r="D2" s="5">
        <f>'اللغة العربية'!H6</f>
        <v>3</v>
      </c>
      <c r="E2" s="5" t="str">
        <f>'اللغة العربية'!I6</f>
        <v>ضعيف جداً</v>
      </c>
      <c r="F2" s="5" t="str">
        <f>'اللغة العربية'!J6</f>
        <v>أقل من درجة الجمع</v>
      </c>
      <c r="G2" s="5">
        <f>'اللغة الانجليزية 1'!H6</f>
        <v>3</v>
      </c>
      <c r="H2" s="5" t="str">
        <f>'اللغة الانجليزية 1'!I6</f>
        <v>ضعيف جداً</v>
      </c>
      <c r="I2" s="5" t="str">
        <f>'اللغة الانجليزية 1'!J6</f>
        <v>أقل من درجة الجمع</v>
      </c>
      <c r="J2" s="5" t="str">
        <f>'مبادئ الحاسوب'!I6</f>
        <v>غياب</v>
      </c>
      <c r="K2" s="5" t="str">
        <f>'مبادئ الحاسوب'!J6</f>
        <v>غياب</v>
      </c>
      <c r="L2" s="5" t="str">
        <f>'مبادئ الحاسوب'!K6</f>
        <v>له دور ثاني -غياب نظري</v>
      </c>
      <c r="M2" s="5">
        <f>'علم الاحياء الدقيقة'!I6</f>
        <v>0</v>
      </c>
      <c r="N2" s="5" t="str">
        <f>'علم الاحياء الدقيقة'!J6</f>
        <v>ضعيف جداً</v>
      </c>
      <c r="O2" s="5" t="str">
        <f>'علم الاحياء الدقيقة'!K6</f>
        <v>له دور ثاني- درجة العملي</v>
      </c>
      <c r="P2" s="5">
        <f>'علم الطفليات الطبية'!I6</f>
        <v>6</v>
      </c>
      <c r="Q2" s="5" t="str">
        <f>'علم الطفليات الطبية'!J6</f>
        <v>ضعيف جداً</v>
      </c>
      <c r="R2" s="5" t="str">
        <f>'علم الطفليات الطبية'!K6</f>
        <v>له دور ثاني- درجة العملي</v>
      </c>
      <c r="S2" s="5">
        <f>'علم التشريح'!I6</f>
        <v>0</v>
      </c>
      <c r="T2" s="5" t="str">
        <f>'علم التشريح'!J6</f>
        <v>ضعيف جداً</v>
      </c>
      <c r="U2" s="5" t="str">
        <f>'علم التشريح'!K6</f>
        <v>له دور ثاني- درجة العملي</v>
      </c>
      <c r="V2" s="5">
        <f>'علم وظائف الاعضاء'!I6</f>
        <v>8</v>
      </c>
      <c r="W2" s="5" t="str">
        <f>'علم وظائف الاعضاء'!J6</f>
        <v>ضعيف جداً</v>
      </c>
      <c r="X2" s="5" t="str">
        <f>'علم وظائف الاعضاء'!K6</f>
        <v>له دور ثاني- درجة العملي</v>
      </c>
      <c r="Y2" s="5">
        <f>'علم الأنسجة'!I6</f>
        <v>2</v>
      </c>
      <c r="Z2" s="5" t="str">
        <f>'علم الأنسجة'!J6</f>
        <v>ضعيف جداً</v>
      </c>
      <c r="AA2" s="5" t="str">
        <f>'علم الأنسجة'!K6</f>
        <v>له دور ثاني- درجة العملي</v>
      </c>
      <c r="AB2" s="5">
        <f>'الكيمياء الحيوية'!I6</f>
        <v>4</v>
      </c>
      <c r="AC2" s="5" t="str">
        <f>'الكيمياء الحيوية'!J6</f>
        <v>ضعيف جداً</v>
      </c>
      <c r="AD2" s="5" t="str">
        <f>'الكيمياء الحيوية'!K6</f>
        <v>له دور ثاني- درجة العملي</v>
      </c>
      <c r="AE2" s="5" t="str">
        <f>'اسس التمريض'!I6</f>
        <v>غياب</v>
      </c>
      <c r="AF2" s="5" t="str">
        <f>'اسس التمريض'!J6</f>
        <v>غياب</v>
      </c>
      <c r="AG2" s="5" t="str">
        <f>'اسس التمريض'!K6</f>
        <v>له دور ثاني -غياب نظري</v>
      </c>
      <c r="AH2" s="5" t="str">
        <f>'الكشف النهائي'!N6</f>
        <v/>
      </c>
      <c r="AI2" s="7" t="str">
        <f>'الكشف النهائي'!O6</f>
        <v/>
      </c>
      <c r="AJ2" s="5" t="str">
        <f>'الكشف النهائي'!P6</f>
        <v/>
      </c>
      <c r="AK2" s="5" t="str">
        <f>'الكشف النهائي'!Q6</f>
        <v>له دور ثاني</v>
      </c>
      <c r="AL2" s="8"/>
    </row>
    <row r="3" spans="1:38" ht="14.25" customHeight="1">
      <c r="A3" s="3">
        <f>الطلبة!A4</f>
        <v>2</v>
      </c>
      <c r="B3" s="5" t="str">
        <f>الطلبة!B4</f>
        <v>عبد السلام خالد عمر صالح</v>
      </c>
      <c r="C3" s="5">
        <f>الطلبة!C4</f>
        <v>17250037</v>
      </c>
      <c r="D3" s="5">
        <f>'اللغة العربية'!H7</f>
        <v>14</v>
      </c>
      <c r="E3" s="5" t="str">
        <f>'اللغة العربية'!I7</f>
        <v>ضعيف جداً</v>
      </c>
      <c r="F3" s="5" t="str">
        <f>'اللغة العربية'!J7</f>
        <v>أقل من درجة الجمع</v>
      </c>
      <c r="G3" s="5">
        <f>'اللغة الانجليزية 1'!H7</f>
        <v>12</v>
      </c>
      <c r="H3" s="5" t="str">
        <f>'اللغة الانجليزية 1'!I7</f>
        <v>ضعيف جداً</v>
      </c>
      <c r="I3" s="5" t="str">
        <f>'اللغة الانجليزية 1'!J7</f>
        <v>أقل من درجة الجمع</v>
      </c>
      <c r="J3" s="5">
        <f>'مبادئ الحاسوب'!I7</f>
        <v>9</v>
      </c>
      <c r="K3" s="5" t="str">
        <f>'مبادئ الحاسوب'!J7</f>
        <v>ضعيف جداً</v>
      </c>
      <c r="L3" s="5" t="str">
        <f>'مبادئ الحاسوب'!K7</f>
        <v>له دور ثاني- درجة العملي</v>
      </c>
      <c r="M3" s="5">
        <f>'علم الاحياء الدقيقة'!I7</f>
        <v>61</v>
      </c>
      <c r="N3" s="5" t="str">
        <f>'علم الاحياء الدقيقة'!J7</f>
        <v>مقبول</v>
      </c>
      <c r="O3" s="5" t="str">
        <f>'علم الاحياء الدقيقة'!K7</f>
        <v>ناحج</v>
      </c>
      <c r="P3" s="5">
        <f>'علم الطفليات الطبية'!I7</f>
        <v>7</v>
      </c>
      <c r="Q3" s="5" t="str">
        <f>'علم الطفليات الطبية'!J7</f>
        <v>ضعيف جداً</v>
      </c>
      <c r="R3" s="5" t="str">
        <f>'علم الطفليات الطبية'!K7</f>
        <v>له دور ثاني- درجة العملي</v>
      </c>
      <c r="S3" s="5">
        <f>'علم التشريح'!I7</f>
        <v>60</v>
      </c>
      <c r="T3" s="5" t="str">
        <f>'علم التشريح'!J7</f>
        <v>مقبول</v>
      </c>
      <c r="U3" s="5" t="str">
        <f>'علم التشريح'!K7</f>
        <v>ناحج</v>
      </c>
      <c r="V3" s="5">
        <f>'علم وظائف الاعضاء'!I7</f>
        <v>43.5</v>
      </c>
      <c r="W3" s="5" t="str">
        <f>'علم وظائف الاعضاء'!J7</f>
        <v>ضعيف</v>
      </c>
      <c r="X3" s="5" t="str">
        <f>'علم وظائف الاعضاء'!K7</f>
        <v>له دور ثاني</v>
      </c>
      <c r="Y3" s="5">
        <f>'علم الأنسجة'!I7</f>
        <v>47.5</v>
      </c>
      <c r="Z3" s="5" t="str">
        <f>'علم الأنسجة'!J7</f>
        <v>ضعيف</v>
      </c>
      <c r="AA3" s="5" t="str">
        <f>'علم الأنسجة'!K7</f>
        <v>له دور ثاني</v>
      </c>
      <c r="AB3" s="5">
        <f>'الكيمياء الحيوية'!I7</f>
        <v>8</v>
      </c>
      <c r="AC3" s="5" t="str">
        <f>'الكيمياء الحيوية'!J7</f>
        <v>ضعيف جداً</v>
      </c>
      <c r="AD3" s="5" t="str">
        <f>'الكيمياء الحيوية'!K7</f>
        <v>له دور ثاني- درجة العملي</v>
      </c>
      <c r="AE3" s="5">
        <f>'اسس التمريض'!I7</f>
        <v>60</v>
      </c>
      <c r="AF3" s="5" t="str">
        <f>'اسس التمريض'!J7</f>
        <v>مقبول</v>
      </c>
      <c r="AG3" s="5" t="str">
        <f>'اسس التمريض'!K7</f>
        <v>ناحج</v>
      </c>
      <c r="AH3" s="5" t="str">
        <f>'الكشف النهائي'!N7</f>
        <v/>
      </c>
      <c r="AI3" s="7" t="str">
        <f>'الكشف النهائي'!O7</f>
        <v/>
      </c>
      <c r="AJ3" s="5" t="str">
        <f>'الكشف النهائي'!P7</f>
        <v/>
      </c>
      <c r="AK3" s="5" t="str">
        <f>'الكشف النهائي'!Q7</f>
        <v>له دور ثاني</v>
      </c>
      <c r="AL3" s="8"/>
    </row>
    <row r="4" spans="1:38" ht="14.25" customHeight="1">
      <c r="A4" s="3">
        <f>الطلبة!A5</f>
        <v>3</v>
      </c>
      <c r="B4" s="5" t="str">
        <f>الطلبة!B5</f>
        <v>حسن رضا حسن محمد</v>
      </c>
      <c r="C4" s="5">
        <f>الطلبة!C5</f>
        <v>17250040</v>
      </c>
      <c r="D4" s="5">
        <f>'اللغة العربية'!H8</f>
        <v>40</v>
      </c>
      <c r="E4" s="5" t="str">
        <f>'اللغة العربية'!I8</f>
        <v>ضعيف</v>
      </c>
      <c r="F4" s="5" t="str">
        <f>'اللغة العربية'!J8</f>
        <v>له دور ثاني</v>
      </c>
      <c r="G4" s="5">
        <f>'اللغة الانجليزية 1'!H8</f>
        <v>50</v>
      </c>
      <c r="H4" s="5" t="str">
        <f>'اللغة الانجليزية 1'!I8</f>
        <v>مقبول</v>
      </c>
      <c r="I4" s="5" t="str">
        <f>'اللغة الانجليزية 1'!J8</f>
        <v>ناحج</v>
      </c>
      <c r="J4" s="5">
        <f>'مبادئ الحاسوب'!I8</f>
        <v>50</v>
      </c>
      <c r="K4" s="5" t="str">
        <f>'مبادئ الحاسوب'!J8</f>
        <v>مقبول</v>
      </c>
      <c r="L4" s="5" t="str">
        <f>'مبادئ الحاسوب'!K8</f>
        <v>ناحج</v>
      </c>
      <c r="M4" s="5">
        <f>'علم الاحياء الدقيقة'!I8</f>
        <v>63</v>
      </c>
      <c r="N4" s="5" t="str">
        <f>'علم الاحياء الدقيقة'!J8</f>
        <v>مقبول</v>
      </c>
      <c r="O4" s="5" t="str">
        <f>'علم الاحياء الدقيقة'!K8</f>
        <v>ناحج</v>
      </c>
      <c r="P4" s="5">
        <f>'علم الطفليات الطبية'!I8</f>
        <v>56</v>
      </c>
      <c r="Q4" s="5" t="str">
        <f>'علم الطفليات الطبية'!J8</f>
        <v>ضعيف</v>
      </c>
      <c r="R4" s="5" t="str">
        <f>'علم الطفليات الطبية'!K8</f>
        <v>له دور ثاني</v>
      </c>
      <c r="S4" s="5">
        <f>'علم التشريح'!I8</f>
        <v>64</v>
      </c>
      <c r="T4" s="5" t="str">
        <f>'علم التشريح'!J8</f>
        <v>مقبول</v>
      </c>
      <c r="U4" s="5" t="str">
        <f>'علم التشريح'!K8</f>
        <v>ناحج</v>
      </c>
      <c r="V4" s="5">
        <f>'علم وظائف الاعضاء'!I8</f>
        <v>12.5</v>
      </c>
      <c r="W4" s="5" t="str">
        <f>'علم وظائف الاعضاء'!J8</f>
        <v>ضعيف جداً</v>
      </c>
      <c r="X4" s="5" t="str">
        <f>'علم وظائف الاعضاء'!K8</f>
        <v>أقل من درجة الجمع</v>
      </c>
      <c r="Y4" s="5">
        <f>'علم الأنسجة'!I8</f>
        <v>11</v>
      </c>
      <c r="Z4" s="5" t="str">
        <f>'علم الأنسجة'!J8</f>
        <v>ضعيف جداً</v>
      </c>
      <c r="AA4" s="5" t="str">
        <f>'علم الأنسجة'!K8</f>
        <v>أقل من درجة الجمع</v>
      </c>
      <c r="AB4" s="5">
        <f>'الكيمياء الحيوية'!I8</f>
        <v>53</v>
      </c>
      <c r="AC4" s="5" t="str">
        <f>'الكيمياء الحيوية'!J8</f>
        <v>ضعيف</v>
      </c>
      <c r="AD4" s="5" t="str">
        <f>'الكيمياء الحيوية'!K8</f>
        <v>له دور ثاني</v>
      </c>
      <c r="AE4" s="5">
        <f>'اسس التمريض'!I8</f>
        <v>63.5</v>
      </c>
      <c r="AF4" s="5" t="str">
        <f>'اسس التمريض'!J8</f>
        <v>مقبول</v>
      </c>
      <c r="AG4" s="5" t="str">
        <f>'اسس التمريض'!K8</f>
        <v>ناحج</v>
      </c>
      <c r="AH4" s="5" t="str">
        <f>'الكشف النهائي'!N8</f>
        <v/>
      </c>
      <c r="AI4" s="7" t="str">
        <f>'الكشف النهائي'!O8</f>
        <v/>
      </c>
      <c r="AJ4" s="5" t="str">
        <f>'الكشف النهائي'!P8</f>
        <v/>
      </c>
      <c r="AK4" s="5" t="str">
        <f>'الكشف النهائي'!Q8</f>
        <v>له دور ثاني</v>
      </c>
      <c r="AL4" s="8"/>
    </row>
    <row r="5" spans="1:38" ht="14.25" customHeight="1">
      <c r="A5" s="3">
        <f>الطلبة!A6</f>
        <v>4</v>
      </c>
      <c r="B5" s="5" t="str">
        <f>الطلبة!B6</f>
        <v>محمد محمد حماد حماد</v>
      </c>
      <c r="C5" s="5">
        <f>الطلبة!C6</f>
        <v>17250041</v>
      </c>
      <c r="D5" s="5">
        <f>'اللغة العربية'!H9</f>
        <v>43</v>
      </c>
      <c r="E5" s="5" t="str">
        <f>'اللغة العربية'!I9</f>
        <v>ضعيف</v>
      </c>
      <c r="F5" s="5" t="str">
        <f>'اللغة العربية'!J9</f>
        <v>له دور ثاني</v>
      </c>
      <c r="G5" s="5">
        <f>'اللغة الانجليزية 1'!H9</f>
        <v>16</v>
      </c>
      <c r="H5" s="5" t="str">
        <f>'اللغة الانجليزية 1'!I9</f>
        <v>ضعيف جداً</v>
      </c>
      <c r="I5" s="5" t="str">
        <f>'اللغة الانجليزية 1'!J9</f>
        <v>أقل من درجة الجمع</v>
      </c>
      <c r="J5" s="5">
        <f>'مبادئ الحاسوب'!I9</f>
        <v>50</v>
      </c>
      <c r="K5" s="5" t="str">
        <f>'مبادئ الحاسوب'!J9</f>
        <v>مقبول</v>
      </c>
      <c r="L5" s="5" t="str">
        <f>'مبادئ الحاسوب'!K9</f>
        <v>ناحج</v>
      </c>
      <c r="M5" s="5">
        <f>'علم الاحياء الدقيقة'!I9</f>
        <v>8</v>
      </c>
      <c r="N5" s="5" t="str">
        <f>'علم الاحياء الدقيقة'!J9</f>
        <v>ضعيف جداً</v>
      </c>
      <c r="O5" s="5" t="str">
        <f>'علم الاحياء الدقيقة'!K9</f>
        <v>له دور ثاني- درجة العملي</v>
      </c>
      <c r="P5" s="5">
        <f>'علم الطفليات الطبية'!I9</f>
        <v>52</v>
      </c>
      <c r="Q5" s="5" t="str">
        <f>'علم الطفليات الطبية'!J9</f>
        <v>ضعيف</v>
      </c>
      <c r="R5" s="5" t="str">
        <f>'علم الطفليات الطبية'!K9</f>
        <v>له دور ثاني</v>
      </c>
      <c r="S5" s="5">
        <f>'علم التشريح'!I9</f>
        <v>63</v>
      </c>
      <c r="T5" s="5" t="str">
        <f>'علم التشريح'!J9</f>
        <v>مقبول</v>
      </c>
      <c r="U5" s="5" t="str">
        <f>'علم التشريح'!K9</f>
        <v>ناحج</v>
      </c>
      <c r="V5" s="5" t="str">
        <f>'علم وظائف الاعضاء'!I9</f>
        <v>غياب</v>
      </c>
      <c r="W5" s="5" t="str">
        <f>'علم وظائف الاعضاء'!J9</f>
        <v>غياب</v>
      </c>
      <c r="X5" s="5" t="str">
        <f>'علم وظائف الاعضاء'!K9</f>
        <v>له دور ثاني-غياب عملي</v>
      </c>
      <c r="Y5" s="5" t="str">
        <f>'علم الأنسجة'!I9</f>
        <v>غياب</v>
      </c>
      <c r="Z5" s="5" t="str">
        <f>'علم الأنسجة'!J9</f>
        <v>غياب</v>
      </c>
      <c r="AA5" s="5" t="str">
        <f>'علم الأنسجة'!K9</f>
        <v>له دور ثاني-غياب عملي</v>
      </c>
      <c r="AB5" s="5">
        <f>'الكيمياء الحيوية'!I9</f>
        <v>8</v>
      </c>
      <c r="AC5" s="5" t="str">
        <f>'الكيمياء الحيوية'!J9</f>
        <v>ضعيف جداً</v>
      </c>
      <c r="AD5" s="5" t="str">
        <f>'الكيمياء الحيوية'!K9</f>
        <v>له دور ثاني- درجة العملي</v>
      </c>
      <c r="AE5" s="5">
        <f>'اسس التمريض'!I9</f>
        <v>53</v>
      </c>
      <c r="AF5" s="5" t="str">
        <f>'اسس التمريض'!J9</f>
        <v>ضعيف</v>
      </c>
      <c r="AG5" s="5" t="str">
        <f>'اسس التمريض'!K9</f>
        <v>له دور ثاني</v>
      </c>
      <c r="AH5" s="5" t="str">
        <f>'الكشف النهائي'!N9</f>
        <v/>
      </c>
      <c r="AI5" s="7" t="str">
        <f>'الكشف النهائي'!O9</f>
        <v/>
      </c>
      <c r="AJ5" s="5" t="str">
        <f>'الكشف النهائي'!P9</f>
        <v/>
      </c>
      <c r="AK5" s="5" t="str">
        <f>'الكشف النهائي'!Q9</f>
        <v>له دور ثاني</v>
      </c>
      <c r="AL5" s="8"/>
    </row>
    <row r="6" spans="1:38" ht="14.25" customHeight="1">
      <c r="A6" s="3">
        <f>الطلبة!A7</f>
        <v>5</v>
      </c>
      <c r="B6" s="5" t="str">
        <f>الطلبة!B7</f>
        <v>شهد محمد رابح عبد السلام</v>
      </c>
      <c r="C6" s="5">
        <f>الطلبة!C7</f>
        <v>17250036</v>
      </c>
      <c r="D6" s="5">
        <f>'اللغة العربية'!H10</f>
        <v>20</v>
      </c>
      <c r="E6" s="5" t="str">
        <f>'اللغة العربية'!I10</f>
        <v>ضعيف جداً</v>
      </c>
      <c r="F6" s="5" t="str">
        <f>'اللغة العربية'!J10</f>
        <v>أقل من درجة الجمع</v>
      </c>
      <c r="G6" s="5">
        <f>'اللغة الانجليزية 1'!H10</f>
        <v>14</v>
      </c>
      <c r="H6" s="5" t="str">
        <f>'اللغة الانجليزية 1'!I10</f>
        <v>ضعيف جداً</v>
      </c>
      <c r="I6" s="5" t="str">
        <f>'اللغة الانجليزية 1'!J10</f>
        <v>أقل من درجة الجمع</v>
      </c>
      <c r="J6" s="5">
        <f>'مبادئ الحاسوب'!I10</f>
        <v>52</v>
      </c>
      <c r="K6" s="5" t="str">
        <f>'مبادئ الحاسوب'!J10</f>
        <v>مقبول</v>
      </c>
      <c r="L6" s="5" t="str">
        <f>'مبادئ الحاسوب'!K10</f>
        <v>ناحج</v>
      </c>
      <c r="M6" s="5">
        <f>'علم الاحياء الدقيقة'!I10</f>
        <v>64</v>
      </c>
      <c r="N6" s="5" t="str">
        <f>'علم الاحياء الدقيقة'!J10</f>
        <v>مقبول</v>
      </c>
      <c r="O6" s="5" t="str">
        <f>'علم الاحياء الدقيقة'!K10</f>
        <v>ناحج</v>
      </c>
      <c r="P6" s="5">
        <f>'علم الطفليات الطبية'!I10</f>
        <v>63</v>
      </c>
      <c r="Q6" s="5" t="str">
        <f>'علم الطفليات الطبية'!J10</f>
        <v>مقبول</v>
      </c>
      <c r="R6" s="5" t="str">
        <f>'علم الطفليات الطبية'!K10</f>
        <v>ناحج</v>
      </c>
      <c r="S6" s="5">
        <f>'علم التشريح'!I10</f>
        <v>64</v>
      </c>
      <c r="T6" s="5" t="str">
        <f>'علم التشريح'!J10</f>
        <v>مقبول</v>
      </c>
      <c r="U6" s="5" t="str">
        <f>'علم التشريح'!K10</f>
        <v>ناحج</v>
      </c>
      <c r="V6" s="5">
        <f>'علم وظائف الاعضاء'!I10</f>
        <v>8</v>
      </c>
      <c r="W6" s="5" t="str">
        <f>'علم وظائف الاعضاء'!J10</f>
        <v>ضعيف جداً</v>
      </c>
      <c r="X6" s="5" t="str">
        <f>'علم وظائف الاعضاء'!K10</f>
        <v>له دور ثاني- درجة العملي</v>
      </c>
      <c r="Y6" s="5">
        <f>'علم الأنسجة'!I10</f>
        <v>71.5</v>
      </c>
      <c r="Z6" s="5" t="str">
        <f>'علم الأنسجة'!J10</f>
        <v>جيد</v>
      </c>
      <c r="AA6" s="5" t="str">
        <f>'علم الأنسجة'!K10</f>
        <v>ناحج</v>
      </c>
      <c r="AB6" s="5">
        <f>'الكيمياء الحيوية'!I10</f>
        <v>51</v>
      </c>
      <c r="AC6" s="5" t="str">
        <f>'الكيمياء الحيوية'!J10</f>
        <v>ضعيف</v>
      </c>
      <c r="AD6" s="5" t="str">
        <f>'الكيمياء الحيوية'!K10</f>
        <v>له دور ثاني</v>
      </c>
      <c r="AE6" s="5">
        <f>'اسس التمريض'!I10</f>
        <v>67</v>
      </c>
      <c r="AF6" s="5" t="str">
        <f>'اسس التمريض'!J10</f>
        <v>جيد</v>
      </c>
      <c r="AG6" s="5" t="str">
        <f>'اسس التمريض'!K10</f>
        <v>ناحج</v>
      </c>
      <c r="AH6" s="5" t="str">
        <f>'الكشف النهائي'!N10</f>
        <v/>
      </c>
      <c r="AI6" s="7" t="str">
        <f>'الكشف النهائي'!O10</f>
        <v/>
      </c>
      <c r="AJ6" s="5" t="str">
        <f>'الكشف النهائي'!P10</f>
        <v/>
      </c>
      <c r="AK6" s="5" t="str">
        <f>'الكشف النهائي'!Q10</f>
        <v>له دور ثاني</v>
      </c>
      <c r="AL6" s="8"/>
    </row>
    <row r="7" spans="1:38" ht="14.25" customHeight="1">
      <c r="A7" s="3">
        <f>الطلبة!A8</f>
        <v>6</v>
      </c>
      <c r="B7" s="5" t="str">
        <f>الطلبة!B8</f>
        <v>عائشة مسعود امحمد صمبه</v>
      </c>
      <c r="C7" s="5">
        <f>الطلبة!C8</f>
        <v>17250038</v>
      </c>
      <c r="D7" s="5">
        <f>'اللغة العربية'!H11</f>
        <v>50</v>
      </c>
      <c r="E7" s="5" t="str">
        <f>'اللغة العربية'!I11</f>
        <v>مقبول</v>
      </c>
      <c r="F7" s="5" t="str">
        <f>'اللغة العربية'!J11</f>
        <v>ناحج</v>
      </c>
      <c r="G7" s="5">
        <f>'اللغة الانجليزية 1'!H11</f>
        <v>11</v>
      </c>
      <c r="H7" s="5" t="str">
        <f>'اللغة الانجليزية 1'!I11</f>
        <v>ضعيف جداً</v>
      </c>
      <c r="I7" s="5" t="str">
        <f>'اللغة الانجليزية 1'!J11</f>
        <v>أقل من درجة الجمع</v>
      </c>
      <c r="J7" s="5">
        <f>'مبادئ الحاسوب'!I11</f>
        <v>8</v>
      </c>
      <c r="K7" s="5" t="str">
        <f>'مبادئ الحاسوب'!J11</f>
        <v>ضعيف جداً</v>
      </c>
      <c r="L7" s="5" t="str">
        <f>'مبادئ الحاسوب'!K11</f>
        <v>له دور ثاني- درجة العملي</v>
      </c>
      <c r="M7" s="5">
        <f>'علم الاحياء الدقيقة'!I11</f>
        <v>70</v>
      </c>
      <c r="N7" s="5" t="str">
        <f>'علم الاحياء الدقيقة'!J11</f>
        <v>جيد</v>
      </c>
      <c r="O7" s="5" t="str">
        <f>'علم الاحياء الدقيقة'!K11</f>
        <v>ناحج</v>
      </c>
      <c r="P7" s="5">
        <f>'علم الطفليات الطبية'!I11</f>
        <v>63.5</v>
      </c>
      <c r="Q7" s="5" t="str">
        <f>'علم الطفليات الطبية'!J11</f>
        <v>مقبول</v>
      </c>
      <c r="R7" s="5" t="str">
        <f>'علم الطفليات الطبية'!K11</f>
        <v>ناحج</v>
      </c>
      <c r="S7" s="5">
        <f>'علم التشريح'!I11</f>
        <v>66</v>
      </c>
      <c r="T7" s="5" t="str">
        <f>'علم التشريح'!J11</f>
        <v>جيد</v>
      </c>
      <c r="U7" s="5" t="str">
        <f>'علم التشريح'!K11</f>
        <v>ناحج</v>
      </c>
      <c r="V7" s="5">
        <f>'علم وظائف الاعضاء'!I11</f>
        <v>48.5</v>
      </c>
      <c r="W7" s="5" t="str">
        <f>'علم وظائف الاعضاء'!J11</f>
        <v>ضعيف</v>
      </c>
      <c r="X7" s="5" t="str">
        <f>'علم وظائف الاعضاء'!K11</f>
        <v>له دور ثاني</v>
      </c>
      <c r="Y7" s="5">
        <f>'علم الأنسجة'!I11</f>
        <v>72</v>
      </c>
      <c r="Z7" s="5" t="str">
        <f>'علم الأنسجة'!J11</f>
        <v>جيد</v>
      </c>
      <c r="AA7" s="5" t="str">
        <f>'علم الأنسجة'!K11</f>
        <v>ناحج</v>
      </c>
      <c r="AB7" s="5">
        <f>'الكيمياء الحيوية'!I11</f>
        <v>7</v>
      </c>
      <c r="AC7" s="5" t="str">
        <f>'الكيمياء الحيوية'!J11</f>
        <v>ضعيف جداً</v>
      </c>
      <c r="AD7" s="5" t="str">
        <f>'الكيمياء الحيوية'!K11</f>
        <v>له دور ثاني- درجة العملي</v>
      </c>
      <c r="AE7" s="5">
        <f>'اسس التمريض'!I11</f>
        <v>70.5</v>
      </c>
      <c r="AF7" s="5" t="str">
        <f>'اسس التمريض'!J11</f>
        <v>جيد</v>
      </c>
      <c r="AG7" s="5" t="str">
        <f>'اسس التمريض'!K11</f>
        <v>ناحج</v>
      </c>
      <c r="AH7" s="5" t="str">
        <f>'الكشف النهائي'!N11</f>
        <v/>
      </c>
      <c r="AI7" s="7" t="str">
        <f>'الكشف النهائي'!O11</f>
        <v/>
      </c>
      <c r="AJ7" s="5" t="str">
        <f>'الكشف النهائي'!P11</f>
        <v/>
      </c>
      <c r="AK7" s="5" t="str">
        <f>'الكشف النهائي'!Q11</f>
        <v>له دور ثاني</v>
      </c>
      <c r="AL7" s="8"/>
    </row>
    <row r="8" spans="1:38" ht="14.25" customHeight="1">
      <c r="A8" s="3">
        <f>الطلبة!A9</f>
        <v>7</v>
      </c>
      <c r="B8" s="5" t="str">
        <f>الطلبة!B9</f>
        <v>فاطمة حسين خاطر محمد</v>
      </c>
      <c r="C8" s="5">
        <f>الطلبة!C9</f>
        <v>17250039</v>
      </c>
      <c r="D8" s="5">
        <f>'اللغة العربية'!H12</f>
        <v>80</v>
      </c>
      <c r="E8" s="5" t="str">
        <f>'اللغة العربية'!I12</f>
        <v>جيد جداً</v>
      </c>
      <c r="F8" s="5" t="str">
        <f>'اللغة العربية'!J12</f>
        <v>ناحج</v>
      </c>
      <c r="G8" s="5">
        <f>'اللغة الانجليزية 1'!H12</f>
        <v>64</v>
      </c>
      <c r="H8" s="5" t="str">
        <f>'اللغة الانجليزية 1'!I12</f>
        <v>مقبول</v>
      </c>
      <c r="I8" s="5" t="str">
        <f>'اللغة الانجليزية 1'!J12</f>
        <v>ناحج</v>
      </c>
      <c r="J8" s="5">
        <f>'مبادئ الحاسوب'!I12</f>
        <v>56</v>
      </c>
      <c r="K8" s="5" t="str">
        <f>'مبادئ الحاسوب'!J12</f>
        <v>مقبول</v>
      </c>
      <c r="L8" s="5" t="str">
        <f>'مبادئ الحاسوب'!K12</f>
        <v>ناحج</v>
      </c>
      <c r="M8" s="5">
        <f>'علم الاحياء الدقيقة'!I12</f>
        <v>89</v>
      </c>
      <c r="N8" s="5" t="str">
        <f>'علم الاحياء الدقيقة'!J12</f>
        <v>ممتاز</v>
      </c>
      <c r="O8" s="5" t="str">
        <f>'علم الاحياء الدقيقة'!K12</f>
        <v>ناحج</v>
      </c>
      <c r="P8" s="5">
        <f>'علم الطفليات الطبية'!I12</f>
        <v>69</v>
      </c>
      <c r="Q8" s="5" t="str">
        <f>'علم الطفليات الطبية'!J12</f>
        <v>جيد</v>
      </c>
      <c r="R8" s="5" t="str">
        <f>'علم الطفليات الطبية'!K12</f>
        <v>ناحج</v>
      </c>
      <c r="S8" s="5">
        <f>'علم التشريح'!I12</f>
        <v>74</v>
      </c>
      <c r="T8" s="5" t="str">
        <f>'علم التشريح'!J12</f>
        <v>جيد</v>
      </c>
      <c r="U8" s="5" t="str">
        <f>'علم التشريح'!K12</f>
        <v>ناحج</v>
      </c>
      <c r="V8" s="5">
        <f>'علم وظائف الاعضاء'!I12</f>
        <v>52.5</v>
      </c>
      <c r="W8" s="5" t="str">
        <f>'علم وظائف الاعضاء'!J12</f>
        <v>ضعيف</v>
      </c>
      <c r="X8" s="5" t="str">
        <f>'علم وظائف الاعضاء'!K12</f>
        <v>له دور ثاني</v>
      </c>
      <c r="Y8" s="5">
        <f>'علم الأنسجة'!I12</f>
        <v>84</v>
      </c>
      <c r="Z8" s="5" t="str">
        <f>'علم الأنسجة'!J12</f>
        <v>جيد جداً</v>
      </c>
      <c r="AA8" s="5" t="str">
        <f>'علم الأنسجة'!K12</f>
        <v>ناحج</v>
      </c>
      <c r="AB8" s="5">
        <f>'الكيمياء الحيوية'!I12</f>
        <v>62</v>
      </c>
      <c r="AC8" s="5" t="str">
        <f>'الكيمياء الحيوية'!J12</f>
        <v>مقبول</v>
      </c>
      <c r="AD8" s="5" t="str">
        <f>'الكيمياء الحيوية'!K12</f>
        <v>ناحج</v>
      </c>
      <c r="AE8" s="5">
        <f>'اسس التمريض'!I12</f>
        <v>77</v>
      </c>
      <c r="AF8" s="5" t="str">
        <f>'اسس التمريض'!J12</f>
        <v>جيد جداً</v>
      </c>
      <c r="AG8" s="5" t="str">
        <f>'اسس التمريض'!K12</f>
        <v>ناحج</v>
      </c>
      <c r="AH8" s="5" t="str">
        <f>'الكشف النهائي'!N12</f>
        <v/>
      </c>
      <c r="AI8" s="7" t="str">
        <f>'الكشف النهائي'!O12</f>
        <v/>
      </c>
      <c r="AJ8" s="5" t="str">
        <f>'الكشف النهائي'!P12</f>
        <v/>
      </c>
      <c r="AK8" s="5" t="str">
        <f>'الكشف النهائي'!Q12</f>
        <v>له دور ثاني</v>
      </c>
      <c r="AL8" s="8"/>
    </row>
    <row r="9" spans="1:38" ht="14.25" customHeight="1">
      <c r="A9" s="3">
        <f>الطلبة!A10</f>
        <v>8</v>
      </c>
      <c r="B9" s="5" t="str">
        <f>الطلبة!B10</f>
        <v>ماجدة محمد شحات امهيري</v>
      </c>
      <c r="C9" s="5">
        <f>الطلبة!C10</f>
        <v>17250043</v>
      </c>
      <c r="D9" s="5">
        <f>'اللغة العربية'!H13</f>
        <v>50</v>
      </c>
      <c r="E9" s="5" t="str">
        <f>'اللغة العربية'!I13</f>
        <v>مقبول</v>
      </c>
      <c r="F9" s="5" t="str">
        <f>'اللغة العربية'!J13</f>
        <v>ناحج</v>
      </c>
      <c r="G9" s="5">
        <f>'اللغة الانجليزية 1'!H13</f>
        <v>50</v>
      </c>
      <c r="H9" s="5" t="str">
        <f>'اللغة الانجليزية 1'!I13</f>
        <v>مقبول</v>
      </c>
      <c r="I9" s="5" t="str">
        <f>'اللغة الانجليزية 1'!J13</f>
        <v>ناحج</v>
      </c>
      <c r="J9" s="5">
        <f>'مبادئ الحاسوب'!I13</f>
        <v>52</v>
      </c>
      <c r="K9" s="5" t="str">
        <f>'مبادئ الحاسوب'!J13</f>
        <v>مقبول</v>
      </c>
      <c r="L9" s="5" t="str">
        <f>'مبادئ الحاسوب'!K13</f>
        <v>ناحج</v>
      </c>
      <c r="M9" s="5">
        <f>'علم الاحياء الدقيقة'!I13</f>
        <v>72</v>
      </c>
      <c r="N9" s="5" t="str">
        <f>'علم الاحياء الدقيقة'!J13</f>
        <v>جيد</v>
      </c>
      <c r="O9" s="5" t="str">
        <f>'علم الاحياء الدقيقة'!K13</f>
        <v>ناحج</v>
      </c>
      <c r="P9" s="5">
        <f>'علم الطفليات الطبية'!I13</f>
        <v>62.5</v>
      </c>
      <c r="Q9" s="5" t="str">
        <f>'علم الطفليات الطبية'!J13</f>
        <v>مقبول</v>
      </c>
      <c r="R9" s="5" t="str">
        <f>'علم الطفليات الطبية'!K13</f>
        <v>ناحج</v>
      </c>
      <c r="S9" s="5">
        <f>'علم التشريح'!I13</f>
        <v>74</v>
      </c>
      <c r="T9" s="5" t="str">
        <f>'علم التشريح'!J13</f>
        <v>جيد</v>
      </c>
      <c r="U9" s="5" t="str">
        <f>'علم التشريح'!K13</f>
        <v>ناحج</v>
      </c>
      <c r="V9" s="5">
        <f>'علم وظائف الاعضاء'!I13</f>
        <v>8</v>
      </c>
      <c r="W9" s="5" t="str">
        <f>'علم وظائف الاعضاء'!J13</f>
        <v>ضعيف جداً</v>
      </c>
      <c r="X9" s="5" t="str">
        <f>'علم وظائف الاعضاء'!K13</f>
        <v>له دور ثاني- درجة العملي</v>
      </c>
      <c r="Y9" s="5">
        <f>'علم الأنسجة'!I13</f>
        <v>6</v>
      </c>
      <c r="Z9" s="5" t="str">
        <f>'علم الأنسجة'!J13</f>
        <v>ضعيف جداً</v>
      </c>
      <c r="AA9" s="5" t="str">
        <f>'علم الأنسجة'!K13</f>
        <v>له دور ثاني- درجة العملي</v>
      </c>
      <c r="AB9" s="5">
        <f>'الكيمياء الحيوية'!I13</f>
        <v>60</v>
      </c>
      <c r="AC9" s="5" t="str">
        <f>'الكيمياء الحيوية'!J13</f>
        <v>مقبول</v>
      </c>
      <c r="AD9" s="5" t="str">
        <f>'الكيمياء الحيوية'!K13</f>
        <v>ناحج</v>
      </c>
      <c r="AE9" s="5">
        <f>'اسس التمريض'!I13</f>
        <v>75</v>
      </c>
      <c r="AF9" s="5" t="str">
        <f>'اسس التمريض'!J13</f>
        <v>جيد جداً</v>
      </c>
      <c r="AG9" s="5" t="str">
        <f>'اسس التمريض'!K13</f>
        <v>ناحج</v>
      </c>
      <c r="AH9" s="5" t="str">
        <f>'الكشف النهائي'!N13</f>
        <v/>
      </c>
      <c r="AI9" s="7" t="str">
        <f>'الكشف النهائي'!O13</f>
        <v/>
      </c>
      <c r="AJ9" s="5" t="str">
        <f>'الكشف النهائي'!P13</f>
        <v/>
      </c>
      <c r="AK9" s="5" t="str">
        <f>'الكشف النهائي'!Q13</f>
        <v>له دور ثاني</v>
      </c>
      <c r="AL9" s="8"/>
    </row>
    <row r="10" spans="1:38" ht="14.25" customHeight="1">
      <c r="A10" s="3">
        <f>الطلبة!A11</f>
        <v>9</v>
      </c>
      <c r="B10" s="5" t="str">
        <f>الطلبة!B11</f>
        <v>امل احمد ابراهيم عبد الرحمن</v>
      </c>
      <c r="C10" s="5">
        <f>الطلبة!C11</f>
        <v>17250044</v>
      </c>
      <c r="D10" s="5" t="str">
        <f>'اللغة العربية'!H14</f>
        <v>غياب</v>
      </c>
      <c r="E10" s="5" t="str">
        <f>'اللغة العربية'!I14</f>
        <v>غياب</v>
      </c>
      <c r="F10" s="5" t="str">
        <f>'اللغة العربية'!J14</f>
        <v>له دور ثاني-غياب نظري</v>
      </c>
      <c r="G10" s="5" t="str">
        <f>'اللغة الانجليزية 1'!H14</f>
        <v>غياب</v>
      </c>
      <c r="H10" s="5" t="str">
        <f>'اللغة الانجليزية 1'!I14</f>
        <v>غياب</v>
      </c>
      <c r="I10" s="5" t="str">
        <f>'اللغة الانجليزية 1'!J14</f>
        <v>له دور ثاني-غياب نظري</v>
      </c>
      <c r="J10" s="5" t="str">
        <f>'مبادئ الحاسوب'!I14</f>
        <v>غياب</v>
      </c>
      <c r="K10" s="5" t="str">
        <f>'مبادئ الحاسوب'!J14</f>
        <v>غياب</v>
      </c>
      <c r="L10" s="5" t="str">
        <f>'مبادئ الحاسوب'!K14</f>
        <v>له دور ثاني-غياب عملي</v>
      </c>
      <c r="M10" s="5">
        <f>'علم الاحياء الدقيقة'!I14</f>
        <v>0</v>
      </c>
      <c r="N10" s="5" t="str">
        <f>'علم الاحياء الدقيقة'!J14</f>
        <v>ضعيف جداً</v>
      </c>
      <c r="O10" s="5" t="str">
        <f>'علم الاحياء الدقيقة'!K14</f>
        <v>له دور ثاني- درجة العملي</v>
      </c>
      <c r="P10" s="5" t="str">
        <f>'علم الطفليات الطبية'!I14</f>
        <v>غياب</v>
      </c>
      <c r="Q10" s="5" t="str">
        <f>'علم الطفليات الطبية'!J14</f>
        <v>غياب</v>
      </c>
      <c r="R10" s="5" t="str">
        <f>'علم الطفليات الطبية'!K14</f>
        <v>له دور ثاني-غياب عملي</v>
      </c>
      <c r="S10" s="5">
        <f>'علم التشريح'!I14</f>
        <v>41</v>
      </c>
      <c r="T10" s="5" t="str">
        <f>'علم التشريح'!J14</f>
        <v>ضعيف</v>
      </c>
      <c r="U10" s="5" t="str">
        <f>'علم التشريح'!K14</f>
        <v>له دور ثاني</v>
      </c>
      <c r="V10" s="5" t="str">
        <f>'علم وظائف الاعضاء'!I14</f>
        <v>غياب</v>
      </c>
      <c r="W10" s="5" t="str">
        <f>'علم وظائف الاعضاء'!J14</f>
        <v>غياب</v>
      </c>
      <c r="X10" s="5" t="str">
        <f>'علم وظائف الاعضاء'!K14</f>
        <v>له دور ثاني-غياب عملي</v>
      </c>
      <c r="Y10" s="5">
        <f>'علم الأنسجة'!I14</f>
        <v>6</v>
      </c>
      <c r="Z10" s="5" t="str">
        <f>'علم الأنسجة'!J14</f>
        <v>ضعيف جداً</v>
      </c>
      <c r="AA10" s="5" t="str">
        <f>'علم الأنسجة'!K14</f>
        <v>له دور ثاني- درجة العملي</v>
      </c>
      <c r="AB10" s="5" t="str">
        <f>'الكيمياء الحيوية'!I14</f>
        <v>غياب</v>
      </c>
      <c r="AC10" s="5" t="str">
        <f>'الكيمياء الحيوية'!J14</f>
        <v>غياب</v>
      </c>
      <c r="AD10" s="5" t="str">
        <f>'الكيمياء الحيوية'!K14</f>
        <v>له دور ثاني-غياب عملي</v>
      </c>
      <c r="AE10" s="5">
        <f>'اسس التمريض'!I14</f>
        <v>6</v>
      </c>
      <c r="AF10" s="5" t="str">
        <f>'اسس التمريض'!J14</f>
        <v>ضعيف جداً</v>
      </c>
      <c r="AG10" s="5" t="str">
        <f>'اسس التمريض'!K14</f>
        <v>له دور ثاني- درجة العملي</v>
      </c>
      <c r="AH10" s="5" t="str">
        <f>'الكشف النهائي'!N14</f>
        <v/>
      </c>
      <c r="AI10" s="7" t="str">
        <f>'الكشف النهائي'!O14</f>
        <v/>
      </c>
      <c r="AJ10" s="5" t="str">
        <f>'الكشف النهائي'!P14</f>
        <v/>
      </c>
      <c r="AK10" s="5" t="str">
        <f>'الكشف النهائي'!Q14</f>
        <v>له دور ثاني</v>
      </c>
      <c r="AL10" s="8"/>
    </row>
    <row r="11" spans="1:38" ht="14.25" customHeight="1">
      <c r="A11" s="3">
        <f>الطلبة!A12</f>
        <v>10</v>
      </c>
      <c r="B11" s="5" t="str">
        <f>الطلبة!B12</f>
        <v>جنات خالد خليفة مسعود</v>
      </c>
      <c r="C11" s="5">
        <f>الطلبة!C12</f>
        <v>17250045</v>
      </c>
      <c r="D11" s="5">
        <f>'اللغة العربية'!H15</f>
        <v>55</v>
      </c>
      <c r="E11" s="5" t="str">
        <f>'اللغة العربية'!I15</f>
        <v>مقبول</v>
      </c>
      <c r="F11" s="5" t="str">
        <f>'اللغة العربية'!J15</f>
        <v>ناحج</v>
      </c>
      <c r="G11" s="5">
        <f>'اللغة الانجليزية 1'!H15</f>
        <v>11</v>
      </c>
      <c r="H11" s="5" t="str">
        <f>'اللغة الانجليزية 1'!I15</f>
        <v>ضعيف جداً</v>
      </c>
      <c r="I11" s="5" t="str">
        <f>'اللغة الانجليزية 1'!J15</f>
        <v>أقل من درجة الجمع</v>
      </c>
      <c r="J11" s="5">
        <f>'مبادئ الحاسوب'!I15</f>
        <v>11</v>
      </c>
      <c r="K11" s="5" t="str">
        <f>'مبادئ الحاسوب'!J15</f>
        <v>ضعيف جداً</v>
      </c>
      <c r="L11" s="5" t="str">
        <f>'مبادئ الحاسوب'!K15</f>
        <v>أقل من درجة الجمع</v>
      </c>
      <c r="M11" s="5">
        <f>'علم الاحياء الدقيقة'!I15</f>
        <v>61</v>
      </c>
      <c r="N11" s="5" t="str">
        <f>'علم الاحياء الدقيقة'!J15</f>
        <v>مقبول</v>
      </c>
      <c r="O11" s="5" t="str">
        <f>'علم الاحياء الدقيقة'!K15</f>
        <v>ناحج</v>
      </c>
      <c r="P11" s="5">
        <f>'علم الطفليات الطبية'!I15</f>
        <v>8.5</v>
      </c>
      <c r="Q11" s="5" t="str">
        <f>'علم الطفليات الطبية'!J15</f>
        <v>ضعيف جداً</v>
      </c>
      <c r="R11" s="5" t="str">
        <f>'علم الطفليات الطبية'!K15</f>
        <v>له دور ثاني- درجة العملي</v>
      </c>
      <c r="S11" s="5">
        <f>'علم التشريح'!I15</f>
        <v>74</v>
      </c>
      <c r="T11" s="5" t="str">
        <f>'علم التشريح'!J15</f>
        <v>جيد</v>
      </c>
      <c r="U11" s="5" t="str">
        <f>'علم التشريح'!K15</f>
        <v>ناحج</v>
      </c>
      <c r="V11" s="5">
        <f>'علم وظائف الاعضاء'!I15</f>
        <v>44</v>
      </c>
      <c r="W11" s="5" t="str">
        <f>'علم وظائف الاعضاء'!J15</f>
        <v>ضعيف</v>
      </c>
      <c r="X11" s="5" t="str">
        <f>'علم وظائف الاعضاء'!K15</f>
        <v>له دور ثاني</v>
      </c>
      <c r="Y11" s="5">
        <f>'علم الأنسجة'!I15</f>
        <v>60</v>
      </c>
      <c r="Z11" s="5" t="str">
        <f>'علم الأنسجة'!J15</f>
        <v>مقبول</v>
      </c>
      <c r="AA11" s="5" t="str">
        <f>'علم الأنسجة'!K15</f>
        <v>ناحج</v>
      </c>
      <c r="AB11" s="5">
        <f>'الكيمياء الحيوية'!I15</f>
        <v>51</v>
      </c>
      <c r="AC11" s="5" t="str">
        <f>'الكيمياء الحيوية'!J15</f>
        <v>ضعيف</v>
      </c>
      <c r="AD11" s="5" t="str">
        <f>'الكيمياء الحيوية'!K15</f>
        <v>له دور ثاني</v>
      </c>
      <c r="AE11" s="5">
        <f>'اسس التمريض'!I15</f>
        <v>76</v>
      </c>
      <c r="AF11" s="5" t="str">
        <f>'اسس التمريض'!J15</f>
        <v>جيد جداً</v>
      </c>
      <c r="AG11" s="5" t="str">
        <f>'اسس التمريض'!K15</f>
        <v>ناحج</v>
      </c>
      <c r="AH11" s="5" t="str">
        <f>'الكشف النهائي'!N15</f>
        <v/>
      </c>
      <c r="AI11" s="7" t="str">
        <f>'الكشف النهائي'!O15</f>
        <v/>
      </c>
      <c r="AJ11" s="5" t="str">
        <f>'الكشف النهائي'!P15</f>
        <v/>
      </c>
      <c r="AK11" s="5" t="str">
        <f>'الكشف النهائي'!Q15</f>
        <v>له دور ثاني</v>
      </c>
      <c r="AL11" s="8"/>
    </row>
    <row r="12" spans="1:38" ht="14.25" customHeight="1">
      <c r="A12" s="3">
        <f>الطلبة!A13</f>
        <v>11</v>
      </c>
      <c r="B12" s="5" t="str">
        <f>الطلبة!B13</f>
        <v>رؤيا العابد ابوبكر محمد</v>
      </c>
      <c r="C12" s="5">
        <f>الطلبة!C13</f>
        <v>17250046</v>
      </c>
      <c r="D12" s="5">
        <f>'اللغة العربية'!H16</f>
        <v>50</v>
      </c>
      <c r="E12" s="5" t="str">
        <f>'اللغة العربية'!I16</f>
        <v>مقبول</v>
      </c>
      <c r="F12" s="5" t="str">
        <f>'اللغة العربية'!J16</f>
        <v>ناحج</v>
      </c>
      <c r="G12" s="5">
        <f>'اللغة الانجليزية 1'!H16</f>
        <v>8</v>
      </c>
      <c r="H12" s="5" t="str">
        <f>'اللغة الانجليزية 1'!I16</f>
        <v>ضعيف جداً</v>
      </c>
      <c r="I12" s="5" t="str">
        <f>'اللغة الانجليزية 1'!J16</f>
        <v>أقل من درجة الجمع</v>
      </c>
      <c r="J12" s="5">
        <f>'مبادئ الحاسوب'!I16</f>
        <v>55</v>
      </c>
      <c r="K12" s="5" t="str">
        <f>'مبادئ الحاسوب'!J16</f>
        <v>مقبول</v>
      </c>
      <c r="L12" s="5" t="str">
        <f>'مبادئ الحاسوب'!K16</f>
        <v>ناحج</v>
      </c>
      <c r="M12" s="5">
        <f>'علم الاحياء الدقيقة'!I16</f>
        <v>69</v>
      </c>
      <c r="N12" s="5" t="str">
        <f>'علم الاحياء الدقيقة'!J16</f>
        <v>جيد</v>
      </c>
      <c r="O12" s="5" t="str">
        <f>'علم الاحياء الدقيقة'!K16</f>
        <v>ناحج</v>
      </c>
      <c r="P12" s="5">
        <f>'علم الطفليات الطبية'!I16</f>
        <v>69.5</v>
      </c>
      <c r="Q12" s="5" t="str">
        <f>'علم الطفليات الطبية'!J16</f>
        <v>جيد</v>
      </c>
      <c r="R12" s="5" t="str">
        <f>'علم الطفليات الطبية'!K16</f>
        <v>ناحج</v>
      </c>
      <c r="S12" s="5">
        <f>'علم التشريح'!I16</f>
        <v>78</v>
      </c>
      <c r="T12" s="5" t="str">
        <f>'علم التشريح'!J16</f>
        <v>جيد جداً</v>
      </c>
      <c r="U12" s="5" t="str">
        <f>'علم التشريح'!K16</f>
        <v>ناحج</v>
      </c>
      <c r="V12" s="5">
        <f>'علم وظائف الاعضاء'!I16</f>
        <v>44</v>
      </c>
      <c r="W12" s="5" t="str">
        <f>'علم وظائف الاعضاء'!J16</f>
        <v>ضعيف</v>
      </c>
      <c r="X12" s="5" t="str">
        <f>'علم وظائف الاعضاء'!K16</f>
        <v>له دور ثاني</v>
      </c>
      <c r="Y12" s="5">
        <f>'علم الأنسجة'!I16</f>
        <v>65.5</v>
      </c>
      <c r="Z12" s="5" t="str">
        <f>'علم الأنسجة'!J16</f>
        <v>جيد</v>
      </c>
      <c r="AA12" s="5" t="str">
        <f>'علم الأنسجة'!K16</f>
        <v>ناحج</v>
      </c>
      <c r="AB12" s="5">
        <f>'الكيمياء الحيوية'!I16</f>
        <v>60</v>
      </c>
      <c r="AC12" s="5" t="str">
        <f>'الكيمياء الحيوية'!J16</f>
        <v>مقبول</v>
      </c>
      <c r="AD12" s="5" t="str">
        <f>'الكيمياء الحيوية'!K16</f>
        <v>ناحج</v>
      </c>
      <c r="AE12" s="5">
        <f>'اسس التمريض'!I16</f>
        <v>73</v>
      </c>
      <c r="AF12" s="5" t="str">
        <f>'اسس التمريض'!J16</f>
        <v>جيد</v>
      </c>
      <c r="AG12" s="5" t="str">
        <f>'اسس التمريض'!K16</f>
        <v>ناحج</v>
      </c>
      <c r="AH12" s="5" t="str">
        <f>'الكشف النهائي'!N16</f>
        <v/>
      </c>
      <c r="AI12" s="7" t="str">
        <f>'الكشف النهائي'!O16</f>
        <v/>
      </c>
      <c r="AJ12" s="5" t="str">
        <f>'الكشف النهائي'!P16</f>
        <v/>
      </c>
      <c r="AK12" s="5" t="str">
        <f>'الكشف النهائي'!Q16</f>
        <v>له دور ثاني</v>
      </c>
      <c r="AL12" s="8"/>
    </row>
    <row r="13" spans="1:38" ht="14.25" customHeight="1">
      <c r="A13" s="3">
        <f>الطلبة!A14</f>
        <v>12</v>
      </c>
      <c r="B13" s="5" t="str">
        <f>الطلبة!B14</f>
        <v>سندس عبد البارئ محمد كجمان</v>
      </c>
      <c r="C13" s="5">
        <f>الطلبة!C14</f>
        <v>17250054</v>
      </c>
      <c r="D13" s="5" t="str">
        <f>'اللغة العربية'!H17</f>
        <v>غياب</v>
      </c>
      <c r="E13" s="5" t="str">
        <f>'اللغة العربية'!I17</f>
        <v>غياب</v>
      </c>
      <c r="F13" s="5" t="str">
        <f>'اللغة العربية'!J17</f>
        <v>له دور ثاني-غياب نظري</v>
      </c>
      <c r="G13" s="5" t="str">
        <f>'اللغة الانجليزية 1'!H17</f>
        <v>غياب</v>
      </c>
      <c r="H13" s="5" t="str">
        <f>'اللغة الانجليزية 1'!I17</f>
        <v>غياب</v>
      </c>
      <c r="I13" s="5" t="str">
        <f>'اللغة الانجليزية 1'!J17</f>
        <v>له دور ثاني-غياب نظري</v>
      </c>
      <c r="J13" s="5">
        <f>'مبادئ الحاسوب'!I17</f>
        <v>50</v>
      </c>
      <c r="K13" s="5" t="str">
        <f>'مبادئ الحاسوب'!J17</f>
        <v>مقبول</v>
      </c>
      <c r="L13" s="5" t="str">
        <f>'مبادئ الحاسوب'!K17</f>
        <v>ناحج</v>
      </c>
      <c r="M13" s="5">
        <f>'علم الاحياء الدقيقة'!I17</f>
        <v>67</v>
      </c>
      <c r="N13" s="5" t="str">
        <f>'علم الاحياء الدقيقة'!J17</f>
        <v>جيد</v>
      </c>
      <c r="O13" s="5" t="str">
        <f>'علم الاحياء الدقيقة'!K17</f>
        <v>ناحج</v>
      </c>
      <c r="P13" s="5">
        <f>'علم الطفليات الطبية'!I17</f>
        <v>53.5</v>
      </c>
      <c r="Q13" s="5" t="str">
        <f>'علم الطفليات الطبية'!J17</f>
        <v>ضعيف</v>
      </c>
      <c r="R13" s="5" t="str">
        <f>'علم الطفليات الطبية'!K17</f>
        <v>له دور ثاني</v>
      </c>
      <c r="S13" s="5">
        <f>'علم التشريح'!I17</f>
        <v>52</v>
      </c>
      <c r="T13" s="5" t="str">
        <f>'علم التشريح'!J17</f>
        <v>ضعيف</v>
      </c>
      <c r="U13" s="5" t="str">
        <f>'علم التشريح'!K17</f>
        <v>له دور ثاني</v>
      </c>
      <c r="V13" s="5">
        <f>'علم وظائف الاعضاء'!I17</f>
        <v>44</v>
      </c>
      <c r="W13" s="5" t="str">
        <f>'علم وظائف الاعضاء'!J17</f>
        <v>ضعيف</v>
      </c>
      <c r="X13" s="5" t="str">
        <f>'علم وظائف الاعضاء'!K17</f>
        <v>له دور ثاني</v>
      </c>
      <c r="Y13" s="5">
        <f>'علم الأنسجة'!I17</f>
        <v>60</v>
      </c>
      <c r="Z13" s="5" t="str">
        <f>'علم الأنسجة'!J17</f>
        <v>مقبول</v>
      </c>
      <c r="AA13" s="5" t="str">
        <f>'علم الأنسجة'!K17</f>
        <v>ناحج</v>
      </c>
      <c r="AB13" s="5">
        <f>'الكيمياء الحيوية'!I17</f>
        <v>9</v>
      </c>
      <c r="AC13" s="5" t="str">
        <f>'الكيمياء الحيوية'!J17</f>
        <v>ضعيف جداً</v>
      </c>
      <c r="AD13" s="5" t="str">
        <f>'الكيمياء الحيوية'!K17</f>
        <v>له دور ثاني- درجة العملي</v>
      </c>
      <c r="AE13" s="5">
        <f>'اسس التمريض'!I17</f>
        <v>13</v>
      </c>
      <c r="AF13" s="5" t="str">
        <f>'اسس التمريض'!J17</f>
        <v>ضعيف جداً</v>
      </c>
      <c r="AG13" s="5" t="str">
        <f>'اسس التمريض'!K17</f>
        <v>أقل من درجة الجمع</v>
      </c>
      <c r="AH13" s="5" t="str">
        <f>'الكشف النهائي'!N17</f>
        <v/>
      </c>
      <c r="AI13" s="7" t="str">
        <f>'الكشف النهائي'!O17</f>
        <v/>
      </c>
      <c r="AJ13" s="5" t="str">
        <f>'الكشف النهائي'!P17</f>
        <v/>
      </c>
      <c r="AK13" s="5" t="str">
        <f>'الكشف النهائي'!Q17</f>
        <v>له دور ثاني</v>
      </c>
      <c r="AL13" s="8"/>
    </row>
    <row r="14" spans="1:38" ht="14.25" customHeight="1" thickBot="1">
      <c r="A14" s="3">
        <f>الطلبة!A15</f>
        <v>13</v>
      </c>
      <c r="B14" s="5" t="str">
        <f>الطلبة!B15</f>
        <v>هاجر يوسف محمد قوري</v>
      </c>
      <c r="C14" s="5">
        <f>الطلبة!C15</f>
        <v>17250047</v>
      </c>
      <c r="D14" s="5">
        <f>'اللغة العربية'!H18</f>
        <v>50</v>
      </c>
      <c r="E14" s="5" t="str">
        <f>'اللغة العربية'!I18</f>
        <v>مقبول</v>
      </c>
      <c r="F14" s="5" t="str">
        <f>'اللغة العربية'!J18</f>
        <v>ناحج</v>
      </c>
      <c r="G14" s="5">
        <f>'اللغة الانجليزية 1'!H18</f>
        <v>4</v>
      </c>
      <c r="H14" s="5" t="str">
        <f>'اللغة الانجليزية 1'!I18</f>
        <v>ضعيف جداً</v>
      </c>
      <c r="I14" s="5" t="str">
        <f>'اللغة الانجليزية 1'!J18</f>
        <v>أقل من درجة الجمع</v>
      </c>
      <c r="J14" s="5">
        <f>'مبادئ الحاسوب'!I18</f>
        <v>13</v>
      </c>
      <c r="K14" s="5" t="str">
        <f>'مبادئ الحاسوب'!J18</f>
        <v>ضعيف جداً</v>
      </c>
      <c r="L14" s="5" t="str">
        <f>'مبادئ الحاسوب'!K18</f>
        <v>أقل من درجة الجمع</v>
      </c>
      <c r="M14" s="5">
        <f>'علم الاحياء الدقيقة'!I18</f>
        <v>75</v>
      </c>
      <c r="N14" s="5" t="str">
        <f>'علم الاحياء الدقيقة'!J18</f>
        <v>جيد جداً</v>
      </c>
      <c r="O14" s="5" t="str">
        <f>'علم الاحياء الدقيقة'!K18</f>
        <v>ناحج</v>
      </c>
      <c r="P14" s="5">
        <f>'علم الطفليات الطبية'!I18</f>
        <v>9</v>
      </c>
      <c r="Q14" s="5" t="str">
        <f>'علم الطفليات الطبية'!J18</f>
        <v>ضعيف جداً</v>
      </c>
      <c r="R14" s="5" t="str">
        <f>'علم الطفليات الطبية'!K18</f>
        <v>له دور ثاني- درجة العملي</v>
      </c>
      <c r="S14" s="5">
        <f>'علم التشريح'!I18</f>
        <v>70</v>
      </c>
      <c r="T14" s="5" t="str">
        <f>'علم التشريح'!J18</f>
        <v>جيد</v>
      </c>
      <c r="U14" s="5" t="str">
        <f>'علم التشريح'!K18</f>
        <v>ناحج</v>
      </c>
      <c r="V14" s="5">
        <f>'علم وظائف الاعضاء'!I18</f>
        <v>6</v>
      </c>
      <c r="W14" s="5" t="str">
        <f>'علم وظائف الاعضاء'!J18</f>
        <v>ضعيف جداً</v>
      </c>
      <c r="X14" s="5" t="str">
        <f>'علم وظائف الاعضاء'!K18</f>
        <v>له دور ثاني- درجة العملي</v>
      </c>
      <c r="Y14" s="5">
        <f>'علم الأنسجة'!I18</f>
        <v>65</v>
      </c>
      <c r="Z14" s="5" t="str">
        <f>'علم الأنسجة'!J18</f>
        <v>جيد</v>
      </c>
      <c r="AA14" s="5" t="str">
        <f>'علم الأنسجة'!K18</f>
        <v>ناحج</v>
      </c>
      <c r="AB14" s="5">
        <f>'الكيمياء الحيوية'!I18</f>
        <v>5</v>
      </c>
      <c r="AC14" s="5" t="str">
        <f>'الكيمياء الحيوية'!J18</f>
        <v>ضعيف جداً</v>
      </c>
      <c r="AD14" s="5" t="str">
        <f>'الكيمياء الحيوية'!K18</f>
        <v>له دور ثاني- درجة العملي</v>
      </c>
      <c r="AE14" s="5">
        <f>'اسس التمريض'!I18</f>
        <v>71.5</v>
      </c>
      <c r="AF14" s="5" t="str">
        <f>'اسس التمريض'!J18</f>
        <v>جيد</v>
      </c>
      <c r="AG14" s="5" t="str">
        <f>'اسس التمريض'!K18</f>
        <v>ناحج</v>
      </c>
      <c r="AH14" s="5" t="str">
        <f>'الكشف النهائي'!N18</f>
        <v/>
      </c>
      <c r="AI14" s="7" t="str">
        <f>'الكشف النهائي'!O18</f>
        <v/>
      </c>
      <c r="AJ14" s="5" t="str">
        <f>'الكشف النهائي'!P18</f>
        <v/>
      </c>
      <c r="AK14" s="5" t="str">
        <f>'الكشف النهائي'!Q18</f>
        <v>له دور ثاني</v>
      </c>
      <c r="AL14" s="8"/>
    </row>
    <row r="15" spans="1:38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spans="2:3" ht="14.25" customHeight="1"/>
    <row r="130" spans="2:3" ht="14.25" customHeight="1"/>
    <row r="131" spans="2:3" ht="14.25" customHeight="1"/>
    <row r="132" spans="2:3" ht="14.25" customHeight="1">
      <c r="B132" s="9"/>
      <c r="C132" s="10"/>
    </row>
    <row r="133" spans="2:3" ht="14.25" customHeight="1">
      <c r="B133" s="9"/>
      <c r="C133" s="10"/>
    </row>
    <row r="134" spans="2:3" ht="14.25" customHeight="1">
      <c r="B134" s="9"/>
      <c r="C134" s="10"/>
    </row>
    <row r="135" spans="2:3" ht="14.25" customHeight="1">
      <c r="B135" s="9"/>
      <c r="C135" s="10"/>
    </row>
    <row r="136" spans="2:3" ht="14.25" customHeight="1">
      <c r="B136" s="9"/>
      <c r="C136" s="10"/>
    </row>
    <row r="137" spans="2:3" ht="14.25" customHeight="1">
      <c r="B137" s="9"/>
      <c r="C137" s="10"/>
    </row>
    <row r="138" spans="2:3" ht="14.25" customHeight="1">
      <c r="B138" s="9"/>
      <c r="C138" s="10"/>
    </row>
    <row r="139" spans="2:3" ht="14.25" customHeight="1">
      <c r="B139" s="9"/>
      <c r="C139" s="10"/>
    </row>
  </sheetData>
  <sheetProtection password="CC3B" sheet="1" objects="1" scenarios="1"/>
  <mergeCells count="10">
    <mergeCell ref="S1:U1"/>
    <mergeCell ref="V1:X1"/>
    <mergeCell ref="Y1:AA1"/>
    <mergeCell ref="AB1:AD1"/>
    <mergeCell ref="AE1:AG1"/>
    <mergeCell ref="D1:F1"/>
    <mergeCell ref="G1:I1"/>
    <mergeCell ref="J1:L1"/>
    <mergeCell ref="M1:O1"/>
    <mergeCell ref="P1:R1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F100"/>
  <sheetViews>
    <sheetView workbookViewId="0"/>
  </sheetViews>
  <sheetFormatPr defaultColWidth="12.625" defaultRowHeight="15" customHeight="1"/>
  <cols>
    <col min="1" max="11" width="8.625" customWidth="1"/>
  </cols>
  <sheetData>
    <row r="1" spans="2:6" ht="14.25" customHeight="1">
      <c r="B1" t="s">
        <v>56</v>
      </c>
      <c r="E1" t="s">
        <v>56</v>
      </c>
      <c r="F1" s="1" t="s">
        <v>57</v>
      </c>
    </row>
    <row r="2" spans="2:6" ht="14.25" customHeight="1">
      <c r="B2" t="s">
        <v>26</v>
      </c>
      <c r="E2" t="s">
        <v>58</v>
      </c>
    </row>
    <row r="3" spans="2:6" ht="14.25" customHeight="1">
      <c r="B3" t="s">
        <v>58</v>
      </c>
      <c r="E3" t="s">
        <v>15</v>
      </c>
    </row>
    <row r="4" spans="2:6" ht="14.25" customHeight="1">
      <c r="B4" t="s">
        <v>15</v>
      </c>
      <c r="E4" t="s">
        <v>16</v>
      </c>
    </row>
    <row r="5" spans="2:6" ht="14.25" customHeight="1">
      <c r="B5" t="s">
        <v>16</v>
      </c>
      <c r="E5" t="s">
        <v>59</v>
      </c>
    </row>
    <row r="6" spans="2:6" ht="14.25" customHeight="1">
      <c r="B6" t="s">
        <v>59</v>
      </c>
      <c r="E6" t="s">
        <v>60</v>
      </c>
    </row>
    <row r="7" spans="2:6" ht="14.25" customHeight="1">
      <c r="B7" t="s">
        <v>60</v>
      </c>
    </row>
    <row r="8" spans="2:6" ht="14.25" customHeight="1"/>
    <row r="9" spans="2:6" ht="14.25" customHeight="1"/>
    <row r="10" spans="2:6" ht="14.25" customHeight="1"/>
    <row r="11" spans="2:6" ht="14.25" customHeight="1"/>
    <row r="12" spans="2:6" ht="14.25" customHeight="1"/>
    <row r="13" spans="2:6" ht="14.25" customHeight="1"/>
    <row r="14" spans="2:6" ht="14.25" customHeight="1"/>
    <row r="15" spans="2:6" ht="14.25" customHeight="1"/>
    <row r="16" spans="2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dataValidations count="2">
    <dataValidation type="list" allowBlank="1" showErrorMessage="1" sqref="C1" xr:uid="{00000000-0002-0000-0D00-000000000000}">
      <formula1>حالة_طالب</formula1>
    </dataValidation>
    <dataValidation type="list" allowBlank="1" showErrorMessage="1" sqref="F2" xr:uid="{00000000-0002-0000-0D00-000001000000}">
      <formula1>حالة_الطالب_2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8"/>
  <sheetViews>
    <sheetView rightToLeft="1" zoomScale="90" zoomScaleNormal="90" workbookViewId="0">
      <pane xSplit="3" ySplit="5" topLeftCell="D6" activePane="bottomRight" state="frozen"/>
      <selection pane="topRight"/>
      <selection pane="bottomLeft"/>
      <selection pane="bottomRight" activeCell="F19" sqref="F19"/>
    </sheetView>
  </sheetViews>
  <sheetFormatPr defaultColWidth="12.625" defaultRowHeight="15" customHeight="1"/>
  <cols>
    <col min="1" max="1" width="6.375" customWidth="1"/>
    <col min="2" max="2" width="31.75" customWidth="1"/>
    <col min="3" max="3" width="18.375" customWidth="1"/>
    <col min="4" max="4" width="11.125" customWidth="1"/>
    <col min="5" max="5" width="11.375" customWidth="1"/>
    <col min="6" max="6" width="14" customWidth="1"/>
    <col min="7" max="7" width="11.75" customWidth="1"/>
    <col min="8" max="8" width="12.125" customWidth="1"/>
    <col min="9" max="9" width="17.25" customWidth="1"/>
    <col min="10" max="10" width="21.25" customWidth="1"/>
    <col min="11" max="11" width="20.375" customWidth="1"/>
    <col min="12" max="12" width="8.625" customWidth="1"/>
  </cols>
  <sheetData>
    <row r="1" spans="1:11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6"/>
    </row>
    <row r="3" spans="1:11" ht="14.25" customHeight="1">
      <c r="A3" s="77" t="s">
        <v>4</v>
      </c>
      <c r="B3" s="78"/>
      <c r="C3" s="78"/>
    </row>
    <row r="4" spans="1:11" ht="14.25" customHeight="1"/>
    <row r="5" spans="1:11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9</v>
      </c>
      <c r="G5" s="17" t="s">
        <v>10</v>
      </c>
      <c r="H5" s="17" t="s">
        <v>11</v>
      </c>
      <c r="I5" s="17" t="s">
        <v>12</v>
      </c>
      <c r="J5" s="17" t="s">
        <v>13</v>
      </c>
      <c r="K5" s="21" t="s">
        <v>14</v>
      </c>
    </row>
    <row r="6" spans="1:11" ht="14.25" customHeight="1">
      <c r="A6" s="23">
        <f>الطلبة!A3</f>
        <v>1</v>
      </c>
      <c r="B6" s="24" t="str">
        <f>الطلبة!B3</f>
        <v>عطية الدهماني عطية خليفة</v>
      </c>
      <c r="C6" s="25">
        <f>الطلبة!C3</f>
        <v>17250049</v>
      </c>
      <c r="D6" s="20"/>
      <c r="E6" s="19">
        <v>14</v>
      </c>
      <c r="F6" s="19">
        <v>3</v>
      </c>
      <c r="G6" s="19"/>
      <c r="H6" s="5">
        <f t="shared" ref="H6:H18" si="0">IF(OR(D6="غياب نظري",D6="غياب عملي"),"غياب",IF(D6="سبق نجاحه","X",IF(D6="إيقاف قيد","*",IF(D6="إنقطاع","#",IF(D6="إنتقال","&amp;",IF(D6="حالة غش",0,IF(F6&gt;=21,SUM(E6,F6,G6),IF(F6="","",IF(F6&lt;=20,F6,"")))))))))</f>
        <v>3</v>
      </c>
      <c r="I6" s="5" t="str">
        <f t="shared" ref="I6:I18" si="1">IF(OR(D6="غياب نظري",D6="غياب عملي"),"غياب",IF(D6="سبق نجاحه","X",IF(D6="إيقاف قيد","*",IF(D6="إنقطاع","#",IF(D6="إنتقال","&amp;",IF(D6="حالة غش","ضعيف جداً",IF(H6="","",IF(H6&gt;=85,"ممتاز",IF(H6&gt;=75,"جيد جداً",IF(H6&gt;=65,"جيد",IF(H6&gt;=50,"مقبول",IF(H6&gt;=35,"ضعيف",IF(H6&lt;=34,"ضعيف جداً","")))))))))))))</f>
        <v>ضعيف جداً</v>
      </c>
      <c r="J6" s="5" t="str">
        <f t="shared" ref="J6:J18" si="2">IF(D6="غياب نظري","له دور ثاني-غياب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قيد",IF(D6="إنتقال","إنتقال",IF(H6="","",IF(H6&gt;=50,"ناحج",IF(H6&gt;=21,"له دور ثاني",IF(OR(H6&lt;=13,H6&gt;=10),"أقل من درجة الجمع","")))))))))))</f>
        <v>أقل من درجة الجمع</v>
      </c>
      <c r="K6" s="22"/>
    </row>
    <row r="7" spans="1:11" ht="14.25" customHeight="1">
      <c r="A7" s="27">
        <f>الطلبة!A4</f>
        <v>2</v>
      </c>
      <c r="B7" s="28" t="str">
        <f>الطلبة!B4</f>
        <v>عبد السلام خالد عمر صالح</v>
      </c>
      <c r="C7" s="29">
        <f>الطلبة!C4</f>
        <v>17250037</v>
      </c>
      <c r="D7" s="20"/>
      <c r="E7" s="20">
        <v>17</v>
      </c>
      <c r="F7" s="20">
        <v>14</v>
      </c>
      <c r="G7" s="20"/>
      <c r="H7" s="5">
        <f t="shared" si="0"/>
        <v>14</v>
      </c>
      <c r="I7" s="5" t="str">
        <f t="shared" si="1"/>
        <v>ضعيف جداً</v>
      </c>
      <c r="J7" s="5" t="str">
        <f t="shared" si="2"/>
        <v>أقل من درجة الجمع</v>
      </c>
      <c r="K7" s="8"/>
    </row>
    <row r="8" spans="1:11" ht="14.25" customHeight="1">
      <c r="A8" s="27">
        <f>الطلبة!A5</f>
        <v>3</v>
      </c>
      <c r="B8" s="28" t="str">
        <f>الطلبة!B5</f>
        <v>حسن رضا حسن محمد</v>
      </c>
      <c r="C8" s="29">
        <f>الطلبة!C5</f>
        <v>17250040</v>
      </c>
      <c r="D8" s="20"/>
      <c r="E8" s="20">
        <v>19</v>
      </c>
      <c r="F8" s="20">
        <v>21</v>
      </c>
      <c r="G8" s="20"/>
      <c r="H8" s="5">
        <f t="shared" si="0"/>
        <v>40</v>
      </c>
      <c r="I8" s="5" t="str">
        <f t="shared" si="1"/>
        <v>ضعيف</v>
      </c>
      <c r="J8" s="5" t="str">
        <f t="shared" si="2"/>
        <v>له دور ثاني</v>
      </c>
      <c r="K8" s="8"/>
    </row>
    <row r="9" spans="1:11" ht="14.25" customHeight="1">
      <c r="A9" s="27">
        <f>الطلبة!A6</f>
        <v>4</v>
      </c>
      <c r="B9" s="28" t="str">
        <f>الطلبة!B6</f>
        <v>محمد محمد حماد حماد</v>
      </c>
      <c r="C9" s="29">
        <f>الطلبة!C6</f>
        <v>17250041</v>
      </c>
      <c r="D9" s="20"/>
      <c r="E9" s="20">
        <v>19</v>
      </c>
      <c r="F9" s="20">
        <v>24</v>
      </c>
      <c r="G9" s="20"/>
      <c r="H9" s="5">
        <f t="shared" si="0"/>
        <v>43</v>
      </c>
      <c r="I9" s="5" t="str">
        <f t="shared" si="1"/>
        <v>ضعيف</v>
      </c>
      <c r="J9" s="5" t="str">
        <f t="shared" si="2"/>
        <v>له دور ثاني</v>
      </c>
      <c r="K9" s="8"/>
    </row>
    <row r="10" spans="1:11" ht="14.25" customHeight="1">
      <c r="A10" s="27">
        <f>الطلبة!A7</f>
        <v>5</v>
      </c>
      <c r="B10" s="28" t="str">
        <f>الطلبة!B7</f>
        <v>شهد محمد رابح عبد السلام</v>
      </c>
      <c r="C10" s="29">
        <f>الطلبة!C7</f>
        <v>17250036</v>
      </c>
      <c r="D10" s="20"/>
      <c r="E10" s="20">
        <v>16</v>
      </c>
      <c r="F10" s="20">
        <v>20</v>
      </c>
      <c r="G10" s="20"/>
      <c r="H10" s="5">
        <f t="shared" si="0"/>
        <v>20</v>
      </c>
      <c r="I10" s="5" t="str">
        <f t="shared" si="1"/>
        <v>ضعيف جداً</v>
      </c>
      <c r="J10" s="5" t="str">
        <f t="shared" si="2"/>
        <v>أقل من درجة الجمع</v>
      </c>
      <c r="K10" s="8"/>
    </row>
    <row r="11" spans="1:11" ht="14.25" customHeight="1">
      <c r="A11" s="27">
        <f>الطلبة!A8</f>
        <v>6</v>
      </c>
      <c r="B11" s="28" t="str">
        <f>الطلبة!B8</f>
        <v>عائشة مسعود امحمد صمبه</v>
      </c>
      <c r="C11" s="29">
        <f>الطلبة!C8</f>
        <v>17250038</v>
      </c>
      <c r="D11" s="20"/>
      <c r="E11" s="20">
        <v>25</v>
      </c>
      <c r="F11" s="20">
        <v>25</v>
      </c>
      <c r="G11" s="20"/>
      <c r="H11" s="5">
        <f t="shared" si="0"/>
        <v>50</v>
      </c>
      <c r="I11" s="5" t="str">
        <f t="shared" si="1"/>
        <v>مقبول</v>
      </c>
      <c r="J11" s="5" t="str">
        <f t="shared" si="2"/>
        <v>ناحج</v>
      </c>
      <c r="K11" s="8"/>
    </row>
    <row r="12" spans="1:11" ht="14.25" customHeight="1">
      <c r="A12" s="27">
        <f>الطلبة!A9</f>
        <v>7</v>
      </c>
      <c r="B12" s="28" t="str">
        <f>الطلبة!B9</f>
        <v>فاطمة حسين خاطر محمد</v>
      </c>
      <c r="C12" s="29">
        <f>الطلبة!C9</f>
        <v>17250039</v>
      </c>
      <c r="D12" s="20"/>
      <c r="E12" s="20">
        <v>31</v>
      </c>
      <c r="F12" s="20">
        <v>49</v>
      </c>
      <c r="G12" s="20"/>
      <c r="H12" s="5">
        <f t="shared" si="0"/>
        <v>80</v>
      </c>
      <c r="I12" s="5" t="str">
        <f t="shared" si="1"/>
        <v>جيد جداً</v>
      </c>
      <c r="J12" s="5" t="str">
        <f t="shared" si="2"/>
        <v>ناحج</v>
      </c>
      <c r="K12" s="8"/>
    </row>
    <row r="13" spans="1:11" ht="14.25" customHeight="1">
      <c r="A13" s="27">
        <f>الطلبة!A10</f>
        <v>8</v>
      </c>
      <c r="B13" s="28" t="str">
        <f>الطلبة!B10</f>
        <v>ماجدة محمد شحات امهيري</v>
      </c>
      <c r="C13" s="29">
        <f>الطلبة!C10</f>
        <v>17250043</v>
      </c>
      <c r="D13" s="20"/>
      <c r="E13" s="20">
        <v>21</v>
      </c>
      <c r="F13" s="20">
        <v>29</v>
      </c>
      <c r="G13" s="20"/>
      <c r="H13" s="5">
        <f t="shared" si="0"/>
        <v>50</v>
      </c>
      <c r="I13" s="5" t="str">
        <f t="shared" si="1"/>
        <v>مقبول</v>
      </c>
      <c r="J13" s="5" t="str">
        <f t="shared" si="2"/>
        <v>ناحج</v>
      </c>
      <c r="K13" s="8"/>
    </row>
    <row r="14" spans="1:11" ht="14.25" customHeight="1">
      <c r="A14" s="27">
        <f>الطلبة!A11</f>
        <v>9</v>
      </c>
      <c r="B14" s="28" t="str">
        <f>الطلبة!B11</f>
        <v>امل احمد ابراهيم عبد الرحمن</v>
      </c>
      <c r="C14" s="29">
        <f>الطلبة!C11</f>
        <v>17250044</v>
      </c>
      <c r="D14" s="20" t="s">
        <v>56</v>
      </c>
      <c r="E14" s="20">
        <v>15</v>
      </c>
      <c r="F14" s="20"/>
      <c r="G14" s="20"/>
      <c r="H14" s="5" t="str">
        <f t="shared" si="0"/>
        <v>غياب</v>
      </c>
      <c r="I14" s="5" t="str">
        <f t="shared" si="1"/>
        <v>غياب</v>
      </c>
      <c r="J14" s="5" t="str">
        <f t="shared" si="2"/>
        <v>له دور ثاني-غياب نظري</v>
      </c>
      <c r="K14" s="8"/>
    </row>
    <row r="15" spans="1:11" ht="14.25" customHeight="1">
      <c r="A15" s="27">
        <f>الطلبة!A12</f>
        <v>10</v>
      </c>
      <c r="B15" s="28" t="str">
        <f>الطلبة!B12</f>
        <v>جنات خالد خليفة مسعود</v>
      </c>
      <c r="C15" s="29">
        <f>الطلبة!C12</f>
        <v>17250045</v>
      </c>
      <c r="D15" s="20"/>
      <c r="E15" s="20">
        <v>24</v>
      </c>
      <c r="F15" s="20">
        <v>31</v>
      </c>
      <c r="G15" s="20"/>
      <c r="H15" s="5">
        <f t="shared" si="0"/>
        <v>55</v>
      </c>
      <c r="I15" s="5" t="str">
        <f t="shared" si="1"/>
        <v>مقبول</v>
      </c>
      <c r="J15" s="5" t="str">
        <f t="shared" si="2"/>
        <v>ناحج</v>
      </c>
      <c r="K15" s="8"/>
    </row>
    <row r="16" spans="1:11" ht="14.25" customHeight="1">
      <c r="A16" s="27">
        <f>الطلبة!A13</f>
        <v>11</v>
      </c>
      <c r="B16" s="28" t="str">
        <f>الطلبة!B13</f>
        <v>رؤيا العابد ابوبكر محمد</v>
      </c>
      <c r="C16" s="29">
        <f>الطلبة!C13</f>
        <v>17250046</v>
      </c>
      <c r="D16" s="20"/>
      <c r="E16" s="20">
        <v>15</v>
      </c>
      <c r="F16" s="20">
        <v>35</v>
      </c>
      <c r="G16" s="20"/>
      <c r="H16" s="5">
        <f t="shared" si="0"/>
        <v>50</v>
      </c>
      <c r="I16" s="5" t="str">
        <f t="shared" si="1"/>
        <v>مقبول</v>
      </c>
      <c r="J16" s="5" t="str">
        <f t="shared" si="2"/>
        <v>ناحج</v>
      </c>
      <c r="K16" s="8"/>
    </row>
    <row r="17" spans="1:11" ht="14.25" customHeight="1">
      <c r="A17" s="27">
        <f>الطلبة!A14</f>
        <v>12</v>
      </c>
      <c r="B17" s="28" t="str">
        <f>الطلبة!B14</f>
        <v>سندس عبد البارئ محمد كجمان</v>
      </c>
      <c r="C17" s="29">
        <f>الطلبة!C14</f>
        <v>17250054</v>
      </c>
      <c r="D17" s="20" t="s">
        <v>56</v>
      </c>
      <c r="E17" s="20">
        <v>7</v>
      </c>
      <c r="F17" s="20"/>
      <c r="G17" s="20"/>
      <c r="H17" s="5" t="str">
        <f t="shared" si="0"/>
        <v>غياب</v>
      </c>
      <c r="I17" s="5" t="str">
        <f t="shared" si="1"/>
        <v>غياب</v>
      </c>
      <c r="J17" s="5" t="str">
        <f t="shared" si="2"/>
        <v>له دور ثاني-غياب نظري</v>
      </c>
      <c r="K17" s="8"/>
    </row>
    <row r="18" spans="1:11" ht="14.25" customHeight="1">
      <c r="A18" s="31">
        <f>الطلبة!A15</f>
        <v>13</v>
      </c>
      <c r="B18" s="32" t="str">
        <f>الطلبة!B15</f>
        <v>هاجر يوسف محمد قوري</v>
      </c>
      <c r="C18" s="33">
        <f>الطلبة!C15</f>
        <v>17250047</v>
      </c>
      <c r="D18" s="20"/>
      <c r="E18" s="20">
        <v>20</v>
      </c>
      <c r="F18" s="20">
        <v>30</v>
      </c>
      <c r="G18" s="20"/>
      <c r="H18" s="5">
        <f t="shared" si="0"/>
        <v>50</v>
      </c>
      <c r="I18" s="5" t="str">
        <f t="shared" si="1"/>
        <v>مقبول</v>
      </c>
      <c r="J18" s="5" t="str">
        <f t="shared" si="2"/>
        <v>ناحج</v>
      </c>
      <c r="K18" s="8"/>
    </row>
    <row r="19" spans="1:11" ht="14.25" customHeight="1">
      <c r="A19" s="31">
        <f>الطلبة!A16</f>
        <v>14</v>
      </c>
      <c r="B19" s="32" t="str">
        <f>الطلبة!B16</f>
        <v>ضحى حسن امحمد الصالحين</v>
      </c>
      <c r="C19" s="33">
        <f>الطلبة!C16</f>
        <v>17240007</v>
      </c>
      <c r="D19" s="20" t="s">
        <v>15</v>
      </c>
      <c r="E19" s="20"/>
      <c r="F19" s="20"/>
      <c r="G19" s="20"/>
      <c r="H19" s="5" t="str">
        <f t="shared" ref="H19:H20" si="3">IF(OR(D19="غياب نظري",D19="غياب عملي"),"غياب",IF(D19="سبق نجاحه","X",IF(D19="إيقاف قيد","*",IF(D19="إنقطاع","#",IF(D19="إنتقال","&amp;",IF(D19="حالة غش",0,IF(F19&gt;=21,SUM(E19,F19,G19),IF(F19="","",IF(F19&lt;=20,F19,"")))))))))</f>
        <v>X</v>
      </c>
      <c r="I19" s="5" t="str">
        <f t="shared" ref="I19:I20" si="4">IF(OR(D19="غياب نظري",D19="غياب عملي"),"غياب",IF(D19="سبق نجاحه","X",IF(D19="إيقاف قيد","*",IF(D19="إنقطاع","#",IF(D19="إنتقال","&amp;",IF(D19="حالة غش","ضعيف جداً",IF(H19="","",IF(H19&gt;=85,"ممتاز",IF(H19&gt;=75,"جيد جداً",IF(H19&gt;=65,"جيد",IF(H19&gt;=50,"مقبول",IF(H19&gt;=35,"ضعيف",IF(H19&lt;=34,"ضعيف جداً","")))))))))))))</f>
        <v>X</v>
      </c>
      <c r="J19" s="5" t="str">
        <f t="shared" ref="J19:J20" si="5">IF(D19="غياب نظري","له دور ثاني-غياب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قيد",IF(D19="إنتقال","إنتقال",IF(H19="","",IF(H19&gt;=50,"ناحج",IF(H19&gt;=21,"له دور ثاني",IF(OR(H19&lt;=13,H19&gt;=10),"أقل من درجة الجمع","")))))))))))</f>
        <v>سبق نجاحه</v>
      </c>
      <c r="K19" s="8"/>
    </row>
    <row r="20" spans="1:11" ht="14.25" customHeight="1" thickBot="1">
      <c r="A20" s="60">
        <f>الطلبة!A17</f>
        <v>15</v>
      </c>
      <c r="B20" s="61" t="str">
        <f>الطلبة!B17</f>
        <v>نهلة حسن محمد الحسين</v>
      </c>
      <c r="C20" s="62">
        <f>الطلبة!C17</f>
        <v>17240001</v>
      </c>
      <c r="D20" s="63" t="s">
        <v>15</v>
      </c>
      <c r="E20" s="63"/>
      <c r="F20" s="63"/>
      <c r="G20" s="63"/>
      <c r="H20" s="64" t="str">
        <f t="shared" si="3"/>
        <v>X</v>
      </c>
      <c r="I20" s="64" t="str">
        <f t="shared" si="4"/>
        <v>X</v>
      </c>
      <c r="J20" s="64" t="str">
        <f t="shared" si="5"/>
        <v>سبق نجاحه</v>
      </c>
      <c r="K20" s="65"/>
    </row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spans="1:11" ht="14.25" customHeight="1">
      <c r="A33" s="5"/>
      <c r="B33" s="5"/>
      <c r="C33" s="5"/>
      <c r="D33" s="20"/>
      <c r="E33" s="20"/>
      <c r="F33" s="20"/>
      <c r="G33" s="20"/>
      <c r="H33" s="5"/>
      <c r="I33" s="5"/>
      <c r="J33" s="5"/>
      <c r="K33" s="5"/>
    </row>
    <row r="34" spans="1:11" ht="14.25" customHeight="1">
      <c r="A34" s="5"/>
      <c r="B34" s="5"/>
      <c r="C34" s="5"/>
      <c r="D34" s="20"/>
      <c r="E34" s="20"/>
      <c r="F34" s="20"/>
      <c r="G34" s="20"/>
      <c r="H34" s="5"/>
      <c r="I34" s="5"/>
      <c r="J34" s="5"/>
      <c r="K34" s="5"/>
    </row>
    <row r="35" spans="1:11" ht="14.25" customHeight="1">
      <c r="A35" s="5"/>
      <c r="B35" s="5"/>
      <c r="C35" s="5"/>
      <c r="D35" s="20"/>
      <c r="E35" s="20"/>
      <c r="F35" s="20"/>
      <c r="G35" s="20"/>
      <c r="H35" s="5"/>
      <c r="I35" s="5"/>
      <c r="J35" s="5"/>
      <c r="K35" s="5"/>
    </row>
    <row r="36" spans="1:11" ht="14.25" customHeight="1">
      <c r="A36" s="5"/>
      <c r="B36" s="5"/>
      <c r="C36" s="5"/>
      <c r="D36" s="20"/>
      <c r="E36" s="20"/>
      <c r="F36" s="20"/>
      <c r="G36" s="20"/>
      <c r="H36" s="5"/>
      <c r="I36" s="5"/>
      <c r="J36" s="5"/>
      <c r="K36" s="5"/>
    </row>
    <row r="37" spans="1:11" ht="14.25" customHeight="1">
      <c r="A37" s="5"/>
      <c r="B37" s="5"/>
      <c r="C37" s="5"/>
      <c r="D37" s="20"/>
      <c r="E37" s="20"/>
      <c r="F37" s="20"/>
      <c r="G37" s="20"/>
      <c r="H37" s="5"/>
      <c r="I37" s="5"/>
      <c r="J37" s="5"/>
      <c r="K37" s="5"/>
    </row>
    <row r="38" spans="1:11" ht="14.25" customHeight="1">
      <c r="A38" s="5"/>
      <c r="B38" s="5"/>
      <c r="C38" s="5"/>
      <c r="D38" s="20"/>
      <c r="E38" s="20"/>
      <c r="F38" s="20"/>
      <c r="G38" s="20"/>
      <c r="H38" s="5"/>
      <c r="I38" s="5"/>
      <c r="J38" s="5"/>
      <c r="K38" s="5"/>
    </row>
    <row r="39" spans="1:11" ht="14.25" customHeight="1">
      <c r="A39" s="5"/>
      <c r="B39" s="5"/>
      <c r="C39" s="5"/>
      <c r="D39" s="20"/>
      <c r="E39" s="20"/>
      <c r="F39" s="20"/>
      <c r="G39" s="20"/>
      <c r="H39" s="5"/>
      <c r="I39" s="5"/>
      <c r="J39" s="5"/>
      <c r="K39" s="5"/>
    </row>
    <row r="40" spans="1:11" ht="14.25" customHeight="1">
      <c r="A40" s="5"/>
      <c r="B40" s="5"/>
      <c r="C40" s="5"/>
      <c r="D40" s="20"/>
      <c r="E40" s="20"/>
      <c r="F40" s="20"/>
      <c r="G40" s="20"/>
      <c r="H40" s="5"/>
      <c r="I40" s="5"/>
      <c r="J40" s="5"/>
      <c r="K40" s="5"/>
    </row>
    <row r="41" spans="1:11" ht="14.25" customHeight="1">
      <c r="A41" s="5"/>
      <c r="B41" s="5"/>
      <c r="C41" s="5"/>
      <c r="D41" s="20"/>
      <c r="E41" s="20"/>
      <c r="F41" s="20"/>
      <c r="G41" s="20"/>
      <c r="H41" s="5"/>
      <c r="I41" s="5"/>
      <c r="J41" s="5"/>
      <c r="K41" s="5"/>
    </row>
    <row r="42" spans="1:11" ht="14.25" customHeight="1">
      <c r="A42" s="5"/>
      <c r="B42" s="5"/>
      <c r="C42" s="5"/>
      <c r="D42" s="20"/>
      <c r="E42" s="20"/>
      <c r="F42" s="20"/>
      <c r="G42" s="20"/>
      <c r="H42" s="5"/>
      <c r="I42" s="5"/>
      <c r="J42" s="5"/>
      <c r="K42" s="5"/>
    </row>
    <row r="43" spans="1:11" ht="14.25" customHeight="1">
      <c r="A43" s="5"/>
      <c r="B43" s="5"/>
      <c r="C43" s="5"/>
      <c r="D43" s="20"/>
      <c r="E43" s="20"/>
      <c r="F43" s="20"/>
      <c r="G43" s="20"/>
      <c r="H43" s="5"/>
      <c r="I43" s="5"/>
      <c r="J43" s="5"/>
      <c r="K43" s="5"/>
    </row>
    <row r="44" spans="1:11" ht="14.25" customHeight="1">
      <c r="A44" s="5"/>
      <c r="B44" s="5"/>
      <c r="C44" s="5"/>
      <c r="D44" s="20"/>
      <c r="E44" s="20"/>
      <c r="F44" s="20"/>
      <c r="G44" s="20"/>
      <c r="H44" s="5"/>
      <c r="I44" s="5"/>
      <c r="J44" s="5"/>
      <c r="K44" s="5"/>
    </row>
    <row r="45" spans="1:11" ht="14.25" customHeight="1">
      <c r="A45" s="5"/>
      <c r="B45" s="5"/>
      <c r="C45" s="5"/>
      <c r="D45" s="20"/>
      <c r="E45" s="20"/>
      <c r="F45" s="20"/>
      <c r="G45" s="20"/>
      <c r="H45" s="5"/>
      <c r="I45" s="5"/>
      <c r="J45" s="5"/>
      <c r="K45" s="5"/>
    </row>
    <row r="46" spans="1:11" ht="14.25" customHeight="1">
      <c r="A46" s="5"/>
      <c r="B46" s="5"/>
      <c r="C46" s="5"/>
      <c r="D46" s="20"/>
      <c r="E46" s="20"/>
      <c r="F46" s="20"/>
      <c r="G46" s="20"/>
      <c r="H46" s="5"/>
      <c r="I46" s="5"/>
      <c r="J46" s="5"/>
      <c r="K46" s="5"/>
    </row>
    <row r="47" spans="1:11" ht="14.25" customHeight="1">
      <c r="A47" s="5"/>
      <c r="B47" s="5"/>
      <c r="C47" s="5"/>
      <c r="D47" s="20"/>
      <c r="E47" s="20"/>
      <c r="F47" s="20"/>
      <c r="G47" s="20"/>
      <c r="H47" s="5"/>
      <c r="I47" s="5"/>
      <c r="J47" s="5"/>
      <c r="K47" s="5"/>
    </row>
    <row r="48" spans="1:11" ht="14.25" customHeight="1">
      <c r="A48" s="5"/>
      <c r="B48" s="5"/>
      <c r="C48" s="5"/>
      <c r="D48" s="20"/>
      <c r="E48" s="20"/>
      <c r="F48" s="20"/>
      <c r="G48" s="20"/>
      <c r="H48" s="5"/>
      <c r="I48" s="5"/>
      <c r="J48" s="5"/>
      <c r="K48" s="5"/>
    </row>
    <row r="49" spans="1:11" ht="14.25" customHeight="1">
      <c r="A49" s="5"/>
      <c r="B49" s="5"/>
      <c r="C49" s="5"/>
      <c r="D49" s="20"/>
      <c r="E49" s="20"/>
      <c r="F49" s="20"/>
      <c r="G49" s="20"/>
      <c r="H49" s="5"/>
      <c r="I49" s="5"/>
      <c r="J49" s="5"/>
      <c r="K49" s="5"/>
    </row>
    <row r="50" spans="1:11" ht="14.25" customHeight="1">
      <c r="A50" s="5"/>
      <c r="B50" s="5"/>
      <c r="C50" s="5"/>
      <c r="D50" s="20"/>
      <c r="E50" s="20"/>
      <c r="F50" s="20"/>
      <c r="G50" s="20"/>
      <c r="H50" s="5"/>
      <c r="I50" s="5"/>
      <c r="J50" s="5"/>
      <c r="K50" s="5"/>
    </row>
    <row r="51" spans="1:11" ht="14.25" customHeight="1">
      <c r="A51" s="5"/>
      <c r="B51" s="5"/>
      <c r="C51" s="5"/>
      <c r="D51" s="20"/>
      <c r="E51" s="20"/>
      <c r="F51" s="20"/>
      <c r="G51" s="20"/>
      <c r="H51" s="5"/>
      <c r="I51" s="5"/>
      <c r="J51" s="5"/>
      <c r="K51" s="5"/>
    </row>
    <row r="52" spans="1:11" ht="14.25" customHeight="1">
      <c r="A52" s="5"/>
      <c r="B52" s="5"/>
      <c r="C52" s="5"/>
      <c r="D52" s="20"/>
      <c r="E52" s="20"/>
      <c r="F52" s="20"/>
      <c r="G52" s="20"/>
      <c r="H52" s="5"/>
      <c r="I52" s="5"/>
      <c r="J52" s="5"/>
      <c r="K52" s="5"/>
    </row>
    <row r="53" spans="1:11" ht="14.25" customHeight="1">
      <c r="A53" s="5"/>
      <c r="B53" s="5"/>
      <c r="C53" s="5"/>
      <c r="D53" s="20"/>
      <c r="E53" s="20"/>
      <c r="F53" s="20"/>
      <c r="G53" s="20"/>
      <c r="H53" s="5"/>
      <c r="I53" s="5"/>
      <c r="J53" s="5"/>
      <c r="K53" s="5"/>
    </row>
    <row r="54" spans="1:11" ht="14.25" customHeight="1">
      <c r="A54" s="5"/>
      <c r="B54" s="5"/>
      <c r="C54" s="5"/>
      <c r="D54" s="20"/>
      <c r="E54" s="20"/>
      <c r="F54" s="20"/>
      <c r="G54" s="20"/>
      <c r="H54" s="5"/>
      <c r="I54" s="5"/>
      <c r="J54" s="5"/>
      <c r="K54" s="5"/>
    </row>
    <row r="55" spans="1:11" ht="14.25" customHeight="1">
      <c r="A55" s="5"/>
      <c r="B55" s="5"/>
      <c r="C55" s="5"/>
      <c r="D55" s="20"/>
      <c r="E55" s="20"/>
      <c r="F55" s="20"/>
      <c r="G55" s="20"/>
      <c r="H55" s="5"/>
      <c r="I55" s="5"/>
      <c r="J55" s="5"/>
      <c r="K55" s="5"/>
    </row>
    <row r="56" spans="1:11" ht="14.25" customHeight="1">
      <c r="A56" s="5"/>
      <c r="B56" s="5"/>
      <c r="C56" s="5"/>
      <c r="D56" s="20"/>
      <c r="E56" s="20"/>
      <c r="F56" s="20"/>
      <c r="G56" s="20"/>
      <c r="H56" s="5"/>
      <c r="I56" s="5"/>
      <c r="J56" s="5"/>
      <c r="K56" s="5"/>
    </row>
    <row r="57" spans="1:11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4.25" customHeight="1"/>
    <row r="137" spans="1:11" ht="14.25" customHeight="1"/>
    <row r="138" spans="1:11" ht="14.25" customHeight="1"/>
    <row r="139" spans="1:11" ht="14.25" customHeight="1"/>
    <row r="140" spans="1:11" ht="14.25" customHeight="1"/>
    <row r="141" spans="1:11" ht="14.25" customHeight="1"/>
    <row r="142" spans="1:11" ht="14.25" customHeight="1"/>
    <row r="143" spans="1:11" ht="14.25" customHeight="1"/>
    <row r="144" spans="1:11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</sheetData>
  <sheetProtection algorithmName="SHA-512" hashValue="UDy/SRANY76IGNBI3hbTrZJ1Za8s7RxoL5gv0SrPBcz+k8I2dGSI1EA590bHTXBQdjoCRCip4ZE/fLnMUQK8+Q==" saltValue="BWLxMzM8B0Rn+jyYSArLyQ==" spinCount="100000" sheet="1" objects="1" scenarios="1" selectLockedCells="1"/>
  <mergeCells count="3">
    <mergeCell ref="A1:K1"/>
    <mergeCell ref="A2:K2"/>
    <mergeCell ref="A3:C3"/>
  </mergeCells>
  <dataValidations count="4">
    <dataValidation type="list" allowBlank="1" showErrorMessage="1" sqref="D6:D135" xr:uid="{00000000-0002-0000-0100-000000000000}">
      <formula1>حالة_طالب_1</formula1>
    </dataValidation>
    <dataValidation type="decimal" allowBlank="1" showInputMessage="1" showErrorMessage="1" prompt="ادخال غير مسموح به  - ادخل درجة بين 0 و 40 فقط " sqref="E6:E77" xr:uid="{00000000-0002-0000-0100-000001000000}">
      <formula1>0</formula1>
      <formula2>40</formula2>
    </dataValidation>
    <dataValidation type="decimal" allowBlank="1" showInputMessage="1" showErrorMessage="1" prompt="قيمة غير مسموح بها - ادخل درجة بين 0 و 60 فقط" sqref="F6:F77" xr:uid="{00000000-0002-0000-0100-000002000000}">
      <formula1>0</formula1>
      <formula2>60</formula2>
    </dataValidation>
    <dataValidation type="decimal" allowBlank="1" showInputMessage="1" showErrorMessage="1" prompt="قيمة خاطئة - قيمة غير مسموح بها" sqref="G6:G77" xr:uid="{00000000-0002-0000-0100-000003000000}">
      <formula1>0</formula1>
      <formula2>5</formula2>
    </dataValidation>
  </dataValidations>
  <pageMargins left="0.7" right="0.7" top="0.75" bottom="0.75" header="0" footer="0"/>
  <pageSetup paperSize="9" orientation="portrait"/>
  <colBreaks count="1" manualBreakCount="1">
    <brk id="1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5"/>
  <sheetViews>
    <sheetView rightToLeft="1" zoomScale="90" zoomScaleNormal="90" workbookViewId="0">
      <pane xSplit="3" ySplit="5" topLeftCell="D6" activePane="bottomRight" state="frozen"/>
      <selection pane="topRight"/>
      <selection pane="bottomLeft"/>
      <selection pane="bottomRight" activeCell="D17" sqref="D17"/>
    </sheetView>
  </sheetViews>
  <sheetFormatPr defaultColWidth="12.625" defaultRowHeight="15" customHeight="1"/>
  <cols>
    <col min="1" max="1" width="6.375" customWidth="1"/>
    <col min="2" max="2" width="30.75" customWidth="1"/>
    <col min="3" max="3" width="13.875" customWidth="1"/>
    <col min="4" max="4" width="11.125" customWidth="1"/>
    <col min="5" max="5" width="11.375" customWidth="1"/>
    <col min="6" max="6" width="14" customWidth="1"/>
    <col min="7" max="7" width="11.75" customWidth="1"/>
    <col min="8" max="8" width="15.125" customWidth="1"/>
    <col min="9" max="9" width="8.75" customWidth="1"/>
    <col min="10" max="10" width="21.25" customWidth="1"/>
    <col min="11" max="11" width="20.375" customWidth="1"/>
  </cols>
  <sheetData>
    <row r="1" spans="1:11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6"/>
    </row>
    <row r="3" spans="1:11" ht="14.25" customHeight="1">
      <c r="A3" s="79" t="s">
        <v>17</v>
      </c>
      <c r="B3" s="78"/>
      <c r="C3" s="78"/>
      <c r="D3" s="9"/>
      <c r="E3" s="9"/>
      <c r="F3" s="9"/>
      <c r="G3" s="9"/>
      <c r="H3" s="9"/>
      <c r="I3" s="9"/>
      <c r="J3" s="9"/>
      <c r="K3" s="9"/>
    </row>
    <row r="4" spans="1:11" ht="14.25" customHeight="1">
      <c r="D4" s="9"/>
      <c r="E4" s="9"/>
      <c r="F4" s="9"/>
      <c r="G4" s="9"/>
      <c r="H4" s="9"/>
      <c r="I4" s="9"/>
      <c r="J4" s="9"/>
      <c r="K4" s="9"/>
    </row>
    <row r="5" spans="1:11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9</v>
      </c>
      <c r="G5" s="17" t="s">
        <v>10</v>
      </c>
      <c r="H5" s="17" t="s">
        <v>11</v>
      </c>
      <c r="I5" s="17" t="s">
        <v>12</v>
      </c>
      <c r="J5" s="17" t="s">
        <v>13</v>
      </c>
      <c r="K5" s="21" t="s">
        <v>14</v>
      </c>
    </row>
    <row r="6" spans="1:11" ht="14.25" customHeight="1">
      <c r="A6" s="18">
        <f>الطلبة!A3</f>
        <v>1</v>
      </c>
      <c r="B6" s="5" t="str">
        <f>الطلبة!B3</f>
        <v>عطية الدهماني عطية خليفة</v>
      </c>
      <c r="C6" s="8">
        <f>الطلبة!C3</f>
        <v>17250049</v>
      </c>
      <c r="D6" s="19"/>
      <c r="E6" s="19">
        <v>16</v>
      </c>
      <c r="F6" s="19">
        <v>3</v>
      </c>
      <c r="G6" s="19"/>
      <c r="H6" s="5">
        <f t="shared" ref="H6:H18" si="0">IF(OR(D6="غياب نظري",D6="غياب عملي"),"غياب",IF(D6="سبق نجاحه","X",IF(D6="إيقاف قيد","*",IF(D6="إنقطاع","#",IF(D6="إنتقال","&amp;",IF(D6="حالة غش",0,IF(F6&gt;=21,SUM(E6,F6,G6),IF(F6="","",IF(F6&lt;=20,F6,"")))))))))</f>
        <v>3</v>
      </c>
      <c r="I6" s="5" t="str">
        <f t="shared" ref="I6:I18" si="1">IF(OR(D6="غياب نظري",D6="غياب عملي"),"غياب",IF(D6="سبق نجاحه","X",IF(D6="إيقاف قيد","*",IF(D6="إنقطاع","#",IF(D6="إنتقال","&amp;",IF(D6="حالة غش","ضعيف جداً",IF(H6="","",IF(H6&gt;=85,"ممتاز",IF(H6&gt;=75,"جيد جداً",IF(H6&gt;=65,"جيد",IF(H6&gt;=50,"مقبول",IF(H6&gt;=35,"ضعيف",IF(H6&lt;=34,"ضعيف جداً","")))))))))))))</f>
        <v>ضعيف جداً</v>
      </c>
      <c r="J6" s="5" t="str">
        <f t="shared" ref="J6:J18" si="2">IF(D6="غياب نظري","له دور ثاني-غياب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قيد",IF(D6="إنتقال","إنتقال",IF(H6="","",IF(H6&gt;=50,"ناحج",IF(H6&gt;=21,"له دور ثاني",IF(OR(H6&lt;=13,H6&gt;=10),"أقل من درجة الجمع","")))))))))))</f>
        <v>أقل من درجة الجمع</v>
      </c>
      <c r="K6" s="22"/>
    </row>
    <row r="7" spans="1:11" ht="14.25" customHeight="1">
      <c r="A7" s="18">
        <f>الطلبة!A4</f>
        <v>2</v>
      </c>
      <c r="B7" s="5" t="str">
        <f>الطلبة!B4</f>
        <v>عبد السلام خالد عمر صالح</v>
      </c>
      <c r="C7" s="8">
        <f>الطلبة!C4</f>
        <v>17250037</v>
      </c>
      <c r="D7" s="20"/>
      <c r="E7" s="20">
        <v>26</v>
      </c>
      <c r="F7" s="20">
        <v>12</v>
      </c>
      <c r="G7" s="20"/>
      <c r="H7" s="5">
        <f t="shared" si="0"/>
        <v>12</v>
      </c>
      <c r="I7" s="5" t="str">
        <f t="shared" si="1"/>
        <v>ضعيف جداً</v>
      </c>
      <c r="J7" s="5" t="str">
        <f t="shared" si="2"/>
        <v>أقل من درجة الجمع</v>
      </c>
      <c r="K7" s="8"/>
    </row>
    <row r="8" spans="1:11" ht="14.25" customHeight="1">
      <c r="A8" s="18">
        <f>الطلبة!A5</f>
        <v>3</v>
      </c>
      <c r="B8" s="5" t="str">
        <f>الطلبة!B5</f>
        <v>حسن رضا حسن محمد</v>
      </c>
      <c r="C8" s="8">
        <f>الطلبة!C5</f>
        <v>17250040</v>
      </c>
      <c r="D8" s="20"/>
      <c r="E8" s="20">
        <v>27</v>
      </c>
      <c r="F8" s="20">
        <v>23</v>
      </c>
      <c r="G8" s="20"/>
      <c r="H8" s="5">
        <f t="shared" si="0"/>
        <v>50</v>
      </c>
      <c r="I8" s="5" t="str">
        <f t="shared" si="1"/>
        <v>مقبول</v>
      </c>
      <c r="J8" s="5" t="str">
        <f t="shared" si="2"/>
        <v>ناحج</v>
      </c>
      <c r="K8" s="8"/>
    </row>
    <row r="9" spans="1:11" ht="14.25" customHeight="1">
      <c r="A9" s="18">
        <f>الطلبة!A6</f>
        <v>4</v>
      </c>
      <c r="B9" s="5" t="str">
        <f>الطلبة!B6</f>
        <v>محمد محمد حماد حماد</v>
      </c>
      <c r="C9" s="8">
        <f>الطلبة!C6</f>
        <v>17250041</v>
      </c>
      <c r="D9" s="20"/>
      <c r="E9" s="20">
        <v>19</v>
      </c>
      <c r="F9" s="20">
        <v>16</v>
      </c>
      <c r="G9" s="20"/>
      <c r="H9" s="5">
        <f t="shared" si="0"/>
        <v>16</v>
      </c>
      <c r="I9" s="5" t="str">
        <f t="shared" si="1"/>
        <v>ضعيف جداً</v>
      </c>
      <c r="J9" s="5" t="str">
        <f t="shared" si="2"/>
        <v>أقل من درجة الجمع</v>
      </c>
      <c r="K9" s="8"/>
    </row>
    <row r="10" spans="1:11" ht="14.25" customHeight="1">
      <c r="A10" s="18">
        <f>الطلبة!A7</f>
        <v>5</v>
      </c>
      <c r="B10" s="5" t="str">
        <f>الطلبة!B7</f>
        <v>شهد محمد رابح عبد السلام</v>
      </c>
      <c r="C10" s="8">
        <f>الطلبة!C7</f>
        <v>17250036</v>
      </c>
      <c r="D10" s="20"/>
      <c r="E10" s="20">
        <v>25</v>
      </c>
      <c r="F10" s="20">
        <v>14</v>
      </c>
      <c r="G10" s="20"/>
      <c r="H10" s="5">
        <f t="shared" si="0"/>
        <v>14</v>
      </c>
      <c r="I10" s="5" t="str">
        <f t="shared" si="1"/>
        <v>ضعيف جداً</v>
      </c>
      <c r="J10" s="5" t="str">
        <f t="shared" si="2"/>
        <v>أقل من درجة الجمع</v>
      </c>
      <c r="K10" s="8"/>
    </row>
    <row r="11" spans="1:11" ht="14.25" customHeight="1">
      <c r="A11" s="18">
        <f>الطلبة!A8</f>
        <v>6</v>
      </c>
      <c r="B11" s="5" t="str">
        <f>الطلبة!B8</f>
        <v>عائشة مسعود امحمد صمبه</v>
      </c>
      <c r="C11" s="8">
        <f>الطلبة!C8</f>
        <v>17250038</v>
      </c>
      <c r="D11" s="20"/>
      <c r="E11" s="20">
        <v>27</v>
      </c>
      <c r="F11" s="20">
        <v>11</v>
      </c>
      <c r="G11" s="20"/>
      <c r="H11" s="5">
        <f t="shared" si="0"/>
        <v>11</v>
      </c>
      <c r="I11" s="5" t="str">
        <f t="shared" si="1"/>
        <v>ضعيف جداً</v>
      </c>
      <c r="J11" s="5" t="str">
        <f t="shared" si="2"/>
        <v>أقل من درجة الجمع</v>
      </c>
      <c r="K11" s="8"/>
    </row>
    <row r="12" spans="1:11" ht="14.25" customHeight="1">
      <c r="A12" s="18">
        <f>الطلبة!A9</f>
        <v>7</v>
      </c>
      <c r="B12" s="5" t="str">
        <f>الطلبة!B9</f>
        <v>فاطمة حسين خاطر محمد</v>
      </c>
      <c r="C12" s="8">
        <f>الطلبة!C9</f>
        <v>17250039</v>
      </c>
      <c r="D12" s="20"/>
      <c r="E12" s="20">
        <v>33</v>
      </c>
      <c r="F12" s="20">
        <v>31</v>
      </c>
      <c r="G12" s="20"/>
      <c r="H12" s="5">
        <f t="shared" si="0"/>
        <v>64</v>
      </c>
      <c r="I12" s="5" t="str">
        <f t="shared" si="1"/>
        <v>مقبول</v>
      </c>
      <c r="J12" s="5" t="str">
        <f t="shared" si="2"/>
        <v>ناحج</v>
      </c>
      <c r="K12" s="8"/>
    </row>
    <row r="13" spans="1:11" ht="14.25" customHeight="1">
      <c r="A13" s="18">
        <f>الطلبة!A10</f>
        <v>8</v>
      </c>
      <c r="B13" s="5" t="str">
        <f>الطلبة!B10</f>
        <v>ماجدة محمد شحات امهيري</v>
      </c>
      <c r="C13" s="8">
        <f>الطلبة!C10</f>
        <v>17250043</v>
      </c>
      <c r="D13" s="20"/>
      <c r="E13" s="20">
        <v>24</v>
      </c>
      <c r="F13" s="20">
        <v>26</v>
      </c>
      <c r="G13" s="20"/>
      <c r="H13" s="5">
        <f t="shared" si="0"/>
        <v>50</v>
      </c>
      <c r="I13" s="5" t="str">
        <f t="shared" si="1"/>
        <v>مقبول</v>
      </c>
      <c r="J13" s="5" t="str">
        <f t="shared" si="2"/>
        <v>ناحج</v>
      </c>
      <c r="K13" s="8"/>
    </row>
    <row r="14" spans="1:11" ht="14.25" customHeight="1">
      <c r="A14" s="18">
        <f>الطلبة!A11</f>
        <v>9</v>
      </c>
      <c r="B14" s="5" t="str">
        <f>الطلبة!B11</f>
        <v>امل احمد ابراهيم عبد الرحمن</v>
      </c>
      <c r="C14" s="8">
        <f>الطلبة!C11</f>
        <v>17250044</v>
      </c>
      <c r="D14" s="20" t="s">
        <v>56</v>
      </c>
      <c r="E14" s="20">
        <v>24</v>
      </c>
      <c r="F14" s="20"/>
      <c r="G14" s="20"/>
      <c r="H14" s="5" t="str">
        <f t="shared" si="0"/>
        <v>غياب</v>
      </c>
      <c r="I14" s="5" t="str">
        <f t="shared" si="1"/>
        <v>غياب</v>
      </c>
      <c r="J14" s="5" t="str">
        <f t="shared" si="2"/>
        <v>له دور ثاني-غياب نظري</v>
      </c>
      <c r="K14" s="8"/>
    </row>
    <row r="15" spans="1:11" ht="14.25" customHeight="1">
      <c r="A15" s="18">
        <f>الطلبة!A12</f>
        <v>10</v>
      </c>
      <c r="B15" s="5" t="str">
        <f>الطلبة!B12</f>
        <v>جنات خالد خليفة مسعود</v>
      </c>
      <c r="C15" s="8">
        <f>الطلبة!C12</f>
        <v>17250045</v>
      </c>
      <c r="D15" s="20"/>
      <c r="E15" s="20">
        <v>26</v>
      </c>
      <c r="F15" s="20">
        <v>11</v>
      </c>
      <c r="G15" s="20"/>
      <c r="H15" s="5">
        <f t="shared" si="0"/>
        <v>11</v>
      </c>
      <c r="I15" s="5" t="str">
        <f t="shared" si="1"/>
        <v>ضعيف جداً</v>
      </c>
      <c r="J15" s="5" t="str">
        <f t="shared" si="2"/>
        <v>أقل من درجة الجمع</v>
      </c>
      <c r="K15" s="8"/>
    </row>
    <row r="16" spans="1:11" ht="14.25" customHeight="1">
      <c r="A16" s="18">
        <f>الطلبة!A13</f>
        <v>11</v>
      </c>
      <c r="B16" s="5" t="str">
        <f>الطلبة!B13</f>
        <v>رؤيا العابد ابوبكر محمد</v>
      </c>
      <c r="C16" s="8">
        <f>الطلبة!C13</f>
        <v>17250046</v>
      </c>
      <c r="D16" s="20"/>
      <c r="E16" s="20">
        <v>24</v>
      </c>
      <c r="F16" s="20">
        <v>8</v>
      </c>
      <c r="G16" s="20"/>
      <c r="H16" s="5">
        <f t="shared" si="0"/>
        <v>8</v>
      </c>
      <c r="I16" s="5" t="str">
        <f t="shared" si="1"/>
        <v>ضعيف جداً</v>
      </c>
      <c r="J16" s="5" t="str">
        <f t="shared" si="2"/>
        <v>أقل من درجة الجمع</v>
      </c>
      <c r="K16" s="8"/>
    </row>
    <row r="17" spans="1:11" ht="14.25" customHeight="1">
      <c r="A17" s="18">
        <f>الطلبة!A14</f>
        <v>12</v>
      </c>
      <c r="B17" s="5" t="str">
        <f>الطلبة!B14</f>
        <v>سندس عبد البارئ محمد كجمان</v>
      </c>
      <c r="C17" s="8">
        <f>الطلبة!C14</f>
        <v>17250054</v>
      </c>
      <c r="D17" s="20" t="s">
        <v>56</v>
      </c>
      <c r="E17" s="20">
        <v>23</v>
      </c>
      <c r="F17" s="20"/>
      <c r="G17" s="20"/>
      <c r="H17" s="5" t="str">
        <f t="shared" si="0"/>
        <v>غياب</v>
      </c>
      <c r="I17" s="5" t="str">
        <f t="shared" si="1"/>
        <v>غياب</v>
      </c>
      <c r="J17" s="5" t="str">
        <f t="shared" si="2"/>
        <v>له دور ثاني-غياب نظري</v>
      </c>
      <c r="K17" s="8"/>
    </row>
    <row r="18" spans="1:11" ht="14.25" customHeight="1">
      <c r="A18" s="18">
        <f>الطلبة!A15</f>
        <v>13</v>
      </c>
      <c r="B18" s="5" t="str">
        <f>الطلبة!B15</f>
        <v>هاجر يوسف محمد قوري</v>
      </c>
      <c r="C18" s="8">
        <f>الطلبة!C15</f>
        <v>17250047</v>
      </c>
      <c r="D18" s="20"/>
      <c r="E18" s="20">
        <v>26</v>
      </c>
      <c r="F18" s="20">
        <v>4</v>
      </c>
      <c r="G18" s="20"/>
      <c r="H18" s="5">
        <f t="shared" si="0"/>
        <v>4</v>
      </c>
      <c r="I18" s="5" t="str">
        <f t="shared" si="1"/>
        <v>ضعيف جداً</v>
      </c>
      <c r="J18" s="5" t="str">
        <f t="shared" si="2"/>
        <v>أقل من درجة الجمع</v>
      </c>
      <c r="K18" s="8"/>
    </row>
    <row r="19" spans="1:11" ht="14.25" customHeight="1">
      <c r="A19" s="18">
        <f>الطلبة!A16</f>
        <v>14</v>
      </c>
      <c r="B19" s="5" t="str">
        <f>الطلبة!B16</f>
        <v>ضحى حسن امحمد الصالحين</v>
      </c>
      <c r="C19" s="8">
        <f>الطلبة!C16</f>
        <v>17240007</v>
      </c>
      <c r="D19" s="20" t="s">
        <v>15</v>
      </c>
      <c r="E19" s="20"/>
      <c r="F19" s="20"/>
      <c r="G19" s="20"/>
      <c r="H19" s="5" t="str">
        <f t="shared" ref="H19:H20" si="3">IF(OR(D19="غياب نظري",D19="غياب عملي"),"غياب",IF(D19="سبق نجاحه","X",IF(D19="إيقاف قيد","*",IF(D19="إنقطاع","#",IF(D19="إنتقال","&amp;",IF(D19="حالة غش",0,IF(F19&gt;=21,SUM(E19,F19,G19),IF(F19="","",IF(F19&lt;=20,F19,"")))))))))</f>
        <v>X</v>
      </c>
      <c r="I19" s="5" t="str">
        <f t="shared" ref="I19:I20" si="4">IF(OR(D19="غياب نظري",D19="غياب عملي"),"غياب",IF(D19="سبق نجاحه","X",IF(D19="إيقاف قيد","*",IF(D19="إنقطاع","#",IF(D19="إنتقال","&amp;",IF(D19="حالة غش","ضعيف جداً",IF(H19="","",IF(H19&gt;=85,"ممتاز",IF(H19&gt;=75,"جيد جداً",IF(H19&gt;=65,"جيد",IF(H19&gt;=50,"مقبول",IF(H19&gt;=35,"ضعيف",IF(H19&lt;=34,"ضعيف جداً","")))))))))))))</f>
        <v>X</v>
      </c>
      <c r="J19" s="5" t="str">
        <f t="shared" ref="J19:J20" si="5">IF(D19="غياب نظري","له دور ثاني-غياب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قيد",IF(D19="إنتقال","إنتقال",IF(H19="","",IF(H19&gt;=50,"ناحج",IF(H19&gt;=21,"له دور ثاني",IF(OR(H19&lt;=13,H19&gt;=10),"أقل من درجة الجمع","")))))))))))</f>
        <v>سبق نجاحه</v>
      </c>
      <c r="K19" s="8"/>
    </row>
    <row r="20" spans="1:11" ht="14.25" customHeight="1" thickBot="1">
      <c r="A20" s="66">
        <f>الطلبة!A17</f>
        <v>15</v>
      </c>
      <c r="B20" s="64" t="str">
        <f>الطلبة!B17</f>
        <v>نهلة حسن محمد الحسين</v>
      </c>
      <c r="C20" s="65">
        <f>الطلبة!C17</f>
        <v>17240001</v>
      </c>
      <c r="D20" s="63" t="s">
        <v>15</v>
      </c>
      <c r="E20" s="63"/>
      <c r="F20" s="63"/>
      <c r="G20" s="63"/>
      <c r="H20" s="64" t="str">
        <f t="shared" si="3"/>
        <v>X</v>
      </c>
      <c r="I20" s="64" t="str">
        <f t="shared" si="4"/>
        <v>X</v>
      </c>
      <c r="J20" s="64" t="str">
        <f t="shared" si="5"/>
        <v>سبق نجاحه</v>
      </c>
      <c r="K20" s="65"/>
    </row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spans="1:11" ht="14.25" customHeight="1">
      <c r="A33" s="5"/>
      <c r="B33" s="5"/>
      <c r="C33" s="5"/>
      <c r="D33" s="20"/>
      <c r="E33" s="20"/>
      <c r="F33" s="20"/>
      <c r="G33" s="20"/>
      <c r="H33" s="5"/>
      <c r="I33" s="5"/>
      <c r="J33" s="5"/>
      <c r="K33" s="5"/>
    </row>
    <row r="34" spans="1:11" ht="14.25" customHeight="1">
      <c r="A34" s="5"/>
      <c r="B34" s="5"/>
      <c r="C34" s="5"/>
      <c r="D34" s="20"/>
      <c r="E34" s="20"/>
      <c r="F34" s="20"/>
      <c r="G34" s="20"/>
      <c r="H34" s="5"/>
      <c r="I34" s="5"/>
      <c r="J34" s="5"/>
    </row>
    <row r="35" spans="1:11" ht="14.25" customHeight="1">
      <c r="A35" s="5"/>
      <c r="B35" s="5"/>
      <c r="C35" s="5"/>
      <c r="D35" s="20"/>
      <c r="E35" s="20"/>
      <c r="F35" s="20"/>
      <c r="G35" s="20"/>
      <c r="H35" s="5"/>
      <c r="I35" s="5"/>
      <c r="J35" s="5"/>
      <c r="K35" s="5"/>
    </row>
    <row r="36" spans="1:11" ht="14.25" customHeight="1">
      <c r="A36" s="5"/>
      <c r="B36" s="5"/>
      <c r="C36" s="5"/>
      <c r="D36" s="20"/>
      <c r="E36" s="20"/>
      <c r="F36" s="20"/>
      <c r="G36" s="20"/>
      <c r="H36" s="5"/>
      <c r="I36" s="5"/>
      <c r="J36" s="5"/>
      <c r="K36" s="5"/>
    </row>
    <row r="37" spans="1:11" ht="14.25" customHeight="1">
      <c r="A37" s="5"/>
      <c r="B37" s="5"/>
      <c r="C37" s="5"/>
      <c r="D37" s="20"/>
      <c r="E37" s="20"/>
      <c r="F37" s="20"/>
      <c r="G37" s="20"/>
      <c r="H37" s="5"/>
      <c r="I37" s="5"/>
      <c r="J37" s="5"/>
      <c r="K37" s="5"/>
    </row>
    <row r="38" spans="1:11" ht="14.25" customHeight="1">
      <c r="A38" s="5"/>
      <c r="B38" s="5"/>
      <c r="C38" s="5"/>
      <c r="D38" s="20"/>
      <c r="E38" s="20"/>
      <c r="F38" s="20"/>
      <c r="G38" s="20"/>
      <c r="H38" s="5"/>
      <c r="I38" s="5"/>
      <c r="J38" s="5"/>
      <c r="K38" s="5"/>
    </row>
    <row r="39" spans="1:11" ht="14.25" customHeight="1">
      <c r="A39" s="5"/>
      <c r="B39" s="5"/>
      <c r="C39" s="5"/>
      <c r="D39" s="20"/>
      <c r="E39" s="20"/>
      <c r="F39" s="20"/>
      <c r="G39" s="20"/>
      <c r="H39" s="5"/>
      <c r="I39" s="5"/>
      <c r="J39" s="5"/>
      <c r="K39" s="5"/>
    </row>
    <row r="40" spans="1:11" ht="14.25" customHeight="1">
      <c r="A40" s="5"/>
      <c r="B40" s="5"/>
      <c r="C40" s="5"/>
      <c r="D40" s="20"/>
      <c r="E40" s="20"/>
      <c r="F40" s="20"/>
      <c r="G40" s="20"/>
      <c r="H40" s="5"/>
      <c r="I40" s="5"/>
      <c r="J40" s="5"/>
      <c r="K40" s="5"/>
    </row>
    <row r="41" spans="1:11" ht="14.25" customHeight="1">
      <c r="A41" s="5"/>
      <c r="B41" s="5"/>
      <c r="C41" s="5"/>
      <c r="D41" s="20"/>
      <c r="E41" s="20"/>
      <c r="F41" s="20"/>
      <c r="G41" s="20"/>
      <c r="H41" s="5"/>
      <c r="I41" s="5"/>
      <c r="J41" s="5"/>
      <c r="K41" s="5"/>
    </row>
    <row r="42" spans="1:11" ht="14.25" customHeight="1">
      <c r="A42" s="5"/>
      <c r="B42" s="5"/>
      <c r="C42" s="5"/>
      <c r="D42" s="20"/>
      <c r="E42" s="20"/>
      <c r="F42" s="20"/>
      <c r="G42" s="20"/>
      <c r="H42" s="5"/>
      <c r="I42" s="5"/>
      <c r="J42" s="5"/>
      <c r="K42" s="5"/>
    </row>
    <row r="43" spans="1:11" ht="14.25" customHeight="1">
      <c r="A43" s="5"/>
      <c r="B43" s="5"/>
      <c r="C43" s="5"/>
      <c r="D43" s="20"/>
      <c r="E43" s="20"/>
      <c r="F43" s="20"/>
      <c r="G43" s="20"/>
      <c r="H43" s="5"/>
      <c r="I43" s="5"/>
      <c r="J43" s="5"/>
      <c r="K43" s="5"/>
    </row>
    <row r="44" spans="1:11" ht="14.25" customHeight="1">
      <c r="A44" s="5"/>
      <c r="B44" s="5"/>
      <c r="C44" s="5"/>
      <c r="D44" s="20"/>
      <c r="E44" s="20"/>
      <c r="F44" s="20"/>
      <c r="G44" s="20"/>
      <c r="H44" s="5"/>
      <c r="I44" s="5"/>
      <c r="J44" s="5"/>
      <c r="K44" s="5"/>
    </row>
    <row r="45" spans="1:11" ht="14.25" customHeight="1">
      <c r="A45" s="5"/>
      <c r="B45" s="5"/>
      <c r="C45" s="5"/>
      <c r="D45" s="20"/>
      <c r="E45" s="20"/>
      <c r="F45" s="20"/>
      <c r="G45" s="20"/>
      <c r="H45" s="5"/>
      <c r="I45" s="5"/>
      <c r="J45" s="5"/>
      <c r="K45" s="5"/>
    </row>
    <row r="46" spans="1:11" ht="14.25" customHeight="1">
      <c r="A46" s="5"/>
      <c r="B46" s="5"/>
      <c r="C46" s="5"/>
      <c r="D46" s="20"/>
      <c r="E46" s="20"/>
      <c r="F46" s="20"/>
      <c r="G46" s="20"/>
      <c r="H46" s="5"/>
      <c r="I46" s="5"/>
      <c r="J46" s="5"/>
      <c r="K46" s="5"/>
    </row>
    <row r="47" spans="1:11" ht="14.25" customHeight="1">
      <c r="A47" s="5"/>
      <c r="B47" s="5"/>
      <c r="C47" s="5"/>
      <c r="D47" s="20"/>
      <c r="E47" s="20"/>
      <c r="F47" s="20"/>
      <c r="G47" s="20"/>
      <c r="H47" s="5"/>
      <c r="I47" s="5"/>
      <c r="J47" s="5"/>
      <c r="K47" s="5"/>
    </row>
    <row r="48" spans="1:11" ht="14.25" customHeight="1">
      <c r="A48" s="5"/>
      <c r="B48" s="5"/>
      <c r="C48" s="5"/>
      <c r="D48" s="20"/>
      <c r="E48" s="20"/>
      <c r="F48" s="20"/>
      <c r="G48" s="20"/>
      <c r="H48" s="5"/>
      <c r="I48" s="5"/>
      <c r="J48" s="5"/>
      <c r="K48" s="5"/>
    </row>
    <row r="49" spans="1:11" ht="14.25" customHeight="1">
      <c r="A49" s="5"/>
      <c r="B49" s="5"/>
      <c r="C49" s="5"/>
      <c r="D49" s="20"/>
      <c r="E49" s="20"/>
      <c r="F49" s="20"/>
      <c r="G49" s="20"/>
      <c r="H49" s="5"/>
      <c r="I49" s="5"/>
      <c r="J49" s="5"/>
      <c r="K49" s="5"/>
    </row>
    <row r="50" spans="1:11" ht="14.25" customHeight="1">
      <c r="A50" s="5"/>
      <c r="B50" s="5"/>
      <c r="C50" s="5"/>
      <c r="D50" s="20"/>
      <c r="E50" s="20"/>
      <c r="F50" s="20"/>
      <c r="G50" s="20"/>
      <c r="H50" s="5"/>
      <c r="I50" s="5"/>
      <c r="J50" s="5"/>
      <c r="K50" s="5"/>
    </row>
    <row r="51" spans="1:11" ht="14.25" customHeight="1">
      <c r="A51" s="5"/>
      <c r="B51" s="5"/>
      <c r="C51" s="5"/>
      <c r="D51" s="20"/>
      <c r="E51" s="20"/>
      <c r="F51" s="20"/>
      <c r="G51" s="20"/>
      <c r="H51" s="5"/>
      <c r="I51" s="5"/>
      <c r="J51" s="5"/>
      <c r="K51" s="5"/>
    </row>
    <row r="52" spans="1:11" ht="14.25" customHeight="1">
      <c r="A52" s="5"/>
      <c r="B52" s="5"/>
      <c r="C52" s="5"/>
      <c r="D52" s="20"/>
      <c r="E52" s="20"/>
      <c r="F52" s="20"/>
      <c r="G52" s="20"/>
      <c r="H52" s="5"/>
      <c r="I52" s="5"/>
      <c r="J52" s="5"/>
      <c r="K52" s="5"/>
    </row>
    <row r="53" spans="1:11" ht="14.25" customHeight="1">
      <c r="A53" s="5"/>
      <c r="B53" s="5"/>
      <c r="C53" s="5"/>
      <c r="D53" s="20"/>
      <c r="E53" s="20"/>
      <c r="F53" s="20"/>
      <c r="G53" s="20"/>
      <c r="H53" s="5"/>
      <c r="I53" s="5"/>
      <c r="J53" s="5"/>
      <c r="K53" s="5"/>
    </row>
    <row r="54" spans="1:11" ht="14.25" customHeight="1">
      <c r="A54" s="5"/>
      <c r="B54" s="5"/>
      <c r="C54" s="5"/>
      <c r="D54" s="20"/>
      <c r="E54" s="20"/>
      <c r="F54" s="20"/>
      <c r="G54" s="20"/>
      <c r="H54" s="5"/>
      <c r="I54" s="5"/>
      <c r="J54" s="5"/>
      <c r="K54" s="5"/>
    </row>
    <row r="55" spans="1:11" ht="14.25" customHeight="1">
      <c r="A55" s="5"/>
      <c r="B55" s="5"/>
      <c r="C55" s="5"/>
      <c r="D55" s="20"/>
      <c r="E55" s="20"/>
      <c r="F55" s="20"/>
      <c r="G55" s="20"/>
      <c r="H55" s="5"/>
      <c r="I55" s="5"/>
      <c r="J55" s="5"/>
      <c r="K55" s="5"/>
    </row>
    <row r="56" spans="1:11" ht="14.25" customHeight="1">
      <c r="A56" s="5"/>
      <c r="B56" s="5"/>
      <c r="C56" s="5"/>
      <c r="D56" s="20"/>
      <c r="E56" s="20"/>
      <c r="F56" s="20"/>
      <c r="G56" s="20"/>
      <c r="H56" s="5"/>
      <c r="I56" s="5"/>
      <c r="J56" s="5"/>
      <c r="K56" s="5"/>
    </row>
    <row r="57" spans="1:11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</sheetData>
  <sheetProtection algorithmName="SHA-512" hashValue="iAH5s+bPUmD3I7hkYlGZ6TMZ+oaSrGXjNM7cQg+b/pQxPtPJgAhj5yT22PwMzSmkr5nwWOB0hz5qcmScol0dlw==" saltValue="FnPqP3XWABvcxOR1iv1isg==" spinCount="100000" sheet="1" objects="1" scenarios="1" selectLockedCells="1"/>
  <mergeCells count="3">
    <mergeCell ref="A1:K1"/>
    <mergeCell ref="A2:K2"/>
    <mergeCell ref="A3:C3"/>
  </mergeCells>
  <dataValidations count="4">
    <dataValidation type="list" allowBlank="1" showErrorMessage="1" sqref="D6:D135" xr:uid="{00000000-0002-0000-0200-000000000000}">
      <formula1>حالة_طالب_1</formula1>
    </dataValidation>
    <dataValidation type="decimal" allowBlank="1" showInputMessage="1" showErrorMessage="1" prompt="ادخال غير مسموح به  - ادخل درجة بين 0 و 40 فقط " sqref="E6:E135" xr:uid="{00000000-0002-0000-0200-000001000000}">
      <formula1>0</formula1>
      <formula2>40</formula2>
    </dataValidation>
    <dataValidation type="decimal" allowBlank="1" showInputMessage="1" showErrorMessage="1" prompt="قيمة غير مسموح بها - ادخل درجة بين 0 و 60 فقط" sqref="F6:F135" xr:uid="{00000000-0002-0000-0200-000002000000}">
      <formula1>0</formula1>
      <formula2>60</formula2>
    </dataValidation>
    <dataValidation type="decimal" allowBlank="1" showInputMessage="1" showErrorMessage="1" prompt="قيمة خاطئة - قيمة غير مسموح بها" sqref="G6:G135" xr:uid="{00000000-0002-0000-0200-000003000000}">
      <formula1>0</formula1>
      <formula2>5</formula2>
    </dataValidation>
  </dataValidations>
  <pageMargins left="0.7" right="0.7" top="0.75" bottom="0.75" header="0" footer="0"/>
  <pageSetup paperSize="9" orientation="portrait" r:id="rId1"/>
  <colBreaks count="1" manualBreakCount="1">
    <brk id="1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5"/>
  <sheetViews>
    <sheetView rightToLeft="1" zoomScale="90" zoomScaleNormal="90" workbookViewId="0">
      <pane xSplit="3" ySplit="5" topLeftCell="D6" activePane="bottomRight" state="frozen"/>
      <selection pane="topRight"/>
      <selection pane="bottomLeft"/>
      <selection pane="bottomRight" activeCell="H18" sqref="H18"/>
    </sheetView>
  </sheetViews>
  <sheetFormatPr defaultColWidth="12.625" defaultRowHeight="15" customHeight="1"/>
  <cols>
    <col min="1" max="1" width="6.375" customWidth="1"/>
    <col min="2" max="2" width="32.375" customWidth="1"/>
    <col min="3" max="3" width="15.375" customWidth="1"/>
    <col min="4" max="4" width="11.125" customWidth="1"/>
    <col min="5" max="5" width="11.375" customWidth="1"/>
    <col min="6" max="6" width="12" customWidth="1"/>
    <col min="7" max="7" width="14" customWidth="1"/>
    <col min="8" max="8" width="11.75" customWidth="1"/>
    <col min="9" max="9" width="15.125" customWidth="1"/>
    <col min="10" max="10" width="8.75" customWidth="1"/>
    <col min="11" max="11" width="21.25" customWidth="1"/>
    <col min="12" max="12" width="20.375" customWidth="1"/>
  </cols>
  <sheetData>
    <row r="1" spans="1:12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</row>
    <row r="2" spans="1:12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4.25" customHeight="1">
      <c r="A3" s="77" t="s">
        <v>18</v>
      </c>
      <c r="B3" s="78"/>
      <c r="C3" s="78"/>
    </row>
    <row r="4" spans="1:12" ht="14.25" customHeight="1"/>
    <row r="5" spans="1:12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19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21" t="s">
        <v>14</v>
      </c>
    </row>
    <row r="6" spans="1:12" ht="14.25" customHeight="1">
      <c r="A6" s="18">
        <f>الطلبة!A3</f>
        <v>1</v>
      </c>
      <c r="B6" s="5" t="str">
        <f>الطلبة!B3</f>
        <v>عطية الدهماني عطية خليفة</v>
      </c>
      <c r="C6" s="8">
        <f>الطلبة!C3</f>
        <v>17250049</v>
      </c>
      <c r="D6" s="19" t="s">
        <v>56</v>
      </c>
      <c r="E6" s="19">
        <v>15</v>
      </c>
      <c r="F6" s="19">
        <v>12</v>
      </c>
      <c r="G6" s="19"/>
      <c r="H6" s="19"/>
      <c r="I6" s="5" t="str">
        <f t="shared" ref="I6:I18" si="0">IF(OR(D6="غياب نظري",D6="غياب عملي"),"غياب",IF(D6="إنقطاع","#",IF(D6="إيقاف قيد","*",IF(D6="إنتقال","&amp;",IF(D6="سبق نجاحه","X",IF(D6="حالة غش",0,IF(F6="","",IF(F6&lt;10,F6,IF(G6&gt;=14,SUM(E6,F6,G6,H6),IF(G6="","",IF(G6&lt;=13,G6,"")))))))))))</f>
        <v>غياب</v>
      </c>
      <c r="J6" s="5" t="str">
        <f t="shared" ref="J6:J18" si="1">IF(OR(D6="غياب نظري",D6="غياب عملي"),"غياب",IF(D6="إنقطاع","#",IF(D6="إيقاف قيد","*",IF(D6="إنتقال","&amp;",IF(D6="سبق نجاحه","X",IF(D6="حالة غش","ضعيف جداً",IF(I6="","",IF(I6&gt;=85,"ممتاز",IF(I6&gt;=75,"جيد جداً",IF(I6&gt;=65,"جيد",IF(I6&gt;=50,"مقبول",IF(I6&gt;=35,"ضعيف",IF(I6&lt;=34,"ضعيف جداً","")))))))))))))</f>
        <v>غياب</v>
      </c>
      <c r="K6" s="5" t="str">
        <f t="shared" ref="K6:K18" si="2">IF(D6="غياب نظري","له دور ثاني 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قيد",IF(D6="إنتقال","إنتقال",IF(I6="","",IF(I6&gt;=50,"ناحج",IF(I6&lt;10,"له دور ثاني- درجة العملي",IF(I6&gt;=24,"له دور ثاني",IF(OR(I6&lt;=13,I6&gt;=10),"أقل من درجة الجمع",""))))))))))))</f>
        <v>له دور ثاني -غياب نظري</v>
      </c>
      <c r="L6" s="22"/>
    </row>
    <row r="7" spans="1:12" ht="14.25" customHeight="1">
      <c r="A7" s="18">
        <f>الطلبة!A4</f>
        <v>2</v>
      </c>
      <c r="B7" s="5" t="str">
        <f>الطلبة!B4</f>
        <v>عبد السلام خالد عمر صالح</v>
      </c>
      <c r="C7" s="8">
        <f>الطلبة!C4</f>
        <v>17250037</v>
      </c>
      <c r="D7" s="20"/>
      <c r="E7" s="20">
        <v>18</v>
      </c>
      <c r="F7" s="20">
        <v>15</v>
      </c>
      <c r="G7" s="20">
        <v>9</v>
      </c>
      <c r="H7" s="20"/>
      <c r="I7" s="5">
        <f t="shared" si="0"/>
        <v>9</v>
      </c>
      <c r="J7" s="5" t="str">
        <f t="shared" si="1"/>
        <v>ضعيف جداً</v>
      </c>
      <c r="K7" s="5" t="str">
        <f t="shared" si="2"/>
        <v>له دور ثاني- درجة العملي</v>
      </c>
      <c r="L7" s="8"/>
    </row>
    <row r="8" spans="1:12" ht="14.25" customHeight="1">
      <c r="A8" s="18">
        <f>الطلبة!A5</f>
        <v>3</v>
      </c>
      <c r="B8" s="5" t="str">
        <f>الطلبة!B5</f>
        <v>حسن رضا حسن محمد</v>
      </c>
      <c r="C8" s="8">
        <f>الطلبة!C5</f>
        <v>17250040</v>
      </c>
      <c r="D8" s="20"/>
      <c r="E8" s="20">
        <v>20</v>
      </c>
      <c r="F8" s="20">
        <v>13</v>
      </c>
      <c r="G8" s="20">
        <v>17</v>
      </c>
      <c r="H8" s="20"/>
      <c r="I8" s="5">
        <f t="shared" si="0"/>
        <v>50</v>
      </c>
      <c r="J8" s="5" t="str">
        <f t="shared" si="1"/>
        <v>مقبول</v>
      </c>
      <c r="K8" s="5" t="str">
        <f t="shared" si="2"/>
        <v>ناحج</v>
      </c>
      <c r="L8" s="8"/>
    </row>
    <row r="9" spans="1:12" ht="14.25" customHeight="1">
      <c r="A9" s="18">
        <f>الطلبة!A6</f>
        <v>4</v>
      </c>
      <c r="B9" s="5" t="str">
        <f>الطلبة!B6</f>
        <v>محمد محمد حماد حماد</v>
      </c>
      <c r="C9" s="8">
        <f>الطلبة!C6</f>
        <v>17250041</v>
      </c>
      <c r="D9" s="20"/>
      <c r="E9" s="20">
        <v>14</v>
      </c>
      <c r="F9" s="20">
        <v>16</v>
      </c>
      <c r="G9" s="20">
        <v>20</v>
      </c>
      <c r="H9" s="20"/>
      <c r="I9" s="5">
        <f t="shared" si="0"/>
        <v>50</v>
      </c>
      <c r="J9" s="5" t="str">
        <f t="shared" si="1"/>
        <v>مقبول</v>
      </c>
      <c r="K9" s="5" t="str">
        <f t="shared" si="2"/>
        <v>ناحج</v>
      </c>
      <c r="L9" s="8"/>
    </row>
    <row r="10" spans="1:12" ht="14.25" customHeight="1">
      <c r="A10" s="18">
        <f>الطلبة!A7</f>
        <v>5</v>
      </c>
      <c r="B10" s="5" t="str">
        <f>الطلبة!B7</f>
        <v>شهد محمد رابح عبد السلام</v>
      </c>
      <c r="C10" s="8">
        <f>الطلبة!C7</f>
        <v>17250036</v>
      </c>
      <c r="D10" s="20"/>
      <c r="E10" s="20">
        <v>21</v>
      </c>
      <c r="F10" s="20">
        <v>16</v>
      </c>
      <c r="G10" s="20">
        <v>15</v>
      </c>
      <c r="H10" s="20"/>
      <c r="I10" s="5">
        <f t="shared" si="0"/>
        <v>52</v>
      </c>
      <c r="J10" s="5" t="str">
        <f t="shared" si="1"/>
        <v>مقبول</v>
      </c>
      <c r="K10" s="5" t="str">
        <f t="shared" si="2"/>
        <v>ناحج</v>
      </c>
      <c r="L10" s="8"/>
    </row>
    <row r="11" spans="1:12" ht="14.25" customHeight="1">
      <c r="A11" s="18">
        <f>الطلبة!A8</f>
        <v>6</v>
      </c>
      <c r="B11" s="5" t="str">
        <f>الطلبة!B8</f>
        <v>عائشة مسعود امحمد صمبه</v>
      </c>
      <c r="C11" s="8">
        <f>الطلبة!C8</f>
        <v>17250038</v>
      </c>
      <c r="D11" s="20"/>
      <c r="E11" s="20">
        <v>20</v>
      </c>
      <c r="F11" s="20">
        <v>16</v>
      </c>
      <c r="G11" s="20">
        <v>8</v>
      </c>
      <c r="H11" s="20"/>
      <c r="I11" s="5">
        <f t="shared" si="0"/>
        <v>8</v>
      </c>
      <c r="J11" s="5" t="str">
        <f t="shared" si="1"/>
        <v>ضعيف جداً</v>
      </c>
      <c r="K11" s="5" t="str">
        <f t="shared" si="2"/>
        <v>له دور ثاني- درجة العملي</v>
      </c>
      <c r="L11" s="8"/>
    </row>
    <row r="12" spans="1:12" ht="14.25" customHeight="1">
      <c r="A12" s="18">
        <f>الطلبة!A9</f>
        <v>7</v>
      </c>
      <c r="B12" s="5" t="str">
        <f>الطلبة!B9</f>
        <v>فاطمة حسين خاطر محمد</v>
      </c>
      <c r="C12" s="8">
        <f>الطلبة!C9</f>
        <v>17250039</v>
      </c>
      <c r="D12" s="20"/>
      <c r="E12" s="20">
        <v>20</v>
      </c>
      <c r="F12" s="20">
        <v>18</v>
      </c>
      <c r="G12" s="20">
        <v>18</v>
      </c>
      <c r="H12" s="20"/>
      <c r="I12" s="5">
        <f t="shared" si="0"/>
        <v>56</v>
      </c>
      <c r="J12" s="5" t="str">
        <f t="shared" si="1"/>
        <v>مقبول</v>
      </c>
      <c r="K12" s="5" t="str">
        <f t="shared" si="2"/>
        <v>ناحج</v>
      </c>
      <c r="L12" s="8"/>
    </row>
    <row r="13" spans="1:12" ht="14.25" customHeight="1">
      <c r="A13" s="18">
        <f>الطلبة!A10</f>
        <v>8</v>
      </c>
      <c r="B13" s="5" t="str">
        <f>الطلبة!B10</f>
        <v>ماجدة محمد شحات امهيري</v>
      </c>
      <c r="C13" s="8">
        <f>الطلبة!C10</f>
        <v>17250043</v>
      </c>
      <c r="D13" s="20"/>
      <c r="E13" s="20">
        <v>21</v>
      </c>
      <c r="F13" s="20">
        <v>17</v>
      </c>
      <c r="G13" s="20">
        <v>14</v>
      </c>
      <c r="H13" s="20"/>
      <c r="I13" s="5">
        <f t="shared" si="0"/>
        <v>52</v>
      </c>
      <c r="J13" s="5" t="str">
        <f t="shared" si="1"/>
        <v>مقبول</v>
      </c>
      <c r="K13" s="5" t="str">
        <f t="shared" si="2"/>
        <v>ناحج</v>
      </c>
      <c r="L13" s="8"/>
    </row>
    <row r="14" spans="1:12" ht="14.25" customHeight="1">
      <c r="A14" s="18">
        <f>الطلبة!A11</f>
        <v>9</v>
      </c>
      <c r="B14" s="5" t="str">
        <f>الطلبة!B11</f>
        <v>امل احمد ابراهيم عبد الرحمن</v>
      </c>
      <c r="C14" s="8">
        <f>الطلبة!C11</f>
        <v>17250044</v>
      </c>
      <c r="D14" s="20" t="s">
        <v>26</v>
      </c>
      <c r="E14" s="20">
        <v>20</v>
      </c>
      <c r="F14" s="20">
        <v>0</v>
      </c>
      <c r="G14" s="20"/>
      <c r="H14" s="20"/>
      <c r="I14" s="5" t="str">
        <f t="shared" si="0"/>
        <v>غياب</v>
      </c>
      <c r="J14" s="5" t="str">
        <f t="shared" si="1"/>
        <v>غياب</v>
      </c>
      <c r="K14" s="5" t="str">
        <f t="shared" si="2"/>
        <v>له دور ثاني-غياب عملي</v>
      </c>
      <c r="L14" s="8"/>
    </row>
    <row r="15" spans="1:12" ht="14.25" customHeight="1">
      <c r="A15" s="18">
        <f>الطلبة!A12</f>
        <v>10</v>
      </c>
      <c r="B15" s="5" t="str">
        <f>الطلبة!B12</f>
        <v>جنات خالد خليفة مسعود</v>
      </c>
      <c r="C15" s="8">
        <f>الطلبة!C12</f>
        <v>17250045</v>
      </c>
      <c r="D15" s="20"/>
      <c r="E15" s="20">
        <v>22</v>
      </c>
      <c r="F15" s="20">
        <v>20</v>
      </c>
      <c r="G15" s="20">
        <v>11</v>
      </c>
      <c r="H15" s="20"/>
      <c r="I15" s="5">
        <f t="shared" si="0"/>
        <v>11</v>
      </c>
      <c r="J15" s="5" t="str">
        <f t="shared" si="1"/>
        <v>ضعيف جداً</v>
      </c>
      <c r="K15" s="5" t="str">
        <f t="shared" si="2"/>
        <v>أقل من درجة الجمع</v>
      </c>
      <c r="L15" s="8"/>
    </row>
    <row r="16" spans="1:12" ht="14.25" customHeight="1">
      <c r="A16" s="18">
        <f>الطلبة!A13</f>
        <v>11</v>
      </c>
      <c r="B16" s="5" t="str">
        <f>الطلبة!B13</f>
        <v>رؤيا العابد ابوبكر محمد</v>
      </c>
      <c r="C16" s="8">
        <f>الطلبة!C13</f>
        <v>17250046</v>
      </c>
      <c r="D16" s="20"/>
      <c r="E16" s="20">
        <v>20</v>
      </c>
      <c r="F16" s="20">
        <v>15</v>
      </c>
      <c r="G16" s="20">
        <v>20</v>
      </c>
      <c r="H16" s="20"/>
      <c r="I16" s="5">
        <f t="shared" si="0"/>
        <v>55</v>
      </c>
      <c r="J16" s="5" t="str">
        <f t="shared" si="1"/>
        <v>مقبول</v>
      </c>
      <c r="K16" s="5" t="str">
        <f t="shared" si="2"/>
        <v>ناحج</v>
      </c>
      <c r="L16" s="8"/>
    </row>
    <row r="17" spans="1:12" ht="14.25" customHeight="1">
      <c r="A17" s="18">
        <f>الطلبة!A14</f>
        <v>12</v>
      </c>
      <c r="B17" s="5" t="str">
        <f>الطلبة!B14</f>
        <v>سندس عبد البارئ محمد كجمان</v>
      </c>
      <c r="C17" s="8">
        <f>الطلبة!C14</f>
        <v>17250054</v>
      </c>
      <c r="D17" s="20"/>
      <c r="E17" s="20">
        <v>14</v>
      </c>
      <c r="F17" s="20">
        <v>19</v>
      </c>
      <c r="G17" s="20">
        <v>17</v>
      </c>
      <c r="H17" s="20"/>
      <c r="I17" s="5">
        <f t="shared" si="0"/>
        <v>50</v>
      </c>
      <c r="J17" s="5" t="str">
        <f t="shared" si="1"/>
        <v>مقبول</v>
      </c>
      <c r="K17" s="5" t="str">
        <f t="shared" si="2"/>
        <v>ناحج</v>
      </c>
      <c r="L17" s="8"/>
    </row>
    <row r="18" spans="1:12" ht="14.25" customHeight="1">
      <c r="A18" s="18">
        <f>الطلبة!A15</f>
        <v>13</v>
      </c>
      <c r="B18" s="5" t="str">
        <f>الطلبة!B15</f>
        <v>هاجر يوسف محمد قوري</v>
      </c>
      <c r="C18" s="8">
        <f>الطلبة!C15</f>
        <v>17250047</v>
      </c>
      <c r="D18" s="20"/>
      <c r="E18" s="20">
        <v>19</v>
      </c>
      <c r="F18" s="20">
        <v>16</v>
      </c>
      <c r="G18" s="20">
        <v>13</v>
      </c>
      <c r="H18" s="20"/>
      <c r="I18" s="5">
        <f t="shared" si="0"/>
        <v>13</v>
      </c>
      <c r="J18" s="5" t="str">
        <f t="shared" si="1"/>
        <v>ضعيف جداً</v>
      </c>
      <c r="K18" s="5" t="str">
        <f t="shared" si="2"/>
        <v>أقل من درجة الجمع</v>
      </c>
      <c r="L18" s="8"/>
    </row>
    <row r="19" spans="1:12" ht="14.25" customHeight="1">
      <c r="A19" s="18">
        <f>الطلبة!A16</f>
        <v>14</v>
      </c>
      <c r="B19" s="5" t="str">
        <f>الطلبة!B16</f>
        <v>ضحى حسن امحمد الصالحين</v>
      </c>
      <c r="C19" s="8">
        <f>الطلبة!C16</f>
        <v>17240007</v>
      </c>
      <c r="D19" s="20" t="s">
        <v>15</v>
      </c>
      <c r="E19" s="20"/>
      <c r="F19" s="20"/>
      <c r="G19" s="20"/>
      <c r="H19" s="20"/>
      <c r="I19" s="5" t="str">
        <f t="shared" ref="I19:I20" si="3">IF(OR(D19="غياب نظري",D19="غياب عملي"),"غياب",IF(D19="إنقطاع","#",IF(D19="إيقاف قيد","*",IF(D19="إنتقال","&amp;",IF(D19="سبق نجاحه","X",IF(D19="حالة غش",0,IF(F19="","",IF(F19&lt;10,F19,IF(G19&gt;=14,SUM(E19,F19,G19,H19),IF(G19="","",IF(G19&lt;=13,G19,"")))))))))))</f>
        <v>X</v>
      </c>
      <c r="J19" s="5" t="str">
        <f t="shared" ref="J19:J20" si="4">IF(OR(D19="غياب نظري",D19="غياب عملي"),"غياب",IF(D19="إنقطاع","#",IF(D19="إيقاف قيد","*",IF(D19="إنتقال","&amp;",IF(D19="سبق نجاحه","X",IF(D19="حالة غش","ضعيف جداً",IF(I19="","",IF(I19&gt;=85,"ممتاز",IF(I19&gt;=75,"جيد جداً",IF(I19&gt;=65,"جيد",IF(I19&gt;=50,"مقبول",IF(I19&gt;=35,"ضعيف",IF(I19&lt;=34,"ضعيف جداً","")))))))))))))</f>
        <v>X</v>
      </c>
      <c r="K19" s="5" t="str">
        <f t="shared" ref="K19:K20" si="5">IF(D19="غياب نظري","له دور ثاني 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قيد",IF(D19="إنتقال","إنتقال",IF(I19="","",IF(I19&gt;=50,"ناحج",IF(I19&lt;10,"له دور ثاني- درجة العملي",IF(I19&gt;=24,"له دور ثاني",IF(OR(I19&lt;=13,I19&gt;=10),"أقل من درجة الجمع",""))))))))))))</f>
        <v>سبق نجاحه</v>
      </c>
      <c r="L19" s="8"/>
    </row>
    <row r="20" spans="1:12" ht="14.25" customHeight="1" thickBot="1">
      <c r="A20" s="66">
        <f>الطلبة!A17</f>
        <v>15</v>
      </c>
      <c r="B20" s="64" t="str">
        <f>الطلبة!B17</f>
        <v>نهلة حسن محمد الحسين</v>
      </c>
      <c r="C20" s="65">
        <f>الطلبة!C17</f>
        <v>17240001</v>
      </c>
      <c r="D20" s="63" t="s">
        <v>15</v>
      </c>
      <c r="E20" s="63"/>
      <c r="F20" s="63"/>
      <c r="G20" s="63"/>
      <c r="H20" s="63"/>
      <c r="I20" s="64" t="str">
        <f t="shared" si="3"/>
        <v>X</v>
      </c>
      <c r="J20" s="64" t="str">
        <f t="shared" si="4"/>
        <v>X</v>
      </c>
      <c r="K20" s="64" t="str">
        <f t="shared" si="5"/>
        <v>سبق نجاحه</v>
      </c>
      <c r="L20" s="65"/>
    </row>
    <row r="21" spans="1:12" ht="14.25" customHeight="1"/>
    <row r="22" spans="1:12" ht="14.25" customHeight="1"/>
    <row r="23" spans="1:12" ht="14.25" customHeight="1"/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spans="1:12" ht="14.25" customHeight="1">
      <c r="A33" s="5"/>
      <c r="B33" s="5"/>
      <c r="C33" s="5"/>
      <c r="D33" s="20"/>
      <c r="E33" s="20"/>
      <c r="F33" s="20"/>
      <c r="G33" s="20"/>
      <c r="H33" s="20"/>
      <c r="I33" s="5"/>
      <c r="J33" s="5"/>
      <c r="K33" s="5"/>
      <c r="L33" s="5"/>
    </row>
    <row r="34" spans="1:12" ht="14.25" customHeight="1">
      <c r="A34" s="5"/>
      <c r="B34" s="5"/>
      <c r="C34" s="5"/>
      <c r="D34" s="20"/>
      <c r="E34" s="20"/>
      <c r="F34" s="20"/>
      <c r="G34" s="20"/>
      <c r="H34" s="20"/>
      <c r="I34" s="5"/>
      <c r="J34" s="5"/>
      <c r="K34" s="5"/>
      <c r="L34" s="5"/>
    </row>
    <row r="35" spans="1:12" ht="14.25" customHeight="1">
      <c r="A35" s="5"/>
      <c r="B35" s="5"/>
      <c r="C35" s="5"/>
      <c r="D35" s="20"/>
      <c r="E35" s="20"/>
      <c r="F35" s="20"/>
      <c r="G35" s="20"/>
      <c r="H35" s="20"/>
      <c r="I35" s="5"/>
      <c r="J35" s="5"/>
      <c r="K35" s="5"/>
      <c r="L35" s="5"/>
    </row>
    <row r="36" spans="1:12" ht="14.25" customHeight="1">
      <c r="A36" s="5"/>
      <c r="B36" s="5"/>
      <c r="C36" s="5"/>
      <c r="D36" s="20"/>
      <c r="E36" s="20"/>
      <c r="F36" s="20"/>
      <c r="G36" s="20"/>
      <c r="H36" s="20"/>
      <c r="I36" s="5"/>
      <c r="J36" s="5"/>
      <c r="K36" s="5"/>
      <c r="L36" s="5"/>
    </row>
    <row r="37" spans="1:12" ht="14.25" customHeight="1">
      <c r="A37" s="5"/>
      <c r="B37" s="5"/>
      <c r="C37" s="5"/>
      <c r="D37" s="20"/>
      <c r="E37" s="20"/>
      <c r="F37" s="20"/>
      <c r="G37" s="20"/>
      <c r="H37" s="20"/>
      <c r="I37" s="5"/>
      <c r="J37" s="5"/>
      <c r="K37" s="5"/>
      <c r="L37" s="5"/>
    </row>
    <row r="38" spans="1:12" ht="14.25" customHeight="1">
      <c r="A38" s="5"/>
      <c r="B38" s="5"/>
      <c r="C38" s="5"/>
      <c r="D38" s="20"/>
      <c r="E38" s="20"/>
      <c r="F38" s="20"/>
      <c r="G38" s="20"/>
      <c r="H38" s="20"/>
      <c r="I38" s="5"/>
      <c r="J38" s="5"/>
      <c r="K38" s="5"/>
      <c r="L38" s="5"/>
    </row>
    <row r="39" spans="1:12" ht="14.25" customHeight="1">
      <c r="A39" s="5"/>
      <c r="B39" s="5"/>
      <c r="C39" s="5"/>
      <c r="D39" s="20"/>
      <c r="E39" s="20"/>
      <c r="F39" s="20"/>
      <c r="G39" s="20"/>
      <c r="H39" s="20"/>
      <c r="I39" s="5"/>
      <c r="J39" s="5"/>
      <c r="K39" s="5"/>
      <c r="L39" s="5"/>
    </row>
    <row r="40" spans="1:12" ht="14.25" customHeight="1">
      <c r="A40" s="5"/>
      <c r="B40" s="5"/>
      <c r="C40" s="5"/>
      <c r="D40" s="20"/>
      <c r="E40" s="20"/>
      <c r="F40" s="20"/>
      <c r="G40" s="20"/>
      <c r="H40" s="20"/>
      <c r="I40" s="5"/>
      <c r="J40" s="5"/>
      <c r="K40" s="5"/>
      <c r="L40" s="5"/>
    </row>
    <row r="41" spans="1:12" ht="14.25" customHeight="1">
      <c r="A41" s="5"/>
      <c r="B41" s="5"/>
      <c r="C41" s="5"/>
      <c r="D41" s="20"/>
      <c r="E41" s="20"/>
      <c r="F41" s="20"/>
      <c r="G41" s="20"/>
      <c r="H41" s="20"/>
      <c r="I41" s="5"/>
      <c r="J41" s="5"/>
      <c r="K41" s="5"/>
      <c r="L41" s="5"/>
    </row>
    <row r="42" spans="1:12" ht="14.25" customHeight="1">
      <c r="A42" s="5"/>
      <c r="B42" s="5"/>
      <c r="C42" s="5"/>
      <c r="D42" s="20"/>
      <c r="E42" s="20"/>
      <c r="F42" s="20"/>
      <c r="G42" s="20"/>
      <c r="H42" s="20"/>
      <c r="I42" s="5"/>
      <c r="J42" s="5"/>
      <c r="K42" s="5"/>
      <c r="L42" s="5"/>
    </row>
    <row r="43" spans="1:12" ht="14.25" customHeight="1">
      <c r="A43" s="5"/>
      <c r="B43" s="5"/>
      <c r="C43" s="5"/>
      <c r="D43" s="20"/>
      <c r="E43" s="20"/>
      <c r="F43" s="20"/>
      <c r="G43" s="20"/>
      <c r="H43" s="20"/>
      <c r="I43" s="5"/>
      <c r="J43" s="5"/>
      <c r="K43" s="5"/>
      <c r="L43" s="5"/>
    </row>
    <row r="44" spans="1:12" ht="14.25" customHeight="1">
      <c r="A44" s="5"/>
      <c r="B44" s="5"/>
      <c r="C44" s="5"/>
      <c r="D44" s="20"/>
      <c r="E44" s="20"/>
      <c r="F44" s="20"/>
      <c r="G44" s="20"/>
      <c r="H44" s="20"/>
      <c r="I44" s="5"/>
      <c r="J44" s="5"/>
      <c r="K44" s="5"/>
      <c r="L44" s="5"/>
    </row>
    <row r="45" spans="1:12" ht="14.25" customHeight="1">
      <c r="A45" s="5"/>
      <c r="B45" s="5"/>
      <c r="C45" s="5"/>
      <c r="D45" s="20"/>
      <c r="E45" s="20"/>
      <c r="F45" s="20"/>
      <c r="G45" s="20"/>
      <c r="H45" s="20"/>
      <c r="I45" s="5"/>
      <c r="J45" s="5"/>
      <c r="K45" s="5"/>
      <c r="L45" s="5"/>
    </row>
    <row r="46" spans="1:12" ht="14.25" customHeight="1">
      <c r="A46" s="5"/>
      <c r="B46" s="5"/>
      <c r="C46" s="5"/>
      <c r="D46" s="20"/>
      <c r="E46" s="20"/>
      <c r="F46" s="20"/>
      <c r="G46" s="20"/>
      <c r="H46" s="20"/>
      <c r="I46" s="5"/>
      <c r="J46" s="5"/>
      <c r="K46" s="5"/>
      <c r="L46" s="5"/>
    </row>
    <row r="47" spans="1:12" ht="14.25" customHeight="1">
      <c r="A47" s="5"/>
      <c r="B47" s="5"/>
      <c r="C47" s="5"/>
      <c r="D47" s="20"/>
      <c r="E47" s="20"/>
      <c r="F47" s="20"/>
      <c r="G47" s="20"/>
      <c r="H47" s="20"/>
      <c r="I47" s="5"/>
      <c r="J47" s="5"/>
      <c r="K47" s="5"/>
      <c r="L47" s="5"/>
    </row>
    <row r="48" spans="1:12" ht="14.25" customHeight="1">
      <c r="A48" s="5"/>
      <c r="B48" s="5"/>
      <c r="C48" s="5"/>
      <c r="D48" s="20"/>
      <c r="E48" s="20"/>
      <c r="F48" s="20"/>
      <c r="G48" s="20"/>
      <c r="H48" s="20"/>
      <c r="I48" s="5"/>
      <c r="J48" s="5"/>
      <c r="K48" s="5"/>
      <c r="L48" s="5"/>
    </row>
    <row r="49" spans="1:12" ht="14.25" customHeight="1">
      <c r="A49" s="5"/>
      <c r="B49" s="5"/>
      <c r="C49" s="5"/>
      <c r="D49" s="20"/>
      <c r="E49" s="20"/>
      <c r="F49" s="20"/>
      <c r="G49" s="20"/>
      <c r="H49" s="20"/>
      <c r="I49" s="5"/>
      <c r="J49" s="5"/>
      <c r="K49" s="5"/>
      <c r="L49" s="5"/>
    </row>
    <row r="50" spans="1:12" ht="14.25" customHeight="1">
      <c r="A50" s="5"/>
      <c r="B50" s="5"/>
      <c r="C50" s="5"/>
      <c r="D50" s="20"/>
      <c r="E50" s="20"/>
      <c r="F50" s="20"/>
      <c r="G50" s="20"/>
      <c r="H50" s="20"/>
      <c r="I50" s="5"/>
      <c r="J50" s="5"/>
      <c r="K50" s="5"/>
      <c r="L50" s="5"/>
    </row>
    <row r="51" spans="1:12" ht="14.25" customHeight="1">
      <c r="A51" s="5"/>
      <c r="B51" s="5"/>
      <c r="C51" s="5"/>
      <c r="D51" s="20"/>
      <c r="E51" s="20"/>
      <c r="F51" s="20"/>
      <c r="G51" s="20"/>
      <c r="H51" s="20"/>
      <c r="I51" s="5"/>
      <c r="J51" s="5"/>
      <c r="K51" s="5"/>
      <c r="L51" s="5"/>
    </row>
    <row r="52" spans="1:12" ht="14.25" customHeight="1">
      <c r="A52" s="5"/>
      <c r="B52" s="5"/>
      <c r="C52" s="5"/>
      <c r="D52" s="20"/>
      <c r="E52" s="20"/>
      <c r="F52" s="20"/>
      <c r="G52" s="20"/>
      <c r="H52" s="20"/>
      <c r="I52" s="5"/>
      <c r="J52" s="5"/>
      <c r="K52" s="5"/>
      <c r="L52" s="5"/>
    </row>
    <row r="53" spans="1:12" ht="14.25" customHeight="1">
      <c r="A53" s="5"/>
      <c r="B53" s="5"/>
      <c r="C53" s="5"/>
      <c r="D53" s="20"/>
      <c r="E53" s="20"/>
      <c r="F53" s="20"/>
      <c r="G53" s="20"/>
      <c r="H53" s="20"/>
      <c r="I53" s="5"/>
      <c r="J53" s="5"/>
      <c r="K53" s="5"/>
      <c r="L53" s="5"/>
    </row>
    <row r="54" spans="1:12" ht="14.25" customHeight="1">
      <c r="A54" s="5"/>
      <c r="B54" s="5"/>
      <c r="C54" s="5"/>
      <c r="D54" s="20"/>
      <c r="E54" s="20"/>
      <c r="F54" s="20"/>
      <c r="G54" s="20"/>
      <c r="H54" s="20"/>
      <c r="I54" s="5"/>
      <c r="J54" s="5"/>
      <c r="K54" s="5"/>
      <c r="L54" s="5"/>
    </row>
    <row r="55" spans="1:12" ht="14.25" customHeight="1">
      <c r="A55" s="5"/>
      <c r="B55" s="5"/>
      <c r="C55" s="5"/>
      <c r="D55" s="20"/>
      <c r="E55" s="20"/>
      <c r="F55" s="20"/>
      <c r="G55" s="20"/>
      <c r="H55" s="20"/>
      <c r="I55" s="5"/>
      <c r="J55" s="5"/>
      <c r="K55" s="5"/>
      <c r="L55" s="5"/>
    </row>
    <row r="56" spans="1:12" ht="14.25" customHeight="1">
      <c r="A56" s="5"/>
      <c r="B56" s="5"/>
      <c r="C56" s="5"/>
      <c r="D56" s="20"/>
      <c r="E56" s="20"/>
      <c r="F56" s="20"/>
      <c r="G56" s="20"/>
      <c r="H56" s="20"/>
      <c r="I56" s="5"/>
      <c r="J56" s="5"/>
      <c r="K56" s="5"/>
      <c r="L56" s="5"/>
    </row>
    <row r="57" spans="1:12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sheetProtection algorithmName="SHA-512" hashValue="hQr8UYxgYucEwTj/7XocDQrEiQhPY/bRsbhBG6bNLtTZJH5OocGKsP9QRTDFJdpLUtuG6Cuq+OJuBQ14eBjI8Q==" saltValue="GCqKmlbc/f7i1RFKJR1nLA==" spinCount="100000" sheet="1" objects="1" scenarios="1" selectLockedCells="1"/>
  <mergeCells count="3">
    <mergeCell ref="A1:L1"/>
    <mergeCell ref="A2:L2"/>
    <mergeCell ref="A3:C3"/>
  </mergeCells>
  <dataValidations count="5">
    <dataValidation type="decimal" allowBlank="1" showInputMessage="1" showErrorMessage="1" prompt="ادخال غير مسموح  - ادخل درجة العملي بين 0 و 20 فقط" sqref="F6:F135" xr:uid="{00000000-0002-0000-0300-000000000000}">
      <formula1>0</formula1>
      <formula2>20</formula2>
    </dataValidation>
    <dataValidation type="decimal" allowBlank="1" showInputMessage="1" showErrorMessage="1" prompt="ادخال غير مسموح به  - ادخل درجة بين 0 و 40 فقط " sqref="E6:E135" xr:uid="{00000000-0002-0000-0300-000001000000}">
      <formula1>0</formula1>
      <formula2>40</formula2>
    </dataValidation>
    <dataValidation type="list" allowBlank="1" showErrorMessage="1" sqref="D6:D135" xr:uid="{00000000-0002-0000-0300-000002000000}">
      <formula1>حالة_طالب_2</formula1>
    </dataValidation>
    <dataValidation type="decimal" allowBlank="1" showInputMessage="1" showErrorMessage="1" prompt="قيمة غير مسموح بها - ادخل درجة بين 0 و 40 فقط" sqref="G6:G135" xr:uid="{00000000-0002-0000-0300-000003000000}">
      <formula1>0</formula1>
      <formula2>40</formula2>
    </dataValidation>
    <dataValidation type="decimal" allowBlank="1" showInputMessage="1" showErrorMessage="1" prompt="قيمة خاطئة - قيمة غير مسموح بها" sqref="H6:H135" xr:uid="{00000000-0002-0000-0300-000004000000}">
      <formula1>0</formula1>
      <formula2>5</formula2>
    </dataValidation>
  </dataValidations>
  <pageMargins left="0.7" right="0.7" top="0.75" bottom="0.75" header="0" footer="0"/>
  <pageSetup paperSize="9" orientation="portrait"/>
  <colBreaks count="1" manualBreakCount="1">
    <brk id="1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5"/>
  <sheetViews>
    <sheetView rightToLeft="1" zoomScale="80" zoomScaleNormal="80" workbookViewId="0">
      <pane xSplit="3" ySplit="5" topLeftCell="D6" activePane="bottomRight" state="frozen"/>
      <selection pane="topRight"/>
      <selection pane="bottomLeft"/>
      <selection pane="bottomRight" activeCell="G8" sqref="G8"/>
    </sheetView>
  </sheetViews>
  <sheetFormatPr defaultColWidth="12.625" defaultRowHeight="15" customHeight="1"/>
  <cols>
    <col min="1" max="1" width="6.375" customWidth="1"/>
    <col min="2" max="2" width="27.875" customWidth="1"/>
    <col min="3" max="3" width="12.75" customWidth="1"/>
    <col min="4" max="4" width="11.125" customWidth="1"/>
    <col min="5" max="5" width="11.375" customWidth="1"/>
    <col min="6" max="6" width="12" customWidth="1"/>
    <col min="7" max="7" width="14" customWidth="1"/>
    <col min="8" max="8" width="11.75" customWidth="1"/>
    <col min="9" max="9" width="15.125" customWidth="1"/>
    <col min="10" max="10" width="15.375" customWidth="1"/>
    <col min="11" max="11" width="30" customWidth="1"/>
    <col min="12" max="12" width="20.375" customWidth="1"/>
  </cols>
  <sheetData>
    <row r="1" spans="1:12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</row>
    <row r="2" spans="1:12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4.25" customHeight="1">
      <c r="A3" s="79" t="s">
        <v>20</v>
      </c>
      <c r="B3" s="78"/>
      <c r="C3" s="78"/>
      <c r="D3" s="9"/>
      <c r="E3" s="9"/>
      <c r="F3" s="9"/>
      <c r="G3" s="9"/>
      <c r="H3" s="9"/>
      <c r="I3" s="9"/>
      <c r="J3" s="9"/>
      <c r="K3" s="9"/>
      <c r="L3" s="9"/>
    </row>
    <row r="4" spans="1:12" ht="14.25" customHeight="1">
      <c r="D4" s="9"/>
      <c r="E4" s="9"/>
      <c r="F4" s="9"/>
      <c r="G4" s="9"/>
      <c r="H4" s="9"/>
      <c r="I4" s="9"/>
      <c r="J4" s="9"/>
      <c r="K4" s="9"/>
      <c r="L4" s="9"/>
    </row>
    <row r="5" spans="1:12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19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21" t="s">
        <v>14</v>
      </c>
    </row>
    <row r="6" spans="1:12" ht="14.25" customHeight="1">
      <c r="A6" s="18">
        <f>الطلبة!A3</f>
        <v>1</v>
      </c>
      <c r="B6" s="5" t="str">
        <f>الطلبة!B3</f>
        <v>عطية الدهماني عطية خليفة</v>
      </c>
      <c r="C6" s="8">
        <f>الطلبة!C3</f>
        <v>17250049</v>
      </c>
      <c r="D6" s="19"/>
      <c r="E6" s="19">
        <v>6</v>
      </c>
      <c r="F6" s="19">
        <v>0</v>
      </c>
      <c r="G6" s="19"/>
      <c r="H6" s="19"/>
      <c r="I6" s="5">
        <f t="shared" ref="I6:I18" si="0">IF(OR(D6="غياب نظري",D6="غياب عملي"),"غياب",IF(D6="إنقطاع","#",IF(D6="إيقاف قيد","*",IF(D6="إنتقال","&amp;",IF(D6="سبق نجاحه","X",IF(D6="حالة غش",0,IF(F6="","",IF(F6&lt;10,F6,IF(G6&gt;=14,SUM(E6,F6,G6,H6),IF(G6="","",IF(G6&lt;=13,G6,"")))))))))))</f>
        <v>0</v>
      </c>
      <c r="J6" s="5" t="str">
        <f t="shared" ref="J6:J18" si="1">IF(OR(D6="غياب نظري",D6="غياب عملي"),"غياب",IF(D6="إنقطاع","#",IF(D6="إيقاف قيد","*",IF(D6="إنتقال","&amp;",IF(D6="سبق نجاحه","X",IF(D6="حالة غش","ضعيف جداً",IF(I6="","",IF(I6&gt;=85,"ممتاز",IF(I6&gt;=75,"جيد جداً",IF(I6&gt;=65,"جيد",IF(I6&gt;=60,"مقبول",IF(I6&gt;=40,"ضعيف",IF(I6&lt;=39,"ضعيف جداً","")))))))))))))</f>
        <v>ضعيف جداً</v>
      </c>
      <c r="K6" s="5" t="str">
        <f t="shared" ref="K6:K18" si="2">IF(D6="غياب نظري","له دور ثاني 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قيد",IF(D6="إنتقال","إنتقال",IF(I6="","",IF(I6&gt;=60,"ناحج",IF(I6&lt;10,"له دور ثاني- درجة العملي",IF(I6&gt;=24,"له دور ثاني",IF(OR(I6&lt;=13,I6&gt;=10),"أقل من درجة الجمع",""))))))))))))</f>
        <v>له دور ثاني- درجة العملي</v>
      </c>
      <c r="L6" s="22"/>
    </row>
    <row r="7" spans="1:12" ht="14.25" customHeight="1">
      <c r="A7" s="18">
        <f>الطلبة!A4</f>
        <v>2</v>
      </c>
      <c r="B7" s="5" t="str">
        <f>الطلبة!B4</f>
        <v>عبد السلام خالد عمر صالح</v>
      </c>
      <c r="C7" s="8">
        <f>الطلبة!C4</f>
        <v>17250037</v>
      </c>
      <c r="D7" s="20"/>
      <c r="E7" s="20">
        <v>25</v>
      </c>
      <c r="F7" s="20">
        <v>15</v>
      </c>
      <c r="G7" s="20">
        <v>21</v>
      </c>
      <c r="H7" s="20"/>
      <c r="I7" s="5">
        <f t="shared" si="0"/>
        <v>61</v>
      </c>
      <c r="J7" s="5" t="str">
        <f t="shared" si="1"/>
        <v>مقبول</v>
      </c>
      <c r="K7" s="5" t="str">
        <f t="shared" si="2"/>
        <v>ناحج</v>
      </c>
      <c r="L7" s="8"/>
    </row>
    <row r="8" spans="1:12" ht="14.25" customHeight="1">
      <c r="A8" s="18">
        <f>الطلبة!A5</f>
        <v>3</v>
      </c>
      <c r="B8" s="5" t="str">
        <f>الطلبة!B5</f>
        <v>حسن رضا حسن محمد</v>
      </c>
      <c r="C8" s="8">
        <f>الطلبة!C5</f>
        <v>17250040</v>
      </c>
      <c r="D8" s="20"/>
      <c r="E8" s="20">
        <v>31</v>
      </c>
      <c r="F8" s="20">
        <v>10</v>
      </c>
      <c r="G8" s="20">
        <v>22</v>
      </c>
      <c r="H8" s="20"/>
      <c r="I8" s="5">
        <f t="shared" si="0"/>
        <v>63</v>
      </c>
      <c r="J8" s="5" t="str">
        <f t="shared" si="1"/>
        <v>مقبول</v>
      </c>
      <c r="K8" s="5" t="str">
        <f t="shared" si="2"/>
        <v>ناحج</v>
      </c>
      <c r="L8" s="8"/>
    </row>
    <row r="9" spans="1:12" ht="14.25" customHeight="1">
      <c r="A9" s="18">
        <f>الطلبة!A6</f>
        <v>4</v>
      </c>
      <c r="B9" s="5" t="str">
        <f>الطلبة!B6</f>
        <v>محمد محمد حماد حماد</v>
      </c>
      <c r="C9" s="8">
        <f>الطلبة!C6</f>
        <v>17250041</v>
      </c>
      <c r="D9" s="20"/>
      <c r="E9" s="20">
        <v>16</v>
      </c>
      <c r="F9" s="20">
        <v>8</v>
      </c>
      <c r="G9" s="20"/>
      <c r="H9" s="20"/>
      <c r="I9" s="5">
        <f t="shared" si="0"/>
        <v>8</v>
      </c>
      <c r="J9" s="5" t="str">
        <f t="shared" si="1"/>
        <v>ضعيف جداً</v>
      </c>
      <c r="K9" s="5" t="str">
        <f t="shared" si="2"/>
        <v>له دور ثاني- درجة العملي</v>
      </c>
      <c r="L9" s="8"/>
    </row>
    <row r="10" spans="1:12" ht="14.25" customHeight="1">
      <c r="A10" s="18">
        <f>الطلبة!A7</f>
        <v>5</v>
      </c>
      <c r="B10" s="5" t="str">
        <f>الطلبة!B7</f>
        <v>شهد محمد رابح عبد السلام</v>
      </c>
      <c r="C10" s="8">
        <f>الطلبة!C7</f>
        <v>17250036</v>
      </c>
      <c r="D10" s="20"/>
      <c r="E10" s="20">
        <v>28</v>
      </c>
      <c r="F10" s="20">
        <v>18</v>
      </c>
      <c r="G10" s="20">
        <v>18</v>
      </c>
      <c r="H10" s="20"/>
      <c r="I10" s="5">
        <f t="shared" si="0"/>
        <v>64</v>
      </c>
      <c r="J10" s="5" t="str">
        <f t="shared" si="1"/>
        <v>مقبول</v>
      </c>
      <c r="K10" s="5" t="str">
        <f t="shared" si="2"/>
        <v>ناحج</v>
      </c>
      <c r="L10" s="8"/>
    </row>
    <row r="11" spans="1:12" ht="14.25" customHeight="1">
      <c r="A11" s="18">
        <f>الطلبة!A8</f>
        <v>6</v>
      </c>
      <c r="B11" s="5" t="str">
        <f>الطلبة!B8</f>
        <v>عائشة مسعود امحمد صمبه</v>
      </c>
      <c r="C11" s="8">
        <f>الطلبة!C8</f>
        <v>17250038</v>
      </c>
      <c r="D11" s="20"/>
      <c r="E11" s="20">
        <v>32</v>
      </c>
      <c r="F11" s="20">
        <v>10</v>
      </c>
      <c r="G11" s="20">
        <v>28</v>
      </c>
      <c r="H11" s="20"/>
      <c r="I11" s="5">
        <f t="shared" si="0"/>
        <v>70</v>
      </c>
      <c r="J11" s="5" t="str">
        <f t="shared" si="1"/>
        <v>جيد</v>
      </c>
      <c r="K11" s="5" t="str">
        <f t="shared" si="2"/>
        <v>ناحج</v>
      </c>
      <c r="L11" s="8"/>
    </row>
    <row r="12" spans="1:12" ht="14.25" customHeight="1">
      <c r="A12" s="18">
        <f>الطلبة!A9</f>
        <v>7</v>
      </c>
      <c r="B12" s="5" t="str">
        <f>الطلبة!B9</f>
        <v>فاطمة حسين خاطر محمد</v>
      </c>
      <c r="C12" s="8">
        <f>الطلبة!C9</f>
        <v>17250039</v>
      </c>
      <c r="D12" s="20"/>
      <c r="E12" s="20">
        <v>37</v>
      </c>
      <c r="F12" s="20">
        <v>20</v>
      </c>
      <c r="G12" s="20">
        <v>32</v>
      </c>
      <c r="H12" s="20"/>
      <c r="I12" s="5">
        <f t="shared" si="0"/>
        <v>89</v>
      </c>
      <c r="J12" s="5" t="str">
        <f t="shared" si="1"/>
        <v>ممتاز</v>
      </c>
      <c r="K12" s="5" t="str">
        <f t="shared" si="2"/>
        <v>ناحج</v>
      </c>
      <c r="L12" s="8"/>
    </row>
    <row r="13" spans="1:12" ht="14.25" customHeight="1">
      <c r="A13" s="18">
        <f>الطلبة!A10</f>
        <v>8</v>
      </c>
      <c r="B13" s="5" t="str">
        <f>الطلبة!B10</f>
        <v>ماجدة محمد شحات امهيري</v>
      </c>
      <c r="C13" s="8">
        <f>الطلبة!C10</f>
        <v>17250043</v>
      </c>
      <c r="D13" s="20"/>
      <c r="E13" s="20">
        <v>31</v>
      </c>
      <c r="F13" s="20">
        <v>19</v>
      </c>
      <c r="G13" s="20">
        <v>22</v>
      </c>
      <c r="H13" s="20"/>
      <c r="I13" s="5">
        <f t="shared" si="0"/>
        <v>72</v>
      </c>
      <c r="J13" s="5" t="str">
        <f t="shared" si="1"/>
        <v>جيد</v>
      </c>
      <c r="K13" s="5" t="str">
        <f t="shared" si="2"/>
        <v>ناحج</v>
      </c>
      <c r="L13" s="8"/>
    </row>
    <row r="14" spans="1:12" ht="14.25" customHeight="1">
      <c r="A14" s="18">
        <f>الطلبة!A11</f>
        <v>9</v>
      </c>
      <c r="B14" s="5" t="str">
        <f>الطلبة!B11</f>
        <v>امل احمد ابراهيم عبد الرحمن</v>
      </c>
      <c r="C14" s="8">
        <f>الطلبة!C11</f>
        <v>17250044</v>
      </c>
      <c r="D14" s="20"/>
      <c r="E14" s="20">
        <v>13</v>
      </c>
      <c r="F14" s="20">
        <v>0</v>
      </c>
      <c r="G14" s="20"/>
      <c r="H14" s="20"/>
      <c r="I14" s="5">
        <f t="shared" si="0"/>
        <v>0</v>
      </c>
      <c r="J14" s="5" t="str">
        <f t="shared" si="1"/>
        <v>ضعيف جداً</v>
      </c>
      <c r="K14" s="5" t="str">
        <f t="shared" si="2"/>
        <v>له دور ثاني- درجة العملي</v>
      </c>
      <c r="L14" s="8"/>
    </row>
    <row r="15" spans="1:12" ht="14.25" customHeight="1">
      <c r="A15" s="18">
        <f>الطلبة!A12</f>
        <v>10</v>
      </c>
      <c r="B15" s="5" t="str">
        <f>الطلبة!B12</f>
        <v>جنات خالد خليفة مسعود</v>
      </c>
      <c r="C15" s="8">
        <f>الطلبة!C12</f>
        <v>17250045</v>
      </c>
      <c r="D15" s="20"/>
      <c r="E15" s="20">
        <v>35</v>
      </c>
      <c r="F15" s="20">
        <v>10</v>
      </c>
      <c r="G15" s="20">
        <v>16</v>
      </c>
      <c r="H15" s="20"/>
      <c r="I15" s="5">
        <f t="shared" si="0"/>
        <v>61</v>
      </c>
      <c r="J15" s="5" t="str">
        <f t="shared" si="1"/>
        <v>مقبول</v>
      </c>
      <c r="K15" s="5" t="str">
        <f t="shared" si="2"/>
        <v>ناحج</v>
      </c>
      <c r="L15" s="8"/>
    </row>
    <row r="16" spans="1:12" ht="14.25" customHeight="1">
      <c r="A16" s="18">
        <f>الطلبة!A13</f>
        <v>11</v>
      </c>
      <c r="B16" s="5" t="str">
        <f>الطلبة!B13</f>
        <v>رؤيا العابد ابوبكر محمد</v>
      </c>
      <c r="C16" s="8">
        <f>الطلبة!C13</f>
        <v>17250046</v>
      </c>
      <c r="D16" s="20"/>
      <c r="E16" s="20">
        <v>31</v>
      </c>
      <c r="F16" s="20">
        <v>15</v>
      </c>
      <c r="G16" s="20">
        <v>23</v>
      </c>
      <c r="H16" s="20"/>
      <c r="I16" s="5">
        <f t="shared" si="0"/>
        <v>69</v>
      </c>
      <c r="J16" s="5" t="str">
        <f t="shared" si="1"/>
        <v>جيد</v>
      </c>
      <c r="K16" s="5" t="str">
        <f t="shared" si="2"/>
        <v>ناحج</v>
      </c>
      <c r="L16" s="8"/>
    </row>
    <row r="17" spans="1:12" ht="14.25" customHeight="1">
      <c r="A17" s="18">
        <f>الطلبة!A14</f>
        <v>12</v>
      </c>
      <c r="B17" s="5" t="str">
        <f>الطلبة!B14</f>
        <v>سندس عبد البارئ محمد كجمان</v>
      </c>
      <c r="C17" s="8">
        <f>الطلبة!C14</f>
        <v>17250054</v>
      </c>
      <c r="D17" s="20"/>
      <c r="E17" s="20">
        <v>28</v>
      </c>
      <c r="F17" s="20">
        <v>13</v>
      </c>
      <c r="G17" s="20">
        <v>26</v>
      </c>
      <c r="H17" s="20"/>
      <c r="I17" s="5">
        <f t="shared" si="0"/>
        <v>67</v>
      </c>
      <c r="J17" s="5" t="str">
        <f t="shared" si="1"/>
        <v>جيد</v>
      </c>
      <c r="K17" s="5" t="str">
        <f t="shared" si="2"/>
        <v>ناحج</v>
      </c>
      <c r="L17" s="8"/>
    </row>
    <row r="18" spans="1:12" ht="14.25" customHeight="1">
      <c r="A18" s="18">
        <f>الطلبة!A15</f>
        <v>13</v>
      </c>
      <c r="B18" s="5" t="str">
        <f>الطلبة!B15</f>
        <v>هاجر يوسف محمد قوري</v>
      </c>
      <c r="C18" s="8">
        <f>الطلبة!C15</f>
        <v>17250047</v>
      </c>
      <c r="D18" s="20"/>
      <c r="E18" s="20">
        <v>30</v>
      </c>
      <c r="F18" s="20">
        <v>16</v>
      </c>
      <c r="G18" s="20">
        <v>29</v>
      </c>
      <c r="H18" s="20"/>
      <c r="I18" s="5">
        <f t="shared" si="0"/>
        <v>75</v>
      </c>
      <c r="J18" s="5" t="str">
        <f t="shared" si="1"/>
        <v>جيد جداً</v>
      </c>
      <c r="K18" s="5" t="str">
        <f t="shared" si="2"/>
        <v>ناحج</v>
      </c>
      <c r="L18" s="8"/>
    </row>
    <row r="19" spans="1:12" ht="14.25" customHeight="1">
      <c r="A19" s="18">
        <f>الطلبة!A16</f>
        <v>14</v>
      </c>
      <c r="B19" s="5" t="str">
        <f>الطلبة!B16</f>
        <v>ضحى حسن امحمد الصالحين</v>
      </c>
      <c r="C19" s="8">
        <f>الطلبة!C16</f>
        <v>17240007</v>
      </c>
      <c r="D19" s="20"/>
      <c r="E19" s="20">
        <v>37</v>
      </c>
      <c r="F19" s="20">
        <v>10</v>
      </c>
      <c r="G19" s="20">
        <v>25</v>
      </c>
      <c r="H19" s="20"/>
      <c r="I19" s="5">
        <f t="shared" ref="I19:I20" si="3">IF(OR(D19="غياب نظري",D19="غياب عملي"),"غياب",IF(D19="إنقطاع","#",IF(D19="إيقاف قيد","*",IF(D19="إنتقال","&amp;",IF(D19="سبق نجاحه","X",IF(D19="حالة غش",0,IF(F19="","",IF(F19&lt;10,F19,IF(G19&gt;=14,SUM(E19,F19,G19,H19),IF(G19="","",IF(G19&lt;=13,G19,"")))))))))))</f>
        <v>72</v>
      </c>
      <c r="J19" s="5" t="str">
        <f t="shared" ref="J19:J20" si="4">IF(OR(D19="غياب نظري",D19="غياب عملي"),"غياب",IF(D19="إنقطاع","#",IF(D19="إيقاف قيد","*",IF(D19="إنتقال","&amp;",IF(D19="سبق نجاحه","X",IF(D19="حالة غش","ضعيف جداً",IF(I19="","",IF(I19&gt;=85,"ممتاز",IF(I19&gt;=75,"جيد جداً",IF(I19&gt;=65,"جيد",IF(I19&gt;=60,"مقبول",IF(I19&gt;=40,"ضعيف",IF(I19&lt;=39,"ضعيف جداً","")))))))))))))</f>
        <v>جيد</v>
      </c>
      <c r="K19" s="5" t="str">
        <f t="shared" ref="K19:K20" si="5">IF(D19="غياب نظري","له دور ثاني 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قيد",IF(D19="إنتقال","إنتقال",IF(I19="","",IF(I19&gt;=60,"ناحج",IF(I19&lt;10,"له دور ثاني- درجة العملي",IF(I19&gt;=24,"له دور ثاني",IF(OR(I19&lt;=13,I19&gt;=10),"أقل من درجة الجمع",""))))))))))))</f>
        <v>ناحج</v>
      </c>
      <c r="L19" s="8"/>
    </row>
    <row r="20" spans="1:12" ht="14.25" customHeight="1" thickBot="1">
      <c r="A20" s="66">
        <f>الطلبة!A17</f>
        <v>15</v>
      </c>
      <c r="B20" s="64" t="str">
        <f>الطلبة!B17</f>
        <v>نهلة حسن محمد الحسين</v>
      </c>
      <c r="C20" s="65">
        <f>الطلبة!C17</f>
        <v>17240001</v>
      </c>
      <c r="D20" s="63" t="s">
        <v>15</v>
      </c>
      <c r="E20" s="63"/>
      <c r="F20" s="63"/>
      <c r="G20" s="63"/>
      <c r="H20" s="63"/>
      <c r="I20" s="64" t="str">
        <f t="shared" si="3"/>
        <v>X</v>
      </c>
      <c r="J20" s="64" t="str">
        <f t="shared" si="4"/>
        <v>X</v>
      </c>
      <c r="K20" s="64" t="str">
        <f t="shared" si="5"/>
        <v>سبق نجاحه</v>
      </c>
      <c r="L20" s="65"/>
    </row>
    <row r="21" spans="1:12" ht="14.25" customHeight="1"/>
    <row r="22" spans="1:12" ht="14.25" customHeight="1"/>
    <row r="23" spans="1:12" ht="14.25" customHeight="1"/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spans="1:12" ht="14.25" customHeight="1">
      <c r="A33" s="5"/>
      <c r="B33" s="5"/>
      <c r="C33" s="5"/>
      <c r="D33" s="20"/>
      <c r="E33" s="20"/>
      <c r="F33" s="20"/>
      <c r="G33" s="20"/>
      <c r="H33" s="20"/>
      <c r="I33" s="5"/>
      <c r="J33" s="5"/>
      <c r="K33" s="5"/>
      <c r="L33" s="5"/>
    </row>
    <row r="34" spans="1:12" ht="14.25" customHeight="1">
      <c r="A34" s="5"/>
      <c r="B34" s="5"/>
      <c r="C34" s="5"/>
      <c r="D34" s="20"/>
      <c r="E34" s="20"/>
      <c r="F34" s="20"/>
      <c r="G34" s="20"/>
      <c r="H34" s="20"/>
      <c r="I34" s="5"/>
      <c r="J34" s="5"/>
      <c r="K34" s="5"/>
      <c r="L34" s="5"/>
    </row>
    <row r="35" spans="1:12" ht="14.25" customHeight="1">
      <c r="A35" s="5"/>
      <c r="B35" s="5"/>
      <c r="C35" s="5"/>
      <c r="D35" s="20"/>
      <c r="E35" s="20"/>
      <c r="F35" s="20"/>
      <c r="G35" s="20"/>
      <c r="H35" s="20"/>
      <c r="I35" s="5"/>
      <c r="J35" s="5"/>
      <c r="K35" s="5"/>
      <c r="L35" s="5"/>
    </row>
    <row r="36" spans="1:12" ht="14.25" customHeight="1">
      <c r="A36" s="5"/>
      <c r="B36" s="5"/>
      <c r="C36" s="5"/>
      <c r="D36" s="20"/>
      <c r="E36" s="20"/>
      <c r="F36" s="20"/>
      <c r="G36" s="20"/>
      <c r="H36" s="20"/>
      <c r="I36" s="5"/>
      <c r="J36" s="5"/>
      <c r="K36" s="5"/>
      <c r="L36" s="5"/>
    </row>
    <row r="37" spans="1:12" ht="14.25" customHeight="1">
      <c r="A37" s="5"/>
      <c r="B37" s="5"/>
      <c r="C37" s="5"/>
      <c r="D37" s="20"/>
      <c r="E37" s="20"/>
      <c r="F37" s="20"/>
      <c r="G37" s="20"/>
      <c r="H37" s="20"/>
      <c r="I37" s="5"/>
      <c r="J37" s="5"/>
      <c r="K37" s="5"/>
      <c r="L37" s="5"/>
    </row>
    <row r="38" spans="1:12" ht="14.25" customHeight="1">
      <c r="A38" s="5"/>
      <c r="B38" s="5"/>
      <c r="C38" s="5"/>
      <c r="D38" s="20"/>
      <c r="E38" s="20"/>
      <c r="F38" s="20"/>
      <c r="G38" s="20"/>
      <c r="H38" s="20"/>
      <c r="I38" s="5"/>
      <c r="J38" s="5"/>
      <c r="K38" s="5"/>
      <c r="L38" s="5"/>
    </row>
    <row r="39" spans="1:12" ht="14.25" customHeight="1">
      <c r="A39" s="5"/>
      <c r="B39" s="5"/>
      <c r="C39" s="5"/>
      <c r="D39" s="20"/>
      <c r="E39" s="20"/>
      <c r="F39" s="20"/>
      <c r="G39" s="20"/>
      <c r="H39" s="20"/>
      <c r="I39" s="5"/>
      <c r="J39" s="5"/>
      <c r="K39" s="5"/>
      <c r="L39" s="5"/>
    </row>
    <row r="40" spans="1:12" ht="14.25" customHeight="1">
      <c r="A40" s="5"/>
      <c r="B40" s="5"/>
      <c r="C40" s="5"/>
      <c r="D40" s="20"/>
      <c r="E40" s="20"/>
      <c r="F40" s="20"/>
      <c r="G40" s="20"/>
      <c r="H40" s="20"/>
      <c r="I40" s="5"/>
      <c r="J40" s="5"/>
      <c r="K40" s="5"/>
      <c r="L40" s="5"/>
    </row>
    <row r="41" spans="1:12" ht="14.25" customHeight="1">
      <c r="A41" s="5"/>
      <c r="B41" s="5"/>
      <c r="C41" s="5"/>
      <c r="D41" s="20"/>
      <c r="E41" s="20"/>
      <c r="F41" s="20"/>
      <c r="G41" s="20"/>
      <c r="H41" s="20"/>
      <c r="I41" s="5"/>
      <c r="J41" s="5"/>
      <c r="K41" s="5"/>
      <c r="L41" s="5"/>
    </row>
    <row r="42" spans="1:12" ht="14.25" customHeight="1">
      <c r="A42" s="5"/>
      <c r="B42" s="5"/>
      <c r="C42" s="5"/>
      <c r="D42" s="20"/>
      <c r="E42" s="20"/>
      <c r="F42" s="20"/>
      <c r="G42" s="20"/>
      <c r="H42" s="20"/>
      <c r="I42" s="5"/>
      <c r="J42" s="5"/>
      <c r="K42" s="5"/>
      <c r="L42" s="5"/>
    </row>
    <row r="43" spans="1:12" ht="14.25" customHeight="1">
      <c r="A43" s="5"/>
      <c r="B43" s="5"/>
      <c r="C43" s="5"/>
      <c r="D43" s="20"/>
      <c r="E43" s="20"/>
      <c r="F43" s="20"/>
      <c r="G43" s="20"/>
      <c r="H43" s="20"/>
      <c r="I43" s="5"/>
      <c r="J43" s="5"/>
      <c r="K43" s="5"/>
      <c r="L43" s="5"/>
    </row>
    <row r="44" spans="1:12" ht="14.25" customHeight="1">
      <c r="A44" s="5"/>
      <c r="B44" s="5"/>
      <c r="C44" s="5"/>
      <c r="D44" s="20"/>
      <c r="E44" s="20"/>
      <c r="F44" s="20"/>
      <c r="G44" s="20"/>
      <c r="H44" s="20"/>
      <c r="I44" s="5"/>
      <c r="J44" s="5"/>
      <c r="K44" s="5"/>
      <c r="L44" s="5"/>
    </row>
    <row r="45" spans="1:12" ht="14.25" customHeight="1">
      <c r="A45" s="5"/>
      <c r="B45" s="5"/>
      <c r="C45" s="5"/>
      <c r="D45" s="20"/>
      <c r="E45" s="20"/>
      <c r="F45" s="20"/>
      <c r="G45" s="20"/>
      <c r="H45" s="20"/>
      <c r="I45" s="5"/>
      <c r="J45" s="5"/>
      <c r="K45" s="5"/>
      <c r="L45" s="5"/>
    </row>
    <row r="46" spans="1:12" ht="14.25" customHeight="1">
      <c r="A46" s="5"/>
      <c r="B46" s="5"/>
      <c r="C46" s="5"/>
      <c r="D46" s="20"/>
      <c r="E46" s="20"/>
      <c r="F46" s="20"/>
      <c r="G46" s="20"/>
      <c r="H46" s="20"/>
      <c r="I46" s="5"/>
      <c r="J46" s="5"/>
      <c r="K46" s="5"/>
      <c r="L46" s="5"/>
    </row>
    <row r="47" spans="1:12" ht="14.25" customHeight="1">
      <c r="A47" s="5"/>
      <c r="B47" s="5"/>
      <c r="C47" s="5"/>
      <c r="D47" s="20"/>
      <c r="E47" s="20"/>
      <c r="F47" s="20"/>
      <c r="G47" s="20"/>
      <c r="H47" s="20"/>
      <c r="I47" s="5"/>
      <c r="J47" s="5"/>
      <c r="K47" s="5"/>
      <c r="L47" s="5"/>
    </row>
    <row r="48" spans="1:12" ht="14.25" customHeight="1">
      <c r="A48" s="5"/>
      <c r="B48" s="5"/>
      <c r="C48" s="5"/>
      <c r="D48" s="20"/>
      <c r="E48" s="20"/>
      <c r="F48" s="20"/>
      <c r="G48" s="20"/>
      <c r="H48" s="20"/>
      <c r="I48" s="5"/>
      <c r="J48" s="5"/>
      <c r="K48" s="5"/>
      <c r="L48" s="5"/>
    </row>
    <row r="49" spans="1:12" ht="14.25" customHeight="1">
      <c r="A49" s="5"/>
      <c r="B49" s="5"/>
      <c r="C49" s="5"/>
      <c r="D49" s="20"/>
      <c r="E49" s="20"/>
      <c r="F49" s="20"/>
      <c r="G49" s="20"/>
      <c r="H49" s="20"/>
      <c r="I49" s="5"/>
      <c r="J49" s="5"/>
      <c r="K49" s="5"/>
      <c r="L49" s="5"/>
    </row>
    <row r="50" spans="1:12" ht="14.25" customHeight="1">
      <c r="A50" s="5"/>
      <c r="B50" s="5"/>
      <c r="C50" s="5"/>
      <c r="D50" s="20"/>
      <c r="E50" s="20"/>
      <c r="F50" s="20"/>
      <c r="G50" s="20"/>
      <c r="H50" s="20"/>
      <c r="I50" s="5"/>
      <c r="J50" s="5"/>
      <c r="K50" s="5"/>
      <c r="L50" s="5"/>
    </row>
    <row r="51" spans="1:12" ht="14.25" customHeight="1">
      <c r="A51" s="5"/>
      <c r="B51" s="5"/>
      <c r="C51" s="5"/>
      <c r="D51" s="20"/>
      <c r="E51" s="20"/>
      <c r="F51" s="20"/>
      <c r="G51" s="20"/>
      <c r="H51" s="20"/>
      <c r="I51" s="5"/>
      <c r="J51" s="5"/>
      <c r="K51" s="5"/>
      <c r="L51" s="5"/>
    </row>
    <row r="52" spans="1:12" ht="14.25" customHeight="1">
      <c r="A52" s="5"/>
      <c r="B52" s="5"/>
      <c r="C52" s="5"/>
      <c r="D52" s="20"/>
      <c r="E52" s="20"/>
      <c r="F52" s="20"/>
      <c r="G52" s="20"/>
      <c r="H52" s="20"/>
      <c r="I52" s="5"/>
      <c r="J52" s="5"/>
      <c r="K52" s="5"/>
      <c r="L52" s="5"/>
    </row>
    <row r="53" spans="1:12" ht="14.25" customHeight="1">
      <c r="A53" s="5"/>
      <c r="B53" s="5"/>
      <c r="C53" s="5"/>
      <c r="D53" s="20"/>
      <c r="E53" s="20"/>
      <c r="F53" s="20"/>
      <c r="G53" s="20"/>
      <c r="H53" s="20"/>
      <c r="I53" s="5"/>
      <c r="J53" s="5"/>
      <c r="K53" s="5"/>
      <c r="L53" s="5"/>
    </row>
    <row r="54" spans="1:12" ht="14.25" customHeight="1">
      <c r="A54" s="5"/>
      <c r="B54" s="5"/>
      <c r="C54" s="5"/>
      <c r="D54" s="20"/>
      <c r="E54" s="20"/>
      <c r="F54" s="20"/>
      <c r="G54" s="20"/>
      <c r="H54" s="20"/>
      <c r="I54" s="5"/>
      <c r="J54" s="5"/>
      <c r="K54" s="5"/>
      <c r="L54" s="5"/>
    </row>
    <row r="55" spans="1:12" ht="14.25" customHeight="1">
      <c r="A55" s="5"/>
      <c r="B55" s="5"/>
      <c r="C55" s="5"/>
      <c r="D55" s="20"/>
      <c r="E55" s="20"/>
      <c r="F55" s="20"/>
      <c r="G55" s="20"/>
      <c r="H55" s="20"/>
      <c r="I55" s="5"/>
      <c r="J55" s="5"/>
      <c r="K55" s="5"/>
      <c r="L55" s="5"/>
    </row>
    <row r="56" spans="1:12" ht="14.25" customHeight="1">
      <c r="A56" s="5"/>
      <c r="B56" s="5"/>
      <c r="C56" s="5"/>
      <c r="D56" s="20"/>
      <c r="E56" s="20"/>
      <c r="F56" s="20"/>
      <c r="G56" s="20"/>
      <c r="H56" s="20"/>
      <c r="I56" s="5"/>
      <c r="J56" s="5"/>
      <c r="K56" s="5"/>
      <c r="L56" s="5"/>
    </row>
    <row r="57" spans="1:12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sheetProtection algorithmName="SHA-512" hashValue="RAPFMuWntrdhRMCbsPqeP+dqwpojSyV4IeRwhndYVb94CrH2HE+q9IKkcJzsBhRRkf5TC3bDHqcZG2VdPclp6g==" saltValue="7xlHNVTzMwU/MtMrqkz9FQ==" spinCount="100000" sheet="1" objects="1" scenarios="1" selectLockedCells="1"/>
  <mergeCells count="3">
    <mergeCell ref="A1:L1"/>
    <mergeCell ref="A2:L2"/>
    <mergeCell ref="A3:C3"/>
  </mergeCells>
  <dataValidations count="5">
    <dataValidation type="decimal" allowBlank="1" showInputMessage="1" showErrorMessage="1" prompt="ادخال غير مسموح  - ادخل درجة العملي بين 0 و 20 فقط" sqref="F6:F135" xr:uid="{00000000-0002-0000-0400-000000000000}">
      <formula1>0</formula1>
      <formula2>20</formula2>
    </dataValidation>
    <dataValidation type="decimal" allowBlank="1" showInputMessage="1" showErrorMessage="1" prompt="ادخال غير مسموح به  - ادخل درجة بين 0 و 40 فقط " sqref="E6:E135" xr:uid="{00000000-0002-0000-0400-000001000000}">
      <formula1>0</formula1>
      <formula2>40</formula2>
    </dataValidation>
    <dataValidation type="list" allowBlank="1" showErrorMessage="1" sqref="D6:D135" xr:uid="{00000000-0002-0000-0400-000002000000}">
      <formula1>حالة_طالب_2</formula1>
    </dataValidation>
    <dataValidation type="decimal" allowBlank="1" showInputMessage="1" showErrorMessage="1" prompt="قيمة غير مسموح بها - ادخل درجة بين 0 و 40 فقط" sqref="G6:G135" xr:uid="{00000000-0002-0000-0400-000003000000}">
      <formula1>0</formula1>
      <formula2>40</formula2>
    </dataValidation>
    <dataValidation type="decimal" allowBlank="1" showInputMessage="1" showErrorMessage="1" prompt="قيمة خاطئة - قيمة غير مسموح بها" sqref="H6:H135" xr:uid="{00000000-0002-0000-0400-000004000000}">
      <formula1>0</formula1>
      <formula2>5</formula2>
    </dataValidation>
  </dataValidations>
  <pageMargins left="0.7" right="0.7" top="0.75" bottom="0.75" header="0" footer="0"/>
  <pageSetup paperSize="9" orientation="portrait"/>
  <colBreaks count="1" manualBreakCount="1">
    <brk id="12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5"/>
  <sheetViews>
    <sheetView rightToLeft="1" zoomScale="80" zoomScaleNormal="80" workbookViewId="0">
      <pane xSplit="3" ySplit="5" topLeftCell="D6" activePane="bottomRight" state="frozen"/>
      <selection pane="topRight"/>
      <selection pane="bottomLeft"/>
      <selection pane="bottomRight" activeCell="G12" sqref="G12"/>
    </sheetView>
  </sheetViews>
  <sheetFormatPr defaultColWidth="12.625" defaultRowHeight="15" customHeight="1"/>
  <cols>
    <col min="1" max="1" width="6.375" customWidth="1"/>
    <col min="2" max="2" width="31.125" customWidth="1"/>
    <col min="3" max="3" width="12.75" customWidth="1"/>
    <col min="4" max="4" width="11.125" customWidth="1"/>
    <col min="5" max="5" width="11.375" customWidth="1"/>
    <col min="6" max="6" width="12" customWidth="1"/>
    <col min="7" max="7" width="14" customWidth="1"/>
    <col min="8" max="8" width="11.75" customWidth="1"/>
    <col min="9" max="9" width="15.125" customWidth="1"/>
    <col min="10" max="10" width="15.375" customWidth="1"/>
    <col min="11" max="11" width="30" customWidth="1"/>
    <col min="12" max="12" width="20.375" customWidth="1"/>
  </cols>
  <sheetData>
    <row r="1" spans="1:12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</row>
    <row r="2" spans="1:12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4.25" customHeight="1">
      <c r="A3" s="79" t="s">
        <v>21</v>
      </c>
      <c r="B3" s="78"/>
      <c r="C3" s="78"/>
      <c r="D3" s="9"/>
      <c r="E3" s="9"/>
      <c r="F3" s="9"/>
      <c r="G3" s="9"/>
      <c r="H3" s="9"/>
      <c r="I3" s="9"/>
      <c r="J3" s="9"/>
      <c r="K3" s="9"/>
      <c r="L3" s="9"/>
    </row>
    <row r="4" spans="1:12" ht="14.25" customHeight="1">
      <c r="D4" s="9"/>
      <c r="E4" s="9"/>
      <c r="F4" s="9"/>
      <c r="G4" s="9"/>
      <c r="H4" s="9"/>
      <c r="I4" s="9"/>
      <c r="J4" s="9"/>
      <c r="K4" s="9"/>
      <c r="L4" s="9"/>
    </row>
    <row r="5" spans="1:12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19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21" t="s">
        <v>14</v>
      </c>
    </row>
    <row r="6" spans="1:12" ht="14.25" customHeight="1">
      <c r="A6" s="23">
        <f>الطلبة!A3</f>
        <v>1</v>
      </c>
      <c r="B6" s="24" t="str">
        <f>الطلبة!B3</f>
        <v>عطية الدهماني عطية خليفة</v>
      </c>
      <c r="C6" s="25">
        <f>الطلبة!C3</f>
        <v>17250049</v>
      </c>
      <c r="D6" s="26"/>
      <c r="E6" s="20">
        <v>22</v>
      </c>
      <c r="F6" s="19">
        <v>6</v>
      </c>
      <c r="G6" s="19"/>
      <c r="H6" s="19"/>
      <c r="I6" s="5">
        <f t="shared" ref="I6:I18" si="0">IF(OR(D6="غياب نظري",D6="غياب عملي"),"غياب",IF(D6="إنقطاع","#",IF(D6="إيقاف قيد","*",IF(D6="إنتقال","&amp;",IF(D6="سبق نجاحه","X",IF(D6="حالة غش",0,IF(F6="","",IF(F6&lt;10,F6,IF(G6&gt;=14,SUM(E6,F6,G6,H6),IF(G6="","",IF(G6&lt;=13,G6,"")))))))))))</f>
        <v>6</v>
      </c>
      <c r="J6" s="5" t="str">
        <f t="shared" ref="J6:J18" si="1">IF(OR(D6="غياب نظري",D6="غياب عملي"),"غياب",IF(D6="إنقطاع","#",IF(D6="إيقاف قيد","*",IF(D6="إنتقال","&amp;",IF(D6="سبق نجاحه","X",IF(D6="حالة غش","ضعيف جداً",IF(I6="","",IF(I6&gt;=85,"ممتاز",IF(I6&gt;=75,"جيد جداً",IF(I6&gt;=65,"جيد",IF(I6&gt;=60,"مقبول",IF(I6&gt;=40,"ضعيف",IF(I6&lt;=39,"ضعيف جداً","")))))))))))))</f>
        <v>ضعيف جداً</v>
      </c>
      <c r="K6" s="5" t="str">
        <f t="shared" ref="K6:K18" si="2">IF(D6="غياب نظري","له دور ثاني 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قيد",IF(D6="إنتقال","إنتقال",IF(I6="","",IF(I6&gt;=60,"ناحج",IF(I6&lt;10,"له دور ثاني- درجة العملي",IF(I6&gt;=24,"له دور ثاني",IF(OR(I6&lt;=13,I6&gt;=10),"أقل من درجة الجمع",""))))))))))))</f>
        <v>له دور ثاني- درجة العملي</v>
      </c>
      <c r="L6" s="22"/>
    </row>
    <row r="7" spans="1:12" ht="14.25" customHeight="1">
      <c r="A7" s="27">
        <f>الطلبة!A4</f>
        <v>2</v>
      </c>
      <c r="B7" s="28" t="str">
        <f>الطلبة!B4</f>
        <v>عبد السلام خالد عمر صالح</v>
      </c>
      <c r="C7" s="29">
        <f>الطلبة!C4</f>
        <v>17250037</v>
      </c>
      <c r="D7" s="30"/>
      <c r="E7" s="20">
        <v>23</v>
      </c>
      <c r="F7" s="20">
        <v>7</v>
      </c>
      <c r="G7" s="20"/>
      <c r="H7" s="20"/>
      <c r="I7" s="5">
        <f t="shared" si="0"/>
        <v>7</v>
      </c>
      <c r="J7" s="5" t="str">
        <f t="shared" si="1"/>
        <v>ضعيف جداً</v>
      </c>
      <c r="K7" s="5" t="str">
        <f t="shared" si="2"/>
        <v>له دور ثاني- درجة العملي</v>
      </c>
      <c r="L7" s="8"/>
    </row>
    <row r="8" spans="1:12" ht="14.25" customHeight="1">
      <c r="A8" s="27">
        <f>الطلبة!A5</f>
        <v>3</v>
      </c>
      <c r="B8" s="28" t="str">
        <f>الطلبة!B5</f>
        <v>حسن رضا حسن محمد</v>
      </c>
      <c r="C8" s="29">
        <f>الطلبة!C5</f>
        <v>17250040</v>
      </c>
      <c r="D8" s="30"/>
      <c r="E8" s="20">
        <v>24</v>
      </c>
      <c r="F8" s="20">
        <v>10</v>
      </c>
      <c r="G8" s="20">
        <v>22</v>
      </c>
      <c r="H8" s="20"/>
      <c r="I8" s="5">
        <f t="shared" si="0"/>
        <v>56</v>
      </c>
      <c r="J8" s="5" t="str">
        <f t="shared" si="1"/>
        <v>ضعيف</v>
      </c>
      <c r="K8" s="5" t="str">
        <f t="shared" si="2"/>
        <v>له دور ثاني</v>
      </c>
      <c r="L8" s="8"/>
    </row>
    <row r="9" spans="1:12" ht="14.25" customHeight="1">
      <c r="A9" s="27">
        <f>الطلبة!A6</f>
        <v>4</v>
      </c>
      <c r="B9" s="28" t="str">
        <f>الطلبة!B6</f>
        <v>محمد محمد حماد حماد</v>
      </c>
      <c r="C9" s="29">
        <f>الطلبة!C6</f>
        <v>17250041</v>
      </c>
      <c r="D9" s="30"/>
      <c r="E9" s="20">
        <v>11</v>
      </c>
      <c r="F9" s="20">
        <v>10</v>
      </c>
      <c r="G9" s="20">
        <v>31</v>
      </c>
      <c r="H9" s="20"/>
      <c r="I9" s="5">
        <f t="shared" si="0"/>
        <v>52</v>
      </c>
      <c r="J9" s="5" t="str">
        <f t="shared" si="1"/>
        <v>ضعيف</v>
      </c>
      <c r="K9" s="5" t="str">
        <f t="shared" si="2"/>
        <v>له دور ثاني</v>
      </c>
      <c r="L9" s="8"/>
    </row>
    <row r="10" spans="1:12" ht="14.25" customHeight="1">
      <c r="A10" s="27">
        <f>الطلبة!A7</f>
        <v>5</v>
      </c>
      <c r="B10" s="28" t="str">
        <f>الطلبة!B7</f>
        <v>شهد محمد رابح عبد السلام</v>
      </c>
      <c r="C10" s="29">
        <f>الطلبة!C7</f>
        <v>17250036</v>
      </c>
      <c r="D10" s="30"/>
      <c r="E10" s="20">
        <v>27</v>
      </c>
      <c r="F10" s="20">
        <v>11</v>
      </c>
      <c r="G10" s="20">
        <v>25</v>
      </c>
      <c r="H10" s="20"/>
      <c r="I10" s="5">
        <f t="shared" si="0"/>
        <v>63</v>
      </c>
      <c r="J10" s="5" t="str">
        <f t="shared" si="1"/>
        <v>مقبول</v>
      </c>
      <c r="K10" s="5" t="str">
        <f t="shared" si="2"/>
        <v>ناحج</v>
      </c>
      <c r="L10" s="8"/>
    </row>
    <row r="11" spans="1:12" ht="14.25" customHeight="1">
      <c r="A11" s="27">
        <f>الطلبة!A8</f>
        <v>6</v>
      </c>
      <c r="B11" s="28" t="str">
        <f>الطلبة!B8</f>
        <v>عائشة مسعود امحمد صمبه</v>
      </c>
      <c r="C11" s="29">
        <f>الطلبة!C8</f>
        <v>17250038</v>
      </c>
      <c r="D11" s="30"/>
      <c r="E11" s="20">
        <v>23</v>
      </c>
      <c r="F11" s="20">
        <v>14</v>
      </c>
      <c r="G11" s="20">
        <v>26.5</v>
      </c>
      <c r="H11" s="20"/>
      <c r="I11" s="5">
        <f t="shared" si="0"/>
        <v>63.5</v>
      </c>
      <c r="J11" s="5" t="str">
        <f t="shared" si="1"/>
        <v>مقبول</v>
      </c>
      <c r="K11" s="5" t="str">
        <f t="shared" si="2"/>
        <v>ناحج</v>
      </c>
      <c r="L11" s="8"/>
    </row>
    <row r="12" spans="1:12" ht="14.25" customHeight="1">
      <c r="A12" s="27">
        <f>الطلبة!A9</f>
        <v>7</v>
      </c>
      <c r="B12" s="28" t="str">
        <f>الطلبة!B9</f>
        <v>فاطمة حسين خاطر محمد</v>
      </c>
      <c r="C12" s="29">
        <f>الطلبة!C9</f>
        <v>17250039</v>
      </c>
      <c r="D12" s="30"/>
      <c r="E12" s="20">
        <v>23</v>
      </c>
      <c r="F12" s="20">
        <v>16.5</v>
      </c>
      <c r="G12" s="20">
        <v>29.5</v>
      </c>
      <c r="H12" s="20"/>
      <c r="I12" s="5">
        <f t="shared" si="0"/>
        <v>69</v>
      </c>
      <c r="J12" s="5" t="str">
        <f t="shared" si="1"/>
        <v>جيد</v>
      </c>
      <c r="K12" s="5" t="str">
        <f t="shared" si="2"/>
        <v>ناحج</v>
      </c>
      <c r="L12" s="8"/>
    </row>
    <row r="13" spans="1:12" ht="14.25" customHeight="1">
      <c r="A13" s="27">
        <f>الطلبة!A10</f>
        <v>8</v>
      </c>
      <c r="B13" s="28" t="str">
        <f>الطلبة!B10</f>
        <v>ماجدة محمد شحات امهيري</v>
      </c>
      <c r="C13" s="29">
        <f>الطلبة!C10</f>
        <v>17250043</v>
      </c>
      <c r="D13" s="30"/>
      <c r="E13" s="20">
        <v>27</v>
      </c>
      <c r="F13" s="20">
        <v>11</v>
      </c>
      <c r="G13" s="20">
        <v>24.5</v>
      </c>
      <c r="H13" s="20"/>
      <c r="I13" s="5">
        <f t="shared" si="0"/>
        <v>62.5</v>
      </c>
      <c r="J13" s="5" t="str">
        <f t="shared" si="1"/>
        <v>مقبول</v>
      </c>
      <c r="K13" s="5" t="str">
        <f t="shared" si="2"/>
        <v>ناحج</v>
      </c>
      <c r="L13" s="8"/>
    </row>
    <row r="14" spans="1:12" ht="14.25" customHeight="1">
      <c r="A14" s="27">
        <f>الطلبة!A11</f>
        <v>9</v>
      </c>
      <c r="B14" s="28" t="str">
        <f>الطلبة!B11</f>
        <v>امل احمد ابراهيم عبد الرحمن</v>
      </c>
      <c r="C14" s="29">
        <f>الطلبة!C11</f>
        <v>17250044</v>
      </c>
      <c r="D14" s="30" t="s">
        <v>26</v>
      </c>
      <c r="E14" s="20">
        <v>22</v>
      </c>
      <c r="F14" s="20">
        <v>0</v>
      </c>
      <c r="G14" s="20"/>
      <c r="H14" s="20"/>
      <c r="I14" s="5" t="str">
        <f t="shared" si="0"/>
        <v>غياب</v>
      </c>
      <c r="J14" s="5" t="str">
        <f t="shared" si="1"/>
        <v>غياب</v>
      </c>
      <c r="K14" s="5" t="str">
        <f t="shared" si="2"/>
        <v>له دور ثاني-غياب عملي</v>
      </c>
      <c r="L14" s="8"/>
    </row>
    <row r="15" spans="1:12" ht="14.25" customHeight="1">
      <c r="A15" s="27">
        <f>الطلبة!A12</f>
        <v>10</v>
      </c>
      <c r="B15" s="28" t="str">
        <f>الطلبة!B12</f>
        <v>جنات خالد خليفة مسعود</v>
      </c>
      <c r="C15" s="29">
        <f>الطلبة!C12</f>
        <v>17250045</v>
      </c>
      <c r="D15" s="30"/>
      <c r="E15" s="20">
        <v>23</v>
      </c>
      <c r="F15" s="20">
        <v>8.5</v>
      </c>
      <c r="G15" s="20">
        <v>24</v>
      </c>
      <c r="H15" s="20"/>
      <c r="I15" s="5">
        <f t="shared" si="0"/>
        <v>8.5</v>
      </c>
      <c r="J15" s="5" t="str">
        <f t="shared" si="1"/>
        <v>ضعيف جداً</v>
      </c>
      <c r="K15" s="5" t="str">
        <f t="shared" si="2"/>
        <v>له دور ثاني- درجة العملي</v>
      </c>
      <c r="L15" s="8"/>
    </row>
    <row r="16" spans="1:12" ht="14.25" customHeight="1">
      <c r="A16" s="27">
        <f>الطلبة!A13</f>
        <v>11</v>
      </c>
      <c r="B16" s="28" t="str">
        <f>الطلبة!B13</f>
        <v>رؤيا العابد ابوبكر محمد</v>
      </c>
      <c r="C16" s="29">
        <f>الطلبة!C13</f>
        <v>17250046</v>
      </c>
      <c r="D16" s="30"/>
      <c r="E16" s="20">
        <v>26</v>
      </c>
      <c r="F16" s="20">
        <v>15</v>
      </c>
      <c r="G16" s="20">
        <v>28.5</v>
      </c>
      <c r="H16" s="20"/>
      <c r="I16" s="5">
        <f t="shared" si="0"/>
        <v>69.5</v>
      </c>
      <c r="J16" s="5" t="str">
        <f t="shared" si="1"/>
        <v>جيد</v>
      </c>
      <c r="K16" s="5" t="str">
        <f t="shared" si="2"/>
        <v>ناحج</v>
      </c>
      <c r="L16" s="8"/>
    </row>
    <row r="17" spans="1:12" ht="14.25" customHeight="1">
      <c r="A17" s="27">
        <f>الطلبة!A14</f>
        <v>12</v>
      </c>
      <c r="B17" s="28" t="str">
        <f>الطلبة!B14</f>
        <v>سندس عبد البارئ محمد كجمان</v>
      </c>
      <c r="C17" s="29">
        <f>الطلبة!C14</f>
        <v>17250054</v>
      </c>
      <c r="D17" s="30"/>
      <c r="E17" s="20">
        <v>19</v>
      </c>
      <c r="F17" s="20">
        <v>12</v>
      </c>
      <c r="G17" s="20">
        <v>22.5</v>
      </c>
      <c r="H17" s="20"/>
      <c r="I17" s="5">
        <f t="shared" si="0"/>
        <v>53.5</v>
      </c>
      <c r="J17" s="5" t="str">
        <f t="shared" si="1"/>
        <v>ضعيف</v>
      </c>
      <c r="K17" s="5" t="str">
        <f t="shared" si="2"/>
        <v>له دور ثاني</v>
      </c>
      <c r="L17" s="8"/>
    </row>
    <row r="18" spans="1:12" ht="14.25" customHeight="1">
      <c r="A18" s="31">
        <f>الطلبة!A15</f>
        <v>13</v>
      </c>
      <c r="B18" s="32" t="str">
        <f>الطلبة!B15</f>
        <v>هاجر يوسف محمد قوري</v>
      </c>
      <c r="C18" s="33">
        <f>الطلبة!C15</f>
        <v>17250047</v>
      </c>
      <c r="D18" s="30"/>
      <c r="E18" s="20">
        <v>24</v>
      </c>
      <c r="F18" s="20">
        <v>9</v>
      </c>
      <c r="G18" s="20"/>
      <c r="H18" s="20"/>
      <c r="I18" s="5">
        <f t="shared" si="0"/>
        <v>9</v>
      </c>
      <c r="J18" s="5" t="str">
        <f t="shared" si="1"/>
        <v>ضعيف جداً</v>
      </c>
      <c r="K18" s="5" t="str">
        <f t="shared" si="2"/>
        <v>له دور ثاني- درجة العملي</v>
      </c>
      <c r="L18" s="8"/>
    </row>
    <row r="19" spans="1:12" ht="14.25" customHeight="1">
      <c r="A19" s="31">
        <f>الطلبة!A16</f>
        <v>14</v>
      </c>
      <c r="B19" s="32" t="str">
        <f>الطلبة!B16</f>
        <v>ضحى حسن امحمد الصالحين</v>
      </c>
      <c r="C19" s="33">
        <f>الطلبة!C16</f>
        <v>17240007</v>
      </c>
      <c r="D19" s="30"/>
      <c r="E19" s="20">
        <v>22</v>
      </c>
      <c r="F19" s="20">
        <v>12</v>
      </c>
      <c r="G19" s="20">
        <v>19</v>
      </c>
      <c r="H19" s="20"/>
      <c r="I19" s="5">
        <f t="shared" ref="I19:I20" si="3">IF(OR(D19="غياب نظري",D19="غياب عملي"),"غياب",IF(D19="إنقطاع","#",IF(D19="إيقاف قيد","*",IF(D19="إنتقال","&amp;",IF(D19="سبق نجاحه","X",IF(D19="حالة غش",0,IF(F19="","",IF(F19&lt;10,F19,IF(G19&gt;=14,SUM(E19,F19,G19,H19),IF(G19="","",IF(G19&lt;=13,G19,"")))))))))))</f>
        <v>53</v>
      </c>
      <c r="J19" s="5" t="str">
        <f t="shared" ref="J19:J20" si="4">IF(OR(D19="غياب نظري",D19="غياب عملي"),"غياب",IF(D19="إنقطاع","#",IF(D19="إيقاف قيد","*",IF(D19="إنتقال","&amp;",IF(D19="سبق نجاحه","X",IF(D19="حالة غش","ضعيف جداً",IF(I19="","",IF(I19&gt;=85,"ممتاز",IF(I19&gt;=75,"جيد جداً",IF(I19&gt;=65,"جيد",IF(I19&gt;=60,"مقبول",IF(I19&gt;=40,"ضعيف",IF(I19&lt;=39,"ضعيف جداً","")))))))))))))</f>
        <v>ضعيف</v>
      </c>
      <c r="K19" s="5" t="str">
        <f t="shared" ref="K19:K20" si="5">IF(D19="غياب نظري","له دور ثاني 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قيد",IF(D19="إنتقال","إنتقال",IF(I19="","",IF(I19&gt;=60,"ناحج",IF(I19&lt;10,"له دور ثاني- درجة العملي",IF(I19&gt;=24,"له دور ثاني",IF(OR(I19&lt;=13,I19&gt;=10),"أقل من درجة الجمع",""))))))))))))</f>
        <v>له دور ثاني</v>
      </c>
      <c r="L19" s="8"/>
    </row>
    <row r="20" spans="1:12" ht="14.25" customHeight="1" thickBot="1">
      <c r="A20" s="60">
        <f>الطلبة!A17</f>
        <v>15</v>
      </c>
      <c r="B20" s="61" t="str">
        <f>الطلبة!B17</f>
        <v>نهلة حسن محمد الحسين</v>
      </c>
      <c r="C20" s="62">
        <f>الطلبة!C17</f>
        <v>17240001</v>
      </c>
      <c r="D20" s="67" t="s">
        <v>15</v>
      </c>
      <c r="E20" s="63"/>
      <c r="F20" s="63"/>
      <c r="G20" s="63"/>
      <c r="H20" s="63"/>
      <c r="I20" s="64" t="str">
        <f t="shared" si="3"/>
        <v>X</v>
      </c>
      <c r="J20" s="64" t="str">
        <f t="shared" si="4"/>
        <v>X</v>
      </c>
      <c r="K20" s="64" t="str">
        <f t="shared" si="5"/>
        <v>سبق نجاحه</v>
      </c>
      <c r="L20" s="65"/>
    </row>
    <row r="21" spans="1:12" ht="14.25" customHeight="1"/>
    <row r="22" spans="1:12" ht="14.25" customHeight="1"/>
    <row r="23" spans="1:12" ht="14.25" customHeight="1"/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spans="1:12" ht="14.25" customHeight="1">
      <c r="A33" s="5"/>
      <c r="B33" s="5"/>
      <c r="C33" s="5"/>
      <c r="D33" s="20"/>
      <c r="E33" s="20"/>
      <c r="F33" s="20"/>
      <c r="G33" s="20"/>
      <c r="H33" s="20"/>
      <c r="I33" s="5"/>
      <c r="J33" s="5"/>
      <c r="K33" s="5"/>
      <c r="L33" s="5"/>
    </row>
    <row r="34" spans="1:12" ht="14.25" customHeight="1">
      <c r="A34" s="5"/>
      <c r="B34" s="5"/>
      <c r="C34" s="5"/>
      <c r="D34" s="20"/>
      <c r="E34" s="20"/>
      <c r="F34" s="20"/>
      <c r="G34" s="20"/>
      <c r="H34" s="20"/>
      <c r="I34" s="5"/>
      <c r="J34" s="5"/>
      <c r="K34" s="5"/>
      <c r="L34" s="5"/>
    </row>
    <row r="35" spans="1:12" ht="14.25" customHeight="1">
      <c r="A35" s="5"/>
      <c r="B35" s="5"/>
      <c r="C35" s="5"/>
      <c r="D35" s="20"/>
      <c r="E35" s="20"/>
      <c r="F35" s="20"/>
      <c r="G35" s="20"/>
      <c r="H35" s="20"/>
      <c r="I35" s="5"/>
      <c r="J35" s="5"/>
      <c r="K35" s="5"/>
      <c r="L35" s="5"/>
    </row>
    <row r="36" spans="1:12" ht="14.25" customHeight="1">
      <c r="A36" s="5"/>
      <c r="B36" s="5"/>
      <c r="C36" s="5"/>
      <c r="D36" s="20"/>
      <c r="E36" s="20"/>
      <c r="F36" s="20"/>
      <c r="G36" s="20"/>
      <c r="H36" s="20"/>
      <c r="I36" s="5"/>
      <c r="J36" s="5"/>
      <c r="K36" s="5"/>
      <c r="L36" s="5"/>
    </row>
    <row r="37" spans="1:12" ht="14.25" customHeight="1">
      <c r="A37" s="5"/>
      <c r="B37" s="5"/>
      <c r="C37" s="5"/>
      <c r="D37" s="20"/>
      <c r="E37" s="20"/>
      <c r="F37" s="20"/>
      <c r="G37" s="20"/>
      <c r="H37" s="20"/>
      <c r="I37" s="5"/>
      <c r="J37" s="5"/>
      <c r="K37" s="5"/>
      <c r="L37" s="5"/>
    </row>
    <row r="38" spans="1:12" ht="14.25" customHeight="1">
      <c r="A38" s="5"/>
      <c r="B38" s="5"/>
      <c r="C38" s="5"/>
      <c r="D38" s="20"/>
      <c r="E38" s="20"/>
      <c r="F38" s="20"/>
      <c r="G38" s="20"/>
      <c r="H38" s="20"/>
      <c r="I38" s="5"/>
      <c r="J38" s="5"/>
      <c r="K38" s="5"/>
      <c r="L38" s="5"/>
    </row>
    <row r="39" spans="1:12" ht="14.25" customHeight="1">
      <c r="A39" s="5"/>
      <c r="B39" s="5"/>
      <c r="C39" s="5"/>
      <c r="D39" s="20"/>
      <c r="E39" s="20"/>
      <c r="F39" s="20"/>
      <c r="G39" s="20"/>
      <c r="H39" s="20"/>
      <c r="I39" s="5"/>
      <c r="J39" s="5"/>
      <c r="K39" s="5"/>
      <c r="L39" s="5"/>
    </row>
    <row r="40" spans="1:12" ht="14.25" customHeight="1">
      <c r="A40" s="5"/>
      <c r="B40" s="5"/>
      <c r="C40" s="5"/>
      <c r="D40" s="20"/>
      <c r="E40" s="20"/>
      <c r="F40" s="20"/>
      <c r="G40" s="20"/>
      <c r="H40" s="20"/>
      <c r="I40" s="5"/>
      <c r="J40" s="5"/>
      <c r="K40" s="5"/>
      <c r="L40" s="5"/>
    </row>
    <row r="41" spans="1:12" ht="14.25" customHeight="1">
      <c r="A41" s="5"/>
      <c r="B41" s="5"/>
      <c r="C41" s="5"/>
      <c r="D41" s="20"/>
      <c r="E41" s="20"/>
      <c r="F41" s="20"/>
      <c r="G41" s="20"/>
      <c r="H41" s="20"/>
      <c r="I41" s="5"/>
      <c r="J41" s="5"/>
      <c r="K41" s="5"/>
      <c r="L41" s="5"/>
    </row>
    <row r="42" spans="1:12" ht="14.25" customHeight="1">
      <c r="A42" s="5"/>
      <c r="B42" s="5"/>
      <c r="C42" s="5"/>
      <c r="D42" s="20"/>
      <c r="E42" s="20"/>
      <c r="F42" s="20"/>
      <c r="G42" s="20"/>
      <c r="H42" s="20"/>
      <c r="I42" s="5"/>
      <c r="J42" s="5"/>
      <c r="K42" s="5"/>
      <c r="L42" s="5"/>
    </row>
    <row r="43" spans="1:12" ht="14.25" customHeight="1">
      <c r="A43" s="5"/>
      <c r="B43" s="5"/>
      <c r="C43" s="5"/>
      <c r="D43" s="20"/>
      <c r="E43" s="20"/>
      <c r="F43" s="20"/>
      <c r="G43" s="20"/>
      <c r="H43" s="20"/>
      <c r="I43" s="5"/>
      <c r="J43" s="5"/>
      <c r="K43" s="5"/>
      <c r="L43" s="5"/>
    </row>
    <row r="44" spans="1:12" ht="14.25" customHeight="1">
      <c r="A44" s="5"/>
      <c r="B44" s="5"/>
      <c r="C44" s="5"/>
      <c r="D44" s="20"/>
      <c r="E44" s="20"/>
      <c r="F44" s="20"/>
      <c r="G44" s="20"/>
      <c r="H44" s="20"/>
      <c r="I44" s="5"/>
      <c r="J44" s="5"/>
      <c r="K44" s="5"/>
      <c r="L44" s="5"/>
    </row>
    <row r="45" spans="1:12" ht="14.25" customHeight="1">
      <c r="A45" s="5"/>
      <c r="B45" s="5"/>
      <c r="C45" s="5"/>
      <c r="D45" s="20"/>
      <c r="E45" s="20"/>
      <c r="F45" s="20"/>
      <c r="G45" s="20"/>
      <c r="H45" s="20"/>
      <c r="I45" s="5"/>
      <c r="J45" s="5"/>
      <c r="K45" s="5"/>
      <c r="L45" s="5"/>
    </row>
    <row r="46" spans="1:12" ht="14.25" customHeight="1">
      <c r="A46" s="5"/>
      <c r="B46" s="5"/>
      <c r="C46" s="5"/>
      <c r="D46" s="20"/>
      <c r="E46" s="20"/>
      <c r="F46" s="20"/>
      <c r="G46" s="20"/>
      <c r="H46" s="20"/>
      <c r="I46" s="5"/>
      <c r="J46" s="5"/>
      <c r="K46" s="5"/>
      <c r="L46" s="5"/>
    </row>
    <row r="47" spans="1:12" ht="14.25" customHeight="1">
      <c r="A47" s="5"/>
      <c r="B47" s="5"/>
      <c r="C47" s="5"/>
      <c r="D47" s="20"/>
      <c r="E47" s="20"/>
      <c r="F47" s="20"/>
      <c r="G47" s="20"/>
      <c r="H47" s="20"/>
      <c r="I47" s="5"/>
      <c r="J47" s="5"/>
      <c r="K47" s="5"/>
      <c r="L47" s="5"/>
    </row>
    <row r="48" spans="1:12" ht="14.25" customHeight="1">
      <c r="A48" s="5"/>
      <c r="B48" s="5"/>
      <c r="C48" s="5"/>
      <c r="D48" s="20"/>
      <c r="E48" s="20"/>
      <c r="F48" s="20"/>
      <c r="G48" s="20"/>
      <c r="H48" s="20"/>
      <c r="I48" s="5"/>
      <c r="J48" s="5"/>
      <c r="K48" s="5"/>
      <c r="L48" s="5"/>
    </row>
    <row r="49" spans="1:12" ht="14.25" customHeight="1">
      <c r="A49" s="5"/>
      <c r="B49" s="5"/>
      <c r="C49" s="5"/>
      <c r="D49" s="20"/>
      <c r="E49" s="20"/>
      <c r="F49" s="20"/>
      <c r="G49" s="20"/>
      <c r="H49" s="20"/>
      <c r="I49" s="5"/>
      <c r="J49" s="5"/>
      <c r="K49" s="5"/>
      <c r="L49" s="5"/>
    </row>
    <row r="50" spans="1:12" ht="14.25" customHeight="1">
      <c r="A50" s="5"/>
      <c r="B50" s="5"/>
      <c r="C50" s="5"/>
      <c r="D50" s="20"/>
      <c r="E50" s="20"/>
      <c r="F50" s="20"/>
      <c r="G50" s="20"/>
      <c r="H50" s="20"/>
      <c r="I50" s="5"/>
      <c r="J50" s="5"/>
      <c r="K50" s="5"/>
      <c r="L50" s="5"/>
    </row>
    <row r="51" spans="1:12" ht="14.25" customHeight="1">
      <c r="A51" s="5"/>
      <c r="B51" s="5"/>
      <c r="C51" s="5"/>
      <c r="D51" s="20"/>
      <c r="E51" s="20"/>
      <c r="F51" s="20"/>
      <c r="G51" s="20"/>
      <c r="H51" s="20"/>
      <c r="I51" s="5"/>
      <c r="J51" s="5"/>
      <c r="K51" s="5"/>
      <c r="L51" s="5"/>
    </row>
    <row r="52" spans="1:12" ht="14.25" customHeight="1">
      <c r="A52" s="5"/>
      <c r="B52" s="5"/>
      <c r="C52" s="5"/>
      <c r="D52" s="20"/>
      <c r="E52" s="20"/>
      <c r="F52" s="20"/>
      <c r="G52" s="20"/>
      <c r="H52" s="20"/>
      <c r="I52" s="5"/>
      <c r="J52" s="5"/>
      <c r="K52" s="5"/>
      <c r="L52" s="5"/>
    </row>
    <row r="53" spans="1:12" ht="14.25" customHeight="1">
      <c r="A53" s="5"/>
      <c r="B53" s="5"/>
      <c r="C53" s="5"/>
      <c r="D53" s="20"/>
      <c r="E53" s="20"/>
      <c r="F53" s="20"/>
      <c r="G53" s="20"/>
      <c r="H53" s="20"/>
      <c r="I53" s="5"/>
      <c r="J53" s="5"/>
      <c r="K53" s="5"/>
      <c r="L53" s="5"/>
    </row>
    <row r="54" spans="1:12" ht="14.25" customHeight="1">
      <c r="A54" s="5"/>
      <c r="B54" s="5"/>
      <c r="C54" s="5"/>
      <c r="D54" s="20"/>
      <c r="E54" s="20"/>
      <c r="F54" s="20"/>
      <c r="G54" s="20"/>
      <c r="H54" s="20"/>
      <c r="I54" s="5"/>
      <c r="J54" s="5"/>
      <c r="K54" s="5"/>
      <c r="L54" s="5"/>
    </row>
    <row r="55" spans="1:12" ht="14.25" customHeight="1">
      <c r="A55" s="5"/>
      <c r="B55" s="5"/>
      <c r="C55" s="5"/>
      <c r="D55" s="20"/>
      <c r="E55" s="20"/>
      <c r="F55" s="20"/>
      <c r="G55" s="20"/>
      <c r="H55" s="20"/>
      <c r="I55" s="5"/>
      <c r="J55" s="5"/>
      <c r="K55" s="5"/>
      <c r="L55" s="5"/>
    </row>
    <row r="56" spans="1:12" ht="14.25" customHeight="1">
      <c r="A56" s="5"/>
      <c r="B56" s="5"/>
      <c r="C56" s="5"/>
      <c r="D56" s="20"/>
      <c r="E56" s="20"/>
      <c r="F56" s="20"/>
      <c r="G56" s="20"/>
      <c r="H56" s="20"/>
      <c r="I56" s="5"/>
      <c r="J56" s="5"/>
      <c r="K56" s="5"/>
      <c r="L56" s="5"/>
    </row>
    <row r="57" spans="1:12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sheetProtection algorithmName="SHA-512" hashValue="qPGEtuEqo8KqrI/EifkNT5reGLB9rSIm7QlFJTpDa0zMgXyz+cC2bHQ9mouN2aD9jodTcBvSpoP1CWz06tHbIQ==" saltValue="EgWS0p0JVQa5BoyyVfnKAQ==" spinCount="100000" sheet="1" objects="1" scenarios="1" selectLockedCells="1"/>
  <mergeCells count="3">
    <mergeCell ref="A1:L1"/>
    <mergeCell ref="A2:L2"/>
    <mergeCell ref="A3:C3"/>
  </mergeCells>
  <dataValidations count="5">
    <dataValidation type="decimal" allowBlank="1" showInputMessage="1" showErrorMessage="1" prompt="ادخال غير مسموح  - ادخل درجة العملي بين 0 و 20 فقط" sqref="F6:F135" xr:uid="{00000000-0002-0000-0500-000000000000}">
      <formula1>0</formula1>
      <formula2>20</formula2>
    </dataValidation>
    <dataValidation type="decimal" allowBlank="1" showInputMessage="1" showErrorMessage="1" prompt="ادخال غير مسموح به  - ادخل درجة بين 0 و 40 فقط " sqref="E6:E89" xr:uid="{00000000-0002-0000-0500-000001000000}">
      <formula1>0</formula1>
      <formula2>40</formula2>
    </dataValidation>
    <dataValidation type="list" allowBlank="1" showErrorMessage="1" sqref="D6:D135" xr:uid="{00000000-0002-0000-0500-000002000000}">
      <formula1>حالة_طالب_2</formula1>
    </dataValidation>
    <dataValidation type="decimal" allowBlank="1" showInputMessage="1" showErrorMessage="1" prompt="قيمة غير مسموح بها - ادخل درجة بين 0 و 40 فقط" sqref="G6:G135" xr:uid="{00000000-0002-0000-0500-000003000000}">
      <formula1>0</formula1>
      <formula2>40</formula2>
    </dataValidation>
    <dataValidation type="decimal" allowBlank="1" showInputMessage="1" showErrorMessage="1" prompt="قيمة خاطئة - قيمة غير مسموح بها" sqref="H6:H135" xr:uid="{00000000-0002-0000-0500-000004000000}">
      <formula1>0</formula1>
      <formula2>5</formula2>
    </dataValidation>
  </dataValidations>
  <pageMargins left="0.7" right="0.7" top="0.75" bottom="0.75" header="0" footer="0"/>
  <pageSetup paperSize="9" orientation="portrait"/>
  <colBreaks count="1" manualBreakCount="1">
    <brk id="1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5"/>
  <sheetViews>
    <sheetView rightToLeft="1" zoomScale="90" zoomScaleNormal="90" workbookViewId="0">
      <pane xSplit="3" ySplit="5" topLeftCell="D6" activePane="bottomRight" state="frozen"/>
      <selection pane="topRight"/>
      <selection pane="bottomLeft"/>
      <selection pane="bottomRight" activeCell="G8" sqref="G8"/>
    </sheetView>
  </sheetViews>
  <sheetFormatPr defaultColWidth="12.625" defaultRowHeight="15" customHeight="1"/>
  <cols>
    <col min="1" max="1" width="6.375" customWidth="1"/>
    <col min="2" max="2" width="27.125" customWidth="1"/>
    <col min="3" max="3" width="14.375" customWidth="1"/>
    <col min="4" max="4" width="11.125" customWidth="1"/>
    <col min="5" max="5" width="12.25" customWidth="1"/>
    <col min="6" max="6" width="14" customWidth="1"/>
    <col min="7" max="7" width="12" customWidth="1"/>
    <col min="8" max="8" width="8.375" customWidth="1"/>
    <col min="9" max="9" width="12" customWidth="1"/>
    <col min="10" max="10" width="8.75" customWidth="1"/>
    <col min="11" max="11" width="21.25" customWidth="1"/>
    <col min="12" max="12" width="14.625" customWidth="1"/>
  </cols>
  <sheetData>
    <row r="1" spans="1:12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</row>
    <row r="2" spans="1:12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4.25" customHeight="1">
      <c r="A3" s="77" t="s">
        <v>22</v>
      </c>
      <c r="B3" s="78"/>
      <c r="C3" s="78"/>
      <c r="D3" s="9"/>
      <c r="E3" s="9"/>
      <c r="F3" s="9"/>
      <c r="G3" s="9"/>
      <c r="H3" s="9"/>
      <c r="I3" s="9"/>
      <c r="J3" s="9"/>
      <c r="K3" s="9"/>
      <c r="L3" s="9"/>
    </row>
    <row r="4" spans="1:12" ht="14.25" customHeight="1">
      <c r="D4" s="9"/>
      <c r="E4" s="9"/>
      <c r="F4" s="9"/>
      <c r="G4" s="9"/>
      <c r="H4" s="9"/>
      <c r="I4" s="9"/>
      <c r="J4" s="9"/>
      <c r="K4" s="9"/>
      <c r="L4" s="9"/>
    </row>
    <row r="5" spans="1:12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19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21" t="s">
        <v>14</v>
      </c>
    </row>
    <row r="6" spans="1:12" ht="14.25" customHeight="1">
      <c r="A6" s="18">
        <f>الطلبة!A3</f>
        <v>1</v>
      </c>
      <c r="B6" s="5" t="str">
        <f>الطلبة!B3</f>
        <v>عطية الدهماني عطية خليفة</v>
      </c>
      <c r="C6" s="8">
        <f>الطلبة!C3</f>
        <v>17250049</v>
      </c>
      <c r="D6" s="19"/>
      <c r="E6" s="19">
        <v>19</v>
      </c>
      <c r="F6" s="19">
        <v>0</v>
      </c>
      <c r="G6" s="19"/>
      <c r="H6" s="19"/>
      <c r="I6" s="5">
        <f t="shared" ref="I6:I18" si="0">IF(OR(D6="غياب نظري",D6="غياب عملي"),"غياب",IF(D6="إنقطاع","#",IF(D6="إيقاف قيد","*",IF(D6="إنتقال","&amp;",IF(D6="سبق نجاحه","X",IF(D6="حالة غش",0,IF(F6="","",IF(F6&lt;10,F6,IF(G6&gt;=14,SUM(E6,F6,G6,H6),IF(G6="","",IF(G6&lt;=13,G6,"")))))))))))</f>
        <v>0</v>
      </c>
      <c r="J6" s="5" t="str">
        <f t="shared" ref="J6:J18" si="1">IF(OR(D6="غياب نظري",D6="غياب عملي"),"غياب",IF(D6="إنقطاع","#",IF(D6="إيقاف قيد","*",IF(D6="إنتقال","&amp;",IF(D6="سبق نجاحه","X",IF(D6="حالة غش","ضعيف جداً",IF(I6="","",IF(I6&gt;=85,"ممتاز",IF(I6&gt;=75,"جيد جداً",IF(I6&gt;=65,"جيد",IF(I6&gt;=60,"مقبول",IF(I6&gt;=40,"ضعيف",IF(I6&lt;=39,"ضعيف جداً","")))))))))))))</f>
        <v>ضعيف جداً</v>
      </c>
      <c r="K6" s="5" t="str">
        <f t="shared" ref="K6:K18" si="2">IF(D6="غياب نظري","له دور ثاني 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قيد",IF(D6="إنتقال","إنتقال",IF(I6="","",IF(I6&gt;=60,"ناحج",IF(I6&lt;10,"له دور ثاني- درجة العملي",IF(I6&gt;=24,"له دور ثاني",IF(OR(I6&lt;=13,I6&gt;=10),"أقل من درجة الجمع",""))))))))))))</f>
        <v>له دور ثاني- درجة العملي</v>
      </c>
      <c r="L6" s="22"/>
    </row>
    <row r="7" spans="1:12" ht="14.25" customHeight="1">
      <c r="A7" s="18">
        <f>الطلبة!A4</f>
        <v>2</v>
      </c>
      <c r="B7" s="5" t="str">
        <f>الطلبة!B4</f>
        <v>عبد السلام خالد عمر صالح</v>
      </c>
      <c r="C7" s="8">
        <f>الطلبة!C4</f>
        <v>17250037</v>
      </c>
      <c r="D7" s="20"/>
      <c r="E7" s="20">
        <v>22</v>
      </c>
      <c r="F7" s="20">
        <v>18</v>
      </c>
      <c r="G7" s="20">
        <v>20</v>
      </c>
      <c r="H7" s="20"/>
      <c r="I7" s="5">
        <f t="shared" si="0"/>
        <v>60</v>
      </c>
      <c r="J7" s="5" t="str">
        <f t="shared" si="1"/>
        <v>مقبول</v>
      </c>
      <c r="K7" s="5" t="str">
        <f t="shared" si="2"/>
        <v>ناحج</v>
      </c>
      <c r="L7" s="8"/>
    </row>
    <row r="8" spans="1:12" ht="14.25" customHeight="1">
      <c r="A8" s="18">
        <f>الطلبة!A5</f>
        <v>3</v>
      </c>
      <c r="B8" s="5" t="str">
        <f>الطلبة!B5</f>
        <v>حسن رضا حسن محمد</v>
      </c>
      <c r="C8" s="8">
        <f>الطلبة!C5</f>
        <v>17250040</v>
      </c>
      <c r="D8" s="20"/>
      <c r="E8" s="20">
        <v>23</v>
      </c>
      <c r="F8" s="20">
        <v>16</v>
      </c>
      <c r="G8" s="20">
        <v>25</v>
      </c>
      <c r="H8" s="20"/>
      <c r="I8" s="5">
        <f t="shared" si="0"/>
        <v>64</v>
      </c>
      <c r="J8" s="5" t="str">
        <f t="shared" si="1"/>
        <v>مقبول</v>
      </c>
      <c r="K8" s="5" t="str">
        <f t="shared" si="2"/>
        <v>ناحج</v>
      </c>
      <c r="L8" s="8"/>
    </row>
    <row r="9" spans="1:12" ht="14.25" customHeight="1">
      <c r="A9" s="18">
        <f>الطلبة!A6</f>
        <v>4</v>
      </c>
      <c r="B9" s="5" t="str">
        <f>الطلبة!B6</f>
        <v>محمد محمد حماد حماد</v>
      </c>
      <c r="C9" s="8">
        <f>الطلبة!C6</f>
        <v>17250041</v>
      </c>
      <c r="D9" s="20"/>
      <c r="E9" s="20">
        <v>23</v>
      </c>
      <c r="F9" s="20">
        <v>14</v>
      </c>
      <c r="G9" s="20">
        <v>26</v>
      </c>
      <c r="H9" s="20"/>
      <c r="I9" s="5">
        <f t="shared" si="0"/>
        <v>63</v>
      </c>
      <c r="J9" s="5" t="str">
        <f t="shared" si="1"/>
        <v>مقبول</v>
      </c>
      <c r="K9" s="5" t="str">
        <f t="shared" si="2"/>
        <v>ناحج</v>
      </c>
      <c r="L9" s="8"/>
    </row>
    <row r="10" spans="1:12" ht="14.25" customHeight="1">
      <c r="A10" s="18">
        <f>الطلبة!A7</f>
        <v>5</v>
      </c>
      <c r="B10" s="5" t="str">
        <f>الطلبة!B7</f>
        <v>شهد محمد رابح عبد السلام</v>
      </c>
      <c r="C10" s="8">
        <f>الطلبة!C7</f>
        <v>17250036</v>
      </c>
      <c r="D10" s="20"/>
      <c r="E10" s="20">
        <v>26</v>
      </c>
      <c r="F10" s="20">
        <v>14</v>
      </c>
      <c r="G10" s="20">
        <v>24</v>
      </c>
      <c r="H10" s="20"/>
      <c r="I10" s="5">
        <f t="shared" si="0"/>
        <v>64</v>
      </c>
      <c r="J10" s="5" t="str">
        <f t="shared" si="1"/>
        <v>مقبول</v>
      </c>
      <c r="K10" s="5" t="str">
        <f t="shared" si="2"/>
        <v>ناحج</v>
      </c>
      <c r="L10" s="8"/>
    </row>
    <row r="11" spans="1:12" ht="14.25" customHeight="1">
      <c r="A11" s="18">
        <f>الطلبة!A8</f>
        <v>6</v>
      </c>
      <c r="B11" s="5" t="str">
        <f>الطلبة!B8</f>
        <v>عائشة مسعود امحمد صمبه</v>
      </c>
      <c r="C11" s="8">
        <f>الطلبة!C8</f>
        <v>17250038</v>
      </c>
      <c r="D11" s="20"/>
      <c r="E11" s="20">
        <v>26</v>
      </c>
      <c r="F11" s="20">
        <v>16</v>
      </c>
      <c r="G11" s="20">
        <v>24</v>
      </c>
      <c r="H11" s="20"/>
      <c r="I11" s="5">
        <f t="shared" si="0"/>
        <v>66</v>
      </c>
      <c r="J11" s="5" t="str">
        <f t="shared" si="1"/>
        <v>جيد</v>
      </c>
      <c r="K11" s="5" t="str">
        <f t="shared" si="2"/>
        <v>ناحج</v>
      </c>
      <c r="L11" s="8"/>
    </row>
    <row r="12" spans="1:12" ht="14.25" customHeight="1">
      <c r="A12" s="18">
        <f>الطلبة!A9</f>
        <v>7</v>
      </c>
      <c r="B12" s="5" t="str">
        <f>الطلبة!B9</f>
        <v>فاطمة حسين خاطر محمد</v>
      </c>
      <c r="C12" s="8">
        <f>الطلبة!C9</f>
        <v>17250039</v>
      </c>
      <c r="D12" s="20"/>
      <c r="E12" s="20">
        <v>24</v>
      </c>
      <c r="F12" s="20">
        <v>20</v>
      </c>
      <c r="G12" s="20">
        <v>30</v>
      </c>
      <c r="H12" s="20"/>
      <c r="I12" s="5">
        <f t="shared" si="0"/>
        <v>74</v>
      </c>
      <c r="J12" s="5" t="str">
        <f t="shared" si="1"/>
        <v>جيد</v>
      </c>
      <c r="K12" s="5" t="str">
        <f t="shared" si="2"/>
        <v>ناحج</v>
      </c>
      <c r="L12" s="8"/>
    </row>
    <row r="13" spans="1:12" ht="14.25" customHeight="1">
      <c r="A13" s="18">
        <f>الطلبة!A10</f>
        <v>8</v>
      </c>
      <c r="B13" s="5" t="str">
        <f>الطلبة!B10</f>
        <v>ماجدة محمد شحات امهيري</v>
      </c>
      <c r="C13" s="8">
        <f>الطلبة!C10</f>
        <v>17250043</v>
      </c>
      <c r="D13" s="20"/>
      <c r="E13" s="20">
        <v>27</v>
      </c>
      <c r="F13" s="20">
        <v>16</v>
      </c>
      <c r="G13" s="20">
        <v>31</v>
      </c>
      <c r="H13" s="20"/>
      <c r="I13" s="5">
        <f t="shared" si="0"/>
        <v>74</v>
      </c>
      <c r="J13" s="5" t="str">
        <f t="shared" si="1"/>
        <v>جيد</v>
      </c>
      <c r="K13" s="5" t="str">
        <f t="shared" si="2"/>
        <v>ناحج</v>
      </c>
      <c r="L13" s="8"/>
    </row>
    <row r="14" spans="1:12" ht="14.25" customHeight="1">
      <c r="A14" s="18">
        <f>الطلبة!A11</f>
        <v>9</v>
      </c>
      <c r="B14" s="5" t="str">
        <f>الطلبة!B11</f>
        <v>امل احمد ابراهيم عبد الرحمن</v>
      </c>
      <c r="C14" s="8">
        <f>الطلبة!C11</f>
        <v>17250044</v>
      </c>
      <c r="D14" s="20"/>
      <c r="E14" s="20">
        <v>16</v>
      </c>
      <c r="F14" s="20">
        <v>10</v>
      </c>
      <c r="G14" s="20">
        <v>15</v>
      </c>
      <c r="H14" s="20"/>
      <c r="I14" s="5">
        <f t="shared" si="0"/>
        <v>41</v>
      </c>
      <c r="J14" s="5" t="str">
        <f t="shared" si="1"/>
        <v>ضعيف</v>
      </c>
      <c r="K14" s="5" t="str">
        <f t="shared" si="2"/>
        <v>له دور ثاني</v>
      </c>
      <c r="L14" s="8"/>
    </row>
    <row r="15" spans="1:12" ht="14.25" customHeight="1">
      <c r="A15" s="18">
        <f>الطلبة!A12</f>
        <v>10</v>
      </c>
      <c r="B15" s="5" t="str">
        <f>الطلبة!B12</f>
        <v>جنات خالد خليفة مسعود</v>
      </c>
      <c r="C15" s="8">
        <f>الطلبة!C12</f>
        <v>17250045</v>
      </c>
      <c r="D15" s="20"/>
      <c r="E15" s="20">
        <v>24</v>
      </c>
      <c r="F15" s="20">
        <v>20</v>
      </c>
      <c r="G15" s="20">
        <v>30</v>
      </c>
      <c r="H15" s="20"/>
      <c r="I15" s="5">
        <f t="shared" si="0"/>
        <v>74</v>
      </c>
      <c r="J15" s="5" t="str">
        <f t="shared" si="1"/>
        <v>جيد</v>
      </c>
      <c r="K15" s="5" t="str">
        <f t="shared" si="2"/>
        <v>ناحج</v>
      </c>
      <c r="L15" s="8"/>
    </row>
    <row r="16" spans="1:12" ht="14.25" customHeight="1">
      <c r="A16" s="18">
        <f>الطلبة!A13</f>
        <v>11</v>
      </c>
      <c r="B16" s="5" t="str">
        <f>الطلبة!B13</f>
        <v>رؤيا العابد ابوبكر محمد</v>
      </c>
      <c r="C16" s="8">
        <f>الطلبة!C13</f>
        <v>17250046</v>
      </c>
      <c r="D16" s="20"/>
      <c r="E16" s="20">
        <v>26</v>
      </c>
      <c r="F16" s="20">
        <v>20</v>
      </c>
      <c r="G16" s="20">
        <v>32</v>
      </c>
      <c r="H16" s="20"/>
      <c r="I16" s="5">
        <f t="shared" si="0"/>
        <v>78</v>
      </c>
      <c r="J16" s="5" t="str">
        <f t="shared" si="1"/>
        <v>جيد جداً</v>
      </c>
      <c r="K16" s="5" t="str">
        <f t="shared" si="2"/>
        <v>ناحج</v>
      </c>
      <c r="L16" s="8"/>
    </row>
    <row r="17" spans="1:12" ht="14.25" customHeight="1">
      <c r="A17" s="18">
        <f>الطلبة!A14</f>
        <v>12</v>
      </c>
      <c r="B17" s="5" t="str">
        <f>الطلبة!B14</f>
        <v>سندس عبد البارئ محمد كجمان</v>
      </c>
      <c r="C17" s="8">
        <f>الطلبة!C14</f>
        <v>17250054</v>
      </c>
      <c r="D17" s="20"/>
      <c r="E17" s="20">
        <v>22</v>
      </c>
      <c r="F17" s="20">
        <v>14</v>
      </c>
      <c r="G17" s="20">
        <v>16</v>
      </c>
      <c r="H17" s="20"/>
      <c r="I17" s="5">
        <f t="shared" si="0"/>
        <v>52</v>
      </c>
      <c r="J17" s="5" t="str">
        <f t="shared" si="1"/>
        <v>ضعيف</v>
      </c>
      <c r="K17" s="5" t="str">
        <f t="shared" si="2"/>
        <v>له دور ثاني</v>
      </c>
      <c r="L17" s="8"/>
    </row>
    <row r="18" spans="1:12" ht="14.25" customHeight="1">
      <c r="A18" s="18">
        <f>الطلبة!A15</f>
        <v>13</v>
      </c>
      <c r="B18" s="5" t="str">
        <f>الطلبة!B15</f>
        <v>هاجر يوسف محمد قوري</v>
      </c>
      <c r="C18" s="8">
        <f>الطلبة!C15</f>
        <v>17250047</v>
      </c>
      <c r="D18" s="20"/>
      <c r="E18" s="20">
        <v>26</v>
      </c>
      <c r="F18" s="20">
        <v>18</v>
      </c>
      <c r="G18" s="20">
        <v>26</v>
      </c>
      <c r="H18" s="20"/>
      <c r="I18" s="5">
        <f t="shared" si="0"/>
        <v>70</v>
      </c>
      <c r="J18" s="5" t="str">
        <f t="shared" si="1"/>
        <v>جيد</v>
      </c>
      <c r="K18" s="5" t="str">
        <f t="shared" si="2"/>
        <v>ناحج</v>
      </c>
      <c r="L18" s="8"/>
    </row>
    <row r="19" spans="1:12" ht="14.25" customHeight="1">
      <c r="A19" s="18">
        <f>الطلبة!A16</f>
        <v>14</v>
      </c>
      <c r="B19" s="5" t="str">
        <f>الطلبة!B16</f>
        <v>ضحى حسن امحمد الصالحين</v>
      </c>
      <c r="C19" s="8">
        <f>الطلبة!C16</f>
        <v>17240007</v>
      </c>
      <c r="D19" s="20"/>
      <c r="E19" s="20">
        <v>27.5</v>
      </c>
      <c r="F19" s="20">
        <v>14</v>
      </c>
      <c r="G19" s="20">
        <v>30</v>
      </c>
      <c r="H19" s="20"/>
      <c r="I19" s="5">
        <f t="shared" ref="I19:I20" si="3">IF(OR(D19="غياب نظري",D19="غياب عملي"),"غياب",IF(D19="إنقطاع","#",IF(D19="إيقاف قيد","*",IF(D19="إنتقال","&amp;",IF(D19="سبق نجاحه","X",IF(D19="حالة غش",0,IF(F19="","",IF(F19&lt;10,F19,IF(G19&gt;=14,SUM(E19,F19,G19,H19),IF(G19="","",IF(G19&lt;=13,G19,"")))))))))))</f>
        <v>71.5</v>
      </c>
      <c r="J19" s="5" t="str">
        <f t="shared" ref="J19:J20" si="4">IF(OR(D19="غياب نظري",D19="غياب عملي"),"غياب",IF(D19="إنقطاع","#",IF(D19="إيقاف قيد","*",IF(D19="إنتقال","&amp;",IF(D19="سبق نجاحه","X",IF(D19="حالة غش","ضعيف جداً",IF(I19="","",IF(I19&gt;=85,"ممتاز",IF(I19&gt;=75,"جيد جداً",IF(I19&gt;=65,"جيد",IF(I19&gt;=60,"مقبول",IF(I19&gt;=40,"ضعيف",IF(I19&lt;=39,"ضعيف جداً","")))))))))))))</f>
        <v>جيد</v>
      </c>
      <c r="K19" s="5" t="str">
        <f t="shared" ref="K19:K20" si="5">IF(D19="غياب نظري","له دور ثاني 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قيد",IF(D19="إنتقال","إنتقال",IF(I19="","",IF(I19&gt;=60,"ناحج",IF(I19&lt;10,"له دور ثاني- درجة العملي",IF(I19&gt;=24,"له دور ثاني",IF(OR(I19&lt;=13,I19&gt;=10),"أقل من درجة الجمع",""))))))))))))</f>
        <v>ناحج</v>
      </c>
      <c r="L19" s="8"/>
    </row>
    <row r="20" spans="1:12" ht="14.25" customHeight="1" thickBot="1">
      <c r="A20" s="66">
        <f>الطلبة!A17</f>
        <v>15</v>
      </c>
      <c r="B20" s="64" t="str">
        <f>الطلبة!B17</f>
        <v>نهلة حسن محمد الحسين</v>
      </c>
      <c r="C20" s="65">
        <f>الطلبة!C17</f>
        <v>17240001</v>
      </c>
      <c r="D20" s="63"/>
      <c r="E20" s="63">
        <v>22</v>
      </c>
      <c r="F20" s="63">
        <v>16</v>
      </c>
      <c r="G20" s="63">
        <v>32</v>
      </c>
      <c r="H20" s="63"/>
      <c r="I20" s="64">
        <f t="shared" si="3"/>
        <v>70</v>
      </c>
      <c r="J20" s="64" t="str">
        <f t="shared" si="4"/>
        <v>جيد</v>
      </c>
      <c r="K20" s="64" t="str">
        <f t="shared" si="5"/>
        <v>ناحج</v>
      </c>
      <c r="L20" s="65"/>
    </row>
    <row r="21" spans="1:12" ht="14.25" customHeight="1"/>
    <row r="22" spans="1:12" ht="14.25" customHeight="1"/>
    <row r="23" spans="1:12" ht="14.25" customHeight="1"/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spans="1:12" ht="14.25" customHeight="1">
      <c r="A33" s="5"/>
      <c r="B33" s="5"/>
      <c r="C33" s="5"/>
      <c r="D33" s="20"/>
      <c r="E33" s="20"/>
      <c r="F33" s="20"/>
      <c r="G33" s="20"/>
      <c r="H33" s="20"/>
      <c r="I33" s="5"/>
      <c r="J33" s="5"/>
      <c r="K33" s="5"/>
      <c r="L33" s="5"/>
    </row>
    <row r="34" spans="1:12" ht="14.25" customHeight="1">
      <c r="A34" s="5"/>
      <c r="B34" s="5"/>
      <c r="C34" s="5"/>
      <c r="D34" s="20"/>
      <c r="E34" s="20"/>
      <c r="F34" s="20"/>
      <c r="G34" s="20"/>
      <c r="H34" s="20"/>
      <c r="I34" s="5"/>
      <c r="J34" s="5"/>
      <c r="K34" s="5"/>
      <c r="L34" s="5"/>
    </row>
    <row r="35" spans="1:12" ht="14.25" customHeight="1">
      <c r="A35" s="5"/>
      <c r="B35" s="5"/>
      <c r="C35" s="5"/>
      <c r="D35" s="20"/>
      <c r="E35" s="20"/>
      <c r="F35" s="20"/>
      <c r="G35" s="20"/>
      <c r="H35" s="20"/>
      <c r="I35" s="5"/>
      <c r="J35" s="5"/>
      <c r="K35" s="5"/>
      <c r="L35" s="5"/>
    </row>
    <row r="36" spans="1:12" ht="14.25" customHeight="1">
      <c r="A36" s="5"/>
      <c r="B36" s="5"/>
      <c r="C36" s="5"/>
      <c r="D36" s="20"/>
      <c r="E36" s="20"/>
      <c r="F36" s="20"/>
      <c r="G36" s="20"/>
      <c r="H36" s="20"/>
      <c r="I36" s="5"/>
      <c r="J36" s="5"/>
      <c r="K36" s="5"/>
      <c r="L36" s="5"/>
    </row>
    <row r="37" spans="1:12" ht="14.25" customHeight="1">
      <c r="A37" s="5"/>
      <c r="B37" s="5"/>
      <c r="C37" s="5"/>
      <c r="D37" s="20"/>
      <c r="E37" s="20"/>
      <c r="F37" s="20"/>
      <c r="G37" s="20"/>
      <c r="H37" s="20"/>
      <c r="I37" s="5"/>
      <c r="J37" s="5"/>
      <c r="K37" s="5"/>
      <c r="L37" s="5"/>
    </row>
    <row r="38" spans="1:12" ht="14.25" customHeight="1">
      <c r="A38" s="5"/>
      <c r="B38" s="5"/>
      <c r="C38" s="5"/>
      <c r="D38" s="20"/>
      <c r="E38" s="20"/>
      <c r="F38" s="20"/>
      <c r="G38" s="20"/>
      <c r="H38" s="20"/>
      <c r="I38" s="5"/>
      <c r="J38" s="5"/>
      <c r="K38" s="5"/>
      <c r="L38" s="5"/>
    </row>
    <row r="39" spans="1:12" ht="14.25" customHeight="1">
      <c r="A39" s="5"/>
      <c r="B39" s="5"/>
      <c r="C39" s="5"/>
      <c r="D39" s="20"/>
      <c r="E39" s="20"/>
      <c r="F39" s="20"/>
      <c r="G39" s="20"/>
      <c r="H39" s="20"/>
      <c r="I39" s="5"/>
      <c r="J39" s="5"/>
      <c r="K39" s="5"/>
      <c r="L39" s="5"/>
    </row>
    <row r="40" spans="1:12" ht="14.25" customHeight="1">
      <c r="A40" s="5"/>
      <c r="B40" s="5"/>
      <c r="C40" s="5"/>
      <c r="D40" s="20"/>
      <c r="E40" s="20"/>
      <c r="F40" s="20"/>
      <c r="G40" s="20"/>
      <c r="H40" s="20"/>
      <c r="I40" s="5"/>
      <c r="J40" s="5"/>
      <c r="K40" s="5"/>
      <c r="L40" s="5"/>
    </row>
    <row r="41" spans="1:12" ht="14.25" customHeight="1">
      <c r="A41" s="5"/>
      <c r="B41" s="5"/>
      <c r="C41" s="5"/>
      <c r="D41" s="20"/>
      <c r="E41" s="20"/>
      <c r="F41" s="20"/>
      <c r="G41" s="20"/>
      <c r="H41" s="20"/>
      <c r="I41" s="5"/>
      <c r="J41" s="5"/>
      <c r="K41" s="5"/>
      <c r="L41" s="5"/>
    </row>
    <row r="42" spans="1:12" ht="14.25" customHeight="1">
      <c r="A42" s="5"/>
      <c r="B42" s="5"/>
      <c r="C42" s="5"/>
      <c r="D42" s="20"/>
      <c r="E42" s="20"/>
      <c r="F42" s="20"/>
      <c r="G42" s="20"/>
      <c r="H42" s="20"/>
      <c r="I42" s="5"/>
      <c r="J42" s="5"/>
      <c r="K42" s="5"/>
      <c r="L42" s="5"/>
    </row>
    <row r="43" spans="1:12" ht="14.25" customHeight="1">
      <c r="A43" s="5"/>
      <c r="B43" s="5"/>
      <c r="C43" s="5"/>
      <c r="D43" s="20"/>
      <c r="E43" s="20"/>
      <c r="F43" s="20"/>
      <c r="G43" s="20"/>
      <c r="H43" s="20"/>
      <c r="I43" s="5"/>
      <c r="J43" s="5"/>
      <c r="K43" s="5"/>
      <c r="L43" s="5"/>
    </row>
    <row r="44" spans="1:12" ht="14.25" customHeight="1">
      <c r="A44" s="5"/>
      <c r="B44" s="5"/>
      <c r="C44" s="5"/>
      <c r="D44" s="20"/>
      <c r="E44" s="20"/>
      <c r="F44" s="20"/>
      <c r="G44" s="20"/>
      <c r="H44" s="20"/>
      <c r="I44" s="5"/>
      <c r="J44" s="5"/>
      <c r="K44" s="5"/>
      <c r="L44" s="5"/>
    </row>
    <row r="45" spans="1:12" ht="14.25" customHeight="1">
      <c r="A45" s="5"/>
      <c r="B45" s="5"/>
      <c r="C45" s="5"/>
      <c r="D45" s="20"/>
      <c r="E45" s="20"/>
      <c r="F45" s="20"/>
      <c r="G45" s="20"/>
      <c r="H45" s="20"/>
      <c r="I45" s="5"/>
      <c r="J45" s="5"/>
      <c r="K45" s="5"/>
      <c r="L45" s="5"/>
    </row>
    <row r="46" spans="1:12" ht="14.25" customHeight="1">
      <c r="A46" s="5"/>
      <c r="B46" s="5"/>
      <c r="C46" s="5"/>
      <c r="D46" s="20"/>
      <c r="E46" s="20"/>
      <c r="F46" s="20"/>
      <c r="G46" s="20"/>
      <c r="H46" s="20"/>
      <c r="I46" s="5"/>
      <c r="J46" s="5"/>
      <c r="K46" s="5"/>
      <c r="L46" s="5"/>
    </row>
    <row r="47" spans="1:12" ht="14.25" customHeight="1">
      <c r="A47" s="5"/>
      <c r="B47" s="5"/>
      <c r="C47" s="5"/>
      <c r="D47" s="20"/>
      <c r="E47" s="20"/>
      <c r="F47" s="20"/>
      <c r="G47" s="20"/>
      <c r="H47" s="20"/>
      <c r="I47" s="5"/>
      <c r="J47" s="5"/>
      <c r="K47" s="5"/>
      <c r="L47" s="5"/>
    </row>
    <row r="48" spans="1:12" ht="14.25" customHeight="1">
      <c r="A48" s="5"/>
      <c r="B48" s="5"/>
      <c r="C48" s="5"/>
      <c r="D48" s="20"/>
      <c r="E48" s="20"/>
      <c r="F48" s="20"/>
      <c r="G48" s="20"/>
      <c r="H48" s="20"/>
      <c r="I48" s="5"/>
      <c r="J48" s="5"/>
      <c r="K48" s="5"/>
      <c r="L48" s="5"/>
    </row>
    <row r="49" spans="1:12" ht="14.25" customHeight="1">
      <c r="A49" s="5"/>
      <c r="B49" s="5"/>
      <c r="C49" s="5"/>
      <c r="D49" s="20"/>
      <c r="E49" s="20"/>
      <c r="F49" s="20"/>
      <c r="G49" s="20"/>
      <c r="H49" s="20"/>
      <c r="I49" s="5"/>
      <c r="J49" s="5"/>
      <c r="K49" s="5"/>
      <c r="L49" s="5"/>
    </row>
    <row r="50" spans="1:12" ht="14.25" customHeight="1">
      <c r="A50" s="5"/>
      <c r="B50" s="5"/>
      <c r="C50" s="5"/>
      <c r="D50" s="20"/>
      <c r="E50" s="20"/>
      <c r="F50" s="20"/>
      <c r="G50" s="20"/>
      <c r="H50" s="20"/>
      <c r="I50" s="5"/>
      <c r="J50" s="5"/>
      <c r="K50" s="5"/>
      <c r="L50" s="5"/>
    </row>
    <row r="51" spans="1:12" ht="14.25" customHeight="1">
      <c r="A51" s="5"/>
      <c r="B51" s="5"/>
      <c r="C51" s="5"/>
      <c r="D51" s="20"/>
      <c r="E51" s="20"/>
      <c r="F51" s="20"/>
      <c r="G51" s="20"/>
      <c r="H51" s="20"/>
      <c r="I51" s="5"/>
      <c r="J51" s="5"/>
      <c r="K51" s="5"/>
      <c r="L51" s="5"/>
    </row>
    <row r="52" spans="1:12" ht="14.25" customHeight="1">
      <c r="A52" s="5"/>
      <c r="B52" s="5"/>
      <c r="C52" s="5"/>
      <c r="D52" s="20"/>
      <c r="E52" s="20"/>
      <c r="F52" s="20"/>
      <c r="G52" s="20"/>
      <c r="H52" s="20"/>
      <c r="I52" s="5"/>
      <c r="J52" s="5"/>
      <c r="K52" s="5"/>
      <c r="L52" s="5"/>
    </row>
    <row r="53" spans="1:12" ht="14.25" customHeight="1">
      <c r="A53" s="5"/>
      <c r="B53" s="5"/>
      <c r="C53" s="5"/>
      <c r="D53" s="20"/>
      <c r="E53" s="20"/>
      <c r="F53" s="20"/>
      <c r="G53" s="20"/>
      <c r="H53" s="20"/>
      <c r="I53" s="5"/>
      <c r="J53" s="5"/>
      <c r="K53" s="5"/>
      <c r="L53" s="5"/>
    </row>
    <row r="54" spans="1:12" ht="14.25" customHeight="1">
      <c r="A54" s="5"/>
      <c r="B54" s="5"/>
      <c r="C54" s="5"/>
      <c r="D54" s="20"/>
      <c r="E54" s="20"/>
      <c r="F54" s="20"/>
      <c r="G54" s="20"/>
      <c r="H54" s="20"/>
      <c r="I54" s="5"/>
      <c r="J54" s="5"/>
      <c r="K54" s="5"/>
      <c r="L54" s="5"/>
    </row>
    <row r="55" spans="1:12" ht="14.25" customHeight="1">
      <c r="A55" s="5"/>
      <c r="B55" s="5"/>
      <c r="C55" s="5"/>
      <c r="D55" s="20"/>
      <c r="E55" s="20"/>
      <c r="F55" s="20"/>
      <c r="G55" s="20"/>
      <c r="H55" s="20"/>
      <c r="I55" s="5"/>
      <c r="J55" s="5"/>
      <c r="K55" s="5"/>
      <c r="L55" s="5"/>
    </row>
    <row r="56" spans="1:12" ht="14.25" customHeight="1">
      <c r="A56" s="5"/>
      <c r="B56" s="5"/>
      <c r="C56" s="5"/>
      <c r="D56" s="20"/>
      <c r="E56" s="20"/>
      <c r="F56" s="20"/>
      <c r="G56" s="20"/>
      <c r="H56" s="20"/>
      <c r="I56" s="5"/>
      <c r="J56" s="5"/>
      <c r="K56" s="5"/>
      <c r="L56" s="5"/>
    </row>
    <row r="57" spans="1:12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sheetProtection algorithmName="SHA-512" hashValue="6Rjc0CktmUUIALbXq3HHhizJnKpxGOj2WNHk6jKzKq6+pf3X/Azdp+j+xi3L7fvi/bm+D0ki8f9y3zG+NkAXmg==" saltValue="No5bdPKzwNOjXebn+iCcSQ==" spinCount="100000" sheet="1" objects="1" scenarios="1" selectLockedCells="1"/>
  <mergeCells count="3">
    <mergeCell ref="A1:L1"/>
    <mergeCell ref="A2:L2"/>
    <mergeCell ref="A3:C3"/>
  </mergeCells>
  <dataValidations count="5">
    <dataValidation type="decimal" allowBlank="1" showInputMessage="1" showErrorMessage="1" prompt="ادخال غير مسموح  - ادخل درجة العملي بين 0 و 20 فقط" sqref="F6:F135" xr:uid="{00000000-0002-0000-0600-000000000000}">
      <formula1>0</formula1>
      <formula2>20</formula2>
    </dataValidation>
    <dataValidation type="decimal" allowBlank="1" showInputMessage="1" showErrorMessage="1" prompt="ادخال غير مسموح به  - ادخل درجة بين 0 و 40 فقط " sqref="E6:E135" xr:uid="{00000000-0002-0000-0600-000001000000}">
      <formula1>0</formula1>
      <formula2>40</formula2>
    </dataValidation>
    <dataValidation type="list" allowBlank="1" showErrorMessage="1" sqref="D6:D135" xr:uid="{00000000-0002-0000-0600-000002000000}">
      <formula1>حالة_طالب_2</formula1>
    </dataValidation>
    <dataValidation type="decimal" allowBlank="1" showInputMessage="1" showErrorMessage="1" prompt="قيمة غير مسموح بها - ادخل درجة بين 0 و 40 فقط" sqref="G6:G135" xr:uid="{00000000-0002-0000-0600-000003000000}">
      <formula1>0</formula1>
      <formula2>40</formula2>
    </dataValidation>
    <dataValidation type="decimal" allowBlank="1" showInputMessage="1" showErrorMessage="1" prompt="قيمة خاطئة - قيمة غير مسموح بها" sqref="H6:H135" xr:uid="{00000000-0002-0000-0600-000004000000}">
      <formula1>0</formula1>
      <formula2>5</formula2>
    </dataValidation>
  </dataValidations>
  <pageMargins left="0.7" right="0.7" top="0.75" bottom="0.75" header="0" footer="0"/>
  <pageSetup paperSize="9" orientation="portrait"/>
  <colBreaks count="1" manualBreakCount="1">
    <brk id="1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5"/>
  <sheetViews>
    <sheetView rightToLeft="1" zoomScale="90" zoomScaleNormal="90" workbookViewId="0">
      <pane xSplit="3" ySplit="5" topLeftCell="D6" activePane="bottomRight" state="frozen"/>
      <selection pane="topRight"/>
      <selection pane="bottomLeft"/>
      <selection pane="bottomRight" activeCell="G20" sqref="G20"/>
    </sheetView>
  </sheetViews>
  <sheetFormatPr defaultColWidth="12.625" defaultRowHeight="15" customHeight="1"/>
  <cols>
    <col min="1" max="1" width="6.375" customWidth="1"/>
    <col min="2" max="2" width="28.375" customWidth="1"/>
    <col min="3" max="3" width="15.875" customWidth="1"/>
    <col min="4" max="4" width="11.125" customWidth="1"/>
    <col min="5" max="5" width="11.375" customWidth="1"/>
    <col min="6" max="6" width="12" customWidth="1"/>
    <col min="7" max="7" width="14" customWidth="1"/>
    <col min="8" max="8" width="11.75" customWidth="1"/>
    <col min="9" max="9" width="15.125" customWidth="1"/>
    <col min="10" max="10" width="8.75" customWidth="1"/>
    <col min="11" max="11" width="21.25" customWidth="1"/>
    <col min="12" max="12" width="20.375" customWidth="1"/>
  </cols>
  <sheetData>
    <row r="1" spans="1:12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</row>
    <row r="2" spans="1:12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4.25" customHeight="1">
      <c r="A3" s="77" t="s">
        <v>23</v>
      </c>
      <c r="B3" s="78"/>
      <c r="C3" s="78"/>
      <c r="D3" s="9"/>
      <c r="E3" s="9"/>
      <c r="F3" s="9"/>
      <c r="G3" s="9"/>
      <c r="H3" s="9"/>
      <c r="I3" s="9"/>
      <c r="J3" s="9"/>
      <c r="K3" s="9"/>
      <c r="L3" s="9"/>
    </row>
    <row r="4" spans="1:12" ht="14.25" customHeight="1">
      <c r="D4" s="9"/>
      <c r="E4" s="9"/>
      <c r="F4" s="9"/>
      <c r="G4" s="9"/>
      <c r="H4" s="9"/>
      <c r="I4" s="9"/>
      <c r="J4" s="9"/>
      <c r="K4" s="9"/>
      <c r="L4" s="9"/>
    </row>
    <row r="5" spans="1:12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19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21" t="s">
        <v>14</v>
      </c>
    </row>
    <row r="6" spans="1:12" ht="14.25" customHeight="1">
      <c r="A6" s="18">
        <f>الطلبة!A3</f>
        <v>1</v>
      </c>
      <c r="B6" s="5" t="str">
        <f>الطلبة!B3</f>
        <v>عطية الدهماني عطية خليفة</v>
      </c>
      <c r="C6" s="8">
        <f>الطلبة!C3</f>
        <v>17250049</v>
      </c>
      <c r="D6" s="19"/>
      <c r="E6" s="19">
        <v>9</v>
      </c>
      <c r="F6" s="19">
        <v>8</v>
      </c>
      <c r="G6" s="19"/>
      <c r="H6" s="19"/>
      <c r="I6" s="5">
        <f t="shared" ref="I6:I18" si="0">IF(OR(D6="غياب نظري",D6="غياب عملي"),"غياب",IF(D6="إنقطاع","#",IF(D6="إيقاف قيد","*",IF(D6="إنتقال","&amp;",IF(D6="سبق نجاحه","X",IF(D6="حالة غش",0,IF(F6="","",IF(F6&lt;10,F6,IF(G6&gt;=14,SUM(E6,F6,G6,H6),IF(G6="","",IF(G6&lt;=13,G6,"")))))))))))</f>
        <v>8</v>
      </c>
      <c r="J6" s="5" t="str">
        <f t="shared" ref="J6:J18" si="1">IF(OR(D6="غياب نظري",D6="غياب عملي"),"غياب",IF(D6="إنقطاع","#",IF(D6="إيقاف قيد","*",IF(D6="إنتقال","&amp;",IF(D6="سبق نجاحه","X",IF(D6="حالة غش","ضعيف جداً",IF(I6="","",IF(I6&gt;=85,"ممتاز",IF(I6&gt;=75,"جيد جداً",IF(I6&gt;=65,"جيد",IF(I6&gt;=60,"مقبول",IF(I6&gt;=40,"ضعيف",IF(I6&lt;=39,"ضعيف جداً","")))))))))))))</f>
        <v>ضعيف جداً</v>
      </c>
      <c r="K6" s="5" t="str">
        <f t="shared" ref="K6:K18" si="2">IF(D6="غياب نظري","له دور ثاني 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قيد",IF(D6="إنتقال","إنتقال",IF(I6="","",IF(I6&gt;=60,"ناحج",IF(I6&lt;10,"له دور ثاني- درجة العملي",IF(I6&gt;=24,"له دور ثاني",IF(OR(I6&lt;=13,I6&gt;=10),"أقل من درجة الجمع",""))))))))))))</f>
        <v>له دور ثاني- درجة العملي</v>
      </c>
      <c r="L6" s="22"/>
    </row>
    <row r="7" spans="1:12" ht="14.25" customHeight="1">
      <c r="A7" s="18">
        <f>الطلبة!A4</f>
        <v>2</v>
      </c>
      <c r="B7" s="5" t="str">
        <f>الطلبة!B4</f>
        <v>عبد السلام خالد عمر صالح</v>
      </c>
      <c r="C7" s="8">
        <f>الطلبة!C4</f>
        <v>17250037</v>
      </c>
      <c r="D7" s="20"/>
      <c r="E7" s="20">
        <v>18</v>
      </c>
      <c r="F7" s="20">
        <v>10</v>
      </c>
      <c r="G7" s="20">
        <v>15.5</v>
      </c>
      <c r="H7" s="20"/>
      <c r="I7" s="5">
        <f t="shared" si="0"/>
        <v>43.5</v>
      </c>
      <c r="J7" s="5" t="str">
        <f t="shared" si="1"/>
        <v>ضعيف</v>
      </c>
      <c r="K7" s="5" t="str">
        <f t="shared" si="2"/>
        <v>له دور ثاني</v>
      </c>
      <c r="L7" s="8"/>
    </row>
    <row r="8" spans="1:12" ht="14.25" customHeight="1">
      <c r="A8" s="18">
        <f>الطلبة!A5</f>
        <v>3</v>
      </c>
      <c r="B8" s="5" t="str">
        <f>الطلبة!B5</f>
        <v>حسن رضا حسن محمد</v>
      </c>
      <c r="C8" s="8">
        <f>الطلبة!C5</f>
        <v>17250040</v>
      </c>
      <c r="D8" s="20"/>
      <c r="E8" s="20">
        <v>21</v>
      </c>
      <c r="F8" s="20">
        <v>10</v>
      </c>
      <c r="G8" s="20">
        <v>12.5</v>
      </c>
      <c r="H8" s="20"/>
      <c r="I8" s="5">
        <f t="shared" si="0"/>
        <v>12.5</v>
      </c>
      <c r="J8" s="5" t="str">
        <f t="shared" si="1"/>
        <v>ضعيف جداً</v>
      </c>
      <c r="K8" s="5" t="str">
        <f t="shared" si="2"/>
        <v>أقل من درجة الجمع</v>
      </c>
      <c r="L8" s="8"/>
    </row>
    <row r="9" spans="1:12" ht="14.25" customHeight="1">
      <c r="A9" s="18">
        <f>الطلبة!A6</f>
        <v>4</v>
      </c>
      <c r="B9" s="5" t="str">
        <f>الطلبة!B6</f>
        <v>محمد محمد حماد حماد</v>
      </c>
      <c r="C9" s="8">
        <f>الطلبة!C6</f>
        <v>17250041</v>
      </c>
      <c r="D9" s="20" t="s">
        <v>26</v>
      </c>
      <c r="E9" s="20">
        <v>18</v>
      </c>
      <c r="F9" s="20">
        <v>0</v>
      </c>
      <c r="G9" s="20"/>
      <c r="H9" s="20"/>
      <c r="I9" s="5" t="str">
        <f t="shared" si="0"/>
        <v>غياب</v>
      </c>
      <c r="J9" s="5" t="str">
        <f t="shared" si="1"/>
        <v>غياب</v>
      </c>
      <c r="K9" s="5" t="str">
        <f t="shared" si="2"/>
        <v>له دور ثاني-غياب عملي</v>
      </c>
      <c r="L9" s="8"/>
    </row>
    <row r="10" spans="1:12" ht="14.25" customHeight="1">
      <c r="A10" s="18">
        <f>الطلبة!A7</f>
        <v>5</v>
      </c>
      <c r="B10" s="5" t="str">
        <f>الطلبة!B7</f>
        <v>شهد محمد رابح عبد السلام</v>
      </c>
      <c r="C10" s="8">
        <f>الطلبة!C7</f>
        <v>17250036</v>
      </c>
      <c r="D10" s="20"/>
      <c r="E10" s="20">
        <v>16</v>
      </c>
      <c r="F10" s="20">
        <v>8</v>
      </c>
      <c r="G10" s="20"/>
      <c r="H10" s="20"/>
      <c r="I10" s="5">
        <f t="shared" si="0"/>
        <v>8</v>
      </c>
      <c r="J10" s="5" t="str">
        <f t="shared" si="1"/>
        <v>ضعيف جداً</v>
      </c>
      <c r="K10" s="5" t="str">
        <f t="shared" si="2"/>
        <v>له دور ثاني- درجة العملي</v>
      </c>
      <c r="L10" s="8"/>
    </row>
    <row r="11" spans="1:12" ht="14.25" customHeight="1">
      <c r="A11" s="18">
        <f>الطلبة!A8</f>
        <v>6</v>
      </c>
      <c r="B11" s="5" t="str">
        <f>الطلبة!B8</f>
        <v>عائشة مسعود امحمد صمبه</v>
      </c>
      <c r="C11" s="8">
        <f>الطلبة!C8</f>
        <v>17250038</v>
      </c>
      <c r="D11" s="20"/>
      <c r="E11" s="20">
        <v>19</v>
      </c>
      <c r="F11" s="20">
        <v>10</v>
      </c>
      <c r="G11" s="20">
        <v>19.5</v>
      </c>
      <c r="H11" s="20"/>
      <c r="I11" s="5">
        <f t="shared" si="0"/>
        <v>48.5</v>
      </c>
      <c r="J11" s="5" t="str">
        <f t="shared" si="1"/>
        <v>ضعيف</v>
      </c>
      <c r="K11" s="5" t="str">
        <f t="shared" si="2"/>
        <v>له دور ثاني</v>
      </c>
      <c r="L11" s="8"/>
    </row>
    <row r="12" spans="1:12" ht="14.25" customHeight="1">
      <c r="A12" s="18">
        <f>الطلبة!A9</f>
        <v>7</v>
      </c>
      <c r="B12" s="5" t="str">
        <f>الطلبة!B9</f>
        <v>فاطمة حسين خاطر محمد</v>
      </c>
      <c r="C12" s="8">
        <f>الطلبة!C9</f>
        <v>17250039</v>
      </c>
      <c r="D12" s="20"/>
      <c r="E12" s="20">
        <v>24</v>
      </c>
      <c r="F12" s="20">
        <v>11</v>
      </c>
      <c r="G12" s="20">
        <v>17.5</v>
      </c>
      <c r="H12" s="20"/>
      <c r="I12" s="5">
        <f t="shared" si="0"/>
        <v>52.5</v>
      </c>
      <c r="J12" s="5" t="str">
        <f t="shared" si="1"/>
        <v>ضعيف</v>
      </c>
      <c r="K12" s="5" t="str">
        <f t="shared" si="2"/>
        <v>له دور ثاني</v>
      </c>
      <c r="L12" s="8"/>
    </row>
    <row r="13" spans="1:12" ht="14.25" customHeight="1">
      <c r="A13" s="18">
        <f>الطلبة!A10</f>
        <v>8</v>
      </c>
      <c r="B13" s="5" t="str">
        <f>الطلبة!B10</f>
        <v>ماجدة محمد شحات امهيري</v>
      </c>
      <c r="C13" s="8">
        <f>الطلبة!C10</f>
        <v>17250043</v>
      </c>
      <c r="D13" s="20"/>
      <c r="E13" s="20">
        <v>25</v>
      </c>
      <c r="F13" s="20">
        <v>8</v>
      </c>
      <c r="G13" s="20"/>
      <c r="H13" s="20"/>
      <c r="I13" s="5">
        <f t="shared" si="0"/>
        <v>8</v>
      </c>
      <c r="J13" s="5" t="str">
        <f t="shared" si="1"/>
        <v>ضعيف جداً</v>
      </c>
      <c r="K13" s="5" t="str">
        <f t="shared" si="2"/>
        <v>له دور ثاني- درجة العملي</v>
      </c>
      <c r="L13" s="8"/>
    </row>
    <row r="14" spans="1:12" ht="14.25" customHeight="1">
      <c r="A14" s="18">
        <f>الطلبة!A11</f>
        <v>9</v>
      </c>
      <c r="B14" s="5" t="str">
        <f>الطلبة!B11</f>
        <v>امل احمد ابراهيم عبد الرحمن</v>
      </c>
      <c r="C14" s="8">
        <f>الطلبة!C11</f>
        <v>17250044</v>
      </c>
      <c r="D14" s="20" t="s">
        <v>26</v>
      </c>
      <c r="E14" s="20">
        <v>8</v>
      </c>
      <c r="F14" s="20">
        <v>0</v>
      </c>
      <c r="G14" s="20"/>
      <c r="H14" s="20"/>
      <c r="I14" s="5" t="str">
        <f t="shared" si="0"/>
        <v>غياب</v>
      </c>
      <c r="J14" s="5" t="str">
        <f t="shared" si="1"/>
        <v>غياب</v>
      </c>
      <c r="K14" s="5" t="str">
        <f t="shared" si="2"/>
        <v>له دور ثاني-غياب عملي</v>
      </c>
      <c r="L14" s="8"/>
    </row>
    <row r="15" spans="1:12" ht="14.25" customHeight="1">
      <c r="A15" s="18">
        <f>الطلبة!A12</f>
        <v>10</v>
      </c>
      <c r="B15" s="5" t="str">
        <f>الطلبة!B12</f>
        <v>جنات خالد خليفة مسعود</v>
      </c>
      <c r="C15" s="8">
        <f>الطلبة!C12</f>
        <v>17250045</v>
      </c>
      <c r="D15" s="20"/>
      <c r="E15" s="20">
        <v>16</v>
      </c>
      <c r="F15" s="20">
        <v>14</v>
      </c>
      <c r="G15" s="20">
        <v>14</v>
      </c>
      <c r="H15" s="20"/>
      <c r="I15" s="5">
        <f t="shared" si="0"/>
        <v>44</v>
      </c>
      <c r="J15" s="5" t="str">
        <f t="shared" si="1"/>
        <v>ضعيف</v>
      </c>
      <c r="K15" s="5" t="str">
        <f t="shared" si="2"/>
        <v>له دور ثاني</v>
      </c>
      <c r="L15" s="8"/>
    </row>
    <row r="16" spans="1:12" ht="14.25" customHeight="1">
      <c r="A16" s="18">
        <f>الطلبة!A13</f>
        <v>11</v>
      </c>
      <c r="B16" s="5" t="str">
        <f>الطلبة!B13</f>
        <v>رؤيا العابد ابوبكر محمد</v>
      </c>
      <c r="C16" s="8">
        <f>الطلبة!C13</f>
        <v>17250046</v>
      </c>
      <c r="D16" s="20"/>
      <c r="E16" s="20">
        <v>20</v>
      </c>
      <c r="F16" s="20">
        <v>10</v>
      </c>
      <c r="G16" s="20">
        <v>14</v>
      </c>
      <c r="H16" s="20"/>
      <c r="I16" s="5">
        <f t="shared" si="0"/>
        <v>44</v>
      </c>
      <c r="J16" s="5" t="str">
        <f t="shared" si="1"/>
        <v>ضعيف</v>
      </c>
      <c r="K16" s="5" t="str">
        <f t="shared" si="2"/>
        <v>له دور ثاني</v>
      </c>
      <c r="L16" s="8"/>
    </row>
    <row r="17" spans="1:12" ht="14.25" customHeight="1">
      <c r="A17" s="18">
        <f>الطلبة!A14</f>
        <v>12</v>
      </c>
      <c r="B17" s="5" t="str">
        <f>الطلبة!B14</f>
        <v>سندس عبد البارئ محمد كجمان</v>
      </c>
      <c r="C17" s="8">
        <f>الطلبة!C14</f>
        <v>17250054</v>
      </c>
      <c r="D17" s="20"/>
      <c r="E17" s="20">
        <v>16</v>
      </c>
      <c r="F17" s="20">
        <v>11</v>
      </c>
      <c r="G17" s="20">
        <v>17</v>
      </c>
      <c r="H17" s="20"/>
      <c r="I17" s="5">
        <f t="shared" si="0"/>
        <v>44</v>
      </c>
      <c r="J17" s="5" t="str">
        <f t="shared" si="1"/>
        <v>ضعيف</v>
      </c>
      <c r="K17" s="5" t="str">
        <f t="shared" si="2"/>
        <v>له دور ثاني</v>
      </c>
      <c r="L17" s="8"/>
    </row>
    <row r="18" spans="1:12" ht="14.25" customHeight="1">
      <c r="A18" s="18">
        <f>الطلبة!A15</f>
        <v>13</v>
      </c>
      <c r="B18" s="5" t="str">
        <f>الطلبة!B15</f>
        <v>هاجر يوسف محمد قوري</v>
      </c>
      <c r="C18" s="8">
        <f>الطلبة!C15</f>
        <v>17250047</v>
      </c>
      <c r="D18" s="20"/>
      <c r="E18" s="20">
        <v>15</v>
      </c>
      <c r="F18" s="20">
        <v>6</v>
      </c>
      <c r="G18" s="20"/>
      <c r="H18" s="20"/>
      <c r="I18" s="5">
        <f t="shared" si="0"/>
        <v>6</v>
      </c>
      <c r="J18" s="5" t="str">
        <f t="shared" si="1"/>
        <v>ضعيف جداً</v>
      </c>
      <c r="K18" s="5" t="str">
        <f t="shared" si="2"/>
        <v>له دور ثاني- درجة العملي</v>
      </c>
      <c r="L18" s="8"/>
    </row>
    <row r="19" spans="1:12" ht="14.25" customHeight="1">
      <c r="A19" s="18">
        <f>الطلبة!A16</f>
        <v>14</v>
      </c>
      <c r="B19" s="5" t="str">
        <f>الطلبة!B16</f>
        <v>ضحى حسن امحمد الصالحين</v>
      </c>
      <c r="C19" s="8">
        <f>الطلبة!C16</f>
        <v>17240007</v>
      </c>
      <c r="D19" s="20"/>
      <c r="E19" s="20">
        <v>28</v>
      </c>
      <c r="F19" s="20">
        <v>12</v>
      </c>
      <c r="G19" s="20">
        <v>20</v>
      </c>
      <c r="H19" s="20"/>
      <c r="I19" s="5">
        <f t="shared" ref="I19:I20" si="3">IF(OR(D19="غياب نظري",D19="غياب عملي"),"غياب",IF(D19="إنقطاع","#",IF(D19="إيقاف قيد","*",IF(D19="إنتقال","&amp;",IF(D19="سبق نجاحه","X",IF(D19="حالة غش",0,IF(F19="","",IF(F19&lt;10,F19,IF(G19&gt;=14,SUM(E19,F19,G19,H19),IF(G19="","",IF(G19&lt;=13,G19,"")))))))))))</f>
        <v>60</v>
      </c>
      <c r="J19" s="5" t="str">
        <f t="shared" ref="J19:J20" si="4">IF(OR(D19="غياب نظري",D19="غياب عملي"),"غياب",IF(D19="إنقطاع","#",IF(D19="إيقاف قيد","*",IF(D19="إنتقال","&amp;",IF(D19="سبق نجاحه","X",IF(D19="حالة غش","ضعيف جداً",IF(I19="","",IF(I19&gt;=85,"ممتاز",IF(I19&gt;=75,"جيد جداً",IF(I19&gt;=65,"جيد",IF(I19&gt;=60,"مقبول",IF(I19&gt;=40,"ضعيف",IF(I19&lt;=39,"ضعيف جداً","")))))))))))))</f>
        <v>مقبول</v>
      </c>
      <c r="K19" s="5" t="str">
        <f t="shared" ref="K19:K20" si="5">IF(D19="غياب نظري","له دور ثاني 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قيد",IF(D19="إنتقال","إنتقال",IF(I19="","",IF(I19&gt;=60,"ناحج",IF(I19&lt;10,"له دور ثاني- درجة العملي",IF(I19&gt;=24,"له دور ثاني",IF(OR(I19&lt;=13,I19&gt;=10),"أقل من درجة الجمع",""))))))))))))</f>
        <v>ناحج</v>
      </c>
      <c r="L19" s="8"/>
    </row>
    <row r="20" spans="1:12" ht="14.25" customHeight="1" thickBot="1">
      <c r="A20" s="66">
        <f>الطلبة!A17</f>
        <v>15</v>
      </c>
      <c r="B20" s="64" t="str">
        <f>الطلبة!B17</f>
        <v>نهلة حسن محمد الحسين</v>
      </c>
      <c r="C20" s="65">
        <f>الطلبة!C17</f>
        <v>17240001</v>
      </c>
      <c r="D20" s="63"/>
      <c r="E20" s="63">
        <v>16</v>
      </c>
      <c r="F20" s="63">
        <v>8</v>
      </c>
      <c r="G20" s="63"/>
      <c r="H20" s="63"/>
      <c r="I20" s="64">
        <f t="shared" si="3"/>
        <v>8</v>
      </c>
      <c r="J20" s="64" t="str">
        <f t="shared" si="4"/>
        <v>ضعيف جداً</v>
      </c>
      <c r="K20" s="64" t="str">
        <f t="shared" si="5"/>
        <v>له دور ثاني- درجة العملي</v>
      </c>
      <c r="L20" s="65"/>
    </row>
    <row r="21" spans="1:12" ht="14.25" customHeight="1"/>
    <row r="22" spans="1:12" ht="14.25" customHeight="1"/>
    <row r="23" spans="1:12" ht="14.25" customHeight="1"/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spans="1:12" ht="14.25" customHeight="1">
      <c r="A33" s="5"/>
      <c r="B33" s="5"/>
      <c r="C33" s="5"/>
      <c r="D33" s="20"/>
      <c r="E33" s="20"/>
      <c r="F33" s="20"/>
      <c r="G33" s="20"/>
      <c r="H33" s="20"/>
      <c r="I33" s="5"/>
      <c r="J33" s="5"/>
      <c r="K33" s="5"/>
      <c r="L33" s="5"/>
    </row>
    <row r="34" spans="1:12" ht="14.25" customHeight="1">
      <c r="A34" s="5"/>
      <c r="B34" s="5"/>
      <c r="C34" s="5"/>
      <c r="D34" s="20"/>
      <c r="E34" s="20"/>
      <c r="F34" s="20"/>
      <c r="G34" s="20"/>
      <c r="H34" s="20"/>
      <c r="I34" s="5"/>
      <c r="J34" s="5"/>
      <c r="K34" s="5"/>
      <c r="L34" s="5"/>
    </row>
    <row r="35" spans="1:12" ht="14.25" customHeight="1">
      <c r="A35" s="5"/>
      <c r="B35" s="5"/>
      <c r="C35" s="5"/>
      <c r="D35" s="20"/>
      <c r="E35" s="20"/>
      <c r="F35" s="20"/>
      <c r="G35" s="20"/>
      <c r="H35" s="20"/>
      <c r="I35" s="5"/>
      <c r="J35" s="5"/>
      <c r="K35" s="5"/>
      <c r="L35" s="5"/>
    </row>
    <row r="36" spans="1:12" ht="14.25" customHeight="1">
      <c r="A36" s="5"/>
      <c r="B36" s="5"/>
      <c r="C36" s="5"/>
      <c r="D36" s="20"/>
      <c r="E36" s="20"/>
      <c r="F36" s="20"/>
      <c r="G36" s="20"/>
      <c r="H36" s="20"/>
      <c r="I36" s="5"/>
      <c r="J36" s="5"/>
      <c r="K36" s="5"/>
      <c r="L36" s="5"/>
    </row>
    <row r="37" spans="1:12" ht="14.25" customHeight="1">
      <c r="A37" s="5"/>
      <c r="B37" s="5"/>
      <c r="C37" s="5"/>
      <c r="D37" s="20"/>
      <c r="E37" s="20"/>
      <c r="F37" s="20"/>
      <c r="G37" s="20"/>
      <c r="H37" s="20"/>
      <c r="I37" s="5"/>
      <c r="J37" s="5"/>
      <c r="K37" s="5"/>
      <c r="L37" s="5"/>
    </row>
    <row r="38" spans="1:12" ht="14.25" customHeight="1">
      <c r="A38" s="5"/>
      <c r="B38" s="5"/>
      <c r="C38" s="5"/>
      <c r="D38" s="20"/>
      <c r="E38" s="20"/>
      <c r="F38" s="20"/>
      <c r="G38" s="20"/>
      <c r="H38" s="20"/>
      <c r="I38" s="5"/>
      <c r="J38" s="5"/>
      <c r="K38" s="5"/>
      <c r="L38" s="5"/>
    </row>
    <row r="39" spans="1:12" ht="14.25" customHeight="1">
      <c r="A39" s="5"/>
      <c r="B39" s="5"/>
      <c r="C39" s="5"/>
      <c r="D39" s="20"/>
      <c r="E39" s="20"/>
      <c r="F39" s="20"/>
      <c r="G39" s="20"/>
      <c r="H39" s="20"/>
      <c r="I39" s="5"/>
      <c r="J39" s="5"/>
      <c r="K39" s="5"/>
      <c r="L39" s="5"/>
    </row>
    <row r="40" spans="1:12" ht="14.25" customHeight="1">
      <c r="A40" s="5"/>
      <c r="B40" s="5"/>
      <c r="C40" s="5"/>
      <c r="D40" s="20"/>
      <c r="E40" s="20"/>
      <c r="F40" s="20"/>
      <c r="G40" s="20"/>
      <c r="H40" s="20"/>
      <c r="I40" s="5"/>
      <c r="J40" s="5"/>
      <c r="K40" s="5"/>
      <c r="L40" s="5"/>
    </row>
    <row r="41" spans="1:12" ht="14.25" customHeight="1">
      <c r="A41" s="5"/>
      <c r="B41" s="5"/>
      <c r="C41" s="5"/>
      <c r="D41" s="20"/>
      <c r="E41" s="20"/>
      <c r="F41" s="20"/>
      <c r="G41" s="20"/>
      <c r="H41" s="20"/>
      <c r="I41" s="5"/>
      <c r="J41" s="5"/>
      <c r="K41" s="5"/>
      <c r="L41" s="5"/>
    </row>
    <row r="42" spans="1:12" ht="14.25" customHeight="1">
      <c r="A42" s="5"/>
      <c r="B42" s="5"/>
      <c r="C42" s="5"/>
      <c r="D42" s="20"/>
      <c r="E42" s="20"/>
      <c r="F42" s="20"/>
      <c r="G42" s="20"/>
      <c r="H42" s="20"/>
      <c r="I42" s="5"/>
      <c r="J42" s="5"/>
      <c r="K42" s="5"/>
      <c r="L42" s="5"/>
    </row>
    <row r="43" spans="1:12" ht="14.25" customHeight="1">
      <c r="A43" s="5"/>
      <c r="B43" s="5"/>
      <c r="C43" s="5"/>
      <c r="D43" s="20"/>
      <c r="E43" s="20"/>
      <c r="F43" s="20"/>
      <c r="G43" s="20"/>
      <c r="H43" s="20"/>
      <c r="I43" s="5"/>
      <c r="J43" s="5"/>
      <c r="K43" s="5"/>
      <c r="L43" s="5"/>
    </row>
    <row r="44" spans="1:12" ht="14.25" customHeight="1">
      <c r="A44" s="5"/>
      <c r="B44" s="5"/>
      <c r="C44" s="5"/>
      <c r="D44" s="20"/>
      <c r="E44" s="20"/>
      <c r="F44" s="20"/>
      <c r="G44" s="20"/>
      <c r="H44" s="20"/>
      <c r="I44" s="5"/>
      <c r="J44" s="5"/>
      <c r="K44" s="5"/>
      <c r="L44" s="5"/>
    </row>
    <row r="45" spans="1:12" ht="14.25" customHeight="1">
      <c r="A45" s="5"/>
      <c r="B45" s="5"/>
      <c r="C45" s="5"/>
      <c r="D45" s="20"/>
      <c r="E45" s="20"/>
      <c r="F45" s="20"/>
      <c r="G45" s="20"/>
      <c r="H45" s="20"/>
      <c r="I45" s="5"/>
      <c r="J45" s="5"/>
      <c r="K45" s="5"/>
      <c r="L45" s="5"/>
    </row>
    <row r="46" spans="1:12" ht="14.25" customHeight="1">
      <c r="A46" s="5"/>
      <c r="B46" s="5"/>
      <c r="C46" s="5"/>
      <c r="D46" s="20"/>
      <c r="E46" s="20"/>
      <c r="F46" s="20"/>
      <c r="G46" s="20"/>
      <c r="H46" s="20"/>
      <c r="I46" s="5"/>
      <c r="J46" s="5"/>
      <c r="K46" s="5"/>
      <c r="L46" s="5"/>
    </row>
    <row r="47" spans="1:12" ht="14.25" customHeight="1">
      <c r="A47" s="5"/>
      <c r="B47" s="5"/>
      <c r="C47" s="5"/>
      <c r="D47" s="20"/>
      <c r="E47" s="20"/>
      <c r="F47" s="20"/>
      <c r="G47" s="20"/>
      <c r="H47" s="20"/>
      <c r="I47" s="5"/>
      <c r="J47" s="5"/>
      <c r="K47" s="5"/>
      <c r="L47" s="5"/>
    </row>
    <row r="48" spans="1:12" ht="14.25" customHeight="1">
      <c r="A48" s="5"/>
      <c r="B48" s="5"/>
      <c r="C48" s="5"/>
      <c r="D48" s="20"/>
      <c r="E48" s="20"/>
      <c r="F48" s="20"/>
      <c r="G48" s="20"/>
      <c r="H48" s="20"/>
      <c r="I48" s="5"/>
      <c r="J48" s="5"/>
      <c r="K48" s="5"/>
      <c r="L48" s="5"/>
    </row>
    <row r="49" spans="1:12" ht="14.25" customHeight="1">
      <c r="A49" s="5"/>
      <c r="B49" s="5"/>
      <c r="C49" s="5"/>
      <c r="D49" s="20"/>
      <c r="E49" s="20"/>
      <c r="F49" s="20"/>
      <c r="G49" s="20"/>
      <c r="H49" s="20"/>
      <c r="I49" s="5"/>
      <c r="J49" s="5"/>
      <c r="K49" s="5"/>
      <c r="L49" s="5"/>
    </row>
    <row r="50" spans="1:12" ht="14.25" customHeight="1">
      <c r="A50" s="5"/>
      <c r="B50" s="5"/>
      <c r="C50" s="5"/>
      <c r="D50" s="20"/>
      <c r="E50" s="20"/>
      <c r="F50" s="20"/>
      <c r="G50" s="20"/>
      <c r="H50" s="20"/>
      <c r="I50" s="5"/>
      <c r="J50" s="5"/>
      <c r="K50" s="5"/>
      <c r="L50" s="5"/>
    </row>
    <row r="51" spans="1:12" ht="14.25" customHeight="1">
      <c r="A51" s="5"/>
      <c r="B51" s="5"/>
      <c r="C51" s="5"/>
      <c r="D51" s="20"/>
      <c r="E51" s="20"/>
      <c r="F51" s="20"/>
      <c r="G51" s="20"/>
      <c r="H51" s="20"/>
      <c r="I51" s="5"/>
      <c r="J51" s="5"/>
      <c r="K51" s="5"/>
      <c r="L51" s="5"/>
    </row>
    <row r="52" spans="1:12" ht="14.25" customHeight="1">
      <c r="A52" s="5"/>
      <c r="B52" s="5"/>
      <c r="C52" s="5"/>
      <c r="D52" s="20"/>
      <c r="E52" s="20"/>
      <c r="F52" s="20"/>
      <c r="G52" s="20"/>
      <c r="H52" s="20"/>
      <c r="I52" s="5"/>
      <c r="J52" s="5"/>
      <c r="K52" s="5"/>
      <c r="L52" s="5"/>
    </row>
    <row r="53" spans="1:12" ht="14.25" customHeight="1">
      <c r="A53" s="5"/>
      <c r="B53" s="5"/>
      <c r="C53" s="5"/>
      <c r="D53" s="20"/>
      <c r="E53" s="20"/>
      <c r="F53" s="20"/>
      <c r="G53" s="20"/>
      <c r="H53" s="20"/>
      <c r="I53" s="5"/>
      <c r="J53" s="5"/>
      <c r="K53" s="5"/>
      <c r="L53" s="5"/>
    </row>
    <row r="54" spans="1:12" ht="14.25" customHeight="1">
      <c r="A54" s="5"/>
      <c r="B54" s="5"/>
      <c r="C54" s="5"/>
      <c r="D54" s="20"/>
      <c r="E54" s="20"/>
      <c r="F54" s="20"/>
      <c r="G54" s="20"/>
      <c r="H54" s="20"/>
      <c r="I54" s="5"/>
      <c r="J54" s="5"/>
      <c r="K54" s="5"/>
      <c r="L54" s="5"/>
    </row>
    <row r="55" spans="1:12" ht="14.25" customHeight="1">
      <c r="A55" s="5"/>
      <c r="B55" s="5"/>
      <c r="C55" s="5"/>
      <c r="D55" s="20"/>
      <c r="E55" s="20"/>
      <c r="F55" s="20"/>
      <c r="G55" s="20"/>
      <c r="H55" s="20"/>
      <c r="I55" s="5"/>
      <c r="J55" s="5"/>
      <c r="K55" s="5"/>
      <c r="L55" s="5"/>
    </row>
    <row r="56" spans="1:12" ht="14.25" customHeight="1">
      <c r="A56" s="5"/>
      <c r="B56" s="5"/>
      <c r="C56" s="5"/>
      <c r="D56" s="20"/>
      <c r="E56" s="20"/>
      <c r="F56" s="20"/>
      <c r="G56" s="20"/>
      <c r="H56" s="20"/>
      <c r="I56" s="5"/>
      <c r="J56" s="5"/>
      <c r="K56" s="5"/>
      <c r="L56" s="5"/>
    </row>
    <row r="57" spans="1:12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sheetProtection algorithmName="SHA-512" hashValue="80nTrRw/113LZnvsf7YNW0KZzzODVsJoCMY3saJzN5SPmxgPfG0TQX3wQvM8fBpUjA+/imk54Anc1s7NaDhayA==" saltValue="EY3jsHPPJZ0RbPpGY6X0Bg==" spinCount="100000" sheet="1" objects="1" scenarios="1" selectLockedCells="1"/>
  <mergeCells count="3">
    <mergeCell ref="A1:L1"/>
    <mergeCell ref="A2:L2"/>
    <mergeCell ref="A3:C3"/>
  </mergeCells>
  <dataValidations count="5">
    <dataValidation type="decimal" allowBlank="1" showInputMessage="1" showErrorMessage="1" prompt="ادخال غير مسموح  - ادخل درجة العملي بين 0 و 20 فقط" sqref="F6:F135" xr:uid="{00000000-0002-0000-0700-000000000000}">
      <formula1>0</formula1>
      <formula2>20</formula2>
    </dataValidation>
    <dataValidation type="decimal" allowBlank="1" showInputMessage="1" showErrorMessage="1" prompt="ادخال غير مسموح به  - ادخل درجة بين 0 و 40 فقط " sqref="E6:E135" xr:uid="{00000000-0002-0000-0700-000001000000}">
      <formula1>0</formula1>
      <formula2>40</formula2>
    </dataValidation>
    <dataValidation type="list" allowBlank="1" showErrorMessage="1" sqref="D6:D135" xr:uid="{00000000-0002-0000-0700-000002000000}">
      <formula1>حالة_طالب_2</formula1>
    </dataValidation>
    <dataValidation type="decimal" allowBlank="1" showInputMessage="1" showErrorMessage="1" prompt="قيمة غير مسموح بها - ادخل درجة بين 0 و 40 فقط" sqref="G6:G135" xr:uid="{00000000-0002-0000-0700-000003000000}">
      <formula1>0</formula1>
      <formula2>40</formula2>
    </dataValidation>
    <dataValidation type="decimal" allowBlank="1" showInputMessage="1" showErrorMessage="1" prompt="قيمة خاطئة - قيمة غير مسموح بها" sqref="H6:H135" xr:uid="{00000000-0002-0000-0700-000004000000}">
      <formula1>0</formula1>
      <formula2>5</formula2>
    </dataValidation>
  </dataValidations>
  <pageMargins left="0.7" right="0.7" top="0.75" bottom="0.75" header="0" footer="0"/>
  <pageSetup paperSize="9" orientation="portrait"/>
  <colBreaks count="1" manualBreakCount="1">
    <brk id="12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5"/>
  <sheetViews>
    <sheetView rightToLeft="1" zoomScale="90" zoomScaleNormal="90" workbookViewId="0">
      <pane xSplit="3" ySplit="5" topLeftCell="D6" activePane="bottomRight" state="frozen"/>
      <selection pane="topRight"/>
      <selection pane="bottomLeft"/>
      <selection pane="bottomRight" activeCell="D15" sqref="D15"/>
    </sheetView>
  </sheetViews>
  <sheetFormatPr defaultColWidth="12.625" defaultRowHeight="15" customHeight="1"/>
  <cols>
    <col min="1" max="1" width="6.375" customWidth="1"/>
    <col min="2" max="2" width="34.125" customWidth="1"/>
    <col min="3" max="3" width="15.875" customWidth="1"/>
    <col min="4" max="4" width="11.125" customWidth="1"/>
    <col min="5" max="5" width="11.375" customWidth="1"/>
    <col min="6" max="6" width="12" customWidth="1"/>
    <col min="7" max="7" width="14" customWidth="1"/>
    <col min="8" max="8" width="11.75" customWidth="1"/>
    <col min="9" max="9" width="15.125" customWidth="1"/>
    <col min="10" max="10" width="8.75" customWidth="1"/>
    <col min="11" max="11" width="21.25" customWidth="1"/>
    <col min="12" max="12" width="20.375" customWidth="1"/>
  </cols>
  <sheetData>
    <row r="1" spans="1:12" ht="42" customHeight="1">
      <c r="A1" s="71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</row>
    <row r="2" spans="1:12" ht="30" customHeight="1">
      <c r="A2" s="74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4.25" customHeight="1">
      <c r="A3" s="77" t="s">
        <v>24</v>
      </c>
      <c r="B3" s="78"/>
      <c r="C3" s="78"/>
      <c r="D3" s="9"/>
      <c r="E3" s="9"/>
      <c r="F3" s="9"/>
      <c r="G3" s="9"/>
      <c r="H3" s="9"/>
      <c r="I3" s="9"/>
      <c r="J3" s="9"/>
      <c r="K3" s="9"/>
      <c r="L3" s="9"/>
    </row>
    <row r="4" spans="1:12" ht="14.25" customHeight="1">
      <c r="D4" s="9"/>
      <c r="E4" s="9"/>
      <c r="F4" s="9"/>
      <c r="G4" s="9"/>
      <c r="H4" s="9"/>
      <c r="I4" s="9"/>
      <c r="J4" s="9"/>
      <c r="K4" s="9"/>
      <c r="L4" s="9"/>
    </row>
    <row r="5" spans="1:12" ht="14.25" customHeight="1">
      <c r="A5" s="16" t="s">
        <v>5</v>
      </c>
      <c r="B5" s="17" t="s">
        <v>1</v>
      </c>
      <c r="C5" s="17" t="s">
        <v>6</v>
      </c>
      <c r="D5" s="17" t="s">
        <v>7</v>
      </c>
      <c r="E5" s="17" t="s">
        <v>8</v>
      </c>
      <c r="F5" s="17" t="s">
        <v>19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21" t="s">
        <v>14</v>
      </c>
    </row>
    <row r="6" spans="1:12" ht="14.25" customHeight="1">
      <c r="A6" s="18">
        <f>الطلبة!A3</f>
        <v>1</v>
      </c>
      <c r="B6" s="5" t="str">
        <f>الطلبة!B3</f>
        <v>عطية الدهماني عطية خليفة</v>
      </c>
      <c r="C6" s="8">
        <f>الطلبة!C3</f>
        <v>17250049</v>
      </c>
      <c r="D6" s="19"/>
      <c r="E6" s="19">
        <v>18</v>
      </c>
      <c r="F6" s="19">
        <v>2</v>
      </c>
      <c r="G6" s="19"/>
      <c r="H6" s="19"/>
      <c r="I6" s="5">
        <f t="shared" ref="I6:I18" si="0">IF(OR(D6="غياب نظري",D6="غياب عملي"),"غياب",IF(D6="إنقطاع","#",IF(D6="إيقاف قيد","*",IF(D6="إنتقال","&amp;",IF(D6="سبق نجاحه","X",IF(D6="حالة غش",0,IF(F6="","",IF(F6&lt;10,F6,IF(G6&gt;=14,SUM(E6,F6,G6,H6),IF(G6="","",IF(G6&lt;=13,G6,"")))))))))))</f>
        <v>2</v>
      </c>
      <c r="J6" s="5" t="str">
        <f t="shared" ref="J6:J18" si="1">IF(OR(D6="غياب نظري",D6="غياب عملي"),"غياب",IF(D6="إنقطاع","#",IF(D6="إيقاف قيد","*",IF(D6="إنتقال","&amp;",IF(D6="سبق نجاحه","X",IF(D6="حالة غش","ضعيف جداً",IF(I6="","",IF(I6&gt;=85,"ممتاز",IF(I6&gt;=75,"جيد جداً",IF(I6&gt;=65,"جيد",IF(I6&gt;=60,"مقبول",IF(I6&gt;=40,"ضعيف",IF(I6&lt;=39,"ضعيف جداً","")))))))))))))</f>
        <v>ضعيف جداً</v>
      </c>
      <c r="K6" s="5" t="str">
        <f t="shared" ref="K6:K18" si="2">IF(D6="غياب نظري","له دور ثاني -غياب نظري",IF(D6="حالة غش","له دور ثاني- حالة غش",IF(D6="غياب عملي","له دور ثاني-غياب عملي",IF(D6="سبق نجاحه","سبق نجاحه",IF(D6="إنقطاع","إنقطاع",IF(D6="إيقاف قيد","إيقاف قيد",IF(D6="إنتقال","إنتقال",IF(I6="","",IF(I6&gt;=60,"ناحج",IF(I6&lt;10,"له دور ثاني- درجة العملي",IF(I6&gt;=24,"له دور ثاني",IF(OR(I6&lt;=13,I6&gt;=10),"أقل من درجة الجمع",""))))))))))))</f>
        <v>له دور ثاني- درجة العملي</v>
      </c>
      <c r="L6" s="22"/>
    </row>
    <row r="7" spans="1:12" ht="14.25" customHeight="1">
      <c r="A7" s="18">
        <f>الطلبة!A4</f>
        <v>2</v>
      </c>
      <c r="B7" s="5" t="str">
        <f>الطلبة!B4</f>
        <v>عبد السلام خالد عمر صالح</v>
      </c>
      <c r="C7" s="8">
        <f>الطلبة!C4</f>
        <v>17250037</v>
      </c>
      <c r="D7" s="20"/>
      <c r="E7" s="20">
        <v>19</v>
      </c>
      <c r="F7" s="20">
        <v>14</v>
      </c>
      <c r="G7" s="20">
        <v>14.5</v>
      </c>
      <c r="H7" s="20"/>
      <c r="I7" s="5">
        <f t="shared" si="0"/>
        <v>47.5</v>
      </c>
      <c r="J7" s="5" t="str">
        <f t="shared" si="1"/>
        <v>ضعيف</v>
      </c>
      <c r="K7" s="5" t="str">
        <f t="shared" si="2"/>
        <v>له دور ثاني</v>
      </c>
      <c r="L7" s="8"/>
    </row>
    <row r="8" spans="1:12" ht="14.25" customHeight="1">
      <c r="A8" s="18">
        <f>الطلبة!A5</f>
        <v>3</v>
      </c>
      <c r="B8" s="5" t="str">
        <f>الطلبة!B5</f>
        <v>حسن رضا حسن محمد</v>
      </c>
      <c r="C8" s="8">
        <f>الطلبة!C5</f>
        <v>17250040</v>
      </c>
      <c r="D8" s="20"/>
      <c r="E8" s="20">
        <v>18</v>
      </c>
      <c r="F8" s="20">
        <v>18</v>
      </c>
      <c r="G8" s="20">
        <v>11</v>
      </c>
      <c r="H8" s="20"/>
      <c r="I8" s="5">
        <f t="shared" si="0"/>
        <v>11</v>
      </c>
      <c r="J8" s="5" t="str">
        <f t="shared" si="1"/>
        <v>ضعيف جداً</v>
      </c>
      <c r="K8" s="5" t="str">
        <f t="shared" si="2"/>
        <v>أقل من درجة الجمع</v>
      </c>
      <c r="L8" s="8"/>
    </row>
    <row r="9" spans="1:12" ht="14.25" customHeight="1">
      <c r="A9" s="18">
        <f>الطلبة!A6</f>
        <v>4</v>
      </c>
      <c r="B9" s="5" t="str">
        <f>الطلبة!B6</f>
        <v>محمد محمد حماد حماد</v>
      </c>
      <c r="C9" s="8">
        <f>الطلبة!C6</f>
        <v>17250041</v>
      </c>
      <c r="D9" s="20" t="s">
        <v>26</v>
      </c>
      <c r="E9" s="20">
        <v>23</v>
      </c>
      <c r="F9" s="20">
        <v>0</v>
      </c>
      <c r="G9" s="20"/>
      <c r="H9" s="20"/>
      <c r="I9" s="5" t="str">
        <f t="shared" si="0"/>
        <v>غياب</v>
      </c>
      <c r="J9" s="5" t="str">
        <f t="shared" si="1"/>
        <v>غياب</v>
      </c>
      <c r="K9" s="5" t="str">
        <f t="shared" si="2"/>
        <v>له دور ثاني-غياب عملي</v>
      </c>
      <c r="L9" s="8"/>
    </row>
    <row r="10" spans="1:12" ht="14.25" customHeight="1">
      <c r="A10" s="18">
        <f>الطلبة!A7</f>
        <v>5</v>
      </c>
      <c r="B10" s="5" t="str">
        <f>الطلبة!B7</f>
        <v>شهد محمد رابح عبد السلام</v>
      </c>
      <c r="C10" s="8">
        <f>الطلبة!C7</f>
        <v>17250036</v>
      </c>
      <c r="D10" s="20"/>
      <c r="E10" s="20">
        <v>17</v>
      </c>
      <c r="F10" s="20">
        <v>18</v>
      </c>
      <c r="G10" s="20">
        <v>36.5</v>
      </c>
      <c r="H10" s="20"/>
      <c r="I10" s="5">
        <f t="shared" si="0"/>
        <v>71.5</v>
      </c>
      <c r="J10" s="5" t="str">
        <f t="shared" si="1"/>
        <v>جيد</v>
      </c>
      <c r="K10" s="5" t="str">
        <f t="shared" si="2"/>
        <v>ناحج</v>
      </c>
      <c r="L10" s="8"/>
    </row>
    <row r="11" spans="1:12" ht="14.25" customHeight="1">
      <c r="A11" s="18">
        <f>الطلبة!A8</f>
        <v>6</v>
      </c>
      <c r="B11" s="5" t="str">
        <f>الطلبة!B8</f>
        <v>عائشة مسعود امحمد صمبه</v>
      </c>
      <c r="C11" s="8">
        <f>الطلبة!C8</f>
        <v>17250038</v>
      </c>
      <c r="D11" s="20"/>
      <c r="E11" s="20">
        <v>26</v>
      </c>
      <c r="F11" s="20">
        <v>18</v>
      </c>
      <c r="G11" s="20">
        <v>28</v>
      </c>
      <c r="H11" s="20"/>
      <c r="I11" s="5">
        <f t="shared" si="0"/>
        <v>72</v>
      </c>
      <c r="J11" s="5" t="str">
        <f t="shared" si="1"/>
        <v>جيد</v>
      </c>
      <c r="K11" s="5" t="str">
        <f t="shared" si="2"/>
        <v>ناحج</v>
      </c>
      <c r="L11" s="8"/>
    </row>
    <row r="12" spans="1:12" ht="14.25" customHeight="1">
      <c r="A12" s="18">
        <f>الطلبة!A9</f>
        <v>7</v>
      </c>
      <c r="B12" s="5" t="str">
        <f>الطلبة!B9</f>
        <v>فاطمة حسين خاطر محمد</v>
      </c>
      <c r="C12" s="8">
        <f>الطلبة!C9</f>
        <v>17250039</v>
      </c>
      <c r="D12" s="20"/>
      <c r="E12" s="20">
        <v>27</v>
      </c>
      <c r="F12" s="20">
        <v>20</v>
      </c>
      <c r="G12" s="20">
        <v>37</v>
      </c>
      <c r="H12" s="20"/>
      <c r="I12" s="5">
        <f t="shared" si="0"/>
        <v>84</v>
      </c>
      <c r="J12" s="5" t="str">
        <f t="shared" si="1"/>
        <v>جيد جداً</v>
      </c>
      <c r="K12" s="5" t="str">
        <f t="shared" si="2"/>
        <v>ناحج</v>
      </c>
      <c r="L12" s="8"/>
    </row>
    <row r="13" spans="1:12" ht="14.25" customHeight="1">
      <c r="A13" s="18">
        <f>الطلبة!A10</f>
        <v>8</v>
      </c>
      <c r="B13" s="5" t="str">
        <f>الطلبة!B10</f>
        <v>ماجدة محمد شحات امهيري</v>
      </c>
      <c r="C13" s="8">
        <f>الطلبة!C10</f>
        <v>17250043</v>
      </c>
      <c r="D13" s="20"/>
      <c r="E13" s="20">
        <v>23</v>
      </c>
      <c r="F13" s="20">
        <v>6</v>
      </c>
      <c r="G13" s="20"/>
      <c r="H13" s="20"/>
      <c r="I13" s="5">
        <f t="shared" si="0"/>
        <v>6</v>
      </c>
      <c r="J13" s="5" t="str">
        <f t="shared" si="1"/>
        <v>ضعيف جداً</v>
      </c>
      <c r="K13" s="5" t="str">
        <f t="shared" si="2"/>
        <v>له دور ثاني- درجة العملي</v>
      </c>
      <c r="L13" s="8"/>
    </row>
    <row r="14" spans="1:12" ht="14.25" customHeight="1">
      <c r="A14" s="18">
        <f>الطلبة!A11</f>
        <v>9</v>
      </c>
      <c r="B14" s="5" t="str">
        <f>الطلبة!B11</f>
        <v>امل احمد ابراهيم عبد الرحمن</v>
      </c>
      <c r="C14" s="8">
        <f>الطلبة!C11</f>
        <v>17250044</v>
      </c>
      <c r="D14" s="20"/>
      <c r="E14" s="20">
        <v>11</v>
      </c>
      <c r="F14" s="20">
        <v>6</v>
      </c>
      <c r="G14" s="20"/>
      <c r="H14" s="20"/>
      <c r="I14" s="5">
        <f t="shared" si="0"/>
        <v>6</v>
      </c>
      <c r="J14" s="5" t="str">
        <f t="shared" si="1"/>
        <v>ضعيف جداً</v>
      </c>
      <c r="K14" s="5" t="str">
        <f t="shared" si="2"/>
        <v>له دور ثاني- درجة العملي</v>
      </c>
      <c r="L14" s="8"/>
    </row>
    <row r="15" spans="1:12" ht="14.25" customHeight="1">
      <c r="A15" s="18">
        <f>الطلبة!A12</f>
        <v>10</v>
      </c>
      <c r="B15" s="5" t="str">
        <f>الطلبة!B12</f>
        <v>جنات خالد خليفة مسعود</v>
      </c>
      <c r="C15" s="8">
        <f>الطلبة!C12</f>
        <v>17250045</v>
      </c>
      <c r="D15" s="20"/>
      <c r="E15" s="20">
        <v>19</v>
      </c>
      <c r="F15" s="20">
        <v>12</v>
      </c>
      <c r="G15" s="20">
        <v>29</v>
      </c>
      <c r="H15" s="20"/>
      <c r="I15" s="5">
        <f t="shared" si="0"/>
        <v>60</v>
      </c>
      <c r="J15" s="5" t="str">
        <f t="shared" si="1"/>
        <v>مقبول</v>
      </c>
      <c r="K15" s="5" t="str">
        <f t="shared" si="2"/>
        <v>ناحج</v>
      </c>
      <c r="L15" s="8"/>
    </row>
    <row r="16" spans="1:12" ht="14.25" customHeight="1">
      <c r="A16" s="18">
        <f>الطلبة!A13</f>
        <v>11</v>
      </c>
      <c r="B16" s="5" t="str">
        <f>الطلبة!B13</f>
        <v>رؤيا العابد ابوبكر محمد</v>
      </c>
      <c r="C16" s="8">
        <f>الطلبة!C13</f>
        <v>17250046</v>
      </c>
      <c r="D16" s="20"/>
      <c r="E16" s="20">
        <v>18</v>
      </c>
      <c r="F16" s="20">
        <v>20</v>
      </c>
      <c r="G16" s="20">
        <v>27.5</v>
      </c>
      <c r="H16" s="20"/>
      <c r="I16" s="5">
        <f t="shared" si="0"/>
        <v>65.5</v>
      </c>
      <c r="J16" s="5" t="str">
        <f t="shared" si="1"/>
        <v>جيد</v>
      </c>
      <c r="K16" s="5" t="str">
        <f t="shared" si="2"/>
        <v>ناحج</v>
      </c>
      <c r="L16" s="8"/>
    </row>
    <row r="17" spans="1:12" ht="14.25" customHeight="1">
      <c r="A17" s="18">
        <f>الطلبة!A14</f>
        <v>12</v>
      </c>
      <c r="B17" s="5" t="str">
        <f>الطلبة!B14</f>
        <v>سندس عبد البارئ محمد كجمان</v>
      </c>
      <c r="C17" s="8">
        <f>الطلبة!C14</f>
        <v>17250054</v>
      </c>
      <c r="D17" s="20"/>
      <c r="E17" s="20">
        <v>17.5</v>
      </c>
      <c r="F17" s="20">
        <v>18</v>
      </c>
      <c r="G17" s="20">
        <v>24.5</v>
      </c>
      <c r="H17" s="20"/>
      <c r="I17" s="5">
        <f t="shared" si="0"/>
        <v>60</v>
      </c>
      <c r="J17" s="5" t="str">
        <f t="shared" si="1"/>
        <v>مقبول</v>
      </c>
      <c r="K17" s="5" t="str">
        <f t="shared" si="2"/>
        <v>ناحج</v>
      </c>
      <c r="L17" s="8"/>
    </row>
    <row r="18" spans="1:12" ht="14.25" customHeight="1">
      <c r="A18" s="18">
        <f>الطلبة!A15</f>
        <v>13</v>
      </c>
      <c r="B18" s="5" t="str">
        <f>الطلبة!B15</f>
        <v>هاجر يوسف محمد قوري</v>
      </c>
      <c r="C18" s="8">
        <f>الطلبة!C15</f>
        <v>17250047</v>
      </c>
      <c r="D18" s="20"/>
      <c r="E18" s="20">
        <v>19</v>
      </c>
      <c r="F18" s="20">
        <v>16</v>
      </c>
      <c r="G18" s="20">
        <v>30</v>
      </c>
      <c r="H18" s="20"/>
      <c r="I18" s="5">
        <f t="shared" si="0"/>
        <v>65</v>
      </c>
      <c r="J18" s="5" t="str">
        <f t="shared" si="1"/>
        <v>جيد</v>
      </c>
      <c r="K18" s="5" t="str">
        <f t="shared" si="2"/>
        <v>ناحج</v>
      </c>
      <c r="L18" s="8"/>
    </row>
    <row r="19" spans="1:12" ht="14.25" customHeight="1">
      <c r="A19" s="18">
        <f>الطلبة!A16</f>
        <v>14</v>
      </c>
      <c r="B19" s="5" t="str">
        <f>الطلبة!B16</f>
        <v>ضحى حسن امحمد الصالحين</v>
      </c>
      <c r="C19" s="8">
        <f>الطلبة!C16</f>
        <v>17240007</v>
      </c>
      <c r="D19" s="20"/>
      <c r="E19" s="20">
        <v>27</v>
      </c>
      <c r="F19" s="20">
        <v>18</v>
      </c>
      <c r="G19" s="20">
        <v>21</v>
      </c>
      <c r="H19" s="20"/>
      <c r="I19" s="5">
        <f t="shared" ref="I19:I20" si="3">IF(OR(D19="غياب نظري",D19="غياب عملي"),"غياب",IF(D19="إنقطاع","#",IF(D19="إيقاف قيد","*",IF(D19="إنتقال","&amp;",IF(D19="سبق نجاحه","X",IF(D19="حالة غش",0,IF(F19="","",IF(F19&lt;10,F19,IF(G19&gt;=14,SUM(E19,F19,G19,H19),IF(G19="","",IF(G19&lt;=13,G19,"")))))))))))</f>
        <v>66</v>
      </c>
      <c r="J19" s="5" t="str">
        <f t="shared" ref="J19:J20" si="4">IF(OR(D19="غياب نظري",D19="غياب عملي"),"غياب",IF(D19="إنقطاع","#",IF(D19="إيقاف قيد","*",IF(D19="إنتقال","&amp;",IF(D19="سبق نجاحه","X",IF(D19="حالة غش","ضعيف جداً",IF(I19="","",IF(I19&gt;=85,"ممتاز",IF(I19&gt;=75,"جيد جداً",IF(I19&gt;=65,"جيد",IF(I19&gt;=60,"مقبول",IF(I19&gt;=40,"ضعيف",IF(I19&lt;=39,"ضعيف جداً","")))))))))))))</f>
        <v>جيد</v>
      </c>
      <c r="K19" s="5" t="str">
        <f t="shared" ref="K19:K20" si="5">IF(D19="غياب نظري","له دور ثاني -غياب نظري",IF(D19="حالة غش","له دور ثاني- حالة غش",IF(D19="غياب عملي","له دور ثاني-غياب عملي",IF(D19="سبق نجاحه","سبق نجاحه",IF(D19="إنقطاع","إنقطاع",IF(D19="إيقاف قيد","إيقاف قيد",IF(D19="إنتقال","إنتقال",IF(I19="","",IF(I19&gt;=60,"ناحج",IF(I19&lt;10,"له دور ثاني- درجة العملي",IF(I19&gt;=24,"له دور ثاني",IF(OR(I19&lt;=13,I19&gt;=10),"أقل من درجة الجمع",""))))))))))))</f>
        <v>ناحج</v>
      </c>
      <c r="L19" s="8"/>
    </row>
    <row r="20" spans="1:12" ht="14.25" customHeight="1" thickBot="1">
      <c r="A20" s="66">
        <f>الطلبة!A17</f>
        <v>15</v>
      </c>
      <c r="B20" s="64" t="str">
        <f>الطلبة!B17</f>
        <v>نهلة حسن محمد الحسين</v>
      </c>
      <c r="C20" s="65">
        <f>الطلبة!C17</f>
        <v>17240001</v>
      </c>
      <c r="D20" s="63"/>
      <c r="E20" s="63">
        <v>26</v>
      </c>
      <c r="F20" s="63">
        <v>16</v>
      </c>
      <c r="G20" s="63">
        <v>28.5</v>
      </c>
      <c r="H20" s="63"/>
      <c r="I20" s="64">
        <f t="shared" si="3"/>
        <v>70.5</v>
      </c>
      <c r="J20" s="64" t="str">
        <f t="shared" si="4"/>
        <v>جيد</v>
      </c>
      <c r="K20" s="64" t="str">
        <f t="shared" si="5"/>
        <v>ناحج</v>
      </c>
      <c r="L20" s="65"/>
    </row>
    <row r="21" spans="1:12" ht="14.25" customHeight="1"/>
    <row r="22" spans="1:12" ht="14.25" customHeight="1"/>
    <row r="23" spans="1:12" ht="14.25" customHeight="1"/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spans="1:12" ht="14.25" customHeight="1">
      <c r="A33" s="5"/>
      <c r="B33" s="5"/>
      <c r="C33" s="5"/>
      <c r="D33" s="20"/>
      <c r="E33" s="20"/>
      <c r="F33" s="20"/>
      <c r="G33" s="20"/>
      <c r="H33" s="20"/>
      <c r="I33" s="5"/>
      <c r="J33" s="5"/>
      <c r="K33" s="5"/>
      <c r="L33" s="5"/>
    </row>
    <row r="34" spans="1:12" ht="14.25" customHeight="1">
      <c r="A34" s="5"/>
      <c r="B34" s="5"/>
      <c r="C34" s="5"/>
      <c r="D34" s="20"/>
      <c r="E34" s="20"/>
      <c r="F34" s="20"/>
      <c r="G34" s="20"/>
      <c r="H34" s="20"/>
      <c r="I34" s="5"/>
      <c r="J34" s="5"/>
      <c r="K34" s="5"/>
      <c r="L34" s="5"/>
    </row>
    <row r="35" spans="1:12" ht="14.25" customHeight="1">
      <c r="A35" s="5"/>
      <c r="B35" s="5"/>
      <c r="C35" s="5"/>
      <c r="D35" s="20"/>
      <c r="E35" s="20"/>
      <c r="F35" s="20"/>
      <c r="G35" s="20"/>
      <c r="H35" s="20"/>
      <c r="I35" s="5"/>
      <c r="J35" s="5"/>
      <c r="K35" s="5"/>
      <c r="L35" s="5"/>
    </row>
    <row r="36" spans="1:12" ht="14.25" customHeight="1">
      <c r="A36" s="5"/>
      <c r="B36" s="5"/>
      <c r="C36" s="5"/>
      <c r="D36" s="20"/>
      <c r="E36" s="20"/>
      <c r="F36" s="20"/>
      <c r="G36" s="20"/>
      <c r="H36" s="20"/>
      <c r="I36" s="5"/>
      <c r="J36" s="5"/>
      <c r="K36" s="5"/>
      <c r="L36" s="5"/>
    </row>
    <row r="37" spans="1:12" ht="14.25" customHeight="1">
      <c r="A37" s="5"/>
      <c r="B37" s="5"/>
      <c r="C37" s="5"/>
      <c r="D37" s="20"/>
      <c r="E37" s="20"/>
      <c r="F37" s="20"/>
      <c r="G37" s="20"/>
      <c r="H37" s="20"/>
      <c r="I37" s="5"/>
      <c r="J37" s="5"/>
      <c r="K37" s="5"/>
      <c r="L37" s="5"/>
    </row>
    <row r="38" spans="1:12" ht="14.25" customHeight="1">
      <c r="A38" s="5"/>
      <c r="B38" s="5"/>
      <c r="C38" s="5"/>
      <c r="D38" s="20"/>
      <c r="E38" s="20"/>
      <c r="F38" s="20"/>
      <c r="G38" s="20"/>
      <c r="H38" s="20"/>
      <c r="I38" s="5"/>
      <c r="J38" s="5"/>
      <c r="K38" s="5"/>
      <c r="L38" s="5"/>
    </row>
    <row r="39" spans="1:12" ht="14.25" customHeight="1">
      <c r="A39" s="5"/>
      <c r="B39" s="5"/>
      <c r="C39" s="5"/>
      <c r="D39" s="20"/>
      <c r="E39" s="20"/>
      <c r="F39" s="20"/>
      <c r="G39" s="20"/>
      <c r="H39" s="20"/>
      <c r="I39" s="5"/>
      <c r="J39" s="5"/>
      <c r="K39" s="5"/>
      <c r="L39" s="5"/>
    </row>
    <row r="40" spans="1:12" ht="14.25" customHeight="1">
      <c r="A40" s="5"/>
      <c r="B40" s="5"/>
      <c r="C40" s="5"/>
      <c r="D40" s="20"/>
      <c r="E40" s="20"/>
      <c r="F40" s="20"/>
      <c r="G40" s="20"/>
      <c r="H40" s="20"/>
      <c r="I40" s="5"/>
      <c r="J40" s="5"/>
      <c r="K40" s="5"/>
      <c r="L40" s="5"/>
    </row>
    <row r="41" spans="1:12" ht="14.25" customHeight="1">
      <c r="A41" s="5"/>
      <c r="B41" s="5"/>
      <c r="C41" s="5"/>
      <c r="D41" s="20"/>
      <c r="E41" s="20"/>
      <c r="F41" s="20"/>
      <c r="G41" s="20"/>
      <c r="H41" s="20"/>
      <c r="I41" s="5"/>
      <c r="J41" s="5"/>
      <c r="K41" s="5"/>
      <c r="L41" s="5"/>
    </row>
    <row r="42" spans="1:12" ht="14.25" customHeight="1">
      <c r="A42" s="5"/>
      <c r="B42" s="5"/>
      <c r="C42" s="5"/>
      <c r="D42" s="20"/>
      <c r="E42" s="20"/>
      <c r="F42" s="20"/>
      <c r="G42" s="20"/>
      <c r="H42" s="20"/>
      <c r="I42" s="5"/>
      <c r="J42" s="5"/>
      <c r="K42" s="5"/>
      <c r="L42" s="5"/>
    </row>
    <row r="43" spans="1:12" ht="14.25" customHeight="1">
      <c r="A43" s="5"/>
      <c r="B43" s="5"/>
      <c r="C43" s="5"/>
      <c r="D43" s="20"/>
      <c r="E43" s="20"/>
      <c r="F43" s="20"/>
      <c r="G43" s="20"/>
      <c r="H43" s="20"/>
      <c r="I43" s="5"/>
      <c r="J43" s="5"/>
      <c r="K43" s="5"/>
      <c r="L43" s="5"/>
    </row>
    <row r="44" spans="1:12" ht="14.25" customHeight="1">
      <c r="A44" s="5"/>
      <c r="B44" s="5"/>
      <c r="C44" s="5"/>
      <c r="D44" s="20"/>
      <c r="E44" s="20"/>
      <c r="F44" s="20"/>
      <c r="G44" s="20"/>
      <c r="H44" s="20"/>
      <c r="I44" s="5"/>
      <c r="J44" s="5"/>
      <c r="K44" s="5"/>
      <c r="L44" s="5"/>
    </row>
    <row r="45" spans="1:12" ht="14.25" customHeight="1">
      <c r="A45" s="5"/>
      <c r="B45" s="5"/>
      <c r="C45" s="5"/>
      <c r="D45" s="20"/>
      <c r="E45" s="20"/>
      <c r="F45" s="20"/>
      <c r="G45" s="20"/>
      <c r="H45" s="20"/>
      <c r="I45" s="5"/>
      <c r="J45" s="5"/>
      <c r="K45" s="5"/>
      <c r="L45" s="5"/>
    </row>
    <row r="46" spans="1:12" ht="14.25" customHeight="1">
      <c r="A46" s="5"/>
      <c r="B46" s="5"/>
      <c r="C46" s="5"/>
      <c r="D46" s="20"/>
      <c r="E46" s="20"/>
      <c r="F46" s="20"/>
      <c r="G46" s="20"/>
      <c r="H46" s="20"/>
      <c r="I46" s="5"/>
      <c r="J46" s="5"/>
      <c r="K46" s="5"/>
      <c r="L46" s="5"/>
    </row>
    <row r="47" spans="1:12" ht="14.25" customHeight="1">
      <c r="A47" s="5"/>
      <c r="B47" s="5"/>
      <c r="C47" s="5"/>
      <c r="D47" s="20"/>
      <c r="E47" s="20"/>
      <c r="F47" s="20"/>
      <c r="G47" s="20"/>
      <c r="H47" s="20"/>
      <c r="I47" s="5"/>
      <c r="J47" s="5"/>
      <c r="K47" s="5"/>
      <c r="L47" s="5"/>
    </row>
    <row r="48" spans="1:12" ht="14.25" customHeight="1">
      <c r="A48" s="5"/>
      <c r="B48" s="5"/>
      <c r="C48" s="5"/>
      <c r="D48" s="20"/>
      <c r="E48" s="20"/>
      <c r="F48" s="20"/>
      <c r="G48" s="20"/>
      <c r="H48" s="20"/>
      <c r="I48" s="5"/>
      <c r="J48" s="5"/>
      <c r="K48" s="5"/>
      <c r="L48" s="5"/>
    </row>
    <row r="49" spans="1:12" ht="14.25" customHeight="1">
      <c r="A49" s="5"/>
      <c r="B49" s="5"/>
      <c r="C49" s="5"/>
      <c r="D49" s="20"/>
      <c r="E49" s="20"/>
      <c r="F49" s="20"/>
      <c r="G49" s="20"/>
      <c r="H49" s="20"/>
      <c r="I49" s="5"/>
      <c r="J49" s="5"/>
      <c r="K49" s="5"/>
      <c r="L49" s="5"/>
    </row>
    <row r="50" spans="1:12" ht="14.25" customHeight="1">
      <c r="A50" s="5"/>
      <c r="B50" s="5"/>
      <c r="C50" s="5"/>
      <c r="D50" s="20"/>
      <c r="E50" s="20"/>
      <c r="F50" s="20"/>
      <c r="G50" s="20"/>
      <c r="H50" s="20"/>
      <c r="I50" s="5"/>
      <c r="J50" s="5"/>
      <c r="K50" s="5"/>
      <c r="L50" s="5"/>
    </row>
    <row r="51" spans="1:12" ht="14.25" customHeight="1">
      <c r="A51" s="5"/>
      <c r="B51" s="5"/>
      <c r="C51" s="5"/>
      <c r="D51" s="20"/>
      <c r="E51" s="20"/>
      <c r="F51" s="20"/>
      <c r="G51" s="20"/>
      <c r="H51" s="20"/>
      <c r="I51" s="5"/>
      <c r="J51" s="5"/>
      <c r="K51" s="5"/>
      <c r="L51" s="5"/>
    </row>
    <row r="52" spans="1:12" ht="14.25" customHeight="1">
      <c r="A52" s="5"/>
      <c r="B52" s="5"/>
      <c r="C52" s="5"/>
      <c r="D52" s="20"/>
      <c r="E52" s="20"/>
      <c r="F52" s="20"/>
      <c r="G52" s="20"/>
      <c r="H52" s="20"/>
      <c r="I52" s="5"/>
      <c r="J52" s="5"/>
      <c r="K52" s="5"/>
      <c r="L52" s="5"/>
    </row>
    <row r="53" spans="1:12" ht="14.25" customHeight="1">
      <c r="A53" s="5"/>
      <c r="B53" s="5"/>
      <c r="C53" s="5"/>
      <c r="D53" s="20"/>
      <c r="E53" s="20"/>
      <c r="F53" s="20"/>
      <c r="G53" s="20"/>
      <c r="H53" s="20"/>
      <c r="I53" s="5"/>
      <c r="J53" s="5"/>
      <c r="K53" s="5"/>
      <c r="L53" s="5"/>
    </row>
    <row r="54" spans="1:12" ht="14.25" customHeight="1">
      <c r="A54" s="5"/>
      <c r="B54" s="5"/>
      <c r="C54" s="5"/>
      <c r="D54" s="20"/>
      <c r="E54" s="20"/>
      <c r="F54" s="20"/>
      <c r="G54" s="20"/>
      <c r="H54" s="20"/>
      <c r="I54" s="5"/>
      <c r="J54" s="5"/>
      <c r="K54" s="5"/>
      <c r="L54" s="5"/>
    </row>
    <row r="55" spans="1:12" ht="14.25" customHeight="1">
      <c r="A55" s="5"/>
      <c r="B55" s="5"/>
      <c r="C55" s="5"/>
      <c r="D55" s="20"/>
      <c r="E55" s="20"/>
      <c r="F55" s="20"/>
      <c r="G55" s="20"/>
      <c r="H55" s="20"/>
      <c r="I55" s="5"/>
      <c r="J55" s="5"/>
      <c r="K55" s="5"/>
      <c r="L55" s="5"/>
    </row>
    <row r="56" spans="1:12" ht="14.25" customHeight="1">
      <c r="A56" s="5"/>
      <c r="B56" s="5"/>
      <c r="C56" s="5"/>
      <c r="D56" s="20"/>
      <c r="E56" s="20"/>
      <c r="F56" s="20"/>
      <c r="G56" s="20"/>
      <c r="H56" s="20"/>
      <c r="I56" s="5"/>
      <c r="J56" s="5"/>
      <c r="K56" s="5"/>
      <c r="L56" s="5"/>
    </row>
    <row r="57" spans="1:12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</sheetData>
  <sheetProtection algorithmName="SHA-512" hashValue="FjMp5ro6JtVKlBVaLPhFcvs4g/J8oY+p1yFKlAFkAPkEVkxaDeenzsry3DXrLMPa4l57wPi/DcKI+LU3wlqaQQ==" saltValue="nOX8S2LaRUwQabIuW/wioA==" spinCount="100000" sheet="1" objects="1" scenarios="1" selectLockedCells="1"/>
  <mergeCells count="3">
    <mergeCell ref="A1:L1"/>
    <mergeCell ref="A2:L2"/>
    <mergeCell ref="A3:C3"/>
  </mergeCells>
  <dataValidations count="5">
    <dataValidation type="decimal" allowBlank="1" showInputMessage="1" showErrorMessage="1" prompt="ادخال غير مسموح  - ادخل درجة العملي بين 0 و 20 فقط" sqref="F6:F135" xr:uid="{00000000-0002-0000-0800-000000000000}">
      <formula1>0</formula1>
      <formula2>20</formula2>
    </dataValidation>
    <dataValidation type="decimal" allowBlank="1" showInputMessage="1" showErrorMessage="1" prompt="ادخال غير مسموح به  - ادخل درجة بين 0 و 40 فقط " sqref="E6:E135" xr:uid="{00000000-0002-0000-0800-000001000000}">
      <formula1>0</formula1>
      <formula2>40</formula2>
    </dataValidation>
    <dataValidation type="list" allowBlank="1" showErrorMessage="1" sqref="D6:D135" xr:uid="{00000000-0002-0000-0800-000002000000}">
      <formula1>حالة_طالب_2</formula1>
    </dataValidation>
    <dataValidation type="decimal" allowBlank="1" showInputMessage="1" showErrorMessage="1" prompt="قيمة غير مسموح بها - ادخل درجة بين 0 و 40 فقط" sqref="G6:G135" xr:uid="{00000000-0002-0000-0800-000003000000}">
      <formula1>0</formula1>
      <formula2>40</formula2>
    </dataValidation>
    <dataValidation type="decimal" allowBlank="1" showInputMessage="1" showErrorMessage="1" prompt="قيمة خاطئة - قيمة غير مسموح بها" sqref="H6:H135" xr:uid="{00000000-0002-0000-0800-000004000000}">
      <formula1>0</formula1>
      <formula2>5</formula2>
    </dataValidation>
  </dataValidations>
  <pageMargins left="0.7" right="0.7" top="0.75" bottom="0.75" header="0" footer="0"/>
  <pageSetup paperSize="9" orientation="portrait"/>
  <colBreaks count="1" manualBreakCount="1">
    <brk id="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14</vt:i4>
      </vt:variant>
      <vt:variant>
        <vt:lpstr>النطاقات المسماة</vt:lpstr>
      </vt:variant>
      <vt:variant>
        <vt:i4>22</vt:i4>
      </vt:variant>
    </vt:vector>
  </HeadingPairs>
  <TitlesOfParts>
    <vt:vector size="36" baseType="lpstr">
      <vt:lpstr>الطلبة</vt:lpstr>
      <vt:lpstr>اللغة العربية</vt:lpstr>
      <vt:lpstr>اللغة الانجليزية 1</vt:lpstr>
      <vt:lpstr>مبادئ الحاسوب</vt:lpstr>
      <vt:lpstr>علم الاحياء الدقيقة</vt:lpstr>
      <vt:lpstr>علم الطفليات الطبية</vt:lpstr>
      <vt:lpstr>علم التشريح</vt:lpstr>
      <vt:lpstr>علم وظائف الاعضاء</vt:lpstr>
      <vt:lpstr>علم الأنسجة</vt:lpstr>
      <vt:lpstr>الكيمياء الحيوية</vt:lpstr>
      <vt:lpstr>اسس التمريض</vt:lpstr>
      <vt:lpstr>الكشف النهائي</vt:lpstr>
      <vt:lpstr>DB</vt:lpstr>
      <vt:lpstr>ورقة4</vt:lpstr>
      <vt:lpstr>'الكشف النهائي'!Print_Area</vt:lpstr>
      <vt:lpstr>'الكشف النهائي'!Print_Titles</vt:lpstr>
      <vt:lpstr>'اسس التمريض'!الحالة</vt:lpstr>
      <vt:lpstr>'اسس التمريض'!حالة_الطالب</vt:lpstr>
      <vt:lpstr>'الكيمياء الحيوية'!حالة_الطالب</vt:lpstr>
      <vt:lpstr>'اللغة الانجليزية 1'!حالة_الطالب</vt:lpstr>
      <vt:lpstr>'اللغة العربية'!حالة_الطالب</vt:lpstr>
      <vt:lpstr>'علم الاحياء الدقيقة'!حالة_الطالب</vt:lpstr>
      <vt:lpstr>'علم الأنسجة'!حالة_الطالب</vt:lpstr>
      <vt:lpstr>'علم التشريح'!حالة_الطالب</vt:lpstr>
      <vt:lpstr>'علم الطفليات الطبية'!حالة_الطالب</vt:lpstr>
      <vt:lpstr>'علم وظائف الاعضاء'!حالة_الطالب</vt:lpstr>
      <vt:lpstr>'مبادئ الحاسوب'!حالة_الطالب</vt:lpstr>
      <vt:lpstr>حالة_الطالب_1</vt:lpstr>
      <vt:lpstr>حالة_الطالب_2</vt:lpstr>
      <vt:lpstr>'اسس التمريض'!حالة_الطالب1</vt:lpstr>
      <vt:lpstr>'اسس التمريض'!حالة_طالب</vt:lpstr>
      <vt:lpstr>'اللغة الانجليزية 1'!حالة_طالب</vt:lpstr>
      <vt:lpstr>'اللغة العربية'!حالة_طالب</vt:lpstr>
      <vt:lpstr>حالة_طالب</vt:lpstr>
      <vt:lpstr>حالة_طالب_1</vt:lpstr>
      <vt:lpstr>حالة_طالب_2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ِِِADEL ABDULQADIR ABDULSALAM ALATRASH</cp:lastModifiedBy>
  <cp:lastPrinted>2025-06-23T04:38:56Z</cp:lastPrinted>
  <dcterms:created xsi:type="dcterms:W3CDTF">2017-07-03T13:43:00Z</dcterms:created>
  <dcterms:modified xsi:type="dcterms:W3CDTF">2025-06-23T04:40:29Z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830F0AE7EE4B41E59F7980F2DE01977F</vt:lpwstr>
  </property>
  <property fmtid="{D5CDD505-2E9C-101B-9397-08002B2CF9AE}" pid="3" name="KSOProductBuildVer">
    <vt:lpwstr>1033-11.2.0.11537</vt:lpwstr>
  </property>
</Properties>
</file>