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Wave Heights" sheetId="2" r:id="rId2"/>
    <sheet name="Error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8" i="3" l="1"/>
  <c r="L78" i="3"/>
  <c r="N78" i="3"/>
  <c r="P78" i="3"/>
  <c r="R78" i="3"/>
  <c r="X78" i="3"/>
  <c r="Z78" i="3"/>
  <c r="AB78" i="3"/>
  <c r="AD78" i="3"/>
  <c r="AF78" i="3"/>
  <c r="AH78" i="3"/>
  <c r="H78" i="3"/>
  <c r="AH6" i="3"/>
  <c r="AH7" i="3"/>
  <c r="AH8" i="3"/>
  <c r="AH9" i="3"/>
  <c r="AH10" i="3"/>
  <c r="AH11" i="3"/>
  <c r="AH14" i="3"/>
  <c r="AH15" i="3"/>
  <c r="AH16" i="3"/>
  <c r="AH17" i="3"/>
  <c r="AH18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F6" i="3"/>
  <c r="AF7" i="3"/>
  <c r="AF8" i="3"/>
  <c r="AF9" i="3"/>
  <c r="AF10" i="3"/>
  <c r="AF11" i="3"/>
  <c r="AF14" i="3"/>
  <c r="AF15" i="3"/>
  <c r="AF16" i="3"/>
  <c r="AF17" i="3"/>
  <c r="AF18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D6" i="3"/>
  <c r="AD7" i="3"/>
  <c r="AD8" i="3"/>
  <c r="AD9" i="3"/>
  <c r="AD10" i="3"/>
  <c r="AD11" i="3"/>
  <c r="AD14" i="3"/>
  <c r="AD15" i="3"/>
  <c r="AD16" i="3"/>
  <c r="AD17" i="3"/>
  <c r="AD18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B6" i="3"/>
  <c r="AB7" i="3"/>
  <c r="AB8" i="3"/>
  <c r="AB9" i="3"/>
  <c r="AB10" i="3"/>
  <c r="AB11" i="3"/>
  <c r="AB14" i="3"/>
  <c r="AB15" i="3"/>
  <c r="AB16" i="3"/>
  <c r="AB17" i="3"/>
  <c r="AB18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Z6" i="3"/>
  <c r="Z7" i="3"/>
  <c r="Z8" i="3"/>
  <c r="Z9" i="3"/>
  <c r="Z10" i="3"/>
  <c r="Z11" i="3"/>
  <c r="Z14" i="3"/>
  <c r="Z15" i="3"/>
  <c r="Z16" i="3"/>
  <c r="Z17" i="3"/>
  <c r="Z18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X14" i="3"/>
  <c r="X15" i="3"/>
  <c r="X16" i="3"/>
  <c r="X17" i="3"/>
  <c r="X18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6" i="3"/>
  <c r="X7" i="3"/>
  <c r="X8" i="3"/>
  <c r="X9" i="3"/>
  <c r="X10" i="3"/>
  <c r="X11" i="3"/>
  <c r="AH5" i="3"/>
  <c r="AF5" i="3"/>
  <c r="AD5" i="3"/>
  <c r="AB5" i="3"/>
  <c r="Z5" i="3"/>
  <c r="X5" i="3"/>
  <c r="R6" i="3"/>
  <c r="R7" i="3"/>
  <c r="R8" i="3"/>
  <c r="R9" i="3"/>
  <c r="R10" i="3"/>
  <c r="R11" i="3"/>
  <c r="R14" i="3"/>
  <c r="R15" i="3"/>
  <c r="R16" i="3"/>
  <c r="R17" i="3"/>
  <c r="R18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5" i="3"/>
  <c r="P6" i="3"/>
  <c r="P7" i="3"/>
  <c r="P8" i="3"/>
  <c r="P9" i="3"/>
  <c r="P10" i="3"/>
  <c r="P11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5" i="3"/>
  <c r="N6" i="3"/>
  <c r="N7" i="3"/>
  <c r="N8" i="3"/>
  <c r="N9" i="3"/>
  <c r="N10" i="3"/>
  <c r="N11" i="3"/>
  <c r="N14" i="3"/>
  <c r="N15" i="3"/>
  <c r="N16" i="3"/>
  <c r="N17" i="3"/>
  <c r="N18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5" i="3"/>
  <c r="L6" i="3"/>
  <c r="L7" i="3"/>
  <c r="L8" i="3"/>
  <c r="L9" i="3"/>
  <c r="L10" i="3"/>
  <c r="L11" i="3"/>
  <c r="L14" i="3"/>
  <c r="L15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5" i="3"/>
  <c r="J6" i="3"/>
  <c r="J7" i="3"/>
  <c r="J8" i="3"/>
  <c r="J9" i="3"/>
  <c r="J10" i="3"/>
  <c r="J11" i="3"/>
  <c r="J14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5" i="3"/>
  <c r="H6" i="3"/>
  <c r="H7" i="3"/>
  <c r="H8" i="3"/>
  <c r="H9" i="3"/>
  <c r="H10" i="3"/>
  <c r="H11" i="3"/>
  <c r="H14" i="3"/>
  <c r="H15" i="3"/>
  <c r="H16" i="3"/>
  <c r="H17" i="3"/>
  <c r="H18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5" i="3"/>
  <c r="I76" i="1"/>
  <c r="H76" i="1"/>
  <c r="D76" i="1"/>
  <c r="C76" i="1"/>
  <c r="I75" i="1"/>
  <c r="H75" i="1"/>
  <c r="D75" i="1"/>
  <c r="C75" i="1"/>
  <c r="I74" i="1"/>
  <c r="H74" i="1"/>
  <c r="D74" i="1"/>
  <c r="C74" i="1"/>
  <c r="I73" i="1"/>
  <c r="H73" i="1"/>
  <c r="D73" i="1"/>
  <c r="C73" i="1"/>
  <c r="AN79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5" i="1"/>
  <c r="AS79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5" i="1"/>
  <c r="I55" i="1"/>
  <c r="D55" i="1"/>
  <c r="AM55" i="1"/>
  <c r="I56" i="1"/>
  <c r="D56" i="1"/>
  <c r="AM56" i="1"/>
  <c r="I57" i="1"/>
  <c r="D57" i="1"/>
  <c r="AM57" i="1"/>
  <c r="I58" i="1"/>
  <c r="D58" i="1"/>
  <c r="AM58" i="1"/>
  <c r="I59" i="1"/>
  <c r="D59" i="1"/>
  <c r="AM59" i="1"/>
  <c r="I60" i="1"/>
  <c r="D60" i="1"/>
  <c r="AM60" i="1"/>
  <c r="I61" i="1"/>
  <c r="D61" i="1"/>
  <c r="AM61" i="1"/>
  <c r="I62" i="1"/>
  <c r="D62" i="1"/>
  <c r="AM62" i="1"/>
  <c r="I63" i="1"/>
  <c r="D63" i="1"/>
  <c r="AM63" i="1"/>
  <c r="I64" i="1"/>
  <c r="D64" i="1"/>
  <c r="AM64" i="1"/>
  <c r="I65" i="1"/>
  <c r="D65" i="1"/>
  <c r="AM65" i="1"/>
  <c r="I66" i="1"/>
  <c r="D66" i="1"/>
  <c r="AM66" i="1"/>
  <c r="I67" i="1"/>
  <c r="D67" i="1"/>
  <c r="AM67" i="1"/>
  <c r="I6" i="1"/>
  <c r="D6" i="1"/>
  <c r="AM6" i="1"/>
  <c r="I7" i="1"/>
  <c r="D7" i="1"/>
  <c r="AM7" i="1"/>
  <c r="I8" i="1"/>
  <c r="D8" i="1"/>
  <c r="AM8" i="1"/>
  <c r="I9" i="1"/>
  <c r="D9" i="1"/>
  <c r="AM9" i="1"/>
  <c r="I10" i="1"/>
  <c r="D10" i="1"/>
  <c r="AM10" i="1"/>
  <c r="I11" i="1"/>
  <c r="D11" i="1"/>
  <c r="AM11" i="1"/>
  <c r="I12" i="1"/>
  <c r="D12" i="1"/>
  <c r="AM12" i="1"/>
  <c r="I13" i="1"/>
  <c r="D13" i="1"/>
  <c r="AM13" i="1"/>
  <c r="I14" i="1"/>
  <c r="D14" i="1"/>
  <c r="AM14" i="1"/>
  <c r="I15" i="1"/>
  <c r="D15" i="1"/>
  <c r="AM15" i="1"/>
  <c r="I16" i="1"/>
  <c r="D16" i="1"/>
  <c r="AM16" i="1"/>
  <c r="I17" i="1"/>
  <c r="D17" i="1"/>
  <c r="AM17" i="1"/>
  <c r="I18" i="1"/>
  <c r="D18" i="1"/>
  <c r="AM18" i="1"/>
  <c r="I19" i="1"/>
  <c r="D19" i="1"/>
  <c r="AM19" i="1"/>
  <c r="I20" i="1"/>
  <c r="D20" i="1"/>
  <c r="AM20" i="1"/>
  <c r="I21" i="1"/>
  <c r="D21" i="1"/>
  <c r="AM21" i="1"/>
  <c r="I22" i="1"/>
  <c r="D22" i="1"/>
  <c r="AM22" i="1"/>
  <c r="I23" i="1"/>
  <c r="D23" i="1"/>
  <c r="AM23" i="1"/>
  <c r="I24" i="1"/>
  <c r="D24" i="1"/>
  <c r="AM24" i="1"/>
  <c r="I25" i="1"/>
  <c r="D25" i="1"/>
  <c r="AM25" i="1"/>
  <c r="I26" i="1"/>
  <c r="D26" i="1"/>
  <c r="AM26" i="1"/>
  <c r="I27" i="1"/>
  <c r="D27" i="1"/>
  <c r="AM27" i="1"/>
  <c r="I28" i="1"/>
  <c r="D28" i="1"/>
  <c r="AM28" i="1"/>
  <c r="I29" i="1"/>
  <c r="D29" i="1"/>
  <c r="AM29" i="1"/>
  <c r="I30" i="1"/>
  <c r="D30" i="1"/>
  <c r="AM30" i="1"/>
  <c r="I31" i="1"/>
  <c r="D31" i="1"/>
  <c r="AM31" i="1"/>
  <c r="I32" i="1"/>
  <c r="D32" i="1"/>
  <c r="AM32" i="1"/>
  <c r="I33" i="1"/>
  <c r="D33" i="1"/>
  <c r="AM33" i="1"/>
  <c r="I34" i="1"/>
  <c r="D34" i="1"/>
  <c r="AM34" i="1"/>
  <c r="I35" i="1"/>
  <c r="D35" i="1"/>
  <c r="AM35" i="1"/>
  <c r="I36" i="1"/>
  <c r="D36" i="1"/>
  <c r="AM36" i="1"/>
  <c r="I37" i="1"/>
  <c r="D37" i="1"/>
  <c r="AM37" i="1"/>
  <c r="I38" i="1"/>
  <c r="D38" i="1"/>
  <c r="AM38" i="1"/>
  <c r="I39" i="1"/>
  <c r="D39" i="1"/>
  <c r="AM39" i="1"/>
  <c r="I40" i="1"/>
  <c r="D40" i="1"/>
  <c r="AM40" i="1"/>
  <c r="I41" i="1"/>
  <c r="D41" i="1"/>
  <c r="AM41" i="1"/>
  <c r="I42" i="1"/>
  <c r="D42" i="1"/>
  <c r="AM42" i="1"/>
  <c r="I43" i="1"/>
  <c r="D43" i="1"/>
  <c r="AM43" i="1"/>
  <c r="I44" i="1"/>
  <c r="D44" i="1"/>
  <c r="AM44" i="1"/>
  <c r="I45" i="1"/>
  <c r="D45" i="1"/>
  <c r="AM45" i="1"/>
  <c r="I46" i="1"/>
  <c r="D46" i="1"/>
  <c r="AM46" i="1"/>
  <c r="I47" i="1"/>
  <c r="D47" i="1"/>
  <c r="AM47" i="1"/>
  <c r="I48" i="1"/>
  <c r="D48" i="1"/>
  <c r="AM48" i="1"/>
  <c r="I49" i="1"/>
  <c r="D49" i="1"/>
  <c r="AM49" i="1"/>
  <c r="I50" i="1"/>
  <c r="D50" i="1"/>
  <c r="AM50" i="1"/>
  <c r="I51" i="1"/>
  <c r="D51" i="1"/>
  <c r="AM51" i="1"/>
  <c r="I52" i="1"/>
  <c r="D52" i="1"/>
  <c r="AM52" i="1"/>
  <c r="I53" i="1"/>
  <c r="D53" i="1"/>
  <c r="AM53" i="1"/>
  <c r="I54" i="1"/>
  <c r="D54" i="1"/>
  <c r="AM54" i="1"/>
  <c r="I5" i="1"/>
  <c r="D5" i="1"/>
  <c r="AM5" i="1"/>
  <c r="AM79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3" i="2"/>
  <c r="AG5" i="1"/>
  <c r="AG6" i="1"/>
  <c r="AG25" i="1"/>
  <c r="AG26" i="1"/>
  <c r="AG55" i="1"/>
  <c r="AG61" i="1"/>
  <c r="AG70" i="1"/>
  <c r="AG73" i="1"/>
  <c r="I68" i="1"/>
  <c r="D68" i="1"/>
  <c r="I69" i="1"/>
  <c r="D69" i="1"/>
  <c r="I70" i="1"/>
  <c r="D70" i="1"/>
  <c r="I71" i="1"/>
  <c r="D71" i="1"/>
  <c r="I72" i="1"/>
  <c r="D7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" i="1"/>
</calcChain>
</file>

<file path=xl/sharedStrings.xml><?xml version="1.0" encoding="utf-8"?>
<sst xmlns="http://schemas.openxmlformats.org/spreadsheetml/2006/main" count="159" uniqueCount="60">
  <si>
    <t>Wave Height</t>
  </si>
  <si>
    <t>Frequency</t>
  </si>
  <si>
    <t>Run</t>
  </si>
  <si>
    <t>Condition</t>
  </si>
  <si>
    <t>Wave Celerity</t>
  </si>
  <si>
    <t>Pitch [deg]</t>
  </si>
  <si>
    <t>Surge [mm]</t>
  </si>
  <si>
    <t>Heave [mm]</t>
  </si>
  <si>
    <t>[mm]</t>
  </si>
  <si>
    <t>[m]</t>
  </si>
  <si>
    <t>Wavelength</t>
  </si>
  <si>
    <t>2*pi/lambda</t>
  </si>
  <si>
    <t>Error Bars</t>
  </si>
  <si>
    <t>Surge</t>
  </si>
  <si>
    <t>Heave</t>
  </si>
  <si>
    <t>Pitch</t>
  </si>
  <si>
    <t>Max [mm]</t>
  </si>
  <si>
    <t>Min [mm]</t>
  </si>
  <si>
    <t>Max [deg]</t>
  </si>
  <si>
    <t>Min [deg]</t>
  </si>
  <si>
    <t>(dispersion)</t>
  </si>
  <si>
    <t>(measured)</t>
  </si>
  <si>
    <t>Ice1 - No Barrier</t>
  </si>
  <si>
    <t>Ice 2 - Barrier</t>
  </si>
  <si>
    <t>Ice 1 - No Barrier</t>
  </si>
  <si>
    <t>very irregular</t>
  </si>
  <si>
    <t>large variance</t>
  </si>
  <si>
    <t>uncertain - interference</t>
  </si>
  <si>
    <t>irregular due to overwashing</t>
  </si>
  <si>
    <t>ka</t>
  </si>
  <si>
    <t>Wave Number</t>
  </si>
  <si>
    <t>Steepness</t>
  </si>
  <si>
    <t>Wavelength*</t>
  </si>
  <si>
    <t>lambda/D</t>
  </si>
  <si>
    <t>c=f*lambda</t>
  </si>
  <si>
    <t>[m/s]</t>
  </si>
  <si>
    <t>Overwash?</t>
  </si>
  <si>
    <t>irregular wave amplitudes</t>
  </si>
  <si>
    <t>irregular wave amplitudes, large error</t>
  </si>
  <si>
    <t>Free Drift</t>
  </si>
  <si>
    <t>% Difference</t>
  </si>
  <si>
    <t>Average</t>
  </si>
  <si>
    <t>Mooring</t>
  </si>
  <si>
    <t>*nb. values are 2x amplitude</t>
  </si>
  <si>
    <t>Sway [mm]</t>
  </si>
  <si>
    <t>Yaw [deg]</t>
  </si>
  <si>
    <t>Sway</t>
  </si>
  <si>
    <t>Yaw</t>
  </si>
  <si>
    <t>Wave Heights [mm]</t>
  </si>
  <si>
    <t>Run No.</t>
  </si>
  <si>
    <t>Old (Ben)</t>
  </si>
  <si>
    <t>New</t>
  </si>
  <si>
    <t>%</t>
  </si>
  <si>
    <t>***</t>
  </si>
  <si>
    <t>very different from original</t>
  </si>
  <si>
    <t>Roll [deg]</t>
  </si>
  <si>
    <t>Roll*</t>
  </si>
  <si>
    <t>Roll[rad]/ka</t>
  </si>
  <si>
    <t>Floe NB - No Barrier</t>
  </si>
  <si>
    <t>Floe B -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</si>
</sst>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scheme val="minor"/>
    </font>
    <font>
      <b/>
      <sz val="12"/>
      <color theme="6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2" fontId="0" fillId="2" borderId="0" xfId="0" applyNumberFormat="1" applyFill="1"/>
    <xf numFmtId="2" fontId="0" fillId="3" borderId="0" xfId="0" applyNumberFormat="1" applyFill="1"/>
    <xf numFmtId="2" fontId="4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Fill="1"/>
    <xf numFmtId="2" fontId="0" fillId="6" borderId="0" xfId="0" applyNumberFormat="1" applyFill="1"/>
    <xf numFmtId="2" fontId="4" fillId="0" borderId="0" xfId="0" applyNumberFormat="1" applyFont="1" applyFill="1"/>
    <xf numFmtId="2" fontId="4" fillId="6" borderId="0" xfId="0" applyNumberFormat="1" applyFont="1" applyFill="1"/>
    <xf numFmtId="2" fontId="4" fillId="2" borderId="0" xfId="0" applyNumberFormat="1" applyFont="1" applyFill="1"/>
    <xf numFmtId="2" fontId="0" fillId="7" borderId="0" xfId="0" applyNumberFormat="1" applyFill="1"/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5" fillId="4" borderId="0" xfId="101" applyNumberFormat="1" applyFont="1" applyAlignment="1">
      <alignment horizontal="center"/>
    </xf>
    <xf numFmtId="1" fontId="0" fillId="0" borderId="0" xfId="0" applyNumberFormat="1"/>
    <xf numFmtId="1" fontId="4" fillId="2" borderId="0" xfId="0" applyNumberFormat="1" applyFont="1" applyFill="1"/>
    <xf numFmtId="2" fontId="4" fillId="3" borderId="0" xfId="0" applyNumberFormat="1" applyFont="1" applyFill="1"/>
    <xf numFmtId="1" fontId="0" fillId="2" borderId="0" xfId="0" applyNumberFormat="1" applyFill="1"/>
    <xf numFmtId="1" fontId="0" fillId="3" borderId="0" xfId="0" applyNumberFormat="1" applyFill="1"/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2" fontId="0" fillId="10" borderId="0" xfId="0" applyNumberFormat="1" applyFill="1"/>
    <xf numFmtId="0" fontId="9" fillId="0" borderId="0" xfId="0" applyFont="1" applyAlignment="1"/>
    <xf numFmtId="0" fontId="8" fillId="0" borderId="0" xfId="0" applyFont="1" applyAlignment="1"/>
    <xf numFmtId="0" fontId="5" fillId="4" borderId="0" xfId="101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102" applyNumberFormat="1" applyFont="1" applyAlignment="1">
      <alignment horizontal="center"/>
    </xf>
    <xf numFmtId="2" fontId="0" fillId="0" borderId="0" xfId="0" applyNumberFormat="1" applyFont="1"/>
    <xf numFmtId="0" fontId="5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0" fontId="5" fillId="4" borderId="0" xfId="101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102" applyNumberFormat="1" applyFont="1" applyAlignment="1">
      <alignment horizontal="center"/>
    </xf>
    <xf numFmtId="0" fontId="8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183">
    <cellStyle name="20% - Accent1" xfId="101" builtinId="30"/>
    <cellStyle name="20% - Accent3" xfId="102" builtinId="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2"/>
  <sheetViews>
    <sheetView workbookViewId="0">
      <pane xSplit="4" ySplit="4" topLeftCell="G5" activePane="bottomRight" state="frozen"/>
      <selection pane="topRight" activeCell="E1" sqref="E1"/>
      <selection pane="bottomLeft" activeCell="A5" sqref="A5"/>
      <selection pane="bottomRight" activeCell="C1" sqref="B1:C1048576"/>
    </sheetView>
  </sheetViews>
  <sheetFormatPr baseColWidth="10" defaultRowHeight="15" x14ac:dyDescent="0"/>
  <cols>
    <col min="3" max="3" width="11.83203125" style="1" customWidth="1"/>
    <col min="4" max="4" width="11.6640625" customWidth="1"/>
    <col min="5" max="5" width="10.83203125" style="1"/>
    <col min="6" max="6" width="11.6640625" style="1" bestFit="1" customWidth="1"/>
    <col min="7" max="7" width="11.83203125" style="1" bestFit="1" customWidth="1"/>
    <col min="8" max="8" width="12.6640625" style="1" bestFit="1" customWidth="1"/>
    <col min="9" max="9" width="13" bestFit="1" customWidth="1"/>
    <col min="33" max="33" width="11.6640625" style="1" bestFit="1" customWidth="1"/>
  </cols>
  <sheetData>
    <row r="1" spans="1:46">
      <c r="A1" t="s">
        <v>3</v>
      </c>
      <c r="B1" t="s">
        <v>2</v>
      </c>
      <c r="C1" s="1" t="s">
        <v>32</v>
      </c>
      <c r="D1" s="4" t="s">
        <v>31</v>
      </c>
      <c r="E1" s="1" t="s">
        <v>1</v>
      </c>
      <c r="F1" s="1" t="s">
        <v>0</v>
      </c>
      <c r="G1" s="1" t="s">
        <v>10</v>
      </c>
      <c r="H1" s="1" t="s">
        <v>4</v>
      </c>
      <c r="I1" s="4" t="s">
        <v>30</v>
      </c>
      <c r="J1" s="39" t="s">
        <v>22</v>
      </c>
      <c r="K1" s="39"/>
      <c r="L1" s="39"/>
      <c r="M1" s="42" t="s">
        <v>12</v>
      </c>
      <c r="N1" s="42"/>
      <c r="O1" s="42"/>
      <c r="P1" s="42"/>
      <c r="Q1" s="42"/>
      <c r="R1" s="42"/>
      <c r="S1" s="9" t="s">
        <v>36</v>
      </c>
      <c r="T1" s="39" t="s">
        <v>23</v>
      </c>
      <c r="U1" s="39"/>
      <c r="V1" s="39"/>
      <c r="W1" s="42" t="s">
        <v>12</v>
      </c>
      <c r="X1" s="42"/>
      <c r="Y1" s="42"/>
      <c r="Z1" s="42"/>
      <c r="AA1" s="42"/>
      <c r="AB1" s="42"/>
      <c r="AE1" s="39" t="s">
        <v>23</v>
      </c>
      <c r="AF1" s="39"/>
      <c r="AG1" s="39"/>
      <c r="AH1" s="28"/>
      <c r="AI1" s="45" t="s">
        <v>22</v>
      </c>
      <c r="AJ1" s="45"/>
      <c r="AK1" s="45"/>
      <c r="AL1" s="33"/>
      <c r="AM1" s="33"/>
      <c r="AN1" s="33"/>
      <c r="AO1" s="45" t="s">
        <v>23</v>
      </c>
      <c r="AP1" s="45"/>
      <c r="AQ1" s="34"/>
      <c r="AR1" s="33"/>
      <c r="AS1" s="33"/>
      <c r="AT1" s="33"/>
    </row>
    <row r="2" spans="1:46">
      <c r="F2" s="1" t="s">
        <v>8</v>
      </c>
      <c r="G2" s="1" t="s">
        <v>9</v>
      </c>
      <c r="H2" s="1" t="s">
        <v>35</v>
      </c>
      <c r="J2" s="3" t="s">
        <v>6</v>
      </c>
      <c r="K2" s="3" t="s">
        <v>7</v>
      </c>
      <c r="L2" s="3" t="s">
        <v>5</v>
      </c>
      <c r="M2" s="42" t="s">
        <v>13</v>
      </c>
      <c r="N2" s="42"/>
      <c r="O2" s="42" t="s">
        <v>14</v>
      </c>
      <c r="P2" s="42"/>
      <c r="Q2" s="42" t="s">
        <v>15</v>
      </c>
      <c r="R2" s="42"/>
      <c r="S2" s="9"/>
      <c r="T2" s="3" t="s">
        <v>6</v>
      </c>
      <c r="U2" s="3" t="s">
        <v>7</v>
      </c>
      <c r="V2" s="3" t="s">
        <v>5</v>
      </c>
      <c r="W2" s="42" t="s">
        <v>13</v>
      </c>
      <c r="X2" s="42"/>
      <c r="Y2" s="42" t="s">
        <v>14</v>
      </c>
      <c r="Z2" s="42"/>
      <c r="AA2" s="42" t="s">
        <v>15</v>
      </c>
      <c r="AB2" s="42"/>
      <c r="AE2" s="42" t="s">
        <v>6</v>
      </c>
      <c r="AF2" s="42"/>
      <c r="AG2" s="1" t="s">
        <v>40</v>
      </c>
      <c r="AI2" s="29" t="s">
        <v>44</v>
      </c>
      <c r="AJ2" s="29" t="s">
        <v>55</v>
      </c>
      <c r="AK2" s="29" t="s">
        <v>45</v>
      </c>
      <c r="AL2" s="33" t="s">
        <v>46</v>
      </c>
      <c r="AM2" s="33" t="s">
        <v>56</v>
      </c>
      <c r="AN2" s="33" t="s">
        <v>47</v>
      </c>
      <c r="AO2" s="29" t="s">
        <v>44</v>
      </c>
      <c r="AP2" s="29" t="s">
        <v>55</v>
      </c>
      <c r="AQ2" s="29" t="s">
        <v>45</v>
      </c>
      <c r="AR2" s="33" t="s">
        <v>46</v>
      </c>
      <c r="AS2" s="33" t="s">
        <v>56</v>
      </c>
      <c r="AT2" s="33" t="s">
        <v>47</v>
      </c>
    </row>
    <row r="3" spans="1:46">
      <c r="C3" s="1" t="s">
        <v>33</v>
      </c>
      <c r="D3" s="4" t="s">
        <v>29</v>
      </c>
      <c r="E3" s="1" t="s">
        <v>21</v>
      </c>
      <c r="F3" s="1" t="s">
        <v>21</v>
      </c>
      <c r="G3" s="1" t="s">
        <v>20</v>
      </c>
      <c r="H3" s="1" t="s">
        <v>34</v>
      </c>
      <c r="I3" s="3" t="s">
        <v>11</v>
      </c>
      <c r="J3" s="4" t="s">
        <v>43</v>
      </c>
      <c r="K3" s="3"/>
      <c r="L3" s="3"/>
      <c r="M3" s="5" t="s">
        <v>16</v>
      </c>
      <c r="N3" s="5" t="s">
        <v>17</v>
      </c>
      <c r="O3" s="5" t="s">
        <v>16</v>
      </c>
      <c r="P3" s="5" t="s">
        <v>17</v>
      </c>
      <c r="Q3" s="5" t="s">
        <v>18</v>
      </c>
      <c r="R3" s="5" t="s">
        <v>19</v>
      </c>
      <c r="S3" s="5"/>
      <c r="T3" s="4" t="s">
        <v>43</v>
      </c>
      <c r="U3" s="3"/>
      <c r="V3" s="3"/>
      <c r="W3" s="5" t="s">
        <v>16</v>
      </c>
      <c r="X3" s="5" t="s">
        <v>17</v>
      </c>
      <c r="Y3" s="5" t="s">
        <v>16</v>
      </c>
      <c r="Z3" s="5" t="s">
        <v>17</v>
      </c>
      <c r="AA3" s="5" t="s">
        <v>18</v>
      </c>
      <c r="AB3" s="5" t="s">
        <v>19</v>
      </c>
      <c r="AE3" s="26" t="s">
        <v>39</v>
      </c>
      <c r="AF3" s="27" t="s">
        <v>42</v>
      </c>
      <c r="AI3" s="30" t="s">
        <v>43</v>
      </c>
      <c r="AJ3" s="30"/>
      <c r="AK3" s="30"/>
      <c r="AL3" s="31"/>
      <c r="AM3" s="31" t="s">
        <v>57</v>
      </c>
      <c r="AN3" s="31"/>
      <c r="AO3" s="30" t="s">
        <v>43</v>
      </c>
      <c r="AP3" s="30"/>
      <c r="AQ3" s="30"/>
      <c r="AR3" s="31"/>
      <c r="AS3" s="31" t="s">
        <v>57</v>
      </c>
      <c r="AT3" s="31"/>
    </row>
    <row r="4" spans="1:46">
      <c r="D4" s="2"/>
      <c r="I4" s="2"/>
      <c r="J4" s="41" t="s">
        <v>24</v>
      </c>
      <c r="K4" s="41"/>
      <c r="L4" s="41"/>
      <c r="M4" s="41"/>
      <c r="N4" s="41"/>
      <c r="O4" s="41"/>
      <c r="P4" s="41"/>
      <c r="Q4" s="41"/>
      <c r="R4" s="41"/>
      <c r="S4" s="20"/>
      <c r="T4" s="43" t="s">
        <v>23</v>
      </c>
      <c r="U4" s="43"/>
      <c r="V4" s="43"/>
      <c r="W4" s="43"/>
      <c r="X4" s="43"/>
      <c r="Y4" s="43"/>
      <c r="Z4" s="43"/>
      <c r="AA4" s="43"/>
      <c r="AB4" s="43"/>
      <c r="AI4" s="40" t="s">
        <v>24</v>
      </c>
      <c r="AJ4" s="40"/>
      <c r="AK4" s="40"/>
      <c r="AL4" s="40"/>
      <c r="AM4" s="40"/>
      <c r="AN4" s="40"/>
      <c r="AO4" s="44" t="s">
        <v>23</v>
      </c>
      <c r="AP4" s="44"/>
      <c r="AQ4" s="44"/>
      <c r="AR4" s="44"/>
      <c r="AS4" s="44"/>
      <c r="AT4" s="44"/>
    </row>
    <row r="5" spans="1:46">
      <c r="A5">
        <v>1</v>
      </c>
      <c r="B5">
        <v>6</v>
      </c>
      <c r="C5" s="1">
        <f t="shared" ref="C5:C36" si="0">G5/0.4</f>
        <v>2.4979999999999998</v>
      </c>
      <c r="D5" s="1">
        <f t="shared" ref="D5:D36" si="1">I5*F5*0.001/2</f>
        <v>5.3235674459421775E-2</v>
      </c>
      <c r="E5" s="1">
        <v>1.25</v>
      </c>
      <c r="F5" s="1">
        <v>16.9318851249134</v>
      </c>
      <c r="G5" s="1">
        <v>0.99919999999999998</v>
      </c>
      <c r="H5" s="1">
        <v>1.2490000000000001</v>
      </c>
      <c r="I5" s="1">
        <f>2*PI()/G5</f>
        <v>6.2882158798834933</v>
      </c>
      <c r="J5" s="1">
        <v>12.6731979649356</v>
      </c>
      <c r="K5" s="1">
        <v>13.296123117033799</v>
      </c>
      <c r="L5" s="1">
        <v>5.33363507094775</v>
      </c>
      <c r="M5" s="1">
        <v>15.3668255151062</v>
      </c>
      <c r="N5" s="1">
        <v>10.518381045505</v>
      </c>
      <c r="O5" s="1">
        <v>14.2078815733865</v>
      </c>
      <c r="P5" s="1">
        <v>12.404862952722899</v>
      </c>
      <c r="Q5" s="1">
        <v>6.0869070959060698</v>
      </c>
      <c r="R5" s="1">
        <v>4.9711012896307496</v>
      </c>
      <c r="S5" s="21">
        <v>0</v>
      </c>
      <c r="T5" s="1">
        <v>13.3792969419726</v>
      </c>
      <c r="U5" s="1">
        <v>14.7603825481499</v>
      </c>
      <c r="V5" s="1">
        <v>5.5485498747143698</v>
      </c>
      <c r="W5" s="8">
        <v>14.942408786150599</v>
      </c>
      <c r="X5" s="8">
        <v>11.740417721364301</v>
      </c>
      <c r="Y5" s="8">
        <v>16.7094777715104</v>
      </c>
      <c r="Z5" s="8">
        <v>13.7262882567125</v>
      </c>
      <c r="AA5" s="8">
        <v>6.3499683521981698</v>
      </c>
      <c r="AB5" s="8">
        <v>5.1435033758303499</v>
      </c>
      <c r="AE5" s="8">
        <v>14.07</v>
      </c>
      <c r="AF5">
        <v>13.74</v>
      </c>
      <c r="AG5" s="1">
        <f>ABS(AF5-AE5)/AE5*100</f>
        <v>2.3454157782515996</v>
      </c>
      <c r="AI5" s="1"/>
      <c r="AJ5" s="1">
        <v>0.35453790210519198</v>
      </c>
      <c r="AK5" s="1">
        <v>1.05553526573352</v>
      </c>
      <c r="AM5" s="1">
        <f t="shared" ref="AM5:AM36" si="2">AJ5/2*PI()/180/D5</f>
        <v>5.8117547844402248E-2</v>
      </c>
      <c r="AN5" s="1">
        <f>AK5/2*PI()/180/D5</f>
        <v>0.17302838693257819</v>
      </c>
      <c r="AO5" s="1"/>
      <c r="AP5" s="1">
        <v>0.32557196368681901</v>
      </c>
      <c r="AQ5" s="1">
        <v>2.6730319397476801</v>
      </c>
      <c r="AR5" s="1"/>
      <c r="AS5" s="1">
        <f>AP5/2*PI()/180/D5</f>
        <v>5.3369312742056758E-2</v>
      </c>
      <c r="AT5" s="1"/>
    </row>
    <row r="6" spans="1:46">
      <c r="B6">
        <v>7</v>
      </c>
      <c r="C6" s="1">
        <f t="shared" si="0"/>
        <v>3.5427499999999998</v>
      </c>
      <c r="D6" s="1">
        <f t="shared" si="1"/>
        <v>3.6346075535277432E-2</v>
      </c>
      <c r="E6" s="1">
        <v>1.0489999999999999</v>
      </c>
      <c r="F6" s="1">
        <v>16.394876522959599</v>
      </c>
      <c r="G6" s="1">
        <v>1.4171</v>
      </c>
      <c r="H6" s="1">
        <v>1.4864999999999999</v>
      </c>
      <c r="I6" s="1">
        <f t="shared" ref="I6:I63" si="3">2*PI()/G6</f>
        <v>4.4338333972052686</v>
      </c>
      <c r="J6" s="1">
        <v>14.246884534090301</v>
      </c>
      <c r="K6" s="1">
        <v>15.032045101254001</v>
      </c>
      <c r="L6" s="1">
        <v>3.93937123081552</v>
      </c>
      <c r="M6" s="1">
        <v>16.219653446259802</v>
      </c>
      <c r="N6" s="1">
        <v>13.1414404710191</v>
      </c>
      <c r="O6" s="1">
        <v>15.850147520839201</v>
      </c>
      <c r="P6" s="1">
        <v>14.116044784399699</v>
      </c>
      <c r="Q6" s="1">
        <v>4.2990406935780898</v>
      </c>
      <c r="R6" s="1">
        <v>3.7349268243245302</v>
      </c>
      <c r="S6" s="21">
        <v>0</v>
      </c>
      <c r="T6" s="1">
        <v>14.1268554810753</v>
      </c>
      <c r="U6" s="1">
        <v>14.647147553553699</v>
      </c>
      <c r="V6" s="1">
        <v>3.8440957338617698</v>
      </c>
      <c r="W6" s="8">
        <v>15.438913414801799</v>
      </c>
      <c r="X6" s="8">
        <v>12.8989939910429</v>
      </c>
      <c r="Y6" s="8">
        <v>15.691738592517</v>
      </c>
      <c r="Z6" s="8">
        <v>13.591921901232601</v>
      </c>
      <c r="AA6" s="8">
        <v>4.1300261273371301</v>
      </c>
      <c r="AB6" s="8">
        <v>3.6553062529706302</v>
      </c>
      <c r="AE6" s="8">
        <v>14.53</v>
      </c>
      <c r="AF6">
        <v>14.45</v>
      </c>
      <c r="AG6" s="1">
        <f>ABS(AF6-AE6)/AE6*100</f>
        <v>0.5505849965588443</v>
      </c>
      <c r="AI6" s="1"/>
      <c r="AJ6" s="1">
        <v>0.39104091230153998</v>
      </c>
      <c r="AK6" s="1">
        <v>0.49400966395185297</v>
      </c>
      <c r="AM6" s="1">
        <f t="shared" si="2"/>
        <v>9.3888423016124323E-2</v>
      </c>
      <c r="AN6" s="1">
        <f t="shared" ref="AN6:AN67" si="4">AK6/2*PI()/180/D6</f>
        <v>0.11861108862031042</v>
      </c>
      <c r="AO6" s="1"/>
      <c r="AP6" s="1">
        <v>0.25525029450655701</v>
      </c>
      <c r="AQ6" s="1">
        <v>0.94148095660684195</v>
      </c>
      <c r="AR6" s="1"/>
      <c r="AS6" s="1">
        <f t="shared" ref="AS6:AS67" si="5">AP6/2*PI()/180/D6</f>
        <v>6.1285269320213685E-2</v>
      </c>
      <c r="AT6" s="1"/>
    </row>
    <row r="7" spans="1:46">
      <c r="B7">
        <v>8</v>
      </c>
      <c r="C7" s="1">
        <f t="shared" si="0"/>
        <v>4.8864999999999998</v>
      </c>
      <c r="D7" s="1">
        <f t="shared" si="1"/>
        <v>2.8362253378026777E-2</v>
      </c>
      <c r="E7" s="1">
        <v>0.88949999999999996</v>
      </c>
      <c r="F7" s="1">
        <v>17.646100741082801</v>
      </c>
      <c r="G7" s="1">
        <v>1.9545999999999999</v>
      </c>
      <c r="H7" s="1">
        <v>1.7386999999999999</v>
      </c>
      <c r="I7" s="1">
        <f t="shared" si="3"/>
        <v>3.2145632391177665</v>
      </c>
      <c r="J7" s="1">
        <v>15.9284430596562</v>
      </c>
      <c r="K7" s="1">
        <v>16.458658770480401</v>
      </c>
      <c r="L7" s="1">
        <v>3.1655256957675202</v>
      </c>
      <c r="M7" s="1">
        <v>16.497859511809398</v>
      </c>
      <c r="N7" s="1">
        <v>15.580144282190201</v>
      </c>
      <c r="O7" s="1">
        <v>17.468722699473702</v>
      </c>
      <c r="P7" s="1">
        <v>15.5301684790438</v>
      </c>
      <c r="Q7" s="1">
        <v>3.3963594794407599</v>
      </c>
      <c r="R7" s="1">
        <v>3.0281064039036898</v>
      </c>
      <c r="S7" s="21">
        <v>0</v>
      </c>
      <c r="T7" s="1">
        <v>15.4459962214634</v>
      </c>
      <c r="U7" s="1">
        <v>16.0219523403793</v>
      </c>
      <c r="V7" s="1">
        <v>3.0440423624885602</v>
      </c>
      <c r="W7" s="8">
        <v>16.548624096279902</v>
      </c>
      <c r="X7" s="8">
        <v>14.9198689272932</v>
      </c>
      <c r="Y7" s="8">
        <v>17.390486218012001</v>
      </c>
      <c r="Z7" s="8">
        <v>15.3920468551316</v>
      </c>
      <c r="AA7" s="8">
        <v>3.3538363446780002</v>
      </c>
      <c r="AB7" s="8">
        <v>2.89098269813723</v>
      </c>
      <c r="AI7" s="1"/>
      <c r="AJ7" s="1">
        <v>9.8871433226151606E-2</v>
      </c>
      <c r="AK7" s="1">
        <v>0.55425002638264798</v>
      </c>
      <c r="AM7" s="1">
        <f t="shared" si="2"/>
        <v>3.0421278996452587E-2</v>
      </c>
      <c r="AN7" s="1">
        <f t="shared" si="4"/>
        <v>0.17053454305462609</v>
      </c>
      <c r="AO7" s="1"/>
      <c r="AP7" s="1">
        <v>0.15225904512452401</v>
      </c>
      <c r="AQ7" s="1">
        <v>1.67678848876716</v>
      </c>
      <c r="AR7" s="1"/>
      <c r="AS7" s="1">
        <f t="shared" si="5"/>
        <v>4.6847858277444913E-2</v>
      </c>
      <c r="AT7" s="1"/>
    </row>
    <row r="8" spans="1:46">
      <c r="B8">
        <v>9</v>
      </c>
      <c r="C8" s="1">
        <f t="shared" si="0"/>
        <v>5.9539999999999997</v>
      </c>
      <c r="D8" s="1">
        <f t="shared" si="1"/>
        <v>2.2030774070121769E-2</v>
      </c>
      <c r="E8" s="1">
        <v>0.79969999999999997</v>
      </c>
      <c r="F8" s="1">
        <v>16.701239565685899</v>
      </c>
      <c r="G8" s="1">
        <v>2.3816000000000002</v>
      </c>
      <c r="H8" s="1">
        <v>1.9045000000000001</v>
      </c>
      <c r="I8" s="1">
        <f t="shared" si="3"/>
        <v>2.6382202331120195</v>
      </c>
      <c r="J8" s="1">
        <v>15.7843512588931</v>
      </c>
      <c r="K8" s="1">
        <v>15.9671034630195</v>
      </c>
      <c r="L8" s="1">
        <v>2.4369639463161699</v>
      </c>
      <c r="M8" s="1">
        <v>17.914612562925299</v>
      </c>
      <c r="N8" s="1">
        <v>13.6406998567334</v>
      </c>
      <c r="O8" s="1">
        <v>18.4315746944106</v>
      </c>
      <c r="P8" s="1">
        <v>15.129255353660501</v>
      </c>
      <c r="Q8" s="1">
        <v>2.89776606603112</v>
      </c>
      <c r="R8" s="1">
        <v>2.1657261367194498</v>
      </c>
      <c r="S8" s="21">
        <v>0</v>
      </c>
      <c r="T8" s="1">
        <v>16.552643284553898</v>
      </c>
      <c r="U8" s="1">
        <v>16.7658534948613</v>
      </c>
      <c r="V8" s="1">
        <v>2.5607505603621998</v>
      </c>
      <c r="W8" s="8">
        <v>18.507696370912399</v>
      </c>
      <c r="X8" s="8">
        <v>14.3959259592843</v>
      </c>
      <c r="Y8" s="8">
        <v>18.479232453106398</v>
      </c>
      <c r="Z8" s="8">
        <v>15.8153969863429</v>
      </c>
      <c r="AA8" s="8">
        <v>3.0144258264217498</v>
      </c>
      <c r="AB8" s="8">
        <v>2.2707587368258899</v>
      </c>
      <c r="AI8" s="1"/>
      <c r="AJ8" s="1">
        <v>0.124480034958868</v>
      </c>
      <c r="AK8" s="1">
        <v>0.45792046155820798</v>
      </c>
      <c r="AM8" s="1">
        <f t="shared" si="2"/>
        <v>4.930799199598624E-2</v>
      </c>
      <c r="AN8" s="1">
        <f t="shared" si="4"/>
        <v>0.1813876294360881</v>
      </c>
      <c r="AO8" s="1"/>
      <c r="AP8" s="1">
        <v>0.11578943531952</v>
      </c>
      <c r="AQ8" s="1">
        <v>0.74918958125180501</v>
      </c>
      <c r="AR8" s="1"/>
      <c r="AS8" s="1">
        <f t="shared" si="5"/>
        <v>4.5865544236400643E-2</v>
      </c>
      <c r="AT8" s="1"/>
    </row>
    <row r="9" spans="1:46">
      <c r="B9">
        <v>10</v>
      </c>
      <c r="C9" s="1">
        <f t="shared" si="0"/>
        <v>7.4934999999999992</v>
      </c>
      <c r="D9" s="1">
        <f t="shared" si="1"/>
        <v>1.9241075416164651E-2</v>
      </c>
      <c r="E9" s="1">
        <v>0.7</v>
      </c>
      <c r="F9" s="1">
        <v>18.357949553552299</v>
      </c>
      <c r="G9" s="1">
        <v>2.9973999999999998</v>
      </c>
      <c r="H9" s="1">
        <v>2.0981999999999998</v>
      </c>
      <c r="I9" s="1">
        <f t="shared" si="3"/>
        <v>2.0962118193032584</v>
      </c>
      <c r="J9" s="1">
        <v>17.531311143093799</v>
      </c>
      <c r="K9" s="1">
        <v>16.163421456356499</v>
      </c>
      <c r="L9" s="1">
        <v>2.0567698707880999</v>
      </c>
      <c r="M9" s="1">
        <v>19.861423997409499</v>
      </c>
      <c r="N9" s="1">
        <v>16.306475686928401</v>
      </c>
      <c r="O9" s="1">
        <v>17.304441990963898</v>
      </c>
      <c r="P9" s="1">
        <v>14.843160034022899</v>
      </c>
      <c r="Q9" s="1">
        <v>2.2895067211725499</v>
      </c>
      <c r="R9" s="1">
        <v>1.87150213325271</v>
      </c>
      <c r="S9" s="21">
        <v>0</v>
      </c>
      <c r="T9" s="1">
        <v>18.864700657402398</v>
      </c>
      <c r="U9" s="1">
        <v>17.663961221035201</v>
      </c>
      <c r="V9" s="1">
        <v>2.2018697882692599</v>
      </c>
      <c r="W9" s="8">
        <v>20.9186637375897</v>
      </c>
      <c r="X9" s="8">
        <v>17.612814193870399</v>
      </c>
      <c r="Y9" s="8">
        <v>19.0150183816503</v>
      </c>
      <c r="Z9" s="8">
        <v>15.9960925626517</v>
      </c>
      <c r="AA9" s="8">
        <v>2.3978767245533898</v>
      </c>
      <c r="AB9" s="8">
        <v>1.99246037733174</v>
      </c>
      <c r="AI9" s="1"/>
      <c r="AJ9" s="1">
        <v>9.9372820889296498E-2</v>
      </c>
      <c r="AK9" s="1">
        <v>1.00067575328818</v>
      </c>
      <c r="AM9" s="1">
        <f t="shared" si="2"/>
        <v>4.5069801817203735E-2</v>
      </c>
      <c r="AN9" s="1">
        <f t="shared" si="4"/>
        <v>0.45384902511947423</v>
      </c>
      <c r="AO9" s="1"/>
      <c r="AP9" s="1">
        <v>8.1931920655435406E-2</v>
      </c>
      <c r="AQ9" s="1">
        <v>0.41862926531406303</v>
      </c>
      <c r="AR9" s="1"/>
      <c r="AS9" s="1">
        <f t="shared" si="5"/>
        <v>3.7159611585918788E-2</v>
      </c>
      <c r="AT9" s="1"/>
    </row>
    <row r="10" spans="1:46">
      <c r="B10">
        <v>11</v>
      </c>
      <c r="C10" s="1">
        <f t="shared" si="0"/>
        <v>8.4397500000000001</v>
      </c>
      <c r="D10" s="1">
        <f t="shared" si="1"/>
        <v>1.7332117313370893E-2</v>
      </c>
      <c r="E10" s="1">
        <v>0.65</v>
      </c>
      <c r="F10" s="1">
        <v>18.624787262393699</v>
      </c>
      <c r="G10" s="1">
        <v>3.3759000000000001</v>
      </c>
      <c r="H10" s="1">
        <v>2.1943000000000001</v>
      </c>
      <c r="I10" s="1">
        <f t="shared" si="3"/>
        <v>1.8611882186023241</v>
      </c>
      <c r="J10" s="1">
        <v>17.924421960782301</v>
      </c>
      <c r="K10" s="1">
        <v>17.576229091136199</v>
      </c>
      <c r="L10" s="1">
        <v>1.71315826306295</v>
      </c>
      <c r="M10" s="1">
        <v>19.329699077894301</v>
      </c>
      <c r="N10" s="1">
        <v>16.9584383349397</v>
      </c>
      <c r="O10" s="1">
        <v>18.775253652078099</v>
      </c>
      <c r="P10" s="1">
        <v>16.518641186136399</v>
      </c>
      <c r="Q10" s="1">
        <v>1.9145836659300499</v>
      </c>
      <c r="R10" s="10">
        <v>1.5448613442527801</v>
      </c>
      <c r="S10" s="21">
        <v>0</v>
      </c>
      <c r="T10" s="1">
        <v>19.095154217161401</v>
      </c>
      <c r="U10" s="1">
        <v>18.282130911133098</v>
      </c>
      <c r="V10" s="1">
        <v>1.8989543749342599</v>
      </c>
      <c r="W10" s="8">
        <v>20.057065150721598</v>
      </c>
      <c r="X10" s="8">
        <v>18.132377771752399</v>
      </c>
      <c r="Y10" s="8">
        <v>19.180511570165901</v>
      </c>
      <c r="Z10" s="8">
        <v>17.420608326868301</v>
      </c>
      <c r="AA10" s="8">
        <v>2.1106580723418</v>
      </c>
      <c r="AB10" s="8">
        <v>1.70905470524863</v>
      </c>
      <c r="AI10" s="1"/>
      <c r="AJ10" s="1">
        <v>8.3831651396900006E-2</v>
      </c>
      <c r="AK10" s="1">
        <v>0.59169388117780197</v>
      </c>
      <c r="AM10" s="1">
        <f t="shared" si="2"/>
        <v>4.2208874651779221E-2</v>
      </c>
      <c r="AN10" s="1">
        <f t="shared" si="4"/>
        <v>0.29791531535763266</v>
      </c>
      <c r="AO10" s="1"/>
      <c r="AP10" s="1">
        <v>6.2061216982030903E-2</v>
      </c>
      <c r="AQ10" s="1">
        <v>0.41377605073845303</v>
      </c>
      <c r="AR10" s="1"/>
      <c r="AS10" s="1">
        <f t="shared" si="5"/>
        <v>3.1247554887464397E-2</v>
      </c>
      <c r="AT10" s="1"/>
    </row>
    <row r="11" spans="1:46">
      <c r="B11">
        <v>12</v>
      </c>
      <c r="C11" s="1">
        <f t="shared" si="0"/>
        <v>9.5302499999999988</v>
      </c>
      <c r="D11" s="1">
        <f t="shared" si="1"/>
        <v>1.5846285850335731E-2</v>
      </c>
      <c r="E11" s="1">
        <v>0.6</v>
      </c>
      <c r="F11" s="1">
        <v>19.228344649023501</v>
      </c>
      <c r="G11" s="1">
        <v>3.8121</v>
      </c>
      <c r="H11" s="1">
        <v>2.2873000000000001</v>
      </c>
      <c r="I11" s="1">
        <f t="shared" si="3"/>
        <v>1.6482215333227319</v>
      </c>
      <c r="J11" s="1">
        <v>19.304130997432701</v>
      </c>
      <c r="K11" s="10">
        <v>18.017754356097299</v>
      </c>
      <c r="L11" s="1">
        <v>1.6102608958914999</v>
      </c>
      <c r="M11" s="1">
        <v>21.597942519483301</v>
      </c>
      <c r="N11" s="1">
        <v>16.100255919884798</v>
      </c>
      <c r="O11" s="1">
        <v>20.4212478629358</v>
      </c>
      <c r="P11" s="1">
        <v>16.3416998622018</v>
      </c>
      <c r="Q11" s="1">
        <v>1.78948453615895</v>
      </c>
      <c r="R11" s="10">
        <v>1.4225497720845699</v>
      </c>
      <c r="S11" s="21">
        <v>0</v>
      </c>
      <c r="T11" s="1">
        <v>19.877148847096599</v>
      </c>
      <c r="U11" s="1">
        <v>18.311203584201799</v>
      </c>
      <c r="V11" s="1">
        <v>1.7410719814416999</v>
      </c>
      <c r="W11" s="8">
        <v>21.826520639528699</v>
      </c>
      <c r="X11" s="8">
        <v>17.4085744079627</v>
      </c>
      <c r="Y11" s="8">
        <v>19.849682694413399</v>
      </c>
      <c r="Z11" s="8">
        <v>16.8944836357648</v>
      </c>
      <c r="AA11" s="8">
        <v>1.8785024111783599</v>
      </c>
      <c r="AB11" s="8">
        <v>1.55998235199832</v>
      </c>
      <c r="AI11" s="1"/>
      <c r="AJ11" s="1">
        <v>0.112014057548483</v>
      </c>
      <c r="AK11" s="1">
        <v>0.32010996544293802</v>
      </c>
      <c r="AM11" s="1">
        <f t="shared" si="2"/>
        <v>6.1686824635250909E-2</v>
      </c>
      <c r="AN11" s="1">
        <f t="shared" si="4"/>
        <v>0.17628651023312719</v>
      </c>
      <c r="AO11" s="1"/>
      <c r="AP11" s="1">
        <v>9.2051855226462101E-2</v>
      </c>
      <c r="AQ11" s="1">
        <v>0.54525840795248404</v>
      </c>
      <c r="AR11" s="1"/>
      <c r="AS11" s="1">
        <f t="shared" si="5"/>
        <v>5.0693518072466019E-2</v>
      </c>
      <c r="AT11" s="1"/>
    </row>
    <row r="12" spans="1:46">
      <c r="B12">
        <v>13</v>
      </c>
      <c r="C12" s="1">
        <f t="shared" si="0"/>
        <v>10.797499999999999</v>
      </c>
      <c r="D12" s="1">
        <f t="shared" si="1"/>
        <v>1.1286239253740683E-2</v>
      </c>
      <c r="E12" s="1">
        <v>0.55000000000000004</v>
      </c>
      <c r="F12" s="1">
        <v>15.516100498008999</v>
      </c>
      <c r="G12" s="1">
        <v>4.319</v>
      </c>
      <c r="H12" s="1">
        <v>2.3754</v>
      </c>
      <c r="I12" s="1">
        <f t="shared" si="3"/>
        <v>1.4547777974483878</v>
      </c>
      <c r="J12" s="6"/>
      <c r="K12" s="6"/>
      <c r="L12" s="6"/>
      <c r="M12" s="6"/>
      <c r="N12" s="6"/>
      <c r="O12" s="6"/>
      <c r="P12" s="6"/>
      <c r="Q12" s="6"/>
      <c r="R12" s="6"/>
      <c r="S12" s="24"/>
      <c r="T12" s="6"/>
      <c r="U12" s="6"/>
      <c r="V12" s="6"/>
      <c r="W12" s="14"/>
      <c r="X12" s="14"/>
      <c r="Y12" s="14"/>
      <c r="Z12" s="14"/>
      <c r="AA12" s="14"/>
      <c r="AB12" s="14"/>
      <c r="AC12" t="s">
        <v>37</v>
      </c>
      <c r="AI12" s="1"/>
      <c r="AJ12" s="1">
        <v>7.0094692483406495E-2</v>
      </c>
      <c r="AK12" s="1">
        <v>0.40716995351938801</v>
      </c>
      <c r="AM12" s="1">
        <f t="shared" si="2"/>
        <v>5.4197999196361583E-2</v>
      </c>
      <c r="AN12" s="1">
        <f t="shared" si="4"/>
        <v>0.31482835621042893</v>
      </c>
      <c r="AO12" s="1"/>
      <c r="AP12" s="1">
        <v>7.2915235654031699E-2</v>
      </c>
      <c r="AQ12" s="1">
        <v>0.45368369467953401</v>
      </c>
      <c r="AR12" s="1"/>
      <c r="AS12" s="1">
        <f t="shared" si="5"/>
        <v>5.6378874681777776E-2</v>
      </c>
      <c r="AT12" s="1"/>
    </row>
    <row r="13" spans="1:46">
      <c r="B13">
        <v>14</v>
      </c>
      <c r="C13" s="1">
        <f t="shared" si="0"/>
        <v>12.287999999999998</v>
      </c>
      <c r="D13" s="1">
        <f t="shared" si="1"/>
        <v>1.0505090492556343E-2</v>
      </c>
      <c r="E13" s="1">
        <v>0.5</v>
      </c>
      <c r="F13" s="1">
        <v>16.435810266493899</v>
      </c>
      <c r="G13" s="1">
        <v>4.9151999999999996</v>
      </c>
      <c r="H13" s="1">
        <v>2.4575999999999998</v>
      </c>
      <c r="I13" s="1">
        <f t="shared" si="3"/>
        <v>1.2783173232380345</v>
      </c>
      <c r="J13" s="7"/>
      <c r="K13" s="7"/>
      <c r="L13" s="7"/>
      <c r="M13" s="7"/>
      <c r="N13" s="7"/>
      <c r="O13" s="7"/>
      <c r="P13" s="7"/>
      <c r="Q13" s="7"/>
      <c r="R13" s="7"/>
      <c r="S13" s="25"/>
      <c r="T13" s="7"/>
      <c r="U13" s="7"/>
      <c r="V13" s="7"/>
      <c r="W13" s="23"/>
      <c r="X13" s="23"/>
      <c r="Y13" s="23"/>
      <c r="Z13" s="23"/>
      <c r="AA13" s="23"/>
      <c r="AB13" s="23"/>
      <c r="AC13" t="s">
        <v>38</v>
      </c>
      <c r="AI13" s="1"/>
      <c r="AJ13" s="1">
        <v>0.115891072674803</v>
      </c>
      <c r="AK13" s="1">
        <v>0.53941128219801404</v>
      </c>
      <c r="AM13" s="1">
        <f t="shared" si="2"/>
        <v>9.6271459692639852E-2</v>
      </c>
      <c r="AN13" s="1">
        <f t="shared" si="4"/>
        <v>0.4480924225940992</v>
      </c>
      <c r="AO13" s="1"/>
      <c r="AP13" s="1">
        <v>7.7364781909314298E-2</v>
      </c>
      <c r="AQ13" s="1">
        <v>1.2956214163345501</v>
      </c>
      <c r="AR13" s="1"/>
      <c r="AS13" s="1">
        <f t="shared" si="5"/>
        <v>6.4267422082734504E-2</v>
      </c>
      <c r="AT13" s="1"/>
    </row>
    <row r="14" spans="1:46">
      <c r="B14">
        <v>33</v>
      </c>
      <c r="C14" s="1">
        <f t="shared" si="0"/>
        <v>1.5247499999999998</v>
      </c>
      <c r="D14" s="1">
        <f t="shared" si="1"/>
        <v>8.9562183975406023E-2</v>
      </c>
      <c r="E14" s="1">
        <v>1.6</v>
      </c>
      <c r="F14" s="1">
        <v>17.387351585567</v>
      </c>
      <c r="G14" s="1">
        <v>0.6099</v>
      </c>
      <c r="H14" s="1">
        <v>0.9758</v>
      </c>
      <c r="I14" s="1">
        <f t="shared" si="3"/>
        <v>10.301992633513013</v>
      </c>
      <c r="J14" s="1">
        <v>8.1105241330185596</v>
      </c>
      <c r="K14" s="1">
        <v>8.4640120463479107</v>
      </c>
      <c r="L14" s="1">
        <v>6.5148384584357402</v>
      </c>
      <c r="M14" s="1">
        <v>10.481662763489799</v>
      </c>
      <c r="N14" s="1">
        <v>6.5786585492624097</v>
      </c>
      <c r="O14" s="1">
        <v>9.7205714663172103</v>
      </c>
      <c r="P14" s="1">
        <v>7.2199292676029403</v>
      </c>
      <c r="Q14" s="1">
        <v>6.8271426477123303</v>
      </c>
      <c r="R14" s="1">
        <v>6.0643415790539397</v>
      </c>
      <c r="S14" s="21">
        <v>1</v>
      </c>
      <c r="T14" s="1">
        <v>8.6061127627066192</v>
      </c>
      <c r="U14" s="1">
        <v>11.786261355394499</v>
      </c>
      <c r="V14" s="1">
        <v>7.4788089469909496</v>
      </c>
      <c r="W14" s="8">
        <v>9.6926307826436595</v>
      </c>
      <c r="X14" s="8">
        <v>7.1906197030798902</v>
      </c>
      <c r="Y14" s="8">
        <v>12.438851944122501</v>
      </c>
      <c r="Z14" s="8">
        <v>10.404342419705401</v>
      </c>
      <c r="AA14" s="8">
        <v>7.6716958888121196</v>
      </c>
      <c r="AB14" s="8">
        <v>6.5659592104289697</v>
      </c>
      <c r="AI14" s="1"/>
      <c r="AJ14" s="1">
        <v>0.33041380188806202</v>
      </c>
      <c r="AK14" s="1">
        <v>1.99883382551922</v>
      </c>
      <c r="AM14" s="1">
        <f t="shared" si="2"/>
        <v>3.2194440114158653E-2</v>
      </c>
      <c r="AN14" s="1">
        <f t="shared" si="4"/>
        <v>0.1947598300256059</v>
      </c>
      <c r="AO14" s="1"/>
      <c r="AP14" s="1">
        <v>0.97290724291311403</v>
      </c>
      <c r="AQ14" s="1">
        <v>6.3399922225155398</v>
      </c>
      <c r="AR14" s="1"/>
      <c r="AS14" s="1">
        <f t="shared" si="5"/>
        <v>9.4796899492742226E-2</v>
      </c>
      <c r="AT14" s="1"/>
    </row>
    <row r="15" spans="1:46">
      <c r="B15">
        <v>34</v>
      </c>
      <c r="C15" s="1">
        <f t="shared" si="0"/>
        <v>1.3505</v>
      </c>
      <c r="D15" s="1">
        <f t="shared" si="1"/>
        <v>9.8174249371553488E-2</v>
      </c>
      <c r="E15" s="1">
        <v>1.7</v>
      </c>
      <c r="F15" s="1">
        <v>16.881160404393398</v>
      </c>
      <c r="G15" s="1">
        <v>0.54020000000000001</v>
      </c>
      <c r="H15" s="1">
        <v>0.91839999999999999</v>
      </c>
      <c r="I15" s="1">
        <f t="shared" si="3"/>
        <v>11.631220487189163</v>
      </c>
      <c r="J15" s="1">
        <v>7.2827079704921998</v>
      </c>
      <c r="K15" s="10">
        <v>7.4745216284579401</v>
      </c>
      <c r="L15" s="10">
        <v>6.0320814194076098</v>
      </c>
      <c r="M15" s="1">
        <v>8.4760981584867494</v>
      </c>
      <c r="N15" s="1">
        <v>5.9187030092463697</v>
      </c>
      <c r="O15" s="1">
        <v>8.6462678417638408</v>
      </c>
      <c r="P15" s="1">
        <v>6.0420333601258598</v>
      </c>
      <c r="Q15" s="1">
        <v>6.4284035124795604</v>
      </c>
      <c r="R15" s="1">
        <v>5.5085538793235704</v>
      </c>
      <c r="S15" s="21">
        <v>1</v>
      </c>
      <c r="T15" s="1">
        <v>6.8036790676200898</v>
      </c>
      <c r="U15" s="1">
        <v>10.7039927835383</v>
      </c>
      <c r="V15" s="1">
        <v>7.4127617617773502</v>
      </c>
      <c r="W15" s="8">
        <v>7.6183626872386601</v>
      </c>
      <c r="X15" s="8">
        <v>5.7017620483704299</v>
      </c>
      <c r="Y15" s="8">
        <v>11.6180379676398</v>
      </c>
      <c r="Z15" s="8">
        <v>9.5903146701722495</v>
      </c>
      <c r="AA15" s="8">
        <v>7.8265407609204196</v>
      </c>
      <c r="AB15" s="8">
        <v>6.8362438808233001</v>
      </c>
      <c r="AI15" s="1"/>
      <c r="AJ15" s="1">
        <v>0.61122355752415503</v>
      </c>
      <c r="AK15" s="1">
        <v>2.8823063045016899</v>
      </c>
      <c r="AM15" s="1">
        <f t="shared" si="2"/>
        <v>5.4331271249019278E-2</v>
      </c>
      <c r="AN15" s="1">
        <f t="shared" si="4"/>
        <v>0.25620636463517032</v>
      </c>
      <c r="AO15" s="1"/>
      <c r="AP15" s="1">
        <v>0.400515552039443</v>
      </c>
      <c r="AQ15" s="1">
        <v>3.0827113108040698</v>
      </c>
      <c r="AR15" s="1"/>
      <c r="AS15" s="1">
        <f t="shared" si="5"/>
        <v>3.5601571355413142E-2</v>
      </c>
      <c r="AT15" s="1"/>
    </row>
    <row r="16" spans="1:46">
      <c r="B16">
        <v>35</v>
      </c>
      <c r="C16" s="1">
        <f t="shared" si="0"/>
        <v>1.20475</v>
      </c>
      <c r="D16" s="1">
        <f t="shared" si="1"/>
        <v>0.11103121480904617</v>
      </c>
      <c r="E16" s="1">
        <v>1.8</v>
      </c>
      <c r="F16" s="1">
        <v>17.031470440745998</v>
      </c>
      <c r="G16" s="1">
        <v>0.4819</v>
      </c>
      <c r="H16" s="1">
        <v>0.86739999999999995</v>
      </c>
      <c r="I16" s="1">
        <f t="shared" si="3"/>
        <v>13.03835921805268</v>
      </c>
      <c r="J16" s="1">
        <v>5.1363185323214999</v>
      </c>
      <c r="K16" s="11">
        <v>5.3469154968123798</v>
      </c>
      <c r="L16" s="10">
        <v>4.6925713627585903</v>
      </c>
      <c r="M16" s="1">
        <v>6.1813762821184604</v>
      </c>
      <c r="N16" s="1">
        <v>3.9996117686708001</v>
      </c>
      <c r="O16" s="1">
        <v>6.0354443703537202</v>
      </c>
      <c r="P16" s="1">
        <v>4.5642620346193796</v>
      </c>
      <c r="Q16" s="1">
        <v>4.8980072725568196</v>
      </c>
      <c r="R16" s="1">
        <v>4.4635255760735397</v>
      </c>
      <c r="S16" s="21">
        <v>1</v>
      </c>
      <c r="T16" s="1">
        <v>4.8957972791957696</v>
      </c>
      <c r="U16" s="6">
        <v>9.3887453816278299</v>
      </c>
      <c r="V16" s="1">
        <v>6.6713797196465698</v>
      </c>
      <c r="W16" s="8">
        <v>5.3417721468836703</v>
      </c>
      <c r="X16" s="8">
        <v>4.3880556411896796</v>
      </c>
      <c r="Y16" s="8">
        <v>10.200745286621901</v>
      </c>
      <c r="Z16" s="8">
        <v>8.1127670442171702</v>
      </c>
      <c r="AA16" s="8">
        <v>6.9605564580274999</v>
      </c>
      <c r="AB16" s="8">
        <v>6.43408194984488</v>
      </c>
      <c r="AI16" s="1"/>
      <c r="AJ16" s="1">
        <v>0.40986311652254198</v>
      </c>
      <c r="AK16" s="1">
        <v>4.3546619839103302</v>
      </c>
      <c r="AM16" s="1">
        <f t="shared" si="2"/>
        <v>3.2213737722793553E-2</v>
      </c>
      <c r="AN16" s="1">
        <f t="shared" si="4"/>
        <v>0.34226046054425091</v>
      </c>
      <c r="AO16" s="1"/>
      <c r="AP16" s="1">
        <v>0.24686569049930501</v>
      </c>
      <c r="AQ16" s="1">
        <v>3.6451604591956901</v>
      </c>
      <c r="AR16" s="1"/>
      <c r="AS16" s="1">
        <f t="shared" si="5"/>
        <v>1.9402737855440971E-2</v>
      </c>
      <c r="AT16" s="1"/>
    </row>
    <row r="17" spans="1:46">
      <c r="B17">
        <v>37</v>
      </c>
      <c r="C17" s="1">
        <f t="shared" si="0"/>
        <v>1.0812499999999998</v>
      </c>
      <c r="D17" s="1">
        <f t="shared" si="1"/>
        <v>0.12351384266647365</v>
      </c>
      <c r="E17" s="1">
        <v>1.9</v>
      </c>
      <c r="F17" s="1">
        <v>17.004030389556998</v>
      </c>
      <c r="G17" s="1">
        <v>0.4325</v>
      </c>
      <c r="H17" s="1">
        <v>0.82169999999999999</v>
      </c>
      <c r="I17" s="1">
        <f t="shared" si="3"/>
        <v>14.527596085964362</v>
      </c>
      <c r="J17" s="1">
        <v>3.74866396782443</v>
      </c>
      <c r="K17" s="11">
        <v>4.1898499796330402</v>
      </c>
      <c r="L17" s="12">
        <v>4.0928670661194904</v>
      </c>
      <c r="M17" s="1">
        <v>4.7801476946287398</v>
      </c>
      <c r="N17" s="1">
        <v>2.9719518753948901</v>
      </c>
      <c r="O17" s="1">
        <v>5.2935586713955098</v>
      </c>
      <c r="P17" s="1">
        <v>2.5479853761118898</v>
      </c>
      <c r="Q17" s="1">
        <v>4.3274210681345497</v>
      </c>
      <c r="R17" s="1">
        <v>3.86137252245305</v>
      </c>
      <c r="S17" s="21">
        <v>1</v>
      </c>
      <c r="T17" s="1">
        <v>3.1582238696346301</v>
      </c>
      <c r="U17" s="1">
        <v>7.5416152280479398</v>
      </c>
      <c r="V17" s="1">
        <v>5.34231255903694</v>
      </c>
      <c r="W17" s="8">
        <v>4.1329762557871597</v>
      </c>
      <c r="X17" s="8">
        <v>2.39513159858299</v>
      </c>
      <c r="Y17" s="8">
        <v>8.5008606719198507</v>
      </c>
      <c r="Z17" s="8">
        <v>6.76281968086339</v>
      </c>
      <c r="AA17" s="8">
        <v>5.7962281492435999</v>
      </c>
      <c r="AB17" s="8">
        <v>4.8991739977933699</v>
      </c>
      <c r="AI17" s="1"/>
      <c r="AJ17" s="1">
        <v>0.87373389959785697</v>
      </c>
      <c r="AK17" s="1">
        <v>1.12524407761042</v>
      </c>
      <c r="AM17" s="1">
        <f t="shared" si="2"/>
        <v>6.1732082028452123E-2</v>
      </c>
      <c r="AN17" s="1">
        <f t="shared" si="4"/>
        <v>7.9502076928739521E-2</v>
      </c>
      <c r="AO17" s="1"/>
      <c r="AP17" s="1">
        <v>0.38433275135808498</v>
      </c>
      <c r="AQ17" s="1">
        <v>1.9506265925567301</v>
      </c>
      <c r="AR17" s="1"/>
      <c r="AS17" s="1">
        <f t="shared" si="5"/>
        <v>2.7154332622298303E-2</v>
      </c>
      <c r="AT17" s="1"/>
    </row>
    <row r="18" spans="1:46">
      <c r="B18">
        <v>38</v>
      </c>
      <c r="C18" s="1">
        <f t="shared" si="0"/>
        <v>0.9757499999999999</v>
      </c>
      <c r="D18" s="1">
        <f t="shared" si="1"/>
        <v>0.13444223634561042</v>
      </c>
      <c r="E18" s="1">
        <v>2</v>
      </c>
      <c r="F18" s="32">
        <v>16.7026125381764</v>
      </c>
      <c r="G18" s="1">
        <v>0.39029999999999998</v>
      </c>
      <c r="H18" s="1">
        <v>0.78069999999999995</v>
      </c>
      <c r="I18" s="1">
        <f t="shared" si="3"/>
        <v>16.098348212092201</v>
      </c>
      <c r="J18" s="1">
        <v>2.9358498591406299</v>
      </c>
      <c r="K18" s="11">
        <v>2.9316505067582201</v>
      </c>
      <c r="L18" s="10">
        <v>3.0767192808580202</v>
      </c>
      <c r="M18" s="1">
        <v>3.7882752098833001</v>
      </c>
      <c r="N18" s="1">
        <v>2.1048814346279401</v>
      </c>
      <c r="O18" s="1">
        <v>3.4463115282044998</v>
      </c>
      <c r="P18" s="1">
        <v>2.48109701916457</v>
      </c>
      <c r="Q18" s="1">
        <v>3.41773665052918</v>
      </c>
      <c r="R18" s="1">
        <v>2.8990264980401501</v>
      </c>
      <c r="S18" s="21">
        <v>1</v>
      </c>
      <c r="T18" s="1">
        <v>2.8678143220178498</v>
      </c>
      <c r="U18" s="1">
        <v>6.9195934663964804</v>
      </c>
      <c r="V18" s="1">
        <v>5.0167965497717297</v>
      </c>
      <c r="W18" s="8">
        <v>4.1076474018525202</v>
      </c>
      <c r="X18" s="8">
        <v>2.0440813682899099</v>
      </c>
      <c r="Y18" s="8">
        <v>7.7078120252484696</v>
      </c>
      <c r="Z18" s="8">
        <v>6.0422865900804696</v>
      </c>
      <c r="AA18" s="8">
        <v>5.1466996269974903</v>
      </c>
      <c r="AB18" s="8">
        <v>4.8650953075231698</v>
      </c>
      <c r="AI18" s="1"/>
      <c r="AJ18" s="1">
        <v>0.33271416741990201</v>
      </c>
      <c r="AK18" s="1">
        <v>1.4011022934388699</v>
      </c>
      <c r="AM18" s="1">
        <f t="shared" si="2"/>
        <v>2.1596478336543736E-2</v>
      </c>
      <c r="AN18" s="1">
        <f t="shared" si="4"/>
        <v>9.0945557149497855E-2</v>
      </c>
      <c r="AO18" s="1"/>
      <c r="AP18" s="1">
        <v>0.174677404734664</v>
      </c>
      <c r="AQ18" s="1">
        <v>1.4423125517942801</v>
      </c>
      <c r="AR18" s="1"/>
      <c r="AS18" s="1">
        <f t="shared" si="5"/>
        <v>1.1338311249231759E-2</v>
      </c>
      <c r="AT18" s="1"/>
    </row>
    <row r="19" spans="1:46">
      <c r="B19">
        <v>67</v>
      </c>
      <c r="C19" s="1">
        <f t="shared" si="0"/>
        <v>1.9914999999999998</v>
      </c>
      <c r="D19" s="1">
        <f t="shared" si="1"/>
        <v>8.4372433024678617E-2</v>
      </c>
      <c r="E19" s="1">
        <v>1.4</v>
      </c>
      <c r="F19" s="32">
        <v>21.393951272027302</v>
      </c>
      <c r="G19" s="1">
        <v>0.79659999999999997</v>
      </c>
      <c r="H19" s="1">
        <v>1.1152</v>
      </c>
      <c r="I19" s="1">
        <f t="shared" si="3"/>
        <v>7.8875035239512759</v>
      </c>
      <c r="J19" s="7"/>
      <c r="K19" s="7"/>
      <c r="L19" s="7"/>
      <c r="M19" s="7"/>
      <c r="N19" s="7"/>
      <c r="O19" s="7"/>
      <c r="P19" s="7"/>
      <c r="Q19" s="7"/>
      <c r="R19" s="7"/>
      <c r="S19" s="25"/>
      <c r="T19" s="7"/>
      <c r="U19" s="7"/>
      <c r="V19" s="7"/>
      <c r="W19" s="23"/>
      <c r="X19" s="23"/>
      <c r="Y19" s="23"/>
      <c r="Z19" s="23"/>
      <c r="AA19" s="23"/>
      <c r="AB19" s="23"/>
      <c r="AC19" t="s">
        <v>38</v>
      </c>
      <c r="AI19" s="1"/>
      <c r="AJ19" s="1">
        <v>1.33802925747954</v>
      </c>
      <c r="AK19" s="1">
        <v>1.58548665837474</v>
      </c>
      <c r="AM19" s="1">
        <f t="shared" si="2"/>
        <v>0.13839245351738447</v>
      </c>
      <c r="AN19" s="1">
        <f t="shared" si="4"/>
        <v>0.1639869886588893</v>
      </c>
      <c r="AO19" s="1"/>
      <c r="AP19" s="1">
        <v>0.153355463443023</v>
      </c>
      <c r="AQ19" s="1">
        <v>1.2295184021818899</v>
      </c>
      <c r="AR19" s="1"/>
      <c r="AS19" s="1">
        <f t="shared" si="5"/>
        <v>1.5861565602947991E-2</v>
      </c>
      <c r="AT19" s="1"/>
    </row>
    <row r="20" spans="1:46">
      <c r="B20">
        <v>68</v>
      </c>
      <c r="C20" s="1">
        <f t="shared" si="0"/>
        <v>1.9914999999999998</v>
      </c>
      <c r="D20" s="1">
        <f t="shared" si="1"/>
        <v>6.8676605494666407E-2</v>
      </c>
      <c r="E20" s="1">
        <v>1.4</v>
      </c>
      <c r="F20" s="1">
        <v>17.414028478370199</v>
      </c>
      <c r="G20" s="1">
        <v>0.79659999999999997</v>
      </c>
      <c r="H20" s="1">
        <v>1.1152</v>
      </c>
      <c r="I20" s="1">
        <f t="shared" si="3"/>
        <v>7.8875035239512759</v>
      </c>
      <c r="J20" s="1">
        <v>10.001699411417899</v>
      </c>
      <c r="K20" s="10">
        <v>10.107320526067401</v>
      </c>
      <c r="L20" s="10">
        <v>5.5152185354705203</v>
      </c>
      <c r="M20" s="1">
        <v>11.4332555377856</v>
      </c>
      <c r="N20" s="1">
        <v>8.6728901070906499</v>
      </c>
      <c r="O20" s="1">
        <v>11.349507594515201</v>
      </c>
      <c r="P20" s="1">
        <v>8.8393806281297707</v>
      </c>
      <c r="Q20" s="1">
        <v>5.6642510563231401</v>
      </c>
      <c r="R20" s="1">
        <v>5.3419802564566297</v>
      </c>
      <c r="S20" s="21">
        <v>0</v>
      </c>
      <c r="T20" s="1">
        <v>13.307008857084501</v>
      </c>
      <c r="U20" s="1">
        <v>15.349326011344299</v>
      </c>
      <c r="V20" s="1">
        <v>7.5240314998724598</v>
      </c>
      <c r="W20" s="8">
        <v>14.7246608154701</v>
      </c>
      <c r="X20" s="8">
        <v>11.3108826139039</v>
      </c>
      <c r="Y20" s="8">
        <v>16.536241589946101</v>
      </c>
      <c r="Z20" s="8">
        <v>14.4235642928515</v>
      </c>
      <c r="AA20" s="8">
        <v>7.6181889496966599</v>
      </c>
      <c r="AB20" s="8">
        <v>7.3526842456117496</v>
      </c>
      <c r="AI20" s="1"/>
      <c r="AJ20" s="1">
        <v>1.1721487002453299</v>
      </c>
      <c r="AK20" s="1">
        <v>1.6329899186530299</v>
      </c>
      <c r="AM20" s="1">
        <f t="shared" si="2"/>
        <v>0.14894339924708333</v>
      </c>
      <c r="AN20" s="1">
        <f t="shared" si="4"/>
        <v>0.20750188894079222</v>
      </c>
      <c r="AO20" s="1"/>
      <c r="AP20" s="1">
        <v>0.18113106854275701</v>
      </c>
      <c r="AQ20" s="1">
        <v>0.63896291546038197</v>
      </c>
      <c r="AR20" s="1"/>
      <c r="AS20" s="1">
        <f t="shared" si="5"/>
        <v>2.3016087508665194E-2</v>
      </c>
      <c r="AT20" s="1"/>
    </row>
    <row r="21" spans="1:46">
      <c r="B21">
        <v>69</v>
      </c>
      <c r="C21" s="1">
        <f t="shared" si="0"/>
        <v>1.9914999999999998</v>
      </c>
      <c r="D21" s="1">
        <f t="shared" si="1"/>
        <v>7.0078304111646783E-2</v>
      </c>
      <c r="E21" s="1">
        <v>1.4</v>
      </c>
      <c r="F21" s="1">
        <v>17.769451106765601</v>
      </c>
      <c r="G21" s="1">
        <v>0.79659999999999997</v>
      </c>
      <c r="H21" s="1">
        <v>1.1152</v>
      </c>
      <c r="I21" s="1">
        <f t="shared" si="3"/>
        <v>7.8875035239512759</v>
      </c>
      <c r="J21" s="1">
        <v>10.268084733375501</v>
      </c>
      <c r="K21" s="10">
        <v>10.4230945978268</v>
      </c>
      <c r="L21" s="10">
        <v>5.6852583616504999</v>
      </c>
      <c r="M21" s="1">
        <v>11.229048811076</v>
      </c>
      <c r="N21" s="1">
        <v>9.1177204918109602</v>
      </c>
      <c r="O21" s="1">
        <v>11.289306506560401</v>
      </c>
      <c r="P21" s="1">
        <v>9.5730806639090602</v>
      </c>
      <c r="Q21" s="1">
        <v>5.8376234013425901</v>
      </c>
      <c r="R21" s="1">
        <v>5.27738655352747</v>
      </c>
      <c r="S21" s="21">
        <v>0</v>
      </c>
      <c r="T21" s="1">
        <v>12.477201940479301</v>
      </c>
      <c r="U21" s="1">
        <v>13.939493822648901</v>
      </c>
      <c r="V21" s="1">
        <v>6.9700939358343996</v>
      </c>
      <c r="W21" s="8">
        <v>13.912038647406501</v>
      </c>
      <c r="X21" s="8">
        <v>10.3557313582326</v>
      </c>
      <c r="Y21" s="8">
        <v>14.7389805858282</v>
      </c>
      <c r="Z21" s="8">
        <v>12.991687972987799</v>
      </c>
      <c r="AA21" s="8">
        <v>7.0962726396336704</v>
      </c>
      <c r="AB21" s="8">
        <v>6.4192009428808197</v>
      </c>
      <c r="AI21" s="1"/>
      <c r="AJ21" s="1">
        <v>1.0100108772065699</v>
      </c>
      <c r="AK21" s="1">
        <v>1.0446065659423101</v>
      </c>
      <c r="AM21" s="1">
        <f t="shared" si="2"/>
        <v>0.12577370066009541</v>
      </c>
      <c r="AN21" s="1">
        <f t="shared" si="4"/>
        <v>0.13008180059978436</v>
      </c>
      <c r="AO21" s="1"/>
      <c r="AP21" s="1">
        <v>0.142882166595062</v>
      </c>
      <c r="AQ21" s="1">
        <v>1.48765832619029</v>
      </c>
      <c r="AR21" s="1"/>
      <c r="AS21" s="1">
        <f t="shared" si="5"/>
        <v>1.7792698332809914E-2</v>
      </c>
      <c r="AT21" s="1"/>
    </row>
    <row r="22" spans="1:46">
      <c r="B22">
        <v>70</v>
      </c>
      <c r="C22" s="1">
        <f t="shared" si="0"/>
        <v>1.3505</v>
      </c>
      <c r="D22" s="1">
        <f t="shared" si="1"/>
        <v>0.10170919477874019</v>
      </c>
      <c r="E22" s="1">
        <v>1.7</v>
      </c>
      <c r="F22" s="1">
        <v>17.4889978039303</v>
      </c>
      <c r="G22" s="1">
        <v>0.54020000000000001</v>
      </c>
      <c r="H22" s="1">
        <v>0.91839999999999999</v>
      </c>
      <c r="I22" s="1">
        <f t="shared" si="3"/>
        <v>11.631220487189163</v>
      </c>
      <c r="J22" s="1">
        <v>6.1101904257164499</v>
      </c>
      <c r="K22" s="10">
        <v>6.4331301070132598</v>
      </c>
      <c r="L22" s="10">
        <v>5.3618094455740799</v>
      </c>
      <c r="M22" s="1">
        <v>9.1905243579670497</v>
      </c>
      <c r="N22" s="1">
        <v>4.5499000483884204</v>
      </c>
      <c r="O22" s="1">
        <v>8.1164442703091293</v>
      </c>
      <c r="P22" s="1">
        <v>4.2333608499518496</v>
      </c>
      <c r="Q22" s="1">
        <v>5.9386573942997796</v>
      </c>
      <c r="R22" s="1">
        <v>4.9447429457167296</v>
      </c>
      <c r="S22" s="21">
        <v>1</v>
      </c>
      <c r="T22" s="1">
        <v>6.9360840267941697</v>
      </c>
      <c r="U22" s="1">
        <v>10.518736377956399</v>
      </c>
      <c r="V22" s="1">
        <v>7.1390300940251104</v>
      </c>
      <c r="W22" s="8">
        <v>9.0097949797906605</v>
      </c>
      <c r="X22" s="8">
        <v>5.42539408274527</v>
      </c>
      <c r="Y22" s="8">
        <v>11.862978942462099</v>
      </c>
      <c r="Z22" s="8">
        <v>9.0352935780851809</v>
      </c>
      <c r="AA22" s="8">
        <v>7.5350838655180503</v>
      </c>
      <c r="AB22" s="8">
        <v>6.5518485710507601</v>
      </c>
      <c r="AI22" s="1"/>
      <c r="AJ22" s="1">
        <v>1.69318192645268</v>
      </c>
      <c r="AK22" s="1">
        <v>1.5377141609649201</v>
      </c>
      <c r="AM22" s="1">
        <f t="shared" si="2"/>
        <v>0.145274965140304</v>
      </c>
      <c r="AN22" s="1">
        <f t="shared" si="4"/>
        <v>0.13193583491524102</v>
      </c>
      <c r="AO22" s="1"/>
      <c r="AP22" s="1">
        <v>0.10622274923182901</v>
      </c>
      <c r="AQ22" s="1">
        <v>1.51895360015712</v>
      </c>
      <c r="AR22" s="1"/>
      <c r="AS22" s="1">
        <f t="shared" si="5"/>
        <v>9.1139091143567566E-3</v>
      </c>
      <c r="AT22" s="1"/>
    </row>
    <row r="23" spans="1:46">
      <c r="B23">
        <v>71</v>
      </c>
      <c r="C23" s="1">
        <f t="shared" si="0"/>
        <v>1.0812499999999998</v>
      </c>
      <c r="D23" s="1">
        <f t="shared" si="1"/>
        <v>0.12081798339536977</v>
      </c>
      <c r="E23" s="1">
        <v>1.9</v>
      </c>
      <c r="F23" s="1">
        <v>16.632894070079001</v>
      </c>
      <c r="G23" s="1">
        <v>0.4325</v>
      </c>
      <c r="H23" s="1">
        <v>0.82169999999999999</v>
      </c>
      <c r="I23" s="1">
        <f t="shared" si="3"/>
        <v>14.527596085964362</v>
      </c>
      <c r="J23" s="1">
        <v>2.6019688856181999</v>
      </c>
      <c r="K23" s="11">
        <v>3.1004197779716201</v>
      </c>
      <c r="L23" s="10">
        <v>3.15352058771653</v>
      </c>
      <c r="M23" s="1">
        <v>4.0021181741818701</v>
      </c>
      <c r="N23" s="1">
        <v>1.68223080232545</v>
      </c>
      <c r="O23" s="1">
        <v>5.7977355647033297</v>
      </c>
      <c r="P23" s="1">
        <v>1.19203194919138</v>
      </c>
      <c r="Q23" s="1">
        <v>3.7622869319840899</v>
      </c>
      <c r="R23" s="1">
        <v>2.59735518792849</v>
      </c>
      <c r="S23" s="21">
        <v>1</v>
      </c>
      <c r="T23" s="1">
        <v>3.4266756642470901</v>
      </c>
      <c r="U23" s="1">
        <v>7.0787829423851196</v>
      </c>
      <c r="V23" s="1">
        <v>5.0656001701031999</v>
      </c>
      <c r="W23" s="8">
        <v>4.5247692695195703</v>
      </c>
      <c r="X23" s="8">
        <v>2.4968154487841598</v>
      </c>
      <c r="Y23" s="8">
        <v>8.5296313345701602</v>
      </c>
      <c r="Z23" s="8">
        <v>5.9406856760355398</v>
      </c>
      <c r="AA23" s="8">
        <v>5.43242920636163</v>
      </c>
      <c r="AB23" s="8">
        <v>4.81684281021621</v>
      </c>
      <c r="AI23" s="1"/>
      <c r="AJ23" s="1">
        <v>1.4069352302348499</v>
      </c>
      <c r="AK23" s="1">
        <v>1.4533684931825399</v>
      </c>
      <c r="AM23" s="1">
        <f t="shared" si="2"/>
        <v>0.10162250453041279</v>
      </c>
      <c r="AN23" s="1">
        <f t="shared" si="4"/>
        <v>0.10497636501585661</v>
      </c>
      <c r="AO23" s="1"/>
      <c r="AP23" s="1">
        <v>0.31339974480285199</v>
      </c>
      <c r="AQ23" s="1">
        <v>1.58683818462986</v>
      </c>
      <c r="AR23" s="1"/>
      <c r="AS23" s="1">
        <f t="shared" si="5"/>
        <v>2.2636768418075506E-2</v>
      </c>
      <c r="AT23" s="1"/>
    </row>
    <row r="24" spans="1:46">
      <c r="A24">
        <v>2</v>
      </c>
      <c r="B24">
        <v>15</v>
      </c>
      <c r="C24" s="1">
        <f t="shared" si="0"/>
        <v>1.7347499999999998</v>
      </c>
      <c r="D24" s="1">
        <f t="shared" si="1"/>
        <v>0.16218936921522353</v>
      </c>
      <c r="E24" s="1">
        <v>1.5</v>
      </c>
      <c r="F24" s="1">
        <v>35.823614232686801</v>
      </c>
      <c r="G24" s="1">
        <v>0.69389999999999996</v>
      </c>
      <c r="H24" s="1">
        <v>1.0408999999999999</v>
      </c>
      <c r="I24" s="1">
        <f t="shared" si="3"/>
        <v>9.0548858728629291</v>
      </c>
      <c r="J24" s="1">
        <v>16.911713362639201</v>
      </c>
      <c r="K24" s="10">
        <v>17.720938110045498</v>
      </c>
      <c r="L24" s="10">
        <v>12.297876610629199</v>
      </c>
      <c r="M24" s="1">
        <v>19.1250220928471</v>
      </c>
      <c r="N24" s="1">
        <v>12.062442485123301</v>
      </c>
      <c r="O24" s="1">
        <v>18.7544091192173</v>
      </c>
      <c r="P24" s="1">
        <v>16.6979900343397</v>
      </c>
      <c r="Q24" s="1">
        <v>12.468004139730599</v>
      </c>
      <c r="R24" s="1">
        <v>11.8445364926318</v>
      </c>
      <c r="S24" s="21">
        <v>1</v>
      </c>
      <c r="T24" s="1">
        <v>21.927647175060599</v>
      </c>
      <c r="U24" s="1">
        <v>26.8741737306399</v>
      </c>
      <c r="V24" s="1">
        <v>15.274297463242201</v>
      </c>
      <c r="W24" s="8">
        <v>23.215386610016001</v>
      </c>
      <c r="X24" s="8">
        <v>17.605422841851102</v>
      </c>
      <c r="Y24" s="8">
        <v>27.702166077803501</v>
      </c>
      <c r="Z24" s="8">
        <v>24.7870117961413</v>
      </c>
      <c r="AA24" s="8">
        <v>15.552275772722799</v>
      </c>
      <c r="AB24" s="8">
        <v>14.145945984468</v>
      </c>
      <c r="AE24" s="8"/>
      <c r="AI24" s="1"/>
      <c r="AJ24" s="1">
        <v>0.53707320823481297</v>
      </c>
      <c r="AK24" s="1">
        <v>3.4394578142637098</v>
      </c>
      <c r="AM24" s="1">
        <f t="shared" si="2"/>
        <v>2.8897380430365372E-2</v>
      </c>
      <c r="AN24" s="1">
        <f t="shared" si="4"/>
        <v>0.18506102968650906</v>
      </c>
      <c r="AO24" s="1"/>
      <c r="AP24" s="1">
        <v>0.219656783794138</v>
      </c>
      <c r="AQ24" s="1">
        <v>7.3010176159670896</v>
      </c>
      <c r="AR24" s="1"/>
      <c r="AS24" s="1">
        <f t="shared" si="5"/>
        <v>1.1818697242917649E-2</v>
      </c>
      <c r="AT24" s="1"/>
    </row>
    <row r="25" spans="1:46">
      <c r="B25">
        <v>16</v>
      </c>
      <c r="C25" s="1">
        <f t="shared" si="0"/>
        <v>2.4979999999999998</v>
      </c>
      <c r="D25" s="1">
        <f t="shared" si="1"/>
        <v>0.11465909801907107</v>
      </c>
      <c r="E25" s="1">
        <v>1.25</v>
      </c>
      <c r="F25" s="1">
        <v>36.467926740834301</v>
      </c>
      <c r="G25" s="1">
        <v>0.99919999999999998</v>
      </c>
      <c r="H25" s="1">
        <v>1.2490000000000001</v>
      </c>
      <c r="I25" s="1">
        <f t="shared" si="3"/>
        <v>6.2882158798834933</v>
      </c>
      <c r="J25" s="1">
        <v>24.660559974745901</v>
      </c>
      <c r="K25" s="10">
        <v>25.394800911114999</v>
      </c>
      <c r="L25" s="10">
        <v>10.3071491825346</v>
      </c>
      <c r="M25" s="1">
        <v>30.187604770218101</v>
      </c>
      <c r="N25" s="1">
        <v>21.0021356158861</v>
      </c>
      <c r="O25" s="1">
        <v>26.893545236436601</v>
      </c>
      <c r="P25" s="1">
        <v>23.9379694674024</v>
      </c>
      <c r="Q25" s="1">
        <v>10.6808228849447</v>
      </c>
      <c r="R25" s="1">
        <v>9.2154349986073996</v>
      </c>
      <c r="S25" s="21">
        <v>1</v>
      </c>
      <c r="T25" s="1">
        <v>26.083491139924298</v>
      </c>
      <c r="U25" s="1">
        <v>28.891821247649599</v>
      </c>
      <c r="V25" s="1">
        <v>10.9858114485016</v>
      </c>
      <c r="W25" s="8">
        <v>28.7871114928362</v>
      </c>
      <c r="X25" s="8">
        <v>22.4156803731588</v>
      </c>
      <c r="Y25" s="8">
        <v>30.3778437319713</v>
      </c>
      <c r="Z25" s="8">
        <v>27.481586500267301</v>
      </c>
      <c r="AA25" s="8">
        <v>11.3845951371017</v>
      </c>
      <c r="AB25" s="8">
        <v>9.9456101699108199</v>
      </c>
      <c r="AE25" s="8">
        <v>28.4</v>
      </c>
      <c r="AF25">
        <v>26.38</v>
      </c>
      <c r="AG25" s="1">
        <f>ABS(AF25-AE25)/AE25*100</f>
        <v>7.1126760563380271</v>
      </c>
      <c r="AI25" s="1"/>
      <c r="AJ25" s="1">
        <v>0.56319468771955905</v>
      </c>
      <c r="AK25" s="1">
        <v>6.9982730244604197</v>
      </c>
      <c r="AM25" s="1">
        <f t="shared" si="2"/>
        <v>4.2864464313214105E-2</v>
      </c>
      <c r="AN25" s="1">
        <f t="shared" si="4"/>
        <v>0.53263503873901108</v>
      </c>
      <c r="AO25" s="1"/>
      <c r="AP25" s="1">
        <v>0.32425873640451502</v>
      </c>
      <c r="AQ25" s="1">
        <v>2.7589381093815701</v>
      </c>
      <c r="AR25" s="1"/>
      <c r="AS25" s="1">
        <f t="shared" si="5"/>
        <v>2.4679169278280347E-2</v>
      </c>
      <c r="AT25" s="1"/>
    </row>
    <row r="26" spans="1:46">
      <c r="B26">
        <v>17</v>
      </c>
      <c r="C26" s="1">
        <f t="shared" si="0"/>
        <v>3.5427499999999998</v>
      </c>
      <c r="D26" s="1">
        <f t="shared" si="1"/>
        <v>7.8375884428368542E-2</v>
      </c>
      <c r="E26" s="1">
        <v>1.0489999999999999</v>
      </c>
      <c r="F26" s="1">
        <v>35.353554095095397</v>
      </c>
      <c r="G26" s="1">
        <v>1.4171</v>
      </c>
      <c r="H26" s="1">
        <v>1.4864999999999999</v>
      </c>
      <c r="I26" s="1">
        <f t="shared" si="3"/>
        <v>4.4338333972052686</v>
      </c>
      <c r="J26" s="1">
        <v>30.037167929294402</v>
      </c>
      <c r="K26" s="10">
        <v>30.7833713660537</v>
      </c>
      <c r="L26" s="10">
        <v>8.23563080248136</v>
      </c>
      <c r="M26" s="1">
        <v>33.004751262254999</v>
      </c>
      <c r="N26" s="1">
        <v>27.5228057568184</v>
      </c>
      <c r="O26" s="1">
        <v>32.138403400992097</v>
      </c>
      <c r="P26" s="1">
        <v>29.876921627160801</v>
      </c>
      <c r="Q26" s="1">
        <v>8.7127468751203807</v>
      </c>
      <c r="R26" s="1">
        <v>7.9768546916174898</v>
      </c>
      <c r="S26" s="21">
        <v>0</v>
      </c>
      <c r="T26" s="1">
        <v>30.7092614263542</v>
      </c>
      <c r="U26" s="1">
        <v>32.226621920775301</v>
      </c>
      <c r="V26" s="1">
        <v>8.4192516602473599</v>
      </c>
      <c r="W26" s="8">
        <v>34.059702426752501</v>
      </c>
      <c r="X26" s="8">
        <v>28.525002005445199</v>
      </c>
      <c r="Y26" s="8">
        <v>34.2112737675847</v>
      </c>
      <c r="Z26" s="8">
        <v>31.3154059412756</v>
      </c>
      <c r="AA26" s="8">
        <v>8.9503504832363792</v>
      </c>
      <c r="AB26" s="8">
        <v>7.9952969463546397</v>
      </c>
      <c r="AE26" s="8">
        <v>33.4</v>
      </c>
      <c r="AF26">
        <v>31.13</v>
      </c>
      <c r="AG26" s="1">
        <f>ABS(AF26-AE26)/AE26*100</f>
        <v>6.796407185628742</v>
      </c>
      <c r="AI26" s="1"/>
      <c r="AJ26" s="1">
        <v>0.30619019495417099</v>
      </c>
      <c r="AK26" s="1">
        <v>4.9036306579918101</v>
      </c>
      <c r="AM26" s="1">
        <f t="shared" si="2"/>
        <v>3.4092291769656349E-2</v>
      </c>
      <c r="AN26" s="1">
        <f t="shared" si="4"/>
        <v>0.54598746098943762</v>
      </c>
      <c r="AO26" s="1"/>
      <c r="AP26" s="1">
        <v>0.27958335473810098</v>
      </c>
      <c r="AQ26" s="1">
        <v>1.5228813282487601</v>
      </c>
      <c r="AR26" s="1"/>
      <c r="AS26" s="1">
        <f t="shared" si="5"/>
        <v>3.1129792726045057E-2</v>
      </c>
      <c r="AT26" s="1"/>
    </row>
    <row r="27" spans="1:46">
      <c r="B27">
        <v>18</v>
      </c>
      <c r="C27" s="1">
        <f t="shared" si="0"/>
        <v>4.7784999999999993</v>
      </c>
      <c r="D27" s="1">
        <f t="shared" si="1"/>
        <v>6.0206822283989499E-2</v>
      </c>
      <c r="E27" s="1">
        <v>0.9</v>
      </c>
      <c r="F27" s="1">
        <v>36.630885287473603</v>
      </c>
      <c r="G27" s="1">
        <v>1.9114</v>
      </c>
      <c r="H27" s="1">
        <v>1.7202</v>
      </c>
      <c r="I27" s="1">
        <f t="shared" si="3"/>
        <v>3.2872163373336751</v>
      </c>
      <c r="J27" s="1">
        <v>32.1194928481044</v>
      </c>
      <c r="K27" s="10">
        <v>32.637767267863303</v>
      </c>
      <c r="L27" s="10">
        <v>6.3252715694928403</v>
      </c>
      <c r="M27" s="1">
        <v>33.189818506149699</v>
      </c>
      <c r="N27" s="1">
        <v>30.779541679076999</v>
      </c>
      <c r="O27" s="1">
        <v>33.798893420152197</v>
      </c>
      <c r="P27" s="1">
        <v>31.4079214269989</v>
      </c>
      <c r="Q27" s="1">
        <v>6.5223277062012297</v>
      </c>
      <c r="R27" s="1">
        <v>6.0513748350139203</v>
      </c>
      <c r="S27" s="21">
        <v>0</v>
      </c>
      <c r="T27" s="1">
        <v>32.829144066496099</v>
      </c>
      <c r="U27" s="1">
        <v>34.023236059134803</v>
      </c>
      <c r="V27" s="1">
        <v>6.4731024604520098</v>
      </c>
      <c r="W27" s="8">
        <v>34.311175145224702</v>
      </c>
      <c r="X27" s="8">
        <v>31.881446345044399</v>
      </c>
      <c r="Y27" s="8">
        <v>34.886013950791501</v>
      </c>
      <c r="Z27" s="8">
        <v>33.201760787285799</v>
      </c>
      <c r="AA27" s="8">
        <v>6.6431925298990997</v>
      </c>
      <c r="AB27" s="8">
        <v>6.2892107138007498</v>
      </c>
      <c r="AI27" s="1"/>
      <c r="AJ27" s="1">
        <v>0.35369400557538699</v>
      </c>
      <c r="AK27" s="1">
        <v>3.9055054878548399</v>
      </c>
      <c r="AM27" s="1">
        <f t="shared" si="2"/>
        <v>5.1265992022794998E-2</v>
      </c>
      <c r="AN27" s="1">
        <f t="shared" si="4"/>
        <v>0.56608144336410915</v>
      </c>
      <c r="AO27" s="1"/>
      <c r="AP27" s="1">
        <v>0.32134441316399498</v>
      </c>
      <c r="AQ27" s="1">
        <v>3.9895806651358101</v>
      </c>
      <c r="AR27" s="1"/>
      <c r="AS27" s="1">
        <f t="shared" si="5"/>
        <v>4.6577097327491462E-2</v>
      </c>
      <c r="AT27" s="1"/>
    </row>
    <row r="28" spans="1:46">
      <c r="B28">
        <v>19</v>
      </c>
      <c r="C28" s="1">
        <f t="shared" si="0"/>
        <v>5.9565000000000001</v>
      </c>
      <c r="D28" s="1">
        <f t="shared" si="1"/>
        <v>4.7319693922406494E-2</v>
      </c>
      <c r="E28" s="1">
        <v>0.79949999999999999</v>
      </c>
      <c r="F28" s="1">
        <v>35.887498848934797</v>
      </c>
      <c r="G28" s="1">
        <v>2.3826000000000001</v>
      </c>
      <c r="H28" s="1">
        <v>1.9049</v>
      </c>
      <c r="I28" s="1">
        <f t="shared" si="3"/>
        <v>2.6371129468562016</v>
      </c>
      <c r="J28" s="1">
        <v>32.755758783028597</v>
      </c>
      <c r="K28" s="10">
        <v>32.742362349698297</v>
      </c>
      <c r="L28" s="10">
        <v>5.0147002326447501</v>
      </c>
      <c r="M28" s="1">
        <v>34.278675398319201</v>
      </c>
      <c r="N28" s="1">
        <v>29.3850556515984</v>
      </c>
      <c r="O28" s="1">
        <v>33.702903331577701</v>
      </c>
      <c r="P28" s="1">
        <v>31.335828709330102</v>
      </c>
      <c r="Q28" s="1">
        <v>5.3543977386981396</v>
      </c>
      <c r="R28" s="1">
        <v>4.6410935145324101</v>
      </c>
      <c r="S28" s="21">
        <v>0</v>
      </c>
      <c r="T28" s="1">
        <v>34.845982133320398</v>
      </c>
      <c r="U28" s="1">
        <v>35.015430422880598</v>
      </c>
      <c r="V28" s="1">
        <v>5.32428010074055</v>
      </c>
      <c r="W28" s="8">
        <v>37.110818749842203</v>
      </c>
      <c r="X28" s="8">
        <v>31.3986875358299</v>
      </c>
      <c r="Y28" s="8">
        <v>35.995617151408503</v>
      </c>
      <c r="Z28" s="8">
        <v>33.836239810177801</v>
      </c>
      <c r="AA28" s="8">
        <v>5.7380866275880003</v>
      </c>
      <c r="AB28" s="8">
        <v>4.9321370215654703</v>
      </c>
      <c r="AI28" s="1"/>
      <c r="AJ28" s="1">
        <v>0.29581456747158502</v>
      </c>
      <c r="AK28" s="1">
        <v>4.1484505166245498</v>
      </c>
      <c r="AM28" s="1">
        <f t="shared" si="2"/>
        <v>5.4553799377993831E-2</v>
      </c>
      <c r="AN28" s="1">
        <f t="shared" si="4"/>
        <v>0.76505271240642836</v>
      </c>
      <c r="AO28" s="1"/>
      <c r="AP28" s="1">
        <v>0.38439482207527997</v>
      </c>
      <c r="AQ28" s="1">
        <v>6.52403435782551</v>
      </c>
      <c r="AR28" s="1"/>
      <c r="AS28" s="1">
        <f t="shared" si="5"/>
        <v>7.0889673164756459E-2</v>
      </c>
      <c r="AT28" s="1"/>
    </row>
    <row r="29" spans="1:46">
      <c r="B29">
        <v>20</v>
      </c>
      <c r="C29" s="1">
        <f t="shared" si="0"/>
        <v>7.4934999999999992</v>
      </c>
      <c r="D29" s="1">
        <f t="shared" si="1"/>
        <v>3.9161592256144219E-2</v>
      </c>
      <c r="E29" s="1">
        <v>0.7</v>
      </c>
      <c r="F29" s="1">
        <v>37.364155564355897</v>
      </c>
      <c r="G29" s="1">
        <v>2.9973999999999998</v>
      </c>
      <c r="H29" s="1">
        <v>2.0981999999999998</v>
      </c>
      <c r="I29" s="1">
        <f t="shared" si="3"/>
        <v>2.0962118193032584</v>
      </c>
      <c r="J29" s="1">
        <v>36.379173115428102</v>
      </c>
      <c r="K29" s="10">
        <v>32.815593990360902</v>
      </c>
      <c r="L29" s="10">
        <v>4.2318337724041797</v>
      </c>
      <c r="M29" s="1">
        <v>43.024123998288204</v>
      </c>
      <c r="N29" s="1">
        <v>32.829346822200101</v>
      </c>
      <c r="O29" s="1">
        <v>35.0549463102152</v>
      </c>
      <c r="P29" s="1">
        <v>28.312394157720899</v>
      </c>
      <c r="Q29" s="1">
        <v>4.7745969573010596</v>
      </c>
      <c r="R29" s="1">
        <v>3.74100062044463</v>
      </c>
      <c r="S29" s="21">
        <v>0</v>
      </c>
      <c r="T29" s="1">
        <v>39.0342438695818</v>
      </c>
      <c r="U29" s="1">
        <v>35.7971807655071</v>
      </c>
      <c r="V29" s="1">
        <v>4.5209849186951496</v>
      </c>
      <c r="W29" s="8">
        <v>45.269716841101904</v>
      </c>
      <c r="X29" s="8">
        <v>35.428725380763602</v>
      </c>
      <c r="Y29" s="8">
        <v>38.5919753959001</v>
      </c>
      <c r="Z29" s="8">
        <v>32.058203420965498</v>
      </c>
      <c r="AA29" s="8">
        <v>5.0510213965437698</v>
      </c>
      <c r="AB29" s="8">
        <v>4.0406276659346902</v>
      </c>
      <c r="AI29" s="1"/>
      <c r="AJ29" s="1">
        <v>0.26502898681095599</v>
      </c>
      <c r="AK29" s="1">
        <v>16.607685426273601</v>
      </c>
      <c r="AM29" s="1">
        <f t="shared" si="2"/>
        <v>5.9058227290925268E-2</v>
      </c>
      <c r="AN29" s="1">
        <f t="shared" si="4"/>
        <v>3.7008044760804535</v>
      </c>
      <c r="AO29" s="1"/>
      <c r="AP29" s="1">
        <v>0.58515146471381896</v>
      </c>
      <c r="AQ29" s="1">
        <v>4.5337010670767404</v>
      </c>
      <c r="AR29" s="1"/>
      <c r="AS29" s="1">
        <f t="shared" si="5"/>
        <v>0.13039331515588756</v>
      </c>
      <c r="AT29" s="1"/>
    </row>
    <row r="30" spans="1:46">
      <c r="B30">
        <v>21</v>
      </c>
      <c r="C30" s="1">
        <f t="shared" si="0"/>
        <v>8.4397500000000001</v>
      </c>
      <c r="D30" s="1">
        <f t="shared" si="1"/>
        <v>3.5531399926271259E-2</v>
      </c>
      <c r="E30" s="1">
        <v>0.65</v>
      </c>
      <c r="F30" s="1">
        <v>38.181415045657097</v>
      </c>
      <c r="G30" s="1">
        <v>3.3759000000000001</v>
      </c>
      <c r="H30" s="1">
        <v>2.1943000000000001</v>
      </c>
      <c r="I30" s="1">
        <f t="shared" si="3"/>
        <v>1.8611882186023241</v>
      </c>
      <c r="J30" s="1">
        <v>37.8013646331828</v>
      </c>
      <c r="K30" s="10">
        <v>35.067894773449403</v>
      </c>
      <c r="L30" s="10">
        <v>3.77368823223452</v>
      </c>
      <c r="M30" s="1">
        <v>41.455951057591101</v>
      </c>
      <c r="N30" s="1">
        <v>34.184065315829798</v>
      </c>
      <c r="O30" s="1">
        <v>36.366121239189603</v>
      </c>
      <c r="P30" s="1">
        <v>33.383970980615999</v>
      </c>
      <c r="Q30" s="1">
        <v>4.0538765397860299</v>
      </c>
      <c r="R30" s="1">
        <v>3.50743067819388</v>
      </c>
      <c r="S30" s="21">
        <v>0</v>
      </c>
      <c r="T30" s="1">
        <v>40.036126791144902</v>
      </c>
      <c r="U30" s="1">
        <v>36.917422076698699</v>
      </c>
      <c r="V30" s="1">
        <v>3.9887880553334401</v>
      </c>
      <c r="W30" s="8">
        <v>44.421156799638801</v>
      </c>
      <c r="X30" s="8">
        <v>35.500983579719502</v>
      </c>
      <c r="Y30" s="8">
        <v>38.810191253922603</v>
      </c>
      <c r="Z30" s="8">
        <v>34.880000763379499</v>
      </c>
      <c r="AA30" s="8">
        <v>4.3088911579438101</v>
      </c>
      <c r="AB30" s="8">
        <v>3.4919375318986501</v>
      </c>
      <c r="AI30" s="1"/>
      <c r="AJ30" s="1">
        <v>0.15841853409319101</v>
      </c>
      <c r="AK30" s="1">
        <v>7.7715769684591098</v>
      </c>
      <c r="AM30" s="1">
        <f t="shared" si="2"/>
        <v>3.8908191372228174E-2</v>
      </c>
      <c r="AN30" s="1">
        <f t="shared" si="4"/>
        <v>1.90872870831472</v>
      </c>
      <c r="AO30" s="1"/>
      <c r="AP30" s="1">
        <v>0.99269794051545501</v>
      </c>
      <c r="AQ30" s="1">
        <v>7.6717287337798199</v>
      </c>
      <c r="AR30" s="1"/>
      <c r="AS30" s="1">
        <f t="shared" si="5"/>
        <v>0.24381037020372356</v>
      </c>
      <c r="AT30" s="1"/>
    </row>
    <row r="31" spans="1:46">
      <c r="B31">
        <v>22</v>
      </c>
      <c r="C31" s="1">
        <f t="shared" si="0"/>
        <v>9.5302499999999988</v>
      </c>
      <c r="D31" s="1">
        <f t="shared" si="1"/>
        <v>3.1612705663136099E-2</v>
      </c>
      <c r="E31" s="1">
        <v>0.6</v>
      </c>
      <c r="F31" s="1">
        <v>38.359777522632498</v>
      </c>
      <c r="G31" s="1">
        <v>3.8121</v>
      </c>
      <c r="H31" s="1">
        <v>2.2873000000000001</v>
      </c>
      <c r="I31" s="1">
        <f t="shared" si="3"/>
        <v>1.6482215333227319</v>
      </c>
      <c r="J31" s="1">
        <v>40.453539466445903</v>
      </c>
      <c r="K31" s="12">
        <v>35.464297224852899</v>
      </c>
      <c r="L31" s="10">
        <v>3.51136084941853</v>
      </c>
      <c r="M31" s="1">
        <v>43.382782392399797</v>
      </c>
      <c r="N31" s="1">
        <v>34.367057984853702</v>
      </c>
      <c r="O31" s="1">
        <v>38.265021015322297</v>
      </c>
      <c r="P31" s="1">
        <v>33.604460216582503</v>
      </c>
      <c r="Q31" s="1">
        <v>3.8451521442859602</v>
      </c>
      <c r="R31" s="1">
        <v>3.1930516418292698</v>
      </c>
      <c r="S31" s="21">
        <v>0</v>
      </c>
      <c r="T31" s="1">
        <v>41.808027776508602</v>
      </c>
      <c r="U31" s="1">
        <v>35.678052190473799</v>
      </c>
      <c r="V31" s="1">
        <v>3.55947149943142</v>
      </c>
      <c r="W31" s="8">
        <v>45.011791090872102</v>
      </c>
      <c r="X31" s="8">
        <v>35.202717647401002</v>
      </c>
      <c r="Y31" s="8">
        <v>38.326786142199801</v>
      </c>
      <c r="Z31" s="8">
        <v>34.272808525800698</v>
      </c>
      <c r="AA31" s="8">
        <v>3.9168487063756201</v>
      </c>
      <c r="AB31" s="8">
        <v>3.1420120523777402</v>
      </c>
      <c r="AI31" s="1"/>
      <c r="AJ31" s="1">
        <v>0.236499568009571</v>
      </c>
      <c r="AK31" s="1">
        <v>6.7778010755030804</v>
      </c>
      <c r="AM31" s="1">
        <f t="shared" si="2"/>
        <v>6.5285397986743904E-2</v>
      </c>
      <c r="AN31" s="1">
        <f t="shared" si="4"/>
        <v>1.8710031667850324</v>
      </c>
      <c r="AO31" s="1"/>
      <c r="AP31" s="1">
        <v>3.17191883317677</v>
      </c>
      <c r="AQ31" s="1">
        <v>11.1795024025764</v>
      </c>
      <c r="AR31" s="1"/>
      <c r="AS31" s="1">
        <f t="shared" si="5"/>
        <v>0.87560406620790687</v>
      </c>
      <c r="AT31" s="1"/>
    </row>
    <row r="32" spans="1:46">
      <c r="B32">
        <v>23</v>
      </c>
      <c r="C32" s="1">
        <f t="shared" si="0"/>
        <v>10.797499999999999</v>
      </c>
      <c r="D32" s="1">
        <f t="shared" si="1"/>
        <v>2.3002977509294843E-2</v>
      </c>
      <c r="E32" s="1">
        <v>0.55000000000000004</v>
      </c>
      <c r="F32" s="1">
        <v>31.6240425852539</v>
      </c>
      <c r="G32" s="1">
        <v>4.319</v>
      </c>
      <c r="H32" s="1">
        <v>2.3754</v>
      </c>
      <c r="I32" s="1">
        <f t="shared" si="3"/>
        <v>1.4547777974483878</v>
      </c>
      <c r="J32" s="1">
        <v>38.073319380890801</v>
      </c>
      <c r="K32" s="13">
        <v>27.753975094040999</v>
      </c>
      <c r="L32" s="11">
        <v>2.8280525895983701</v>
      </c>
      <c r="M32" s="1">
        <v>43.801522344052998</v>
      </c>
      <c r="N32" s="1">
        <v>32.570794677713003</v>
      </c>
      <c r="O32" s="1">
        <v>31.8913243394957</v>
      </c>
      <c r="P32" s="1">
        <v>24.0279810714331</v>
      </c>
      <c r="Q32" s="1">
        <v>3.0153566317736402</v>
      </c>
      <c r="R32" s="1">
        <v>2.2467539998223902</v>
      </c>
      <c r="S32" s="21">
        <v>0</v>
      </c>
      <c r="T32" s="1">
        <v>39.912421593528201</v>
      </c>
      <c r="U32" s="1">
        <v>28.388064881246301</v>
      </c>
      <c r="V32" s="1">
        <v>2.8640340467165299</v>
      </c>
      <c r="W32" s="8">
        <v>43.083889421890703</v>
      </c>
      <c r="X32" s="8">
        <v>31.672095014117598</v>
      </c>
      <c r="Y32" s="8">
        <v>33.463194038348803</v>
      </c>
      <c r="Z32" s="8">
        <v>24.396106241744601</v>
      </c>
      <c r="AA32" s="8">
        <v>3.0713484131649902</v>
      </c>
      <c r="AB32" s="8">
        <v>2.3159129501433302</v>
      </c>
      <c r="AI32" s="1"/>
      <c r="AJ32" s="1">
        <v>0.12646940024237599</v>
      </c>
      <c r="AK32" s="1">
        <v>4.0712043880673203</v>
      </c>
      <c r="AM32" s="1">
        <f t="shared" si="2"/>
        <v>4.7978733108791381E-2</v>
      </c>
      <c r="AN32" s="1">
        <f t="shared" si="4"/>
        <v>1.5444939913692484</v>
      </c>
      <c r="AO32" s="1"/>
      <c r="AP32" s="1">
        <v>0.61251769640510501</v>
      </c>
      <c r="AQ32" s="1">
        <v>3.65720829396327</v>
      </c>
      <c r="AR32" s="1"/>
      <c r="AS32" s="1">
        <f t="shared" si="5"/>
        <v>0.23237101641907906</v>
      </c>
      <c r="AT32" s="1"/>
    </row>
    <row r="33" spans="1:46">
      <c r="B33">
        <v>24</v>
      </c>
      <c r="C33" s="1">
        <f t="shared" si="0"/>
        <v>12.287999999999998</v>
      </c>
      <c r="D33" s="1">
        <f t="shared" si="1"/>
        <v>2.1509398566367528E-2</v>
      </c>
      <c r="E33" s="1">
        <v>0.5</v>
      </c>
      <c r="F33" s="1">
        <v>33.652674770742003</v>
      </c>
      <c r="G33" s="1">
        <v>4.9151999999999996</v>
      </c>
      <c r="H33" s="1">
        <v>2.4575999999999998</v>
      </c>
      <c r="I33" s="1">
        <f t="shared" si="3"/>
        <v>1.2783173232380345</v>
      </c>
      <c r="J33" s="1">
        <v>36.6372472256527</v>
      </c>
      <c r="K33" s="13">
        <v>29.144527044482999</v>
      </c>
      <c r="L33" s="11">
        <v>2.3166758209756901</v>
      </c>
      <c r="M33" s="1">
        <v>42.769728099115397</v>
      </c>
      <c r="N33" s="1">
        <v>34.733645354184603</v>
      </c>
      <c r="O33" s="1">
        <v>35.582076717335497</v>
      </c>
      <c r="P33" s="1">
        <v>23.223392321865699</v>
      </c>
      <c r="Q33" s="1">
        <v>2.8330318721221301</v>
      </c>
      <c r="R33" s="1">
        <v>2.2023160863501601</v>
      </c>
      <c r="S33" s="21">
        <v>0</v>
      </c>
      <c r="T33" s="1">
        <v>38.7464319443703</v>
      </c>
      <c r="U33" s="6">
        <v>31.021049694456298</v>
      </c>
      <c r="V33" s="6">
        <v>2.4260891353853</v>
      </c>
      <c r="W33" s="8">
        <v>41.059410102929398</v>
      </c>
      <c r="X33" s="8">
        <v>32.201228510354298</v>
      </c>
      <c r="Y33" s="8">
        <v>35.873333867170899</v>
      </c>
      <c r="Z33" s="8">
        <v>25.2752688870419</v>
      </c>
      <c r="AA33" s="8">
        <v>2.8674652518605499</v>
      </c>
      <c r="AB33" s="12">
        <v>2.3340090279238401</v>
      </c>
      <c r="AI33" s="1"/>
      <c r="AJ33" s="1">
        <v>0.26440532625329499</v>
      </c>
      <c r="AK33" s="1">
        <v>3.9422629355661098</v>
      </c>
      <c r="AM33" s="1">
        <f t="shared" si="2"/>
        <v>0.10727272286788839</v>
      </c>
      <c r="AN33" s="1">
        <f t="shared" si="4"/>
        <v>1.5994279894127563</v>
      </c>
      <c r="AO33" s="1"/>
      <c r="AP33" s="1">
        <v>0.23039901228930901</v>
      </c>
      <c r="AQ33" s="1">
        <v>4.5810164491127603</v>
      </c>
      <c r="AR33" s="1"/>
      <c r="AS33" s="1">
        <f t="shared" si="5"/>
        <v>9.3475913456710316E-2</v>
      </c>
      <c r="AT33" s="1"/>
    </row>
    <row r="34" spans="1:46">
      <c r="B34">
        <v>39</v>
      </c>
      <c r="C34" s="1">
        <f t="shared" si="0"/>
        <v>1.5247499999999998</v>
      </c>
      <c r="D34" s="1">
        <f t="shared" si="1"/>
        <v>0.16164779124627268</v>
      </c>
      <c r="E34" s="1">
        <v>1.6</v>
      </c>
      <c r="F34" s="32">
        <v>31.3818495114086</v>
      </c>
      <c r="G34" s="1">
        <v>0.6099</v>
      </c>
      <c r="H34" s="1">
        <v>0.9758</v>
      </c>
      <c r="I34" s="1">
        <f t="shared" si="3"/>
        <v>10.301992633513013</v>
      </c>
      <c r="J34" s="1">
        <v>15.268217410694501</v>
      </c>
      <c r="K34" s="8">
        <v>14.6433164865559</v>
      </c>
      <c r="L34" s="8">
        <v>12.0238465828066</v>
      </c>
      <c r="M34" s="1">
        <v>18.943183033618102</v>
      </c>
      <c r="N34" s="1">
        <v>11.7518328206099</v>
      </c>
      <c r="O34" s="1">
        <v>16.674266652652999</v>
      </c>
      <c r="P34" s="1">
        <v>12.219769554299001</v>
      </c>
      <c r="Q34" s="1">
        <v>12.785155479314801</v>
      </c>
      <c r="R34" s="1">
        <v>11.437125318102201</v>
      </c>
      <c r="S34" s="21">
        <v>1</v>
      </c>
      <c r="T34" s="1">
        <v>18.008526988889699</v>
      </c>
      <c r="U34" s="1">
        <v>22.884232128040601</v>
      </c>
      <c r="V34" s="1">
        <v>14.423046942814899</v>
      </c>
      <c r="W34" s="8">
        <v>20.732051697532601</v>
      </c>
      <c r="X34" s="8">
        <v>15.602862985343499</v>
      </c>
      <c r="Y34" s="8">
        <v>24.028533773347899</v>
      </c>
      <c r="Z34" s="8">
        <v>20.188802547843199</v>
      </c>
      <c r="AA34" s="8">
        <v>14.862960880606</v>
      </c>
      <c r="AB34" s="8">
        <v>12.8662873358171</v>
      </c>
      <c r="AI34" s="1"/>
      <c r="AJ34" s="1">
        <v>2.3626173072216901</v>
      </c>
      <c r="AK34" s="1">
        <v>0.97160960484315995</v>
      </c>
      <c r="AM34" s="1">
        <f t="shared" si="2"/>
        <v>0.12754721440269512</v>
      </c>
      <c r="AN34" s="1">
        <f t="shared" si="4"/>
        <v>5.2452886976595801E-2</v>
      </c>
      <c r="AO34" s="1"/>
      <c r="AP34" s="1">
        <v>0.67505721856747003</v>
      </c>
      <c r="AQ34" s="1">
        <v>3.87003413517002</v>
      </c>
      <c r="AR34" s="1"/>
      <c r="AS34" s="1">
        <f t="shared" si="5"/>
        <v>3.6443340835407241E-2</v>
      </c>
      <c r="AT34" s="1"/>
    </row>
    <row r="35" spans="1:46">
      <c r="B35">
        <v>41</v>
      </c>
      <c r="C35" s="1">
        <f t="shared" si="0"/>
        <v>1.3505</v>
      </c>
      <c r="D35" s="1">
        <f t="shared" si="1"/>
        <v>0.17395056246313695</v>
      </c>
      <c r="E35" s="1">
        <v>1.7</v>
      </c>
      <c r="F35" s="32">
        <v>29.910973255941499</v>
      </c>
      <c r="G35" s="1">
        <v>0.54020000000000001</v>
      </c>
      <c r="H35" s="1">
        <v>0.91839999999999999</v>
      </c>
      <c r="I35" s="1">
        <f t="shared" si="3"/>
        <v>11.631220487189163</v>
      </c>
      <c r="J35" s="1">
        <v>11.5390671836224</v>
      </c>
      <c r="K35" s="13">
        <v>10.739064548201601</v>
      </c>
      <c r="L35" s="8">
        <v>10.3189327342008</v>
      </c>
      <c r="M35" s="1">
        <v>16.936537322852502</v>
      </c>
      <c r="N35" s="1">
        <v>3.6654304949204599</v>
      </c>
      <c r="O35" s="1">
        <v>13.556760016384301</v>
      </c>
      <c r="P35" s="1">
        <v>8.4677349751578408</v>
      </c>
      <c r="Q35" s="1">
        <v>11.585756396938599</v>
      </c>
      <c r="R35" s="1">
        <v>9.3771750934486402</v>
      </c>
      <c r="S35" s="21">
        <v>1</v>
      </c>
      <c r="T35" s="1">
        <v>15.1917992090833</v>
      </c>
      <c r="U35" s="1">
        <v>20.6553263228509</v>
      </c>
      <c r="V35" s="1">
        <v>13.6355149342102</v>
      </c>
      <c r="W35" s="8">
        <v>18.2483443904758</v>
      </c>
      <c r="X35" s="8">
        <v>11.414938350496501</v>
      </c>
      <c r="Y35" s="8">
        <v>22.4450558307081</v>
      </c>
      <c r="Z35" s="8">
        <v>18.4637605767483</v>
      </c>
      <c r="AA35" s="8">
        <v>14.613275491247</v>
      </c>
      <c r="AB35" s="8">
        <v>12.3829782427729</v>
      </c>
      <c r="AI35" s="1"/>
      <c r="AJ35" s="1">
        <v>1.0512313930769099</v>
      </c>
      <c r="AK35" s="1">
        <v>9.1748640488642206</v>
      </c>
      <c r="AM35" s="1">
        <f t="shared" si="2"/>
        <v>5.2737538613613098E-2</v>
      </c>
      <c r="AN35" s="1">
        <f t="shared" si="4"/>
        <v>0.46027901205974298</v>
      </c>
      <c r="AO35" s="1"/>
      <c r="AP35" s="1">
        <v>0.83197896745961297</v>
      </c>
      <c r="AQ35" s="1">
        <v>5.4074016665771403</v>
      </c>
      <c r="AR35" s="1"/>
      <c r="AS35" s="1">
        <f t="shared" si="5"/>
        <v>4.1738215973260231E-2</v>
      </c>
      <c r="AT35" s="1"/>
    </row>
    <row r="36" spans="1:46">
      <c r="B36">
        <v>42</v>
      </c>
      <c r="C36" s="1">
        <f t="shared" si="0"/>
        <v>1.20475</v>
      </c>
      <c r="D36" s="1">
        <f t="shared" si="1"/>
        <v>0.19141040943869905</v>
      </c>
      <c r="E36" s="1">
        <v>1.8</v>
      </c>
      <c r="F36" s="1">
        <v>29.361119177277399</v>
      </c>
      <c r="G36" s="1">
        <v>0.4819</v>
      </c>
      <c r="H36" s="1">
        <v>0.86739999999999995</v>
      </c>
      <c r="I36" s="1">
        <f t="shared" si="3"/>
        <v>13.03835921805268</v>
      </c>
      <c r="J36" s="1">
        <v>8.2630109382403294</v>
      </c>
      <c r="K36" s="13">
        <v>7.8307137784982102</v>
      </c>
      <c r="L36" s="8">
        <v>8.4357978761413399</v>
      </c>
      <c r="M36" s="1">
        <v>10.305785836054</v>
      </c>
      <c r="N36" s="1">
        <v>6.3802025626316698</v>
      </c>
      <c r="O36" s="1">
        <v>9.8966809464291092</v>
      </c>
      <c r="P36" s="1">
        <v>5.7784967271225502</v>
      </c>
      <c r="Q36" s="1">
        <v>9.5241867980422796</v>
      </c>
      <c r="R36" s="1">
        <v>7.5598923111503202</v>
      </c>
      <c r="S36" s="21">
        <v>1</v>
      </c>
      <c r="T36" s="1">
        <v>11.411743754506199</v>
      </c>
      <c r="U36" s="1">
        <v>16.285747323079601</v>
      </c>
      <c r="V36" s="1">
        <v>11.4148264851598</v>
      </c>
      <c r="W36" s="8">
        <v>13.882739998000901</v>
      </c>
      <c r="X36" s="8">
        <v>7.7495650042009698</v>
      </c>
      <c r="Y36" s="8">
        <v>18.4354784825289</v>
      </c>
      <c r="Z36" s="8">
        <v>13.8838004563647</v>
      </c>
      <c r="AA36" s="8">
        <v>12.3696856029353</v>
      </c>
      <c r="AB36" s="8">
        <v>10.3858126832552</v>
      </c>
      <c r="AI36" s="1"/>
      <c r="AJ36" s="1">
        <v>1.36201195481452</v>
      </c>
      <c r="AK36" s="1">
        <v>3.90152091784431</v>
      </c>
      <c r="AM36" s="1">
        <f t="shared" si="2"/>
        <v>6.2095873293272159E-2</v>
      </c>
      <c r="AN36" s="1">
        <f t="shared" si="4"/>
        <v>0.17787534662168478</v>
      </c>
      <c r="AO36" s="1"/>
      <c r="AP36" s="1">
        <v>0.57302830728739795</v>
      </c>
      <c r="AQ36" s="1">
        <v>4.4800701758847099</v>
      </c>
      <c r="AR36" s="1"/>
      <c r="AS36" s="1">
        <f t="shared" si="5"/>
        <v>2.6125096066151762E-2</v>
      </c>
      <c r="AT36" s="1"/>
    </row>
    <row r="37" spans="1:46">
      <c r="B37">
        <v>43</v>
      </c>
      <c r="C37" s="1">
        <f t="shared" ref="C37:C76" si="6">G37/0.4</f>
        <v>1.0812499999999998</v>
      </c>
      <c r="D37" s="1">
        <f t="shared" ref="D37:D76" si="7">I37*F37*0.001/2</f>
        <v>0.17734584674549708</v>
      </c>
      <c r="E37" s="1">
        <v>1.9</v>
      </c>
      <c r="F37" s="32">
        <v>24.415029946604498</v>
      </c>
      <c r="G37" s="1">
        <v>0.4325</v>
      </c>
      <c r="H37" s="1">
        <v>0.82169999999999999</v>
      </c>
      <c r="I37" s="1">
        <f t="shared" si="3"/>
        <v>14.527596085964362</v>
      </c>
      <c r="J37" s="14"/>
      <c r="K37" s="14"/>
      <c r="L37" s="14"/>
      <c r="M37" s="14"/>
      <c r="N37" s="14"/>
      <c r="O37" s="14"/>
      <c r="P37" s="14"/>
      <c r="Q37" s="14"/>
      <c r="R37" s="14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t="s">
        <v>37</v>
      </c>
      <c r="AI37" s="1"/>
      <c r="AJ37" s="1">
        <v>0.69164304191864001</v>
      </c>
      <c r="AK37" s="1">
        <v>8.4490482292396294</v>
      </c>
      <c r="AM37" s="1">
        <f t="shared" ref="AM37:AM67" si="8">AJ37/2*PI()/180/D37</f>
        <v>3.4033636962789285E-2</v>
      </c>
      <c r="AN37" s="1">
        <f t="shared" si="4"/>
        <v>0.41575180069383938</v>
      </c>
      <c r="AO37" s="1"/>
      <c r="AP37" s="1">
        <v>0.84001717802096398</v>
      </c>
      <c r="AQ37" s="1">
        <v>7.96609747485049</v>
      </c>
      <c r="AR37" s="1"/>
      <c r="AS37" s="1">
        <f t="shared" si="5"/>
        <v>4.1334674024863849E-2</v>
      </c>
      <c r="AT37" s="1"/>
    </row>
    <row r="38" spans="1:46">
      <c r="B38">
        <v>44</v>
      </c>
      <c r="C38" s="1">
        <f t="shared" si="6"/>
        <v>0.90225</v>
      </c>
      <c r="D38" s="1">
        <f t="shared" si="7"/>
        <v>0.23005698175453632</v>
      </c>
      <c r="E38" s="1">
        <v>2.08</v>
      </c>
      <c r="F38" s="32">
        <v>26.428494674616498</v>
      </c>
      <c r="G38" s="1">
        <v>0.3609</v>
      </c>
      <c r="H38" s="1">
        <v>0.75060000000000004</v>
      </c>
      <c r="I38" s="1">
        <f t="shared" si="3"/>
        <v>17.409768099694059</v>
      </c>
      <c r="J38" s="14"/>
      <c r="K38" s="14"/>
      <c r="L38" s="14"/>
      <c r="M38" s="14"/>
      <c r="N38" s="14"/>
      <c r="O38" s="14"/>
      <c r="P38" s="14"/>
      <c r="Q38" s="14"/>
      <c r="R38" s="14"/>
      <c r="S38" s="22"/>
      <c r="T38" s="14"/>
      <c r="U38" s="14"/>
      <c r="V38" s="14"/>
      <c r="W38" s="14"/>
      <c r="X38" s="14"/>
      <c r="Y38" s="14"/>
      <c r="Z38" s="14"/>
      <c r="AA38" s="14"/>
      <c r="AB38" s="14"/>
      <c r="AC38" t="s">
        <v>37</v>
      </c>
      <c r="AI38" s="1"/>
      <c r="AJ38" s="1">
        <v>2.75733502874666</v>
      </c>
      <c r="AK38" s="1">
        <v>2.83268605316609</v>
      </c>
      <c r="AM38" s="1">
        <f t="shared" si="8"/>
        <v>0.10459272843010074</v>
      </c>
      <c r="AN38" s="1">
        <f t="shared" si="4"/>
        <v>0.10745098437356282</v>
      </c>
      <c r="AO38" s="1"/>
      <c r="AP38" s="1">
        <v>1.22056581549487</v>
      </c>
      <c r="AQ38" s="1">
        <v>6.5742821352124903</v>
      </c>
      <c r="AR38" s="1"/>
      <c r="AS38" s="1">
        <f t="shared" si="5"/>
        <v>4.629916478780164E-2</v>
      </c>
      <c r="AT38" s="1"/>
    </row>
    <row r="39" spans="1:46">
      <c r="B39">
        <v>74</v>
      </c>
      <c r="C39" s="1">
        <f t="shared" si="6"/>
        <v>1.9914999999999998</v>
      </c>
      <c r="D39" s="1">
        <f t="shared" si="7"/>
        <v>0.13064278984240713</v>
      </c>
      <c r="E39" s="1">
        <v>1.4</v>
      </c>
      <c r="F39" s="1">
        <v>33.126524621053001</v>
      </c>
      <c r="G39" s="1">
        <v>0.79659999999999997</v>
      </c>
      <c r="H39" s="1">
        <v>1.1152</v>
      </c>
      <c r="I39" s="1">
        <f t="shared" si="3"/>
        <v>7.8875035239512759</v>
      </c>
      <c r="J39" s="10">
        <v>17.264527594705001</v>
      </c>
      <c r="K39" s="12">
        <v>18.691714865831301</v>
      </c>
      <c r="L39" s="12">
        <v>9.9915808446498104</v>
      </c>
      <c r="M39" s="1">
        <v>21.345059756644901</v>
      </c>
      <c r="N39" s="1">
        <v>14.5581772827981</v>
      </c>
      <c r="O39" s="1">
        <v>24.215344625060499</v>
      </c>
      <c r="P39" s="1">
        <v>14.6453582211682</v>
      </c>
      <c r="Q39" s="1">
        <v>11.7060881704399</v>
      </c>
      <c r="R39" s="1">
        <v>9.0719860270965498</v>
      </c>
      <c r="S39" s="21">
        <v>1</v>
      </c>
      <c r="T39" s="1">
        <v>18.9695451512051</v>
      </c>
      <c r="U39" s="1">
        <v>21.8272415322242</v>
      </c>
      <c r="V39" s="1">
        <v>10.887098906714099</v>
      </c>
      <c r="W39" s="8">
        <v>21.3947110709619</v>
      </c>
      <c r="X39" s="8">
        <v>15.355860259864</v>
      </c>
      <c r="Y39" s="8">
        <v>23.976712310464801</v>
      </c>
      <c r="Z39" s="8">
        <v>19.344928278272</v>
      </c>
      <c r="AA39" s="8">
        <v>11.362357733470001</v>
      </c>
      <c r="AB39" s="8">
        <v>8.6974767282265102</v>
      </c>
      <c r="AI39" s="1"/>
      <c r="AJ39" s="1">
        <v>3.78415304324708</v>
      </c>
      <c r="AK39" s="1">
        <v>3.5044783522871499</v>
      </c>
      <c r="AM39" s="1">
        <f t="shared" si="8"/>
        <v>0.25277296237968955</v>
      </c>
      <c r="AN39" s="1">
        <f t="shared" si="4"/>
        <v>0.23409131834240055</v>
      </c>
      <c r="AO39" s="1"/>
      <c r="AP39" s="1">
        <v>1.0449128633337601</v>
      </c>
      <c r="AQ39" s="1">
        <v>6.74008471045825</v>
      </c>
      <c r="AR39" s="1"/>
      <c r="AS39" s="1">
        <f t="shared" si="5"/>
        <v>6.9797842971720578E-2</v>
      </c>
      <c r="AT39" s="1"/>
    </row>
    <row r="40" spans="1:46">
      <c r="B40">
        <v>77</v>
      </c>
      <c r="C40" s="1">
        <f t="shared" si="6"/>
        <v>1.5247499999999998</v>
      </c>
      <c r="D40" s="1">
        <f t="shared" si="7"/>
        <v>0.16492702165441972</v>
      </c>
      <c r="E40" s="1">
        <v>1.6</v>
      </c>
      <c r="F40" s="1">
        <v>32.018470119635303</v>
      </c>
      <c r="G40" s="1">
        <v>0.6099</v>
      </c>
      <c r="H40" s="1">
        <v>0.9758</v>
      </c>
      <c r="I40" s="1">
        <f t="shared" si="3"/>
        <v>10.301992633513013</v>
      </c>
      <c r="J40" s="10">
        <v>13.9032352236473</v>
      </c>
      <c r="K40" s="12">
        <v>13.6379527137927</v>
      </c>
      <c r="L40" s="12">
        <v>11.392507695462699</v>
      </c>
      <c r="M40" s="1">
        <v>15.1930638682131</v>
      </c>
      <c r="N40" s="1">
        <v>12.3199174114838</v>
      </c>
      <c r="O40" s="1">
        <v>15.285315262148201</v>
      </c>
      <c r="P40" s="1">
        <v>11.923278508610499</v>
      </c>
      <c r="Q40" s="1">
        <v>11.7033513289739</v>
      </c>
      <c r="R40" s="1">
        <v>10.997843162529101</v>
      </c>
      <c r="S40" s="21">
        <v>1</v>
      </c>
      <c r="T40" s="1">
        <v>19.4273374527634</v>
      </c>
      <c r="U40" s="1">
        <v>23.629366410923598</v>
      </c>
      <c r="V40" s="1">
        <v>14.9810169273858</v>
      </c>
      <c r="W40" s="8">
        <v>21.194232022180302</v>
      </c>
      <c r="X40" s="8">
        <v>17.219868371414801</v>
      </c>
      <c r="Y40" s="8">
        <v>25.7259505942476</v>
      </c>
      <c r="Z40" s="8">
        <v>21.3503023318031</v>
      </c>
      <c r="AA40" s="8">
        <v>15.298221946345899</v>
      </c>
      <c r="AB40" s="8">
        <v>14.3745719624581</v>
      </c>
      <c r="AI40" s="1"/>
      <c r="AJ40" s="1">
        <v>3.5597800357154399</v>
      </c>
      <c r="AK40" s="1">
        <v>2.5572113622500501</v>
      </c>
      <c r="AM40" s="1">
        <f t="shared" si="8"/>
        <v>0.18835567891409505</v>
      </c>
      <c r="AN40" s="1">
        <f t="shared" si="4"/>
        <v>0.13530759693882086</v>
      </c>
      <c r="AO40" s="1"/>
      <c r="AP40" s="1">
        <v>1.11587013351869</v>
      </c>
      <c r="AQ40" s="1">
        <v>22.446899960569901</v>
      </c>
      <c r="AR40" s="1"/>
      <c r="AS40" s="1">
        <f t="shared" si="5"/>
        <v>5.9043107852205526E-2</v>
      </c>
      <c r="AT40" s="1"/>
    </row>
    <row r="41" spans="1:46">
      <c r="B41">
        <v>78</v>
      </c>
      <c r="C41" s="1">
        <f t="shared" si="6"/>
        <v>1.5247499999999998</v>
      </c>
      <c r="D41" s="1">
        <f t="shared" si="7"/>
        <v>0.15909221420171082</v>
      </c>
      <c r="E41" s="1">
        <v>1.6</v>
      </c>
      <c r="F41" s="32">
        <v>30.885716940657499</v>
      </c>
      <c r="G41" s="1">
        <v>0.6099</v>
      </c>
      <c r="H41" s="1">
        <v>0.9758</v>
      </c>
      <c r="I41" s="1">
        <f t="shared" si="3"/>
        <v>10.301992633513013</v>
      </c>
      <c r="J41" s="10">
        <v>15.486873896745101</v>
      </c>
      <c r="K41" s="12">
        <v>14.7327436311919</v>
      </c>
      <c r="L41" s="12">
        <v>11.755648498271301</v>
      </c>
      <c r="M41" s="1">
        <v>16.8651554754716</v>
      </c>
      <c r="N41" s="1">
        <v>14.033268199366599</v>
      </c>
      <c r="O41" s="1">
        <v>17.648412304635901</v>
      </c>
      <c r="P41" s="1">
        <v>12.0827176866934</v>
      </c>
      <c r="Q41" s="1">
        <v>12.628287778883401</v>
      </c>
      <c r="R41" s="1">
        <v>11.2811914038962</v>
      </c>
      <c r="S41" s="21">
        <v>1</v>
      </c>
      <c r="T41" s="1">
        <v>17.6590268870176</v>
      </c>
      <c r="U41" s="6">
        <v>22.284706127380399</v>
      </c>
      <c r="V41" s="1">
        <v>13.833345667507601</v>
      </c>
      <c r="W41" s="8">
        <v>19.070596267033199</v>
      </c>
      <c r="X41" s="8">
        <v>15.5755397463595</v>
      </c>
      <c r="Y41" s="8">
        <v>24.2413266044171</v>
      </c>
      <c r="Z41" s="8">
        <v>20.655057130362401</v>
      </c>
      <c r="AA41" s="8">
        <v>14.120019417035399</v>
      </c>
      <c r="AB41" s="8">
        <v>13.560400298206</v>
      </c>
      <c r="AI41" s="1"/>
      <c r="AJ41" s="1">
        <v>4.91797031205635</v>
      </c>
      <c r="AK41" s="1">
        <v>6.5148499259420003</v>
      </c>
      <c r="AM41" s="1">
        <f t="shared" si="8"/>
        <v>0.26976422099414482</v>
      </c>
      <c r="AN41" s="1">
        <f t="shared" si="4"/>
        <v>0.35735746733913359</v>
      </c>
      <c r="AO41" s="1"/>
      <c r="AP41" s="1">
        <v>2.9164206667607599</v>
      </c>
      <c r="AQ41" s="1">
        <v>9.3329446566902501</v>
      </c>
      <c r="AR41" s="1"/>
      <c r="AS41" s="1">
        <f t="shared" si="5"/>
        <v>0.15997370852996851</v>
      </c>
      <c r="AT41" s="1"/>
    </row>
    <row r="42" spans="1:46">
      <c r="B42">
        <v>79</v>
      </c>
      <c r="C42" s="1">
        <f t="shared" si="6"/>
        <v>2.4979999999999998</v>
      </c>
      <c r="D42" s="1">
        <f t="shared" si="7"/>
        <v>0.11245621494114404</v>
      </c>
      <c r="E42" s="1">
        <v>1.25</v>
      </c>
      <c r="F42" s="1">
        <v>35.767288238592599</v>
      </c>
      <c r="G42" s="1">
        <v>0.99919999999999998</v>
      </c>
      <c r="H42" s="1">
        <v>1.2490000000000001</v>
      </c>
      <c r="I42" s="1">
        <f t="shared" si="3"/>
        <v>6.2882158798834933</v>
      </c>
      <c r="J42" s="10">
        <v>25.317021610085401</v>
      </c>
      <c r="K42" s="12">
        <v>27.1776493445191</v>
      </c>
      <c r="L42" s="12">
        <v>10.542115075202799</v>
      </c>
      <c r="M42" s="1">
        <v>28.766800573917902</v>
      </c>
      <c r="N42" s="1">
        <v>22.069309014999298</v>
      </c>
      <c r="O42" s="1">
        <v>28.293789665754101</v>
      </c>
      <c r="P42" s="1">
        <v>26.1114592202231</v>
      </c>
      <c r="Q42" s="1">
        <v>10.8177523125958</v>
      </c>
      <c r="R42" s="1">
        <v>10.1899960782244</v>
      </c>
      <c r="S42" s="21">
        <v>1</v>
      </c>
      <c r="T42" s="1">
        <v>26.649784647364498</v>
      </c>
      <c r="U42" s="1">
        <v>29.145386815103301</v>
      </c>
      <c r="V42" s="1">
        <v>11.3222188568252</v>
      </c>
      <c r="W42" s="8">
        <v>30.495714113617701</v>
      </c>
      <c r="X42" s="8">
        <v>22.6863899054656</v>
      </c>
      <c r="Y42" s="8">
        <v>30.3535160638876</v>
      </c>
      <c r="Z42" s="8">
        <v>27.909491418267699</v>
      </c>
      <c r="AA42" s="8">
        <v>11.5324927264365</v>
      </c>
      <c r="AB42" s="8">
        <v>10.844040752164201</v>
      </c>
      <c r="AI42" s="1"/>
      <c r="AJ42" s="1">
        <v>2.2457659851011398</v>
      </c>
      <c r="AK42" s="1">
        <v>0.98669588385206097</v>
      </c>
      <c r="AM42" s="1">
        <f t="shared" si="8"/>
        <v>0.17427231874122182</v>
      </c>
      <c r="AN42" s="1">
        <f t="shared" si="4"/>
        <v>7.6567986474144534E-2</v>
      </c>
      <c r="AO42" s="1"/>
      <c r="AP42" s="1">
        <v>0.238650199090535</v>
      </c>
      <c r="AQ42" s="1">
        <v>1.19638776450035</v>
      </c>
      <c r="AR42" s="1"/>
      <c r="AS42" s="1">
        <f t="shared" si="5"/>
        <v>1.8519348783212031E-2</v>
      </c>
      <c r="AT42" s="1"/>
    </row>
    <row r="43" spans="1:46">
      <c r="B43">
        <v>80</v>
      </c>
      <c r="C43" s="1">
        <f t="shared" si="6"/>
        <v>2.4979999999999998</v>
      </c>
      <c r="D43" s="1">
        <f t="shared" si="7"/>
        <v>0.11533419924894409</v>
      </c>
      <c r="E43" s="1">
        <v>1.25</v>
      </c>
      <c r="F43" s="1">
        <v>36.682646223361203</v>
      </c>
      <c r="G43" s="1">
        <v>0.99919999999999998</v>
      </c>
      <c r="H43" s="1">
        <v>1.2490000000000001</v>
      </c>
      <c r="I43" s="1">
        <f t="shared" si="3"/>
        <v>6.2882158798834933</v>
      </c>
      <c r="J43" s="10">
        <v>24.7037797317751</v>
      </c>
      <c r="K43" s="12">
        <v>25.4688392624514</v>
      </c>
      <c r="L43" s="12">
        <v>10.231446655974301</v>
      </c>
      <c r="M43" s="1">
        <v>27.1321068835605</v>
      </c>
      <c r="N43" s="1">
        <v>22.4551545083037</v>
      </c>
      <c r="O43" s="1">
        <v>26.0668369324286</v>
      </c>
      <c r="P43" s="1">
        <v>24.817015955184601</v>
      </c>
      <c r="Q43" s="1">
        <v>10.384098076587399</v>
      </c>
      <c r="R43" s="1">
        <v>9.7489056945915191</v>
      </c>
      <c r="S43" s="21">
        <v>1</v>
      </c>
      <c r="T43" s="1">
        <v>27.365423486066501</v>
      </c>
      <c r="U43" s="1">
        <v>29.692193239419399</v>
      </c>
      <c r="V43" s="1">
        <v>11.6070745571069</v>
      </c>
      <c r="W43" s="8">
        <v>31.081811772987599</v>
      </c>
      <c r="X43" s="8">
        <v>25.3913263522489</v>
      </c>
      <c r="Y43" s="8">
        <v>30.814589503596402</v>
      </c>
      <c r="Z43" s="8">
        <v>28.559593186971</v>
      </c>
      <c r="AA43" s="8">
        <v>11.8179251423695</v>
      </c>
      <c r="AB43" s="8">
        <v>11.147682887501301</v>
      </c>
      <c r="AI43" s="1"/>
      <c r="AJ43" s="1">
        <v>2.0292679961049198</v>
      </c>
      <c r="AK43" s="1">
        <v>3.3470522541082199</v>
      </c>
      <c r="AM43" s="1">
        <f t="shared" si="8"/>
        <v>0.15354252324122575</v>
      </c>
      <c r="AN43" s="1">
        <f t="shared" si="4"/>
        <v>0.25325134457471499</v>
      </c>
      <c r="AO43" s="1"/>
      <c r="AP43" s="1">
        <v>0.30262408321258299</v>
      </c>
      <c r="AQ43" s="1">
        <v>6.5607395216230504</v>
      </c>
      <c r="AR43" s="1"/>
      <c r="AS43" s="1">
        <f t="shared" si="5"/>
        <v>2.2897747078853666E-2</v>
      </c>
      <c r="AT43" s="1"/>
    </row>
    <row r="44" spans="1:46">
      <c r="B44">
        <v>81</v>
      </c>
      <c r="C44" s="1">
        <f t="shared" si="6"/>
        <v>4.7885</v>
      </c>
      <c r="D44" s="1">
        <f t="shared" si="7"/>
        <v>6.1090141623140054E-2</v>
      </c>
      <c r="E44" s="1">
        <v>0.89900000000000002</v>
      </c>
      <c r="F44" s="1">
        <v>37.2460946301414</v>
      </c>
      <c r="G44" s="1">
        <v>1.9154</v>
      </c>
      <c r="H44" s="1">
        <v>1.722</v>
      </c>
      <c r="I44" s="1">
        <f t="shared" si="3"/>
        <v>3.2803515230132536</v>
      </c>
      <c r="J44" s="10">
        <v>32.323706931662102</v>
      </c>
      <c r="K44" s="12">
        <v>32.455679607437297</v>
      </c>
      <c r="L44" s="12">
        <v>6.2212778692222299</v>
      </c>
      <c r="M44" s="1">
        <v>33.286008277776098</v>
      </c>
      <c r="N44" s="1">
        <v>31.355709638684498</v>
      </c>
      <c r="O44" s="1">
        <v>34.047756032181397</v>
      </c>
      <c r="P44" s="1">
        <v>30.632656327645801</v>
      </c>
      <c r="Q44" s="1">
        <v>6.4732591373562904</v>
      </c>
      <c r="R44" s="1">
        <v>5.9067962058921299</v>
      </c>
      <c r="S44" s="21">
        <v>0</v>
      </c>
      <c r="T44" s="1">
        <v>34.113465601000698</v>
      </c>
      <c r="U44" s="1">
        <v>34.894174356494197</v>
      </c>
      <c r="V44" s="1">
        <v>6.6134944123103603</v>
      </c>
      <c r="W44" s="8">
        <v>35.787101739337203</v>
      </c>
      <c r="X44" s="8">
        <v>32.431159306860899</v>
      </c>
      <c r="Y44" s="8">
        <v>36.133828858746</v>
      </c>
      <c r="Z44" s="8">
        <v>34.006654741945901</v>
      </c>
      <c r="AA44" s="8">
        <v>6.9078699264957102</v>
      </c>
      <c r="AB44" s="8">
        <v>6.2775117062059902</v>
      </c>
      <c r="AI44" s="1"/>
      <c r="AJ44" s="1">
        <v>1.1889545838445901</v>
      </c>
      <c r="AK44" s="1">
        <v>17.509445759784299</v>
      </c>
      <c r="AM44" s="1">
        <f t="shared" si="8"/>
        <v>0.16984059615362582</v>
      </c>
      <c r="AN44" s="1">
        <f t="shared" si="4"/>
        <v>2.5012012624950302</v>
      </c>
      <c r="AO44" s="1"/>
      <c r="AP44" s="1">
        <v>0.411401918342503</v>
      </c>
      <c r="AQ44" s="1">
        <v>4.1764665568288803</v>
      </c>
      <c r="AR44" s="1"/>
      <c r="AS44" s="1">
        <f t="shared" si="5"/>
        <v>5.8768222116690354E-2</v>
      </c>
      <c r="AT44" s="1"/>
    </row>
    <row r="45" spans="1:46">
      <c r="B45">
        <v>82</v>
      </c>
      <c r="C45" s="1">
        <f t="shared" si="6"/>
        <v>4.7784999999999993</v>
      </c>
      <c r="D45" s="1">
        <f t="shared" si="7"/>
        <v>6.0311125568691754E-2</v>
      </c>
      <c r="E45" s="1">
        <v>0.9</v>
      </c>
      <c r="F45" s="1">
        <v>36.694345232909903</v>
      </c>
      <c r="G45" s="1">
        <v>1.9114</v>
      </c>
      <c r="H45" s="1">
        <v>1.7202</v>
      </c>
      <c r="I45" s="1">
        <f t="shared" si="3"/>
        <v>3.2872163373336751</v>
      </c>
      <c r="J45" s="10">
        <v>32.573433697722201</v>
      </c>
      <c r="K45" s="12">
        <v>32.975170828460001</v>
      </c>
      <c r="L45" s="12">
        <v>6.2647283724787002</v>
      </c>
      <c r="M45" s="1">
        <v>33.233080703068701</v>
      </c>
      <c r="N45" s="1">
        <v>31.7156398831122</v>
      </c>
      <c r="O45" s="1">
        <v>33.849245344362899</v>
      </c>
      <c r="P45" s="1">
        <v>31.771680569334801</v>
      </c>
      <c r="Q45" s="1">
        <v>6.4204924422865197</v>
      </c>
      <c r="R45" s="1">
        <v>6.0499000136778296</v>
      </c>
      <c r="S45" s="21">
        <v>0</v>
      </c>
      <c r="T45" s="1">
        <v>33.665584490922001</v>
      </c>
      <c r="U45" s="1">
        <v>34.367164758771601</v>
      </c>
      <c r="V45" s="1">
        <v>6.5696493496320203</v>
      </c>
      <c r="W45" s="8">
        <v>35.267819852799299</v>
      </c>
      <c r="X45" s="8">
        <v>31.916931696695201</v>
      </c>
      <c r="Y45" s="8">
        <v>35.2633597957917</v>
      </c>
      <c r="Z45" s="8">
        <v>33.466831757330603</v>
      </c>
      <c r="AA45" s="8">
        <v>6.7818211588924697</v>
      </c>
      <c r="AB45" s="8">
        <v>6.2927436046208802</v>
      </c>
      <c r="AI45" s="1"/>
      <c r="AJ45" s="1">
        <v>1.19833772024344</v>
      </c>
      <c r="AK45" s="1">
        <v>1.3520566304972399</v>
      </c>
      <c r="AM45" s="1">
        <f t="shared" si="8"/>
        <v>0.17339204476684428</v>
      </c>
      <c r="AN45" s="1">
        <f t="shared" si="4"/>
        <v>0.19563421883679075</v>
      </c>
      <c r="AO45" s="1"/>
      <c r="AP45" s="1">
        <v>1.16327807489006</v>
      </c>
      <c r="AQ45" s="1">
        <v>9.5188414497647393</v>
      </c>
      <c r="AR45" s="1"/>
      <c r="AS45" s="1">
        <f t="shared" si="5"/>
        <v>0.16831913126847922</v>
      </c>
      <c r="AT45" s="1"/>
    </row>
    <row r="46" spans="1:46">
      <c r="A46">
        <v>3</v>
      </c>
      <c r="B46">
        <v>25</v>
      </c>
      <c r="C46" s="1">
        <f t="shared" si="6"/>
        <v>12.287999999999998</v>
      </c>
      <c r="D46" s="1">
        <f t="shared" si="7"/>
        <v>5.6509121000781516E-2</v>
      </c>
      <c r="E46" s="1">
        <v>0.5</v>
      </c>
      <c r="F46" s="32">
        <v>88.411726843599993</v>
      </c>
      <c r="G46" s="1">
        <v>4.9151999999999996</v>
      </c>
      <c r="H46" s="1">
        <v>2.4575999999999998</v>
      </c>
      <c r="I46" s="1">
        <f t="shared" si="3"/>
        <v>1.2783173232380345</v>
      </c>
      <c r="J46" s="11">
        <v>96.116371441642897</v>
      </c>
      <c r="K46" s="11">
        <v>78.259737171802698</v>
      </c>
      <c r="L46" s="13">
        <v>5.7844611997279101</v>
      </c>
      <c r="M46" s="1">
        <v>103.70331444227</v>
      </c>
      <c r="N46" s="1">
        <v>88.2483083592669</v>
      </c>
      <c r="O46" s="1">
        <v>79.570552219253898</v>
      </c>
      <c r="P46" s="1">
        <v>68.106259409005702</v>
      </c>
      <c r="Q46" s="1">
        <v>6.9155216341168497</v>
      </c>
      <c r="R46" s="1">
        <v>5.2987151725075696</v>
      </c>
      <c r="S46" s="21">
        <v>0</v>
      </c>
      <c r="T46" s="1">
        <v>102.282711919542</v>
      </c>
      <c r="U46" s="6">
        <v>84.256091858549894</v>
      </c>
      <c r="V46" s="6">
        <v>6.0786814034129604</v>
      </c>
      <c r="W46" s="8">
        <v>110.314614320898</v>
      </c>
      <c r="X46" s="8">
        <v>91.229057029000899</v>
      </c>
      <c r="Y46" s="8">
        <v>85.569725449827601</v>
      </c>
      <c r="Z46" s="8">
        <v>73.966399334415399</v>
      </c>
      <c r="AA46" s="8">
        <v>7.1105299012441501</v>
      </c>
      <c r="AB46" s="8">
        <v>5.7844624775644604</v>
      </c>
      <c r="AI46" s="1"/>
      <c r="AJ46" s="1">
        <v>0.218139357603687</v>
      </c>
      <c r="AK46" s="1">
        <v>12.8807247280371</v>
      </c>
      <c r="AM46" s="1">
        <f t="shared" si="8"/>
        <v>3.368703981713865E-2</v>
      </c>
      <c r="AN46" s="1">
        <f t="shared" si="4"/>
        <v>1.9891572596235341</v>
      </c>
      <c r="AO46" s="1"/>
      <c r="AP46" s="1">
        <v>1.34607690232457</v>
      </c>
      <c r="AQ46" s="1">
        <v>10.0763980350909</v>
      </c>
      <c r="AR46" s="1"/>
      <c r="AS46" s="1">
        <f t="shared" si="5"/>
        <v>0.20787329120094564</v>
      </c>
      <c r="AT46" s="1"/>
    </row>
    <row r="47" spans="1:46">
      <c r="B47">
        <v>26</v>
      </c>
      <c r="C47" s="1">
        <f t="shared" si="6"/>
        <v>9.5302499999999988</v>
      </c>
      <c r="D47" s="1">
        <f t="shared" si="7"/>
        <v>5.908151947199132E-2</v>
      </c>
      <c r="E47" s="1">
        <v>0.6</v>
      </c>
      <c r="F47" s="1">
        <v>71.691236011079098</v>
      </c>
      <c r="G47" s="1">
        <v>3.8121</v>
      </c>
      <c r="H47" s="1">
        <v>2.2873000000000001</v>
      </c>
      <c r="I47" s="1">
        <f t="shared" si="3"/>
        <v>1.6482215333227319</v>
      </c>
      <c r="J47" s="10">
        <v>80.788560455550396</v>
      </c>
      <c r="K47" s="10">
        <v>67.592749745045893</v>
      </c>
      <c r="L47" s="12">
        <v>6.6888011226010997</v>
      </c>
      <c r="M47" s="1">
        <v>87.176354058771693</v>
      </c>
      <c r="N47" s="1">
        <v>73.204075134228901</v>
      </c>
      <c r="O47" s="1">
        <v>73.1684905157652</v>
      </c>
      <c r="P47" s="1">
        <v>63.777276113819603</v>
      </c>
      <c r="Q47" s="1">
        <v>7.5514201706492097</v>
      </c>
      <c r="R47" s="1">
        <v>5.7896421527746798</v>
      </c>
      <c r="S47" s="21">
        <v>0</v>
      </c>
      <c r="T47" s="1">
        <v>81.241500763342302</v>
      </c>
      <c r="U47" s="1">
        <v>65.887883501625694</v>
      </c>
      <c r="V47" s="1">
        <v>6.8431812769631604</v>
      </c>
      <c r="W47" s="8">
        <v>91.9015340636644</v>
      </c>
      <c r="X47" s="8">
        <v>72.026510072403994</v>
      </c>
      <c r="Y47" s="8">
        <v>73.236887020736503</v>
      </c>
      <c r="Z47" s="8">
        <v>59.750391088699701</v>
      </c>
      <c r="AA47" s="8">
        <v>7.60820423708783</v>
      </c>
      <c r="AB47" s="8">
        <v>5.6711626428079898</v>
      </c>
      <c r="AI47" s="1"/>
      <c r="AJ47" s="1">
        <v>0.45848767242113397</v>
      </c>
      <c r="AK47" s="1">
        <v>5.3141346344215901</v>
      </c>
      <c r="AM47" s="1">
        <f t="shared" si="8"/>
        <v>6.7721002566187724E-2</v>
      </c>
      <c r="AN47" s="1">
        <f t="shared" si="4"/>
        <v>0.78492519398465521</v>
      </c>
      <c r="AO47" s="1"/>
      <c r="AP47" s="1">
        <v>3.70585796842099</v>
      </c>
      <c r="AQ47" s="1">
        <v>15.933279888796401</v>
      </c>
      <c r="AR47" s="1"/>
      <c r="AS47" s="1">
        <f t="shared" si="5"/>
        <v>0.54737440521377245</v>
      </c>
      <c r="AT47" s="1"/>
    </row>
    <row r="48" spans="1:46">
      <c r="B48">
        <v>27</v>
      </c>
      <c r="C48" s="1">
        <f t="shared" si="6"/>
        <v>7.4934999999999992</v>
      </c>
      <c r="D48" s="1">
        <f t="shared" si="7"/>
        <v>7.6561972948087947E-2</v>
      </c>
      <c r="E48" s="1">
        <v>0.7</v>
      </c>
      <c r="F48" s="1">
        <v>73.047935559809702</v>
      </c>
      <c r="G48" s="1">
        <v>2.9973999999999998</v>
      </c>
      <c r="H48" s="1">
        <v>2.0981999999999998</v>
      </c>
      <c r="I48" s="1">
        <f t="shared" si="3"/>
        <v>2.0962118193032584</v>
      </c>
      <c r="J48" s="10">
        <v>76.116815138638103</v>
      </c>
      <c r="K48" s="10">
        <v>66.550360069761496</v>
      </c>
      <c r="L48" s="12">
        <v>8.8259709668944701</v>
      </c>
      <c r="M48" s="1">
        <v>92.236770983795694</v>
      </c>
      <c r="N48" s="1">
        <v>66.014935286336595</v>
      </c>
      <c r="O48" s="1">
        <v>72.307890213543203</v>
      </c>
      <c r="P48" s="1">
        <v>54.663310108565298</v>
      </c>
      <c r="Q48" s="1">
        <v>9.9994041045956301</v>
      </c>
      <c r="R48" s="1">
        <v>7.8803872007577302</v>
      </c>
      <c r="S48" s="21">
        <v>0</v>
      </c>
      <c r="T48" s="1">
        <v>77.919297428670106</v>
      </c>
      <c r="U48" s="1">
        <v>69.512765840587207</v>
      </c>
      <c r="V48" s="1">
        <v>9.0408867070444607</v>
      </c>
      <c r="W48" s="8">
        <v>91.838702164952394</v>
      </c>
      <c r="X48" s="8">
        <v>66.051473765281997</v>
      </c>
      <c r="Y48" s="8">
        <v>75.549036513085397</v>
      </c>
      <c r="Z48" s="8">
        <v>60.039402150073499</v>
      </c>
      <c r="AA48" s="8">
        <v>10.098087496334699</v>
      </c>
      <c r="AB48" s="8">
        <v>8.1534355091001505</v>
      </c>
      <c r="AI48" s="1"/>
      <c r="AJ48" s="1">
        <v>0.45280732574304999</v>
      </c>
      <c r="AK48" s="1">
        <v>0.75027989690211605</v>
      </c>
      <c r="AM48" s="1">
        <f t="shared" si="8"/>
        <v>5.1611644835258062E-2</v>
      </c>
      <c r="AN48" s="1">
        <f t="shared" si="4"/>
        <v>8.5518005925372106E-2</v>
      </c>
      <c r="AO48" s="1"/>
      <c r="AP48" s="1">
        <v>0.70045685691984605</v>
      </c>
      <c r="AQ48" s="1">
        <v>1.1310272841793501</v>
      </c>
      <c r="AR48" s="1"/>
      <c r="AS48" s="1">
        <f t="shared" si="5"/>
        <v>7.9839102564084677E-2</v>
      </c>
      <c r="AT48" s="1"/>
    </row>
    <row r="49" spans="1:46">
      <c r="B49">
        <v>28</v>
      </c>
      <c r="C49" s="1">
        <f t="shared" si="6"/>
        <v>5.9499999999999993</v>
      </c>
      <c r="D49" s="1">
        <f t="shared" si="7"/>
        <v>9.4660725992607386E-2</v>
      </c>
      <c r="E49" s="1">
        <v>0.8</v>
      </c>
      <c r="F49" s="1">
        <v>71.712838901940799</v>
      </c>
      <c r="G49" s="1">
        <v>2.38</v>
      </c>
      <c r="H49" s="1">
        <v>1.9039999999999999</v>
      </c>
      <c r="I49" s="1">
        <f t="shared" si="3"/>
        <v>2.639993826546045</v>
      </c>
      <c r="J49" s="10">
        <v>66.034513951973395</v>
      </c>
      <c r="K49" s="10">
        <v>66.378046320671899</v>
      </c>
      <c r="L49" s="12">
        <v>10.1915007530752</v>
      </c>
      <c r="M49" s="1">
        <v>71.973733345442398</v>
      </c>
      <c r="N49" s="1">
        <v>53.699905864916602</v>
      </c>
      <c r="O49" s="1">
        <v>69.101012956416199</v>
      </c>
      <c r="P49" s="1">
        <v>64.253068838778006</v>
      </c>
      <c r="Q49" s="1">
        <v>10.8600875976894</v>
      </c>
      <c r="R49" s="1">
        <v>9.4047497770869093</v>
      </c>
      <c r="S49" s="21">
        <v>0</v>
      </c>
      <c r="T49" s="1">
        <v>68.284394274157904</v>
      </c>
      <c r="U49" s="1">
        <v>69.003943307661004</v>
      </c>
      <c r="V49" s="1">
        <v>10.546000023504</v>
      </c>
      <c r="W49" s="8">
        <v>74.1307195024783</v>
      </c>
      <c r="X49" s="8">
        <v>56.048287056958401</v>
      </c>
      <c r="Y49" s="8">
        <v>71.279211689343995</v>
      </c>
      <c r="Z49" s="8">
        <v>66.855826528774998</v>
      </c>
      <c r="AA49" s="8">
        <v>11.325319984653801</v>
      </c>
      <c r="AB49" s="8">
        <v>9.7769565248912293</v>
      </c>
      <c r="AI49" s="1"/>
      <c r="AJ49" s="1">
        <v>0.53471962298813003</v>
      </c>
      <c r="AK49" s="1">
        <v>1.1115581155468</v>
      </c>
      <c r="AM49" s="1">
        <f t="shared" si="8"/>
        <v>4.9295089902936448E-2</v>
      </c>
      <c r="AN49" s="1">
        <f t="shared" si="4"/>
        <v>0.10247306229761177</v>
      </c>
      <c r="AO49" s="1"/>
      <c r="AP49" s="1">
        <v>0.63828990409006503</v>
      </c>
      <c r="AQ49" s="1">
        <v>1.0186367053968199</v>
      </c>
      <c r="AR49" s="1"/>
      <c r="AS49" s="1">
        <f t="shared" si="5"/>
        <v>5.8843096182679099E-2</v>
      </c>
      <c r="AT49" s="1"/>
    </row>
    <row r="50" spans="1:46">
      <c r="B50">
        <v>29</v>
      </c>
      <c r="C50" s="1">
        <f t="shared" si="6"/>
        <v>4.7835000000000001</v>
      </c>
      <c r="D50" s="1">
        <f t="shared" si="7"/>
        <v>0.11753820047778099</v>
      </c>
      <c r="E50" s="1">
        <v>0.89949999999999997</v>
      </c>
      <c r="F50" s="1">
        <v>71.587127165325896</v>
      </c>
      <c r="G50" s="1">
        <v>1.9134</v>
      </c>
      <c r="H50" s="1">
        <v>1.7211000000000001</v>
      </c>
      <c r="I50" s="1">
        <f t="shared" si="3"/>
        <v>3.2837803424164242</v>
      </c>
      <c r="J50" s="10">
        <v>63.730465953214399</v>
      </c>
      <c r="K50" s="10">
        <v>65.227424792424301</v>
      </c>
      <c r="L50" s="10">
        <v>12.6460211874929</v>
      </c>
      <c r="M50" s="1">
        <v>67.907529263412101</v>
      </c>
      <c r="N50" s="1">
        <v>59.492447227802998</v>
      </c>
      <c r="O50" s="1">
        <v>67.547917760517805</v>
      </c>
      <c r="P50" s="1">
        <v>62.907006094556102</v>
      </c>
      <c r="Q50" s="1">
        <v>13.357936590026201</v>
      </c>
      <c r="R50" s="1">
        <v>11.703742099385799</v>
      </c>
      <c r="S50" s="21">
        <v>0</v>
      </c>
      <c r="T50" s="1">
        <v>64.041724858272104</v>
      </c>
      <c r="U50" s="1">
        <v>66.720544559131994</v>
      </c>
      <c r="V50" s="1">
        <v>12.735753297580599</v>
      </c>
      <c r="W50" s="8">
        <v>68.661885754039005</v>
      </c>
      <c r="X50" s="8">
        <v>59.746884264015797</v>
      </c>
      <c r="Y50" s="8">
        <v>68.277760520505595</v>
      </c>
      <c r="Z50" s="8">
        <v>64.501024242822993</v>
      </c>
      <c r="AA50" s="8">
        <v>13.212812049593101</v>
      </c>
      <c r="AB50" s="8">
        <v>11.855244659742</v>
      </c>
      <c r="AI50" s="1"/>
      <c r="AJ50" s="1">
        <v>0.44041905071716098</v>
      </c>
      <c r="AK50" s="1">
        <v>1.1428075708084799</v>
      </c>
      <c r="AM50" s="1">
        <f t="shared" si="8"/>
        <v>3.2698996974074961E-2</v>
      </c>
      <c r="AN50" s="1">
        <f t="shared" si="4"/>
        <v>8.4847967495880999E-2</v>
      </c>
      <c r="AO50" s="1"/>
      <c r="AP50" s="1">
        <v>0.53433269639284797</v>
      </c>
      <c r="AQ50" s="1">
        <v>1.2510600226644</v>
      </c>
      <c r="AR50" s="1"/>
      <c r="AS50" s="1">
        <f t="shared" si="5"/>
        <v>3.967163362721958E-2</v>
      </c>
      <c r="AT50" s="1"/>
    </row>
    <row r="51" spans="1:46">
      <c r="B51">
        <v>30</v>
      </c>
      <c r="C51" s="1">
        <f t="shared" si="6"/>
        <v>3.536</v>
      </c>
      <c r="D51" s="1">
        <f t="shared" si="7"/>
        <v>0.15470473042411886</v>
      </c>
      <c r="E51" s="1">
        <v>1.05</v>
      </c>
      <c r="F51" s="1">
        <v>69.650777436674304</v>
      </c>
      <c r="G51" s="1">
        <v>1.4144000000000001</v>
      </c>
      <c r="H51" s="1">
        <v>1.4851000000000001</v>
      </c>
      <c r="I51" s="1">
        <f t="shared" si="3"/>
        <v>4.4422973042842093</v>
      </c>
      <c r="J51" s="10">
        <v>57.697475281075</v>
      </c>
      <c r="K51" s="10">
        <v>62.549585638878298</v>
      </c>
      <c r="L51" s="10">
        <v>16.126708783493399</v>
      </c>
      <c r="M51" s="1">
        <v>63.5135802333144</v>
      </c>
      <c r="N51" s="1">
        <v>51.619364119245098</v>
      </c>
      <c r="O51" s="1">
        <v>65.597478058257394</v>
      </c>
      <c r="P51" s="1">
        <v>58.9816222139725</v>
      </c>
      <c r="Q51" s="1">
        <v>16.692485170318498</v>
      </c>
      <c r="R51" s="1">
        <v>15.4888228390445</v>
      </c>
      <c r="S51" s="21">
        <v>1</v>
      </c>
      <c r="T51" s="1">
        <v>61.508513088154601</v>
      </c>
      <c r="U51" s="1">
        <v>65.749420088741601</v>
      </c>
      <c r="V51" s="1">
        <v>17.216992284771599</v>
      </c>
      <c r="W51" s="8">
        <v>67.805996461836401</v>
      </c>
      <c r="X51" s="8">
        <v>55.409313136077401</v>
      </c>
      <c r="Y51" s="8">
        <v>67.564207861510496</v>
      </c>
      <c r="Z51" s="8">
        <v>63.475783719941496</v>
      </c>
      <c r="AA51" s="8">
        <v>17.867721437439801</v>
      </c>
      <c r="AB51" s="8">
        <v>16.525151365229</v>
      </c>
      <c r="AI51" s="1"/>
      <c r="AJ51" s="1">
        <v>3.18187620962689</v>
      </c>
      <c r="AK51" s="1">
        <v>2.6497800206882198</v>
      </c>
      <c r="AM51" s="1">
        <f t="shared" si="8"/>
        <v>0.17948454483783707</v>
      </c>
      <c r="AN51" s="1">
        <f t="shared" si="4"/>
        <v>0.149469850365231</v>
      </c>
      <c r="AO51" s="1"/>
      <c r="AP51" s="1">
        <v>0.52851018933393001</v>
      </c>
      <c r="AQ51" s="1">
        <v>2.4085370053103601</v>
      </c>
      <c r="AR51" s="1"/>
      <c r="AS51" s="1">
        <f t="shared" si="5"/>
        <v>2.9812413973792792E-2</v>
      </c>
      <c r="AT51" s="1"/>
    </row>
    <row r="52" spans="1:46">
      <c r="B52">
        <v>31</v>
      </c>
      <c r="C52" s="1">
        <f t="shared" si="6"/>
        <v>2.4979999999999998</v>
      </c>
      <c r="D52" s="1">
        <f t="shared" si="7"/>
        <v>0.20513299169841812</v>
      </c>
      <c r="E52" s="1">
        <v>1.25</v>
      </c>
      <c r="F52" s="1">
        <v>65.243622552671894</v>
      </c>
      <c r="G52" s="1">
        <v>0.99919999999999998</v>
      </c>
      <c r="H52" s="1">
        <v>1.2490000000000001</v>
      </c>
      <c r="I52" s="1">
        <f t="shared" si="3"/>
        <v>6.2882158798834933</v>
      </c>
      <c r="J52" s="10">
        <v>50.740593339440203</v>
      </c>
      <c r="K52" s="10">
        <v>51.859475803773499</v>
      </c>
      <c r="L52" s="10">
        <v>21.059859122903202</v>
      </c>
      <c r="M52" s="1">
        <v>58.983624469380203</v>
      </c>
      <c r="N52" s="1">
        <v>43.9610254912036</v>
      </c>
      <c r="O52" s="1">
        <v>56.083589894310698</v>
      </c>
      <c r="P52" s="1">
        <v>49.842006829668897</v>
      </c>
      <c r="Q52" s="1">
        <v>21.9933646465789</v>
      </c>
      <c r="R52" s="1">
        <v>20.417472773123698</v>
      </c>
      <c r="S52" s="21">
        <v>1</v>
      </c>
      <c r="T52" s="1">
        <v>54.395998399320597</v>
      </c>
      <c r="U52" s="1">
        <v>61.4453671102656</v>
      </c>
      <c r="V52" s="1">
        <v>23.000395273024498</v>
      </c>
      <c r="W52" s="8">
        <v>60.954412969713701</v>
      </c>
      <c r="X52" s="8">
        <v>46.727769761533402</v>
      </c>
      <c r="Y52" s="8">
        <v>64.064063324804494</v>
      </c>
      <c r="Z52" s="8">
        <v>58.904904669981399</v>
      </c>
      <c r="AA52" s="8">
        <v>23.873090617720901</v>
      </c>
      <c r="AB52" s="8">
        <v>21.519002489257002</v>
      </c>
      <c r="AI52" s="1"/>
      <c r="AJ52" s="1">
        <v>3.9483223180754599</v>
      </c>
      <c r="AK52" s="1">
        <v>2.5669346333504901</v>
      </c>
      <c r="AM52" s="1">
        <f t="shared" si="8"/>
        <v>0.16796718999180621</v>
      </c>
      <c r="AN52" s="1">
        <f t="shared" si="4"/>
        <v>0.10920101311959023</v>
      </c>
      <c r="AO52" s="1"/>
      <c r="AP52" s="1">
        <v>0.84347674198272005</v>
      </c>
      <c r="AQ52" s="1">
        <v>8.0673006248706507</v>
      </c>
      <c r="AR52" s="1"/>
      <c r="AS52" s="1">
        <f t="shared" si="5"/>
        <v>3.588268807885444E-2</v>
      </c>
      <c r="AT52" s="1"/>
    </row>
    <row r="53" spans="1:46">
      <c r="B53">
        <v>32</v>
      </c>
      <c r="C53" s="1">
        <f t="shared" si="6"/>
        <v>1.744</v>
      </c>
      <c r="D53" s="1">
        <f t="shared" si="7"/>
        <v>0.28027386097532475</v>
      </c>
      <c r="E53" s="1">
        <v>1.496</v>
      </c>
      <c r="F53" s="1">
        <v>62.235645093253403</v>
      </c>
      <c r="G53" s="1">
        <v>0.6976</v>
      </c>
      <c r="H53" s="1">
        <v>1.0437000000000001</v>
      </c>
      <c r="I53" s="1">
        <f t="shared" si="3"/>
        <v>9.0068596719890852</v>
      </c>
      <c r="J53" s="10">
        <v>38.045144019414501</v>
      </c>
      <c r="K53" s="7">
        <v>32.372876610835398</v>
      </c>
      <c r="L53" s="10">
        <v>21.147508750474401</v>
      </c>
      <c r="M53" s="1">
        <v>42.124710923316201</v>
      </c>
      <c r="N53" s="1">
        <v>34.849107947686797</v>
      </c>
      <c r="O53" s="1">
        <v>40.808158739022502</v>
      </c>
      <c r="P53" s="1">
        <v>24.6160545448056</v>
      </c>
      <c r="Q53" s="1">
        <v>21.989500282456898</v>
      </c>
      <c r="R53" s="1">
        <v>20.3174079523288</v>
      </c>
      <c r="S53" s="21">
        <v>1</v>
      </c>
      <c r="T53" s="1">
        <v>44.062621915307901</v>
      </c>
      <c r="U53" s="1">
        <v>48.415510184454597</v>
      </c>
      <c r="V53" s="1">
        <v>26.4021043266217</v>
      </c>
      <c r="W53" s="8">
        <v>52.8722753313751</v>
      </c>
      <c r="X53" s="8">
        <v>34.948788332853802</v>
      </c>
      <c r="Y53" s="8">
        <v>51.867063979995201</v>
      </c>
      <c r="Z53" s="8">
        <v>45.911645914049899</v>
      </c>
      <c r="AA53" s="8">
        <v>27.2839356101736</v>
      </c>
      <c r="AB53" s="8">
        <v>25.295865367934301</v>
      </c>
      <c r="AI53" s="1"/>
      <c r="AJ53" s="1">
        <v>3.2328874319601799</v>
      </c>
      <c r="AK53" s="1">
        <v>10.329025994435399</v>
      </c>
      <c r="AM53" s="1">
        <f t="shared" si="8"/>
        <v>0.10065963668124032</v>
      </c>
      <c r="AN53" s="1">
        <f t="shared" si="4"/>
        <v>0.32160600260694777</v>
      </c>
      <c r="AO53" s="1"/>
      <c r="AP53" s="1">
        <v>2.37759422555356</v>
      </c>
      <c r="AQ53" s="1">
        <v>8.7809040064398207</v>
      </c>
      <c r="AR53" s="1"/>
      <c r="AS53" s="1">
        <f t="shared" si="5"/>
        <v>7.402910740214852E-2</v>
      </c>
      <c r="AT53" s="1"/>
    </row>
    <row r="54" spans="1:46">
      <c r="B54">
        <v>83</v>
      </c>
      <c r="C54" s="1">
        <f t="shared" si="6"/>
        <v>1.99725</v>
      </c>
      <c r="D54" s="1">
        <f t="shared" si="7"/>
        <v>0.23955208799543756</v>
      </c>
      <c r="E54" s="1">
        <v>1.3979999999999999</v>
      </c>
      <c r="F54" s="1">
        <v>60.917561314282302</v>
      </c>
      <c r="G54" s="1">
        <v>0.79890000000000005</v>
      </c>
      <c r="H54" s="1">
        <v>1.1168</v>
      </c>
      <c r="I54" s="1">
        <f t="shared" si="3"/>
        <v>7.8647957281006207</v>
      </c>
      <c r="J54" s="10">
        <v>42.503031035630599</v>
      </c>
      <c r="K54" s="10">
        <v>38.650407128640801</v>
      </c>
      <c r="L54" s="10">
        <v>20.744132881938</v>
      </c>
      <c r="M54" s="1">
        <v>46.977381296604896</v>
      </c>
      <c r="N54" s="1">
        <v>36.5887828711612</v>
      </c>
      <c r="O54" s="1">
        <v>42.773106777967399</v>
      </c>
      <c r="P54" s="1">
        <v>34.427088186465099</v>
      </c>
      <c r="Q54" s="1">
        <v>22.7949292817258</v>
      </c>
      <c r="R54" s="1">
        <v>19.166754045101001</v>
      </c>
      <c r="S54" s="21">
        <v>1</v>
      </c>
      <c r="T54" s="1">
        <v>43.179514434141304</v>
      </c>
      <c r="U54" s="1">
        <v>46.489729165071303</v>
      </c>
      <c r="V54" s="1">
        <v>23.027015557738899</v>
      </c>
      <c r="W54" s="8">
        <v>50.189883007628303</v>
      </c>
      <c r="X54" s="8">
        <v>34.326205720807401</v>
      </c>
      <c r="Y54" s="8">
        <v>50.084883028704702</v>
      </c>
      <c r="Z54" s="8">
        <v>43.282302517134099</v>
      </c>
      <c r="AA54" s="8">
        <v>24.212221418015901</v>
      </c>
      <c r="AB54" s="8">
        <v>21.966484561065599</v>
      </c>
      <c r="AI54" s="1"/>
      <c r="AJ54" s="1">
        <v>7.6165538095043699</v>
      </c>
      <c r="AK54" s="1">
        <v>7.9869865679403</v>
      </c>
      <c r="AM54" s="1">
        <f t="shared" si="8"/>
        <v>0.27746354194520745</v>
      </c>
      <c r="AN54" s="1">
        <f t="shared" si="4"/>
        <v>0.29095804192233754</v>
      </c>
      <c r="AO54" s="1"/>
      <c r="AP54" s="1">
        <v>2.7711507366468902</v>
      </c>
      <c r="AQ54" s="1">
        <v>16.374067383032202</v>
      </c>
      <c r="AR54" s="1"/>
      <c r="AS54" s="1">
        <f t="shared" si="5"/>
        <v>0.1009502877396662</v>
      </c>
      <c r="AT54" s="1"/>
    </row>
    <row r="55" spans="1:46">
      <c r="A55">
        <v>4</v>
      </c>
      <c r="B55">
        <v>45</v>
      </c>
      <c r="C55" s="1">
        <f t="shared" si="6"/>
        <v>1.7347499999999998</v>
      </c>
      <c r="D55" s="1">
        <f t="shared" si="7"/>
        <v>3.5993171344630141E-2</v>
      </c>
      <c r="E55" s="1">
        <v>1.5</v>
      </c>
      <c r="F55" s="32">
        <v>7.95</v>
      </c>
      <c r="G55" s="1">
        <v>0.69389999999999996</v>
      </c>
      <c r="H55" s="1">
        <v>1.0408999999999999</v>
      </c>
      <c r="I55" s="1">
        <f t="shared" si="3"/>
        <v>9.0548858728629291</v>
      </c>
      <c r="J55" s="10">
        <v>4.7762615900873202</v>
      </c>
      <c r="K55" s="7">
        <v>4.8744273361780701</v>
      </c>
      <c r="L55" s="10">
        <v>3.2719493647374498</v>
      </c>
      <c r="M55" s="8">
        <v>5.2140176730897201</v>
      </c>
      <c r="N55" s="8">
        <v>4.5759908032635002</v>
      </c>
      <c r="O55" s="1">
        <v>5.58959683231169</v>
      </c>
      <c r="P55" s="1">
        <v>3.95966178687133</v>
      </c>
      <c r="Q55" s="1">
        <v>3.4177406986549999</v>
      </c>
      <c r="R55" s="1">
        <v>3.1322038492355202</v>
      </c>
      <c r="S55" s="21">
        <v>0</v>
      </c>
      <c r="T55" s="1">
        <v>4.9576584163072299</v>
      </c>
      <c r="U55" s="6">
        <v>5.8771832768333301</v>
      </c>
      <c r="V55" s="1">
        <v>3.40784272608821</v>
      </c>
      <c r="W55" s="8">
        <v>5.5845879997004602</v>
      </c>
      <c r="X55" s="8">
        <v>4.7738862327142497</v>
      </c>
      <c r="Y55" s="8">
        <v>6.8505055161767796</v>
      </c>
      <c r="Z55" s="8">
        <v>4.8481467968151799</v>
      </c>
      <c r="AA55" s="8">
        <v>3.5833038472221301</v>
      </c>
      <c r="AB55" s="8">
        <v>3.3037578793364202</v>
      </c>
      <c r="AE55" s="8">
        <v>5.53</v>
      </c>
      <c r="AF55">
        <v>5.15</v>
      </c>
      <c r="AG55" s="1">
        <f>ABS(AF55-AE55)/AE55*100</f>
        <v>6.8716094032549702</v>
      </c>
      <c r="AI55" s="1"/>
      <c r="AJ55" s="1">
        <v>0.20327951707838299</v>
      </c>
      <c r="AK55" s="1">
        <v>11.8478510106196</v>
      </c>
      <c r="AM55" s="1">
        <f t="shared" si="8"/>
        <v>4.9285694235041914E-2</v>
      </c>
      <c r="AN55" s="1">
        <f t="shared" si="4"/>
        <v>2.8725450091785256</v>
      </c>
      <c r="AO55" s="1"/>
      <c r="AP55" s="1">
        <v>2.1532952367771898</v>
      </c>
      <c r="AQ55" s="1">
        <v>10.9198308095031</v>
      </c>
      <c r="AR55" s="1"/>
      <c r="AS55" s="1">
        <f t="shared" si="5"/>
        <v>0.52207252438843177</v>
      </c>
      <c r="AT55" s="1"/>
    </row>
    <row r="56" spans="1:46">
      <c r="B56">
        <v>46</v>
      </c>
      <c r="C56" s="1">
        <f t="shared" si="6"/>
        <v>1.7347499999999998</v>
      </c>
      <c r="D56" s="1">
        <f t="shared" si="7"/>
        <v>7.5381924891583879E-2</v>
      </c>
      <c r="E56" s="1">
        <v>1.5</v>
      </c>
      <c r="F56" s="1">
        <v>16.649999999999999</v>
      </c>
      <c r="G56" s="1">
        <v>0.69389999999999996</v>
      </c>
      <c r="H56" s="1">
        <v>1.0408999999999999</v>
      </c>
      <c r="I56" s="1">
        <f t="shared" si="3"/>
        <v>9.0548858728629291</v>
      </c>
      <c r="J56" s="10">
        <v>9.2804226675054302</v>
      </c>
      <c r="K56" s="10">
        <v>9.5046651055854205</v>
      </c>
      <c r="L56" s="10">
        <v>6.4174477006797197</v>
      </c>
      <c r="M56" s="8">
        <v>10.7754504028116</v>
      </c>
      <c r="N56" s="8">
        <v>8.3593729419145593</v>
      </c>
      <c r="O56" s="1">
        <v>10.100786819685</v>
      </c>
      <c r="P56" s="1">
        <v>9.0293776608254408</v>
      </c>
      <c r="Q56" s="1">
        <v>6.5651741349847601</v>
      </c>
      <c r="R56" s="1">
        <v>6.1923769312468204</v>
      </c>
      <c r="S56" s="21">
        <v>1</v>
      </c>
      <c r="T56" s="1">
        <v>10.1711115748727</v>
      </c>
      <c r="U56" s="1">
        <v>12.5108352133491</v>
      </c>
      <c r="V56" s="1">
        <v>7.1684645818961998</v>
      </c>
      <c r="W56" s="8">
        <v>11.7850952019239</v>
      </c>
      <c r="X56" s="8">
        <v>9.6243881853849196</v>
      </c>
      <c r="Y56" s="8">
        <v>13.0255618013224</v>
      </c>
      <c r="Z56" s="8">
        <v>11.9158749808393</v>
      </c>
      <c r="AA56" s="8">
        <v>7.3483892166295304</v>
      </c>
      <c r="AB56" s="8">
        <v>6.8658445825318202</v>
      </c>
      <c r="AE56" s="8"/>
      <c r="AI56" s="1"/>
      <c r="AJ56" s="1">
        <v>0.34988344861090598</v>
      </c>
      <c r="AK56" s="1">
        <v>3.04776709481445</v>
      </c>
      <c r="AM56" s="1">
        <f t="shared" si="8"/>
        <v>4.0504525357208478E-2</v>
      </c>
      <c r="AN56" s="1">
        <f t="shared" si="4"/>
        <v>0.35282709160689807</v>
      </c>
      <c r="AO56" s="1"/>
      <c r="AP56" s="1">
        <v>0.79002501981745299</v>
      </c>
      <c r="AQ56" s="1">
        <v>7.3434465862186098</v>
      </c>
      <c r="AR56" s="1"/>
      <c r="AS56" s="1">
        <f t="shared" si="5"/>
        <v>9.1457851393281719E-2</v>
      </c>
      <c r="AT56" s="1"/>
    </row>
    <row r="57" spans="1:46">
      <c r="B57">
        <v>47</v>
      </c>
      <c r="C57" s="1">
        <f t="shared" si="6"/>
        <v>1.7347499999999998</v>
      </c>
      <c r="D57" s="1">
        <f t="shared" si="7"/>
        <v>0.11658165561311022</v>
      </c>
      <c r="E57" s="1">
        <v>1.5</v>
      </c>
      <c r="F57" s="1">
        <v>25.75</v>
      </c>
      <c r="G57" s="1">
        <v>0.69389999999999996</v>
      </c>
      <c r="H57" s="1">
        <v>1.0408999999999999</v>
      </c>
      <c r="I57" s="1">
        <f t="shared" si="3"/>
        <v>9.0548858728629291</v>
      </c>
      <c r="J57" s="10">
        <v>13.4536469790489</v>
      </c>
      <c r="K57" s="10">
        <v>14.443094519473901</v>
      </c>
      <c r="L57" s="10">
        <v>9.6592012651185808</v>
      </c>
      <c r="M57" s="8">
        <v>15.7384423047995</v>
      </c>
      <c r="N57" s="8">
        <v>11.239007330865</v>
      </c>
      <c r="O57" s="1">
        <v>15.519223867337301</v>
      </c>
      <c r="P57" s="1">
        <v>13.2753383682149</v>
      </c>
      <c r="Q57" s="1">
        <v>10.006745443925</v>
      </c>
      <c r="R57" s="1">
        <v>9.0670695684888205</v>
      </c>
      <c r="S57" s="21">
        <v>1</v>
      </c>
      <c r="T57" s="1">
        <v>16.111946380093102</v>
      </c>
      <c r="U57" s="1">
        <v>19.090660408678399</v>
      </c>
      <c r="V57" s="1">
        <v>11.271796906913499</v>
      </c>
      <c r="W57" s="8">
        <v>17.584840844080201</v>
      </c>
      <c r="X57" s="8">
        <v>15.6564942086465</v>
      </c>
      <c r="Y57" s="8">
        <v>20.097115783065</v>
      </c>
      <c r="Z57" s="8">
        <v>17.549752279702599</v>
      </c>
      <c r="AA57" s="8">
        <v>11.569159850063601</v>
      </c>
      <c r="AB57" s="8">
        <v>10.6235539114377</v>
      </c>
      <c r="AI57" s="1"/>
      <c r="AJ57" s="1">
        <v>3.1065755569689602</v>
      </c>
      <c r="AK57" s="1">
        <v>4.6198126748113602</v>
      </c>
      <c r="AM57" s="1">
        <f t="shared" si="8"/>
        <v>0.23254075285660855</v>
      </c>
      <c r="AN57" s="1">
        <f t="shared" si="4"/>
        <v>0.34581316235723863</v>
      </c>
      <c r="AO57" s="1"/>
      <c r="AP57" s="1">
        <v>0.97955051793030101</v>
      </c>
      <c r="AQ57" s="1">
        <v>7.7769549651274597</v>
      </c>
      <c r="AR57" s="1"/>
      <c r="AS57" s="1">
        <f t="shared" si="5"/>
        <v>7.3323635856724467E-2</v>
      </c>
      <c r="AT57" s="1"/>
    </row>
    <row r="58" spans="1:46">
      <c r="B58">
        <v>48</v>
      </c>
      <c r="C58" s="1">
        <f t="shared" si="6"/>
        <v>1.7347499999999998</v>
      </c>
      <c r="D58" s="1">
        <f t="shared" si="7"/>
        <v>0.15959236350920913</v>
      </c>
      <c r="E58" s="1">
        <v>1.5</v>
      </c>
      <c r="F58" s="1">
        <v>35.25</v>
      </c>
      <c r="G58" s="1">
        <v>0.69389999999999996</v>
      </c>
      <c r="H58" s="1">
        <v>1.0408999999999999</v>
      </c>
      <c r="I58" s="1">
        <f t="shared" si="3"/>
        <v>9.0548858728629291</v>
      </c>
      <c r="J58" s="10">
        <v>17.230153456974499</v>
      </c>
      <c r="K58" s="10">
        <v>17.4901137853786</v>
      </c>
      <c r="L58" s="10">
        <v>12.4928154426155</v>
      </c>
      <c r="M58" s="8">
        <v>18.452345864317699</v>
      </c>
      <c r="N58" s="8">
        <v>16.181911045451098</v>
      </c>
      <c r="O58" s="1">
        <v>18.294255046901299</v>
      </c>
      <c r="P58" s="1">
        <v>16.131950847289801</v>
      </c>
      <c r="Q58" s="1">
        <v>12.799085162998299</v>
      </c>
      <c r="R58" s="1">
        <v>11.7763467441633</v>
      </c>
      <c r="S58" s="21">
        <v>1</v>
      </c>
      <c r="T58" s="1">
        <v>22.474957641378701</v>
      </c>
      <c r="U58" s="1">
        <v>27.003261716445</v>
      </c>
      <c r="V58" s="1">
        <v>15.592888157454301</v>
      </c>
      <c r="W58" s="8">
        <v>24.201424482437599</v>
      </c>
      <c r="X58" s="8">
        <v>21.2484773087359</v>
      </c>
      <c r="Y58" s="8">
        <v>27.917665762134099</v>
      </c>
      <c r="Z58" s="8">
        <v>26.0493777751477</v>
      </c>
      <c r="AA58" s="8">
        <v>15.8687291362635</v>
      </c>
      <c r="AB58" s="8">
        <v>14.7805865343154</v>
      </c>
      <c r="AI58" s="1"/>
      <c r="AJ58" s="1">
        <v>0.68458271168412999</v>
      </c>
      <c r="AK58" s="1">
        <v>5.2208309134219899</v>
      </c>
      <c r="AM58" s="1">
        <f t="shared" si="8"/>
        <v>3.7433565298472631E-2</v>
      </c>
      <c r="AN58" s="1">
        <f t="shared" si="4"/>
        <v>0.28547947760626624</v>
      </c>
      <c r="AO58" s="1"/>
      <c r="AP58" s="1">
        <v>0.46714804972831198</v>
      </c>
      <c r="AQ58" s="1">
        <v>6.4947896043016904</v>
      </c>
      <c r="AR58" s="1"/>
      <c r="AS58" s="1">
        <f t="shared" si="5"/>
        <v>2.5544052931952377E-2</v>
      </c>
      <c r="AT58" s="1"/>
    </row>
    <row r="59" spans="1:46">
      <c r="B59">
        <v>49</v>
      </c>
      <c r="C59" s="1">
        <f t="shared" si="6"/>
        <v>1.7347499999999998</v>
      </c>
      <c r="D59" s="1">
        <f t="shared" si="7"/>
        <v>0.22026009885739076</v>
      </c>
      <c r="E59" s="1">
        <v>1.5</v>
      </c>
      <c r="F59" s="1">
        <v>48.65</v>
      </c>
      <c r="G59" s="1">
        <v>0.69389999999999996</v>
      </c>
      <c r="H59" s="1">
        <v>1.0408999999999999</v>
      </c>
      <c r="I59" s="1">
        <f t="shared" si="3"/>
        <v>9.0548858728629291</v>
      </c>
      <c r="J59" s="10">
        <v>28.967143996570599</v>
      </c>
      <c r="K59" s="10">
        <v>26.203261657334298</v>
      </c>
      <c r="L59" s="10">
        <v>17.573630540901199</v>
      </c>
      <c r="M59" s="8">
        <v>32.691479011205097</v>
      </c>
      <c r="N59" s="8">
        <v>24.2629962658179</v>
      </c>
      <c r="O59" s="1">
        <v>28.559471933269801</v>
      </c>
      <c r="P59" s="1">
        <v>23.1236794866137</v>
      </c>
      <c r="Q59" s="1">
        <v>18.552762051815499</v>
      </c>
      <c r="R59" s="1">
        <v>16.873232930455</v>
      </c>
      <c r="S59" s="21">
        <v>1</v>
      </c>
      <c r="T59" s="1">
        <v>30.538440388715198</v>
      </c>
      <c r="U59" s="1">
        <v>36.147108143812197</v>
      </c>
      <c r="V59" s="1">
        <v>20.0407938703577</v>
      </c>
      <c r="W59" s="8">
        <v>34.382581043035799</v>
      </c>
      <c r="X59" s="8">
        <v>28.0753026665374</v>
      </c>
      <c r="Y59" s="8">
        <v>38.1097130514325</v>
      </c>
      <c r="Z59" s="8">
        <v>34.0927321466148</v>
      </c>
      <c r="AA59" s="8">
        <v>20.947049332245701</v>
      </c>
      <c r="AB59" s="8">
        <v>19.069730803529801</v>
      </c>
      <c r="AI59" s="1"/>
      <c r="AJ59" s="1">
        <v>5.1258546753873198</v>
      </c>
      <c r="AK59" s="1">
        <v>0.63440793844545895</v>
      </c>
      <c r="AM59" s="1">
        <f t="shared" si="8"/>
        <v>0.20308499253461579</v>
      </c>
      <c r="AN59" s="1">
        <f t="shared" si="4"/>
        <v>2.5135072998018954E-2</v>
      </c>
      <c r="AO59" s="1"/>
      <c r="AP59" s="1">
        <v>0.72162955215781399</v>
      </c>
      <c r="AQ59" s="1">
        <v>1.36596123965009</v>
      </c>
      <c r="AR59" s="1"/>
      <c r="AS59" s="1">
        <f t="shared" si="5"/>
        <v>2.8590770026396432E-2</v>
      </c>
      <c r="AT59" s="1"/>
    </row>
    <row r="60" spans="1:46">
      <c r="B60">
        <v>50</v>
      </c>
      <c r="C60" s="1">
        <f t="shared" si="6"/>
        <v>1.7417499999999999</v>
      </c>
      <c r="D60" s="1">
        <f t="shared" si="7"/>
        <v>0.30103735546670674</v>
      </c>
      <c r="E60" s="1">
        <v>1.4970000000000001</v>
      </c>
      <c r="F60" s="1">
        <v>66.760000000000005</v>
      </c>
      <c r="G60" s="1">
        <v>0.69669999999999999</v>
      </c>
      <c r="H60" s="1">
        <v>1.0429999999999999</v>
      </c>
      <c r="I60" s="1">
        <f t="shared" si="3"/>
        <v>9.0184947713213521</v>
      </c>
      <c r="J60" s="10">
        <v>41.027130222576503</v>
      </c>
      <c r="K60" s="10">
        <v>37.200596115159399</v>
      </c>
      <c r="L60" s="10">
        <v>22.653819556716599</v>
      </c>
      <c r="M60" s="8">
        <v>46.807033476859203</v>
      </c>
      <c r="N60" s="8">
        <v>37.135883695047198</v>
      </c>
      <c r="O60" s="1">
        <v>40.872555971567301</v>
      </c>
      <c r="P60" s="1">
        <v>33.879171217001101</v>
      </c>
      <c r="Q60" s="1">
        <v>23.430331759283199</v>
      </c>
      <c r="R60" s="1">
        <v>21.834403477284301</v>
      </c>
      <c r="S60" s="21">
        <v>1</v>
      </c>
      <c r="T60" s="6">
        <v>42.404646426712503</v>
      </c>
      <c r="U60" s="1">
        <v>46.589062883774297</v>
      </c>
      <c r="V60" s="1">
        <v>25.719780188531999</v>
      </c>
      <c r="W60" s="8">
        <v>52.023899999999998</v>
      </c>
      <c r="X60" s="8">
        <v>39.144799999999996</v>
      </c>
      <c r="Y60" s="8">
        <v>51.640502068598401</v>
      </c>
      <c r="Z60" s="8">
        <v>42.155443205986501</v>
      </c>
      <c r="AA60" s="8">
        <v>27.151688430043201</v>
      </c>
      <c r="AB60" s="8">
        <v>24.956187132262698</v>
      </c>
      <c r="AI60" s="1"/>
      <c r="AJ60" s="1">
        <v>2.6288384566489298</v>
      </c>
      <c r="AK60" s="1">
        <v>2.16162589055874</v>
      </c>
      <c r="AM60" s="1">
        <f t="shared" si="8"/>
        <v>7.6206300876577357E-2</v>
      </c>
      <c r="AN60" s="1">
        <f t="shared" si="4"/>
        <v>6.2662470788906952E-2</v>
      </c>
      <c r="AO60" s="1"/>
      <c r="AP60" s="1">
        <v>0.64882616732795495</v>
      </c>
      <c r="AQ60" s="1">
        <v>2.9608975361596102</v>
      </c>
      <c r="AR60" s="1"/>
      <c r="AS60" s="1">
        <f t="shared" si="5"/>
        <v>1.8808550977688993E-2</v>
      </c>
      <c r="AT60" s="1"/>
    </row>
    <row r="61" spans="1:46">
      <c r="A61">
        <v>5</v>
      </c>
      <c r="B61">
        <v>51</v>
      </c>
      <c r="C61" s="1">
        <f t="shared" si="6"/>
        <v>2.4859999999999998</v>
      </c>
      <c r="D61" s="1">
        <f t="shared" si="7"/>
        <v>2.3663042010647176E-2</v>
      </c>
      <c r="E61" s="1">
        <v>1.2529999999999999</v>
      </c>
      <c r="F61" s="1">
        <v>7.49</v>
      </c>
      <c r="G61" s="1">
        <v>0.99439999999999995</v>
      </c>
      <c r="H61" s="1">
        <v>1.246</v>
      </c>
      <c r="I61" s="1">
        <f t="shared" si="3"/>
        <v>6.3185692952328907</v>
      </c>
      <c r="J61" s="7">
        <v>6.3457201988296399</v>
      </c>
      <c r="K61" s="14">
        <v>6.7143858654733197</v>
      </c>
      <c r="L61" s="6">
        <v>2.6755898795364099</v>
      </c>
      <c r="M61" s="12">
        <v>7.6432000000000002</v>
      </c>
      <c r="N61" s="12">
        <v>5.2282000000000002</v>
      </c>
      <c r="O61" s="1">
        <v>9.7922741816425205</v>
      </c>
      <c r="P61" s="1">
        <v>4.3696726614496999</v>
      </c>
      <c r="Q61" s="1">
        <v>3.37538775733299</v>
      </c>
      <c r="R61" s="1">
        <v>1.96639949562934</v>
      </c>
      <c r="S61" s="21">
        <v>0</v>
      </c>
      <c r="T61" s="1">
        <v>5.6653229360455502</v>
      </c>
      <c r="U61" s="6">
        <v>6.5750277420532903</v>
      </c>
      <c r="V61" s="6">
        <v>2.3812676402214699</v>
      </c>
      <c r="W61" s="8">
        <v>6.7294150291429302</v>
      </c>
      <c r="X61" s="8">
        <v>4.1140770534070104</v>
      </c>
      <c r="Y61" s="8">
        <v>9.8423537087199602</v>
      </c>
      <c r="Z61" s="8">
        <v>3.7679509288923998</v>
      </c>
      <c r="AA61" s="8">
        <v>3.1956254885804398</v>
      </c>
      <c r="AB61" s="8">
        <v>1.79694940925723</v>
      </c>
      <c r="AE61" s="8">
        <v>5.85</v>
      </c>
      <c r="AF61">
        <v>5.83</v>
      </c>
      <c r="AG61" s="1">
        <f>ABS(AF61-AE61)/AE61*100</f>
        <v>0.34188034188033462</v>
      </c>
      <c r="AI61" s="1"/>
      <c r="AJ61" s="1">
        <v>1.18321482124781</v>
      </c>
      <c r="AK61" s="1">
        <v>1.85679777989718</v>
      </c>
      <c r="AM61" s="1">
        <f t="shared" si="8"/>
        <v>0.43635544364664819</v>
      </c>
      <c r="AN61" s="1">
        <f t="shared" si="4"/>
        <v>0.68476476499397554</v>
      </c>
      <c r="AO61" s="1"/>
      <c r="AP61" s="1">
        <v>0.216476408676649</v>
      </c>
      <c r="AQ61" s="1">
        <v>1.7644069102789799</v>
      </c>
      <c r="AR61" s="1"/>
      <c r="AS61" s="1">
        <f t="shared" si="5"/>
        <v>7.9833904757476537E-2</v>
      </c>
      <c r="AT61" s="1"/>
    </row>
    <row r="62" spans="1:46">
      <c r="B62">
        <v>52</v>
      </c>
      <c r="C62" s="1">
        <f t="shared" si="6"/>
        <v>2.4979999999999998</v>
      </c>
      <c r="D62" s="1">
        <f t="shared" si="7"/>
        <v>5.5304858663575325E-2</v>
      </c>
      <c r="E62" s="1">
        <v>1.25</v>
      </c>
      <c r="F62" s="32">
        <v>17.59</v>
      </c>
      <c r="G62" s="1">
        <v>0.99919999999999998</v>
      </c>
      <c r="H62" s="1">
        <v>1.2490000000000001</v>
      </c>
      <c r="I62" s="1">
        <f t="shared" si="3"/>
        <v>6.2882158798834933</v>
      </c>
      <c r="J62" s="10">
        <v>11.4361458704415</v>
      </c>
      <c r="K62" s="10">
        <v>11.7750946812845</v>
      </c>
      <c r="L62" s="10">
        <v>4.74633096097579</v>
      </c>
      <c r="M62" s="8">
        <v>12.3847409068222</v>
      </c>
      <c r="N62" s="8">
        <v>11.1592881173084</v>
      </c>
      <c r="O62" s="1">
        <v>12.838840904145201</v>
      </c>
      <c r="P62" s="1">
        <v>10.232129690041999</v>
      </c>
      <c r="Q62" s="1">
        <v>5.0273307391964002</v>
      </c>
      <c r="R62" s="1">
        <v>4.4370018612296498</v>
      </c>
      <c r="S62" s="21">
        <v>0</v>
      </c>
      <c r="T62" s="1">
        <v>14.6199241430564</v>
      </c>
      <c r="U62" s="1">
        <v>15.9104016270981</v>
      </c>
      <c r="V62" s="1">
        <v>6.0405156553809496</v>
      </c>
      <c r="W62" s="8">
        <v>16.4162502384712</v>
      </c>
      <c r="X62" s="8">
        <v>12.9257739503739</v>
      </c>
      <c r="Y62" s="8">
        <v>17.167351343170001</v>
      </c>
      <c r="Z62" s="8">
        <v>14.417264063743399</v>
      </c>
      <c r="AA62" s="8">
        <v>6.3011818901339902</v>
      </c>
      <c r="AB62" s="8">
        <v>5.8203781893470197</v>
      </c>
      <c r="AI62" s="1"/>
      <c r="AJ62" s="1">
        <v>0.65541793602153797</v>
      </c>
      <c r="AK62" s="1">
        <v>2.0411867042591401</v>
      </c>
      <c r="AM62" s="1">
        <f t="shared" si="8"/>
        <v>0.10341949366317994</v>
      </c>
      <c r="AN62" s="1">
        <f t="shared" si="4"/>
        <v>0.32208226815989716</v>
      </c>
      <c r="AO62" s="1"/>
      <c r="AP62" s="1">
        <v>0.37529168732832502</v>
      </c>
      <c r="AQ62" s="1">
        <v>3.0343671708155502</v>
      </c>
      <c r="AR62" s="1"/>
      <c r="AS62" s="1">
        <f t="shared" si="5"/>
        <v>5.9217903792947751E-2</v>
      </c>
      <c r="AT62" s="1"/>
    </row>
    <row r="63" spans="1:46">
      <c r="B63">
        <v>53</v>
      </c>
      <c r="C63" s="1">
        <f t="shared" si="6"/>
        <v>2.4979999999999998</v>
      </c>
      <c r="D63" s="1">
        <f t="shared" si="7"/>
        <v>7.6527587258182109E-2</v>
      </c>
      <c r="E63" s="1">
        <v>1.25</v>
      </c>
      <c r="F63" s="32">
        <v>24.34</v>
      </c>
      <c r="G63" s="1">
        <v>0.99919999999999998</v>
      </c>
      <c r="H63" s="1">
        <v>1.2490000000000001</v>
      </c>
      <c r="I63" s="1">
        <f t="shared" si="3"/>
        <v>6.2882158798834933</v>
      </c>
      <c r="J63" s="10">
        <v>18.979457410511699</v>
      </c>
      <c r="K63" s="10">
        <v>19.277119570746901</v>
      </c>
      <c r="L63" s="10">
        <v>7.8799486680798401</v>
      </c>
      <c r="M63" s="8">
        <v>20.010895514130901</v>
      </c>
      <c r="N63" s="8">
        <v>18.316878256258899</v>
      </c>
      <c r="O63" s="1">
        <v>20.2301649582366</v>
      </c>
      <c r="P63" s="1">
        <v>17.763840369459299</v>
      </c>
      <c r="Q63" s="1">
        <v>8.1354041655032496</v>
      </c>
      <c r="R63" s="1">
        <v>7.51154137803639</v>
      </c>
      <c r="S63" s="21">
        <v>0</v>
      </c>
      <c r="T63" s="1">
        <v>22.5460154314198</v>
      </c>
      <c r="U63" s="1">
        <v>24.517881672236101</v>
      </c>
      <c r="V63" s="1">
        <v>9.3950328457230707</v>
      </c>
      <c r="W63" s="8">
        <v>24.149805610350199</v>
      </c>
      <c r="X63" s="8">
        <v>20.225656101178199</v>
      </c>
      <c r="Y63" s="8">
        <v>25.934758596285899</v>
      </c>
      <c r="Z63" s="8">
        <v>23.3900506519775</v>
      </c>
      <c r="AA63" s="8">
        <v>9.6232217876729802</v>
      </c>
      <c r="AB63" s="8">
        <v>8.81934794753926</v>
      </c>
      <c r="AI63" s="1"/>
      <c r="AJ63" s="1">
        <v>0.46380980890516499</v>
      </c>
      <c r="AK63" s="1">
        <v>12.7966329868672</v>
      </c>
      <c r="AM63" s="1">
        <f t="shared" si="8"/>
        <v>5.2889477889395693E-2</v>
      </c>
      <c r="AN63" s="1">
        <f t="shared" si="4"/>
        <v>1.4592344198481817</v>
      </c>
      <c r="AO63" s="1"/>
      <c r="AP63" s="1">
        <v>0.39238245866134502</v>
      </c>
      <c r="AQ63" s="1">
        <v>6.2128564518196399</v>
      </c>
      <c r="AR63" s="1"/>
      <c r="AS63" s="1">
        <f t="shared" si="5"/>
        <v>4.4744425350864592E-2</v>
      </c>
      <c r="AT63" s="1"/>
    </row>
    <row r="64" spans="1:46">
      <c r="B64">
        <v>54</v>
      </c>
      <c r="C64" s="1">
        <f t="shared" si="6"/>
        <v>2.4979999999999998</v>
      </c>
      <c r="D64" s="1">
        <f t="shared" si="7"/>
        <v>9.7655992614590653E-2</v>
      </c>
      <c r="E64" s="1">
        <v>1.25</v>
      </c>
      <c r="F64" s="32">
        <v>31.06</v>
      </c>
      <c r="G64" s="1">
        <v>0.99919999999999998</v>
      </c>
      <c r="H64" s="1">
        <v>1.2490000000000001</v>
      </c>
      <c r="I64" s="1">
        <f t="shared" ref="I64:I76" si="9">2*PI()/G64</f>
        <v>6.2882158798834933</v>
      </c>
      <c r="J64" s="10">
        <v>24.978919902237301</v>
      </c>
      <c r="K64" s="10">
        <v>27.056554818115401</v>
      </c>
      <c r="L64" s="10">
        <v>10.4835710890203</v>
      </c>
      <c r="M64" s="8">
        <v>27.2830577923107</v>
      </c>
      <c r="N64" s="8">
        <v>23.5946301872353</v>
      </c>
      <c r="O64" s="1">
        <v>30.861201912664299</v>
      </c>
      <c r="P64" s="1">
        <v>25.900862747824998</v>
      </c>
      <c r="Q64" s="1">
        <v>11.9423138763597</v>
      </c>
      <c r="R64" s="1">
        <v>9.4836040053939001</v>
      </c>
      <c r="S64" s="21">
        <v>1</v>
      </c>
      <c r="T64" s="1">
        <v>27.4398861100881</v>
      </c>
      <c r="U64" s="1">
        <v>30.013255230816199</v>
      </c>
      <c r="V64" s="1">
        <v>11.541666680260899</v>
      </c>
      <c r="W64" s="8">
        <v>29.690843605862302</v>
      </c>
      <c r="X64" s="8">
        <v>24.2972305571714</v>
      </c>
      <c r="Y64" s="8">
        <v>33.205503984525201</v>
      </c>
      <c r="Z64" s="8">
        <v>28.4514194287934</v>
      </c>
      <c r="AA64" s="8">
        <v>12.6689935355323</v>
      </c>
      <c r="AB64" s="8">
        <v>10.403326628505299</v>
      </c>
      <c r="AI64" s="1"/>
      <c r="AJ64" s="1">
        <v>0.45200687808977302</v>
      </c>
      <c r="AK64" s="1">
        <v>13.9777948280071</v>
      </c>
      <c r="AM64" s="1">
        <f t="shared" si="8"/>
        <v>4.0391828771133037E-2</v>
      </c>
      <c r="AN64" s="1">
        <f t="shared" si="4"/>
        <v>1.2490710266996401</v>
      </c>
      <c r="AO64" s="1"/>
      <c r="AP64" s="1">
        <v>0.48860084569611001</v>
      </c>
      <c r="AQ64" s="1">
        <v>6.2869007913098498</v>
      </c>
      <c r="AR64" s="1"/>
      <c r="AS64" s="1">
        <f t="shared" si="5"/>
        <v>4.3661905721860295E-2</v>
      </c>
      <c r="AT64" s="1"/>
    </row>
    <row r="65" spans="1:46">
      <c r="B65">
        <v>55</v>
      </c>
      <c r="C65" s="1">
        <f t="shared" si="6"/>
        <v>2.4979999999999998</v>
      </c>
      <c r="D65" s="1">
        <f t="shared" si="7"/>
        <v>0.15607351813870829</v>
      </c>
      <c r="E65" s="1">
        <v>1.25</v>
      </c>
      <c r="F65" s="1">
        <v>49.64</v>
      </c>
      <c r="G65" s="1">
        <v>0.99919999999999998</v>
      </c>
      <c r="H65" s="1">
        <v>1.2490000000000001</v>
      </c>
      <c r="I65" s="1">
        <f t="shared" si="9"/>
        <v>6.2882158798834933</v>
      </c>
      <c r="J65" s="10">
        <v>37.224125182273802</v>
      </c>
      <c r="K65" s="10">
        <v>39.785386398036103</v>
      </c>
      <c r="L65" s="10">
        <v>16.2271110542965</v>
      </c>
      <c r="M65" s="8">
        <v>39.712654641553698</v>
      </c>
      <c r="N65" s="8">
        <v>35.843321218442199</v>
      </c>
      <c r="O65" s="1">
        <v>41.114395727171797</v>
      </c>
      <c r="P65" s="1">
        <v>38.474928554498497</v>
      </c>
      <c r="Q65" s="1">
        <v>16.626898815956</v>
      </c>
      <c r="R65" s="1">
        <v>15.902815544406399</v>
      </c>
      <c r="S65" s="21">
        <v>1</v>
      </c>
      <c r="T65" s="1">
        <v>40.378228478681997</v>
      </c>
      <c r="U65" s="1">
        <v>44.588090273919903</v>
      </c>
      <c r="V65" s="1">
        <v>17.344646614890799</v>
      </c>
      <c r="W65" s="8">
        <v>43.693591236380499</v>
      </c>
      <c r="X65" s="8">
        <v>36.318724240911699</v>
      </c>
      <c r="Y65" s="8">
        <v>45.836487796666702</v>
      </c>
      <c r="Z65" s="8">
        <v>43.334953193169298</v>
      </c>
      <c r="AA65" s="8">
        <v>17.721313969083699</v>
      </c>
      <c r="AB65" s="8">
        <v>16.693997575188501</v>
      </c>
      <c r="AI65" s="1"/>
      <c r="AJ65" s="1">
        <v>1.5727395528852799</v>
      </c>
      <c r="AK65" s="1">
        <v>12.3722097172004</v>
      </c>
      <c r="AM65" s="1">
        <f t="shared" si="8"/>
        <v>8.7937671302431492E-2</v>
      </c>
      <c r="AN65" s="1">
        <f t="shared" si="4"/>
        <v>0.69177589474363421</v>
      </c>
      <c r="AO65" s="1"/>
      <c r="AP65" s="1">
        <v>1.5365142343312199</v>
      </c>
      <c r="AQ65" s="1">
        <v>11.437634574856199</v>
      </c>
      <c r="AR65" s="1"/>
      <c r="AS65" s="1">
        <f t="shared" si="5"/>
        <v>8.5912180082357126E-2</v>
      </c>
      <c r="AT65" s="1"/>
    </row>
    <row r="66" spans="1:46">
      <c r="B66">
        <v>56</v>
      </c>
      <c r="C66" s="1">
        <f t="shared" si="6"/>
        <v>2.4979999999999998</v>
      </c>
      <c r="D66" s="1">
        <f t="shared" si="7"/>
        <v>0.19559495494377607</v>
      </c>
      <c r="E66" s="1">
        <v>1.25</v>
      </c>
      <c r="F66" s="1">
        <v>62.21</v>
      </c>
      <c r="G66" s="1">
        <v>0.99919999999999998</v>
      </c>
      <c r="H66" s="1">
        <v>1.2490000000000001</v>
      </c>
      <c r="I66" s="1">
        <f t="shared" si="9"/>
        <v>6.2882158798834933</v>
      </c>
      <c r="J66" s="10">
        <v>50.535893314413599</v>
      </c>
      <c r="K66" s="10">
        <v>48.733317839533598</v>
      </c>
      <c r="L66" s="10">
        <v>21.259467201677499</v>
      </c>
      <c r="M66" s="8">
        <v>55.035243920095198</v>
      </c>
      <c r="N66" s="8">
        <v>48.486654302460401</v>
      </c>
      <c r="O66" s="1">
        <v>52.931056783364603</v>
      </c>
      <c r="P66" s="1">
        <v>47.499379647163799</v>
      </c>
      <c r="Q66" s="1">
        <v>22.2659701433967</v>
      </c>
      <c r="R66" s="1">
        <v>20.786640849056599</v>
      </c>
      <c r="S66" s="21">
        <v>1</v>
      </c>
      <c r="T66" s="1">
        <v>51.881095663320899</v>
      </c>
      <c r="U66" s="1">
        <v>58.247168016497703</v>
      </c>
      <c r="V66" s="1">
        <v>22.106099456101798</v>
      </c>
      <c r="W66" s="8">
        <v>56.814305528329001</v>
      </c>
      <c r="X66" s="8">
        <v>43.204692575554098</v>
      </c>
      <c r="Y66" s="8">
        <v>59.538944742663098</v>
      </c>
      <c r="Z66" s="8">
        <v>57.330972748485998</v>
      </c>
      <c r="AA66" s="8">
        <v>22.559371698691301</v>
      </c>
      <c r="AB66" s="8">
        <v>21.134164885439699</v>
      </c>
      <c r="AI66" s="1"/>
      <c r="AJ66" s="1">
        <v>3.94049490350098</v>
      </c>
      <c r="AK66" s="1">
        <v>4.5266781404768404</v>
      </c>
      <c r="AM66" s="1">
        <f t="shared" si="8"/>
        <v>0.17580875295049825</v>
      </c>
      <c r="AN66" s="1">
        <f t="shared" si="4"/>
        <v>0.20196184955814797</v>
      </c>
      <c r="AO66" s="1"/>
      <c r="AP66" s="1">
        <v>1.3266586898047801</v>
      </c>
      <c r="AQ66" s="1">
        <v>5.6045835117745897</v>
      </c>
      <c r="AR66" s="1"/>
      <c r="AS66" s="1">
        <f t="shared" si="5"/>
        <v>5.9190080321712128E-2</v>
      </c>
      <c r="AT66" s="1"/>
    </row>
    <row r="67" spans="1:46">
      <c r="B67">
        <v>57</v>
      </c>
      <c r="C67" s="1">
        <f t="shared" si="6"/>
        <v>2.5059999999999998</v>
      </c>
      <c r="D67" s="1">
        <f t="shared" si="7"/>
        <v>0.26392010909696378</v>
      </c>
      <c r="E67" s="1">
        <v>1.248</v>
      </c>
      <c r="F67" s="1">
        <v>84.21</v>
      </c>
      <c r="G67" s="1">
        <v>1.0024</v>
      </c>
      <c r="H67" s="1">
        <v>1.2509999999999999</v>
      </c>
      <c r="I67" s="1">
        <f t="shared" si="9"/>
        <v>6.2681417669389328</v>
      </c>
      <c r="J67" s="10">
        <v>65.533599819001907</v>
      </c>
      <c r="K67" s="10">
        <v>60.238641651363302</v>
      </c>
      <c r="L67" s="10">
        <v>25.623394054240698</v>
      </c>
      <c r="M67" s="8">
        <v>73.202040450759895</v>
      </c>
      <c r="N67" s="8">
        <v>62.056335228884997</v>
      </c>
      <c r="O67" s="1">
        <v>61.855339460644501</v>
      </c>
      <c r="P67" s="1">
        <v>58.658179261700397</v>
      </c>
      <c r="Q67" s="1">
        <v>26.276483381176401</v>
      </c>
      <c r="R67" s="1">
        <v>24.448521206610401</v>
      </c>
      <c r="S67" s="21">
        <v>1</v>
      </c>
      <c r="T67" s="1">
        <v>68.233993385289494</v>
      </c>
      <c r="U67" s="1">
        <v>74.126699942709294</v>
      </c>
      <c r="V67" s="1">
        <v>27.804936638545399</v>
      </c>
      <c r="W67" s="8">
        <v>79.511419146633699</v>
      </c>
      <c r="X67" s="8">
        <v>56.4589109483396</v>
      </c>
      <c r="Y67" s="8">
        <v>75.254781032715897</v>
      </c>
      <c r="Z67" s="8">
        <v>72.339998243613493</v>
      </c>
      <c r="AA67" s="8">
        <v>28.457761738793099</v>
      </c>
      <c r="AB67" s="8">
        <v>26.8607627843774</v>
      </c>
      <c r="AI67" s="1"/>
      <c r="AJ67" s="1">
        <v>3.8574491894860001</v>
      </c>
      <c r="AK67" s="1">
        <v>7.0975625253123003</v>
      </c>
      <c r="AM67" s="1">
        <f t="shared" si="8"/>
        <v>0.12754842614168171</v>
      </c>
      <c r="AN67" s="1">
        <f t="shared" si="4"/>
        <v>0.23468434322174225</v>
      </c>
      <c r="AO67" s="1"/>
      <c r="AP67" s="1">
        <v>0.696443980793651</v>
      </c>
      <c r="AQ67" s="1">
        <v>2.7343633500453799</v>
      </c>
      <c r="AR67" s="1"/>
      <c r="AS67" s="1">
        <f t="shared" si="5"/>
        <v>2.3028257608213452E-2</v>
      </c>
      <c r="AT67" s="1"/>
    </row>
    <row r="68" spans="1:46">
      <c r="A68">
        <v>6</v>
      </c>
      <c r="B68">
        <v>58</v>
      </c>
      <c r="C68" s="1">
        <f t="shared" si="6"/>
        <v>1.2074999999999998</v>
      </c>
      <c r="D68" s="1">
        <f t="shared" si="7"/>
        <v>0.21549282542580997</v>
      </c>
      <c r="E68" s="1">
        <v>1.798</v>
      </c>
      <c r="F68" s="1">
        <v>33.130658922866402</v>
      </c>
      <c r="G68" s="1">
        <v>0.48299999999999998</v>
      </c>
      <c r="H68" s="1">
        <v>0.86839999999999995</v>
      </c>
      <c r="I68" s="1">
        <f t="shared" si="9"/>
        <v>13.008665232255872</v>
      </c>
      <c r="J68" s="7">
        <v>9.7909429125060203</v>
      </c>
      <c r="K68" s="15">
        <v>9.0958570697840599</v>
      </c>
      <c r="L68" s="6">
        <v>9.34891749006316</v>
      </c>
      <c r="M68" s="1">
        <v>12.0761428424788</v>
      </c>
      <c r="N68" s="1">
        <v>6.5610454625251604</v>
      </c>
      <c r="O68" s="1">
        <v>13.629833197258399</v>
      </c>
      <c r="P68" s="1">
        <v>4.5310657759395196</v>
      </c>
      <c r="Q68" s="1">
        <v>10.3678848662045</v>
      </c>
      <c r="R68" s="1">
        <v>8.0939180147163796</v>
      </c>
      <c r="S68" s="21">
        <v>1</v>
      </c>
      <c r="T68" s="1">
        <v>12.608371680264799</v>
      </c>
      <c r="U68" s="6">
        <v>16.463237153535601</v>
      </c>
      <c r="V68" s="6">
        <v>11.6183795033037</v>
      </c>
      <c r="W68" s="8">
        <v>17.5581682544092</v>
      </c>
      <c r="X68" s="8">
        <v>8.5780037144121497</v>
      </c>
      <c r="Y68" s="8">
        <v>20.022792703305399</v>
      </c>
      <c r="Z68" s="8">
        <v>12.5947670315532</v>
      </c>
      <c r="AA68" s="8">
        <v>12.7983153054191</v>
      </c>
      <c r="AB68" s="8">
        <v>10.8782784216972</v>
      </c>
      <c r="AI68" s="1"/>
      <c r="AJ68" s="1">
        <v>2.06397619265501</v>
      </c>
      <c r="AK68" s="1">
        <v>0.97727813366605398</v>
      </c>
      <c r="AM68" s="1"/>
      <c r="AN68" s="1"/>
      <c r="AO68" s="1"/>
      <c r="AP68" s="1">
        <v>0.62668587268912002</v>
      </c>
      <c r="AQ68" s="1">
        <v>4.8977907617227903</v>
      </c>
      <c r="AR68" s="1"/>
      <c r="AS68" s="1"/>
      <c r="AT68" s="1"/>
    </row>
    <row r="69" spans="1:46">
      <c r="B69">
        <v>59</v>
      </c>
      <c r="C69" s="1">
        <f t="shared" si="6"/>
        <v>1.2074999999999998</v>
      </c>
      <c r="D69" s="1">
        <f t="shared" si="7"/>
        <v>0.14593188281091285</v>
      </c>
      <c r="E69" s="1">
        <v>1.798</v>
      </c>
      <c r="F69" s="32">
        <v>22.436103966925799</v>
      </c>
      <c r="G69" s="1">
        <v>0.48299999999999998</v>
      </c>
      <c r="H69" s="1">
        <v>0.86839999999999995</v>
      </c>
      <c r="I69" s="1">
        <f t="shared" si="9"/>
        <v>13.008665232255872</v>
      </c>
      <c r="J69" s="10">
        <v>5.49242847869575</v>
      </c>
      <c r="K69" s="7">
        <v>6.19166851924762</v>
      </c>
      <c r="L69" s="10">
        <v>6.6836721837766104</v>
      </c>
      <c r="M69" s="1">
        <v>6.8233409634411304</v>
      </c>
      <c r="N69" s="1">
        <v>4.2134594879277598</v>
      </c>
      <c r="O69" s="1">
        <v>7.4572059606162702</v>
      </c>
      <c r="P69" s="1">
        <v>4.5245455592165804</v>
      </c>
      <c r="Q69" s="1">
        <v>7.5193733379188901</v>
      </c>
      <c r="R69" s="1">
        <v>5.8383822113269597</v>
      </c>
      <c r="S69" s="21">
        <v>1</v>
      </c>
      <c r="T69" s="1">
        <v>7.23547396793363</v>
      </c>
      <c r="U69" s="1">
        <v>11.9207866424463</v>
      </c>
      <c r="V69" s="1">
        <v>8.4735167749180604</v>
      </c>
      <c r="W69" s="8">
        <v>8.43486154056205</v>
      </c>
      <c r="X69" s="8">
        <v>5.4613968594073903</v>
      </c>
      <c r="Y69" s="8">
        <v>13.7437601189513</v>
      </c>
      <c r="Z69" s="8">
        <v>9.2343028247040397</v>
      </c>
      <c r="AA69" s="8">
        <v>9.0119208470619103</v>
      </c>
      <c r="AB69" s="8">
        <v>7.9001068896966498</v>
      </c>
      <c r="AI69" s="1"/>
      <c r="AJ69" s="1">
        <v>0.84154650913495699</v>
      </c>
      <c r="AK69" s="1">
        <v>4.4508722786702997</v>
      </c>
      <c r="AM69" s="1"/>
      <c r="AN69" s="1"/>
      <c r="AO69" s="1"/>
      <c r="AP69" s="1">
        <v>0.67967890698404998</v>
      </c>
      <c r="AQ69" s="1">
        <v>4.9001263279252401</v>
      </c>
      <c r="AR69" s="1"/>
      <c r="AS69" s="1"/>
      <c r="AT69" s="1"/>
    </row>
    <row r="70" spans="1:46">
      <c r="B70">
        <v>60</v>
      </c>
      <c r="C70" s="1">
        <f t="shared" si="6"/>
        <v>1.206</v>
      </c>
      <c r="D70" s="1">
        <f t="shared" si="7"/>
        <v>0.10525535127690054</v>
      </c>
      <c r="E70" s="1">
        <v>1.7989999999999999</v>
      </c>
      <c r="F70" s="32">
        <v>16.162242230213302</v>
      </c>
      <c r="G70" s="1">
        <v>0.4824</v>
      </c>
      <c r="H70" s="1">
        <v>0.8679</v>
      </c>
      <c r="I70" s="1">
        <f t="shared" si="9"/>
        <v>13.024845164136787</v>
      </c>
      <c r="J70" s="10">
        <v>4.7971354008081697</v>
      </c>
      <c r="K70" s="15">
        <v>4.9272667408369397</v>
      </c>
      <c r="L70" s="10">
        <v>4.5511796457962701</v>
      </c>
      <c r="M70" s="1">
        <v>6.5114895636315904</v>
      </c>
      <c r="N70" s="1">
        <v>3.4960454329694799</v>
      </c>
      <c r="O70" s="1">
        <v>7.81544181660436</v>
      </c>
      <c r="P70" s="1">
        <v>2.1223171958465801</v>
      </c>
      <c r="Q70" s="1">
        <v>4.9353503767863396</v>
      </c>
      <c r="R70" s="1">
        <v>4.3244937470350999</v>
      </c>
      <c r="S70" s="21">
        <v>1</v>
      </c>
      <c r="T70" s="1">
        <v>5.2738537220220501</v>
      </c>
      <c r="U70" s="6">
        <v>9.4238934447591607</v>
      </c>
      <c r="V70" s="1">
        <v>6.73006490783039</v>
      </c>
      <c r="W70" s="8">
        <v>6.45132286642297</v>
      </c>
      <c r="X70" s="8">
        <v>4.1632400083935304</v>
      </c>
      <c r="Y70" s="8">
        <v>11.646422555389799</v>
      </c>
      <c r="Z70" s="8">
        <v>6.97382577325582</v>
      </c>
      <c r="AA70" s="8">
        <v>7.1885419249937197</v>
      </c>
      <c r="AB70" s="8">
        <v>6.0103598869637498</v>
      </c>
      <c r="AE70" s="8">
        <v>5.7</v>
      </c>
      <c r="AF70">
        <v>5.64</v>
      </c>
      <c r="AG70" s="1">
        <f>ABS(AF70-AE70)/AE70*100</f>
        <v>1.052631578947377</v>
      </c>
      <c r="AI70" s="1"/>
      <c r="AJ70" s="1">
        <v>0.67469311522297004</v>
      </c>
      <c r="AK70" s="1">
        <v>1.82549689095473</v>
      </c>
      <c r="AM70" s="1"/>
      <c r="AN70" s="1"/>
      <c r="AO70" s="1"/>
      <c r="AP70" s="1">
        <v>0.44768658687650997</v>
      </c>
      <c r="AQ70" s="1">
        <v>1.8173146536882601</v>
      </c>
      <c r="AR70" s="1"/>
      <c r="AS70" s="1"/>
      <c r="AT70" s="1"/>
    </row>
    <row r="71" spans="1:46">
      <c r="B71">
        <v>61</v>
      </c>
      <c r="C71" s="1">
        <f t="shared" si="6"/>
        <v>1.20475</v>
      </c>
      <c r="D71" s="1">
        <f t="shared" si="7"/>
        <v>5.1817701773676193E-2</v>
      </c>
      <c r="E71" s="1">
        <v>1.8</v>
      </c>
      <c r="F71" s="1">
        <v>7.9485004066969296</v>
      </c>
      <c r="G71" s="1">
        <v>0.4819</v>
      </c>
      <c r="H71" s="1">
        <v>0.86739999999999995</v>
      </c>
      <c r="I71" s="1">
        <f t="shared" si="9"/>
        <v>13.03835921805268</v>
      </c>
      <c r="J71" s="10">
        <v>2.2069918040390202</v>
      </c>
      <c r="K71" s="7">
        <v>3.1603732752984199</v>
      </c>
      <c r="L71" s="10">
        <v>3.1769599325364002</v>
      </c>
      <c r="M71" s="1">
        <v>2.7162063634243099</v>
      </c>
      <c r="N71" s="1">
        <v>1.5695547780394301</v>
      </c>
      <c r="O71" s="1">
        <v>3.89023651368269</v>
      </c>
      <c r="P71" s="1">
        <v>2.2898617351926398</v>
      </c>
      <c r="Q71" s="1">
        <v>3.3384795133457299</v>
      </c>
      <c r="R71" s="1">
        <v>2.90032180173595</v>
      </c>
      <c r="S71" s="21">
        <v>1</v>
      </c>
      <c r="T71" s="1">
        <v>2.5407224855985802</v>
      </c>
      <c r="U71" s="1">
        <v>4.7900671215825197</v>
      </c>
      <c r="V71" s="1">
        <v>3.5354114345117602</v>
      </c>
      <c r="W71" s="8">
        <v>2.96930535719929</v>
      </c>
      <c r="X71" s="8">
        <v>2.1623056850525</v>
      </c>
      <c r="Y71" s="8">
        <v>5.9438209995560403</v>
      </c>
      <c r="Z71" s="8">
        <v>3.4638698141429098</v>
      </c>
      <c r="AA71" s="8">
        <v>3.6775594926047099</v>
      </c>
      <c r="AB71" s="8">
        <v>3.3278522166418698</v>
      </c>
      <c r="AE71" s="8"/>
      <c r="AI71" s="1"/>
      <c r="AJ71" s="1">
        <v>0.68411184996594698</v>
      </c>
      <c r="AK71" s="1">
        <v>2.2449730738579601</v>
      </c>
      <c r="AM71" s="1"/>
      <c r="AN71" s="1"/>
      <c r="AO71" s="1"/>
      <c r="AP71" s="1">
        <v>0.31165079351830199</v>
      </c>
      <c r="AQ71" s="1">
        <v>2.14939626641661</v>
      </c>
      <c r="AR71" s="1"/>
      <c r="AS71" s="1"/>
      <c r="AT71" s="1"/>
    </row>
    <row r="72" spans="1:46">
      <c r="B72">
        <v>62</v>
      </c>
      <c r="C72" s="1">
        <f t="shared" si="6"/>
        <v>1.206</v>
      </c>
      <c r="D72" s="1">
        <f t="shared" si="7"/>
        <v>3.255118387828216E-2</v>
      </c>
      <c r="E72" s="1">
        <v>1.7989999999999999</v>
      </c>
      <c r="F72" s="32">
        <v>4.9983218177380104</v>
      </c>
      <c r="G72" s="1">
        <v>0.4824</v>
      </c>
      <c r="H72" s="1">
        <v>0.8679</v>
      </c>
      <c r="I72" s="1">
        <f t="shared" si="9"/>
        <v>13.024845164136787</v>
      </c>
      <c r="J72" s="7">
        <v>1.2203345765031199</v>
      </c>
      <c r="K72" s="6">
        <v>1.6496071444806499</v>
      </c>
      <c r="L72" s="10">
        <v>1.7493928719389</v>
      </c>
      <c r="M72" s="1">
        <v>1.4592585689037001</v>
      </c>
      <c r="N72" s="1">
        <v>0.96545809365734903</v>
      </c>
      <c r="O72" s="1">
        <v>2.52460929389389</v>
      </c>
      <c r="P72" s="1">
        <v>1.0287405261895901</v>
      </c>
      <c r="Q72" s="1">
        <v>1.8836777021434601</v>
      </c>
      <c r="R72" s="1">
        <v>1.6239242516355299</v>
      </c>
      <c r="S72" s="21">
        <v>0</v>
      </c>
      <c r="T72" s="1">
        <v>1.0255308150965901</v>
      </c>
      <c r="U72" s="6">
        <v>1.9179465680858401</v>
      </c>
      <c r="V72" s="1">
        <v>1.4642172820227899</v>
      </c>
      <c r="W72" s="8">
        <v>1.15551401957771</v>
      </c>
      <c r="X72" s="8">
        <v>0.85645333727024897</v>
      </c>
      <c r="Y72" s="8">
        <v>2.4962925483144098</v>
      </c>
      <c r="Z72" s="8">
        <v>1.29046167490224</v>
      </c>
      <c r="AA72" s="8">
        <v>1.57632489526525</v>
      </c>
      <c r="AB72" s="8">
        <v>1.3726336220092501</v>
      </c>
      <c r="AI72" s="1"/>
      <c r="AJ72" s="1">
        <v>0.62585968435058903</v>
      </c>
      <c r="AK72" s="1">
        <v>18.818033456533399</v>
      </c>
      <c r="AM72" s="1"/>
      <c r="AN72" s="1"/>
      <c r="AO72" s="1"/>
      <c r="AP72" s="1">
        <v>1.6288727374511101</v>
      </c>
      <c r="AQ72" s="1">
        <v>6.0024480494311296</v>
      </c>
      <c r="AR72" s="1"/>
      <c r="AS72" s="1"/>
      <c r="AT72" s="1"/>
    </row>
    <row r="73" spans="1:46">
      <c r="A73">
        <v>7</v>
      </c>
      <c r="B73">
        <v>63</v>
      </c>
      <c r="C73" s="1">
        <f t="shared" si="6"/>
        <v>2.4979515358059099</v>
      </c>
      <c r="D73" s="1">
        <f t="shared" si="7"/>
        <v>5.6280624036521232E-2</v>
      </c>
      <c r="E73" s="38">
        <v>1.25</v>
      </c>
      <c r="F73" s="1">
        <v>17.899999999999999</v>
      </c>
      <c r="G73" s="1">
        <v>0.99918061432236405</v>
      </c>
      <c r="H73" s="1">
        <f>E73*G73</f>
        <v>1.2489757679029552</v>
      </c>
      <c r="I73" s="1">
        <f t="shared" si="9"/>
        <v>6.2883378811755568</v>
      </c>
      <c r="M73" s="8"/>
      <c r="N73" s="8"/>
      <c r="O73" s="8"/>
      <c r="P73" s="8"/>
      <c r="Q73" s="8"/>
      <c r="R73" s="8"/>
      <c r="AG73" s="1">
        <f>AVERAGE(AG5:AG70)</f>
        <v>3.5816007629799844</v>
      </c>
      <c r="AH73" t="s">
        <v>41</v>
      </c>
      <c r="AI73" s="1"/>
      <c r="AJ73" s="1"/>
      <c r="AK73" s="1"/>
      <c r="AM73" s="1"/>
      <c r="AN73" s="1"/>
      <c r="AO73" s="1"/>
      <c r="AP73" s="1"/>
      <c r="AQ73" s="1"/>
      <c r="AR73" s="1"/>
      <c r="AS73" s="1"/>
      <c r="AT73" s="1"/>
    </row>
    <row r="74" spans="1:46">
      <c r="B74">
        <v>64</v>
      </c>
      <c r="C74" s="1">
        <f t="shared" si="6"/>
        <v>2.4939619953517749</v>
      </c>
      <c r="D74" s="1">
        <f t="shared" si="7"/>
        <v>0.13021936227181241</v>
      </c>
      <c r="E74" s="38">
        <v>1.2509999999999999</v>
      </c>
      <c r="F74" s="1">
        <v>41.35</v>
      </c>
      <c r="G74" s="1">
        <v>0.99758479814070999</v>
      </c>
      <c r="H74" s="1">
        <f t="shared" ref="H74:H76" si="10">E74*G74</f>
        <v>1.2479785824740282</v>
      </c>
      <c r="I74" s="1">
        <f t="shared" si="9"/>
        <v>6.2983972078264756</v>
      </c>
      <c r="M74" s="8"/>
      <c r="N74" s="8"/>
      <c r="O74" s="8"/>
      <c r="P74" s="8"/>
      <c r="Q74" s="8"/>
      <c r="R74" s="8"/>
      <c r="AI74" s="1"/>
      <c r="AJ74" s="1"/>
      <c r="AK74" s="1"/>
      <c r="AM74" s="1"/>
      <c r="AN74" s="1"/>
      <c r="AO74" s="1"/>
      <c r="AP74" s="1"/>
      <c r="AQ74" s="1"/>
      <c r="AR74" s="1"/>
      <c r="AS74" s="1"/>
      <c r="AT74" s="1"/>
    </row>
    <row r="75" spans="1:46">
      <c r="B75">
        <v>65</v>
      </c>
      <c r="C75" s="1">
        <f t="shared" si="6"/>
        <v>2.4979515358059099</v>
      </c>
      <c r="D75" s="1">
        <f t="shared" si="7"/>
        <v>0.23854809752239475</v>
      </c>
      <c r="E75" s="38">
        <v>1.25</v>
      </c>
      <c r="F75" s="1">
        <v>75.87</v>
      </c>
      <c r="G75" s="1">
        <v>0.99918061432236405</v>
      </c>
      <c r="H75" s="1">
        <f t="shared" si="10"/>
        <v>1.2489757679029552</v>
      </c>
      <c r="I75" s="1">
        <f t="shared" si="9"/>
        <v>6.2883378811755568</v>
      </c>
      <c r="M75" s="8"/>
      <c r="N75" s="8"/>
      <c r="O75" s="8"/>
      <c r="P75" s="8"/>
      <c r="Q75" s="8"/>
      <c r="R75" s="8"/>
      <c r="AI75" s="1"/>
      <c r="AJ75" s="1"/>
      <c r="AK75" s="1"/>
      <c r="AM75" s="1"/>
      <c r="AN75" s="1"/>
      <c r="AO75" s="1"/>
      <c r="AP75" s="1"/>
      <c r="AQ75" s="1"/>
      <c r="AR75" s="1"/>
      <c r="AS75" s="1"/>
      <c r="AT75" s="1"/>
    </row>
    <row r="76" spans="1:46">
      <c r="B76">
        <v>66</v>
      </c>
      <c r="C76" s="1">
        <f t="shared" si="6"/>
        <v>1.5247166770869924</v>
      </c>
      <c r="D76" s="1">
        <f t="shared" si="7"/>
        <v>3.1885364044934798E-2</v>
      </c>
      <c r="E76" s="38">
        <v>1.6</v>
      </c>
      <c r="F76" s="1">
        <v>6.19</v>
      </c>
      <c r="G76" s="1">
        <v>0.60988667083479697</v>
      </c>
      <c r="H76" s="1">
        <f t="shared" si="10"/>
        <v>0.97581867333567518</v>
      </c>
      <c r="I76" s="1">
        <f t="shared" si="9"/>
        <v>10.302217785116252</v>
      </c>
      <c r="M76" s="8"/>
      <c r="N76" s="8"/>
      <c r="O76" s="8"/>
      <c r="P76" s="8"/>
      <c r="Q76" s="8"/>
      <c r="R76" s="8"/>
      <c r="AI76" s="1"/>
      <c r="AJ76" s="1"/>
      <c r="AK76" s="1"/>
      <c r="AM76" s="1"/>
      <c r="AN76" s="1"/>
      <c r="AO76" s="1"/>
      <c r="AP76" s="1"/>
      <c r="AQ76" s="1"/>
      <c r="AR76" s="1"/>
      <c r="AS76" s="1"/>
      <c r="AT76" s="1"/>
    </row>
    <row r="77" spans="1:46">
      <c r="M77" s="8"/>
      <c r="N77" s="8"/>
      <c r="O77" s="8"/>
      <c r="P77" s="8"/>
      <c r="Q77" s="8"/>
      <c r="R77" s="8"/>
      <c r="AI77" s="1"/>
      <c r="AJ77" s="1"/>
      <c r="AK77" s="1"/>
      <c r="AM77" s="1"/>
      <c r="AN77" s="1"/>
      <c r="AO77" s="1"/>
      <c r="AP77" s="1"/>
      <c r="AQ77" s="1"/>
      <c r="AR77" s="1"/>
      <c r="AS77" s="1"/>
      <c r="AT77" s="1"/>
    </row>
    <row r="78" spans="1:46">
      <c r="M78" s="8"/>
      <c r="N78" s="8"/>
      <c r="O78" s="8"/>
      <c r="P78" s="8"/>
      <c r="Q78" s="8"/>
      <c r="R78" s="8"/>
      <c r="AI78" s="1"/>
      <c r="AJ78" s="1"/>
      <c r="AK78" s="1"/>
      <c r="AM78" s="1"/>
      <c r="AN78" s="1"/>
      <c r="AO78" s="1"/>
      <c r="AP78" s="1"/>
      <c r="AQ78" s="1"/>
      <c r="AR78" s="1"/>
      <c r="AS78" s="1"/>
      <c r="AT78" s="1"/>
    </row>
    <row r="79" spans="1:46">
      <c r="M79" s="8"/>
      <c r="N79" s="8"/>
      <c r="O79" s="8"/>
      <c r="P79" s="8"/>
      <c r="Q79" s="8"/>
      <c r="R79" s="8"/>
      <c r="AI79" s="1"/>
      <c r="AJ79" s="1"/>
      <c r="AK79" s="1"/>
      <c r="AM79" s="1">
        <f>AVERAGE(AM5:AM72)</f>
        <v>0.10016452991907221</v>
      </c>
      <c r="AN79" s="1">
        <f>AVERAGE(AN5:AN72)</f>
        <v>0.55443461804680327</v>
      </c>
      <c r="AO79" s="1"/>
      <c r="AP79" s="1"/>
      <c r="AQ79" s="1"/>
      <c r="AR79" s="1"/>
      <c r="AS79" s="1">
        <f>AVERAGE(AS5:AS67)</f>
        <v>8.8309533779411795E-2</v>
      </c>
      <c r="AT79" s="1"/>
    </row>
    <row r="80" spans="1:46">
      <c r="F80" s="32"/>
      <c r="G80" s="1" t="s">
        <v>54</v>
      </c>
      <c r="J80" s="16"/>
      <c r="K80" t="s">
        <v>25</v>
      </c>
      <c r="M80" s="8"/>
      <c r="N80" s="8"/>
      <c r="O80" s="8"/>
      <c r="P80" s="8"/>
      <c r="Q80" s="8"/>
      <c r="R80" s="8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8:46">
      <c r="J81" s="17"/>
      <c r="K81" t="s">
        <v>26</v>
      </c>
      <c r="M81" s="8"/>
      <c r="N81" s="8"/>
      <c r="O81" s="8"/>
      <c r="P81" s="8"/>
      <c r="Q81" s="8"/>
      <c r="R81" s="8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8:46">
      <c r="H82"/>
      <c r="J82" s="18"/>
      <c r="K82" t="s">
        <v>27</v>
      </c>
      <c r="M82" s="8"/>
      <c r="N82" s="8"/>
      <c r="O82" s="8"/>
      <c r="P82" s="8"/>
    </row>
    <row r="83" spans="8:46">
      <c r="H83"/>
      <c r="J83" s="19"/>
      <c r="K83" t="s">
        <v>28</v>
      </c>
      <c r="M83" s="8"/>
      <c r="N83" s="8"/>
      <c r="O83" s="8"/>
      <c r="P83" s="8"/>
    </row>
    <row r="84" spans="8:46">
      <c r="H84"/>
      <c r="M84" s="8"/>
      <c r="N84" s="8"/>
      <c r="O84" s="8"/>
      <c r="P84" s="8"/>
    </row>
    <row r="85" spans="8:46">
      <c r="H85"/>
      <c r="M85" s="8"/>
      <c r="N85" s="8"/>
      <c r="O85" s="8"/>
      <c r="P85" s="8"/>
    </row>
    <row r="86" spans="8:46">
      <c r="H86"/>
      <c r="M86" s="8"/>
      <c r="N86" s="8"/>
      <c r="O86" s="8"/>
      <c r="P86" s="8"/>
    </row>
    <row r="87" spans="8:46">
      <c r="H87"/>
      <c r="M87" s="8"/>
      <c r="N87" s="8"/>
      <c r="O87" s="8"/>
      <c r="P87" s="8"/>
    </row>
    <row r="88" spans="8:46">
      <c r="H88"/>
      <c r="M88" s="8"/>
      <c r="N88" s="8"/>
      <c r="O88" s="8"/>
      <c r="P88" s="8"/>
    </row>
    <row r="89" spans="8:46">
      <c r="H89"/>
    </row>
    <row r="90" spans="8:46">
      <c r="H90"/>
    </row>
    <row r="91" spans="8:46">
      <c r="H91"/>
    </row>
    <row r="92" spans="8:46">
      <c r="H92"/>
    </row>
    <row r="93" spans="8:46">
      <c r="H93"/>
    </row>
    <row r="94" spans="8:46">
      <c r="H94"/>
    </row>
    <row r="95" spans="8:46">
      <c r="H95"/>
    </row>
    <row r="96" spans="8:46">
      <c r="H96"/>
    </row>
    <row r="97" spans="8:8">
      <c r="H97"/>
    </row>
    <row r="98" spans="8:8">
      <c r="H98"/>
    </row>
    <row r="99" spans="8:8">
      <c r="H99"/>
    </row>
    <row r="100" spans="8:8">
      <c r="H100"/>
    </row>
    <row r="101" spans="8:8">
      <c r="H101"/>
    </row>
    <row r="102" spans="8:8">
      <c r="H102"/>
    </row>
    <row r="103" spans="8:8">
      <c r="H103"/>
    </row>
    <row r="104" spans="8:8">
      <c r="H104"/>
    </row>
    <row r="105" spans="8:8">
      <c r="H105"/>
    </row>
    <row r="106" spans="8:8">
      <c r="H106"/>
    </row>
    <row r="107" spans="8:8">
      <c r="H107"/>
    </row>
    <row r="108" spans="8:8">
      <c r="H108"/>
    </row>
    <row r="109" spans="8:8">
      <c r="H109"/>
    </row>
    <row r="110" spans="8:8">
      <c r="H110"/>
    </row>
    <row r="111" spans="8:8">
      <c r="H111"/>
    </row>
    <row r="112" spans="8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  <row r="138" spans="8:8">
      <c r="H138"/>
    </row>
    <row r="139" spans="8:8">
      <c r="H139"/>
    </row>
    <row r="140" spans="8:8">
      <c r="H140"/>
    </row>
    <row r="141" spans="8:8">
      <c r="H141"/>
    </row>
    <row r="142" spans="8:8">
      <c r="H142"/>
    </row>
    <row r="143" spans="8:8">
      <c r="H143"/>
    </row>
    <row r="144" spans="8:8">
      <c r="H144"/>
    </row>
    <row r="145" spans="8:8">
      <c r="H145"/>
    </row>
    <row r="146" spans="8:8">
      <c r="H146"/>
    </row>
    <row r="147" spans="8:8">
      <c r="H147"/>
    </row>
    <row r="148" spans="8:8">
      <c r="H148"/>
    </row>
    <row r="149" spans="8:8">
      <c r="H149"/>
    </row>
    <row r="150" spans="8:8">
      <c r="H150"/>
    </row>
    <row r="151" spans="8:8">
      <c r="H151"/>
    </row>
    <row r="152" spans="8:8">
      <c r="H152"/>
    </row>
    <row r="153" spans="8:8">
      <c r="H153"/>
    </row>
    <row r="154" spans="8:8">
      <c r="H154"/>
    </row>
    <row r="155" spans="8:8">
      <c r="H155"/>
    </row>
    <row r="156" spans="8:8">
      <c r="H156"/>
    </row>
    <row r="157" spans="8:8">
      <c r="H157"/>
    </row>
    <row r="158" spans="8:8">
      <c r="H158"/>
    </row>
    <row r="159" spans="8:8">
      <c r="H159"/>
    </row>
    <row r="160" spans="8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  <row r="171" spans="8:8">
      <c r="H171"/>
    </row>
    <row r="172" spans="8:8">
      <c r="H172"/>
    </row>
    <row r="173" spans="8:8">
      <c r="H173"/>
    </row>
    <row r="174" spans="8:8">
      <c r="H174"/>
    </row>
    <row r="175" spans="8:8">
      <c r="H175"/>
    </row>
    <row r="176" spans="8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  <row r="181" spans="8:8">
      <c r="H181"/>
    </row>
    <row r="182" spans="8:8">
      <c r="H182"/>
    </row>
    <row r="183" spans="8:8">
      <c r="H183"/>
    </row>
    <row r="184" spans="8:8">
      <c r="H184"/>
    </row>
    <row r="185" spans="8:8">
      <c r="H185"/>
    </row>
    <row r="186" spans="8:8">
      <c r="H186"/>
    </row>
    <row r="187" spans="8:8">
      <c r="H187"/>
    </row>
    <row r="188" spans="8:8">
      <c r="H188"/>
    </row>
    <row r="189" spans="8:8">
      <c r="H189"/>
    </row>
    <row r="190" spans="8:8">
      <c r="H190"/>
    </row>
    <row r="191" spans="8:8">
      <c r="H191"/>
    </row>
    <row r="192" spans="8:8">
      <c r="H192"/>
    </row>
    <row r="193" spans="8:8">
      <c r="H193"/>
    </row>
    <row r="194" spans="8:8">
      <c r="H194"/>
    </row>
    <row r="195" spans="8:8">
      <c r="H195"/>
    </row>
    <row r="196" spans="8:8">
      <c r="H196"/>
    </row>
    <row r="197" spans="8:8">
      <c r="H197"/>
    </row>
    <row r="198" spans="8:8">
      <c r="H198"/>
    </row>
    <row r="199" spans="8:8">
      <c r="H199"/>
    </row>
    <row r="200" spans="8:8">
      <c r="H200"/>
    </row>
    <row r="201" spans="8:8">
      <c r="H201"/>
    </row>
    <row r="202" spans="8:8">
      <c r="H202"/>
    </row>
    <row r="203" spans="8:8">
      <c r="H203"/>
    </row>
    <row r="204" spans="8:8">
      <c r="H204"/>
    </row>
    <row r="205" spans="8:8">
      <c r="H205"/>
    </row>
    <row r="206" spans="8:8">
      <c r="H206"/>
    </row>
    <row r="207" spans="8:8">
      <c r="H207"/>
    </row>
    <row r="208" spans="8:8">
      <c r="H208"/>
    </row>
    <row r="209" spans="8:8">
      <c r="H209"/>
    </row>
    <row r="210" spans="8:8">
      <c r="H210"/>
    </row>
    <row r="211" spans="8:8">
      <c r="H211"/>
    </row>
    <row r="212" spans="8:8">
      <c r="H212"/>
    </row>
    <row r="213" spans="8:8">
      <c r="H213"/>
    </row>
    <row r="214" spans="8:8">
      <c r="H214"/>
    </row>
    <row r="215" spans="8:8">
      <c r="H215"/>
    </row>
    <row r="216" spans="8:8">
      <c r="H216"/>
    </row>
    <row r="217" spans="8:8">
      <c r="H217"/>
    </row>
    <row r="218" spans="8:8">
      <c r="H218"/>
    </row>
    <row r="219" spans="8:8">
      <c r="H219"/>
    </row>
    <row r="220" spans="8:8">
      <c r="H220"/>
    </row>
    <row r="221" spans="8:8">
      <c r="H221"/>
    </row>
    <row r="222" spans="8:8">
      <c r="H222"/>
    </row>
    <row r="223" spans="8:8">
      <c r="H223"/>
    </row>
    <row r="224" spans="8:8">
      <c r="H224"/>
    </row>
    <row r="225" spans="8:8">
      <c r="H225"/>
    </row>
    <row r="226" spans="8:8">
      <c r="H226"/>
    </row>
    <row r="227" spans="8:8">
      <c r="H227"/>
    </row>
    <row r="228" spans="8:8">
      <c r="H228"/>
    </row>
    <row r="229" spans="8:8">
      <c r="H229"/>
    </row>
    <row r="230" spans="8:8">
      <c r="H230"/>
    </row>
    <row r="231" spans="8:8">
      <c r="H231"/>
    </row>
    <row r="232" spans="8:8">
      <c r="H232"/>
    </row>
    <row r="233" spans="8:8">
      <c r="H233"/>
    </row>
    <row r="234" spans="8:8">
      <c r="H234"/>
    </row>
    <row r="235" spans="8:8">
      <c r="H235"/>
    </row>
    <row r="236" spans="8:8">
      <c r="H236"/>
    </row>
    <row r="237" spans="8:8">
      <c r="H237"/>
    </row>
    <row r="238" spans="8:8">
      <c r="H238"/>
    </row>
    <row r="239" spans="8:8">
      <c r="H239"/>
    </row>
    <row r="240" spans="8:8">
      <c r="H240"/>
    </row>
    <row r="241" spans="8:8">
      <c r="H241"/>
    </row>
    <row r="242" spans="8:8">
      <c r="H242"/>
    </row>
    <row r="243" spans="8:8">
      <c r="H243"/>
    </row>
    <row r="244" spans="8:8">
      <c r="H244"/>
    </row>
    <row r="245" spans="8:8">
      <c r="H245"/>
    </row>
    <row r="246" spans="8:8">
      <c r="H246"/>
    </row>
    <row r="247" spans="8:8">
      <c r="H247"/>
    </row>
    <row r="248" spans="8:8">
      <c r="H248"/>
    </row>
    <row r="249" spans="8:8">
      <c r="H249"/>
    </row>
    <row r="250" spans="8:8">
      <c r="H250"/>
    </row>
    <row r="251" spans="8:8">
      <c r="H251"/>
    </row>
    <row r="252" spans="8:8">
      <c r="H252"/>
    </row>
    <row r="253" spans="8:8">
      <c r="H253"/>
    </row>
    <row r="254" spans="8:8">
      <c r="H254"/>
    </row>
    <row r="255" spans="8:8">
      <c r="H255"/>
    </row>
    <row r="256" spans="8:8">
      <c r="H256"/>
    </row>
    <row r="257" spans="8:8">
      <c r="H257"/>
    </row>
    <row r="258" spans="8:8">
      <c r="H258"/>
    </row>
    <row r="259" spans="8:8">
      <c r="H259"/>
    </row>
    <row r="260" spans="8:8">
      <c r="H260"/>
    </row>
    <row r="261" spans="8:8">
      <c r="H261"/>
    </row>
    <row r="262" spans="8:8">
      <c r="H262"/>
    </row>
    <row r="263" spans="8:8">
      <c r="H263"/>
    </row>
    <row r="264" spans="8:8">
      <c r="H264"/>
    </row>
    <row r="265" spans="8:8">
      <c r="H265"/>
    </row>
    <row r="266" spans="8:8">
      <c r="H266"/>
    </row>
    <row r="267" spans="8:8">
      <c r="H267"/>
    </row>
    <row r="268" spans="8:8">
      <c r="H268"/>
    </row>
    <row r="269" spans="8:8">
      <c r="H269"/>
    </row>
    <row r="270" spans="8:8">
      <c r="H270"/>
    </row>
    <row r="271" spans="8:8">
      <c r="H271"/>
    </row>
    <row r="272" spans="8:8">
      <c r="H272"/>
    </row>
    <row r="273" spans="8:8">
      <c r="H273"/>
    </row>
    <row r="274" spans="8:8">
      <c r="H274"/>
    </row>
    <row r="275" spans="8:8">
      <c r="H275"/>
    </row>
    <row r="276" spans="8:8">
      <c r="H276"/>
    </row>
    <row r="277" spans="8:8">
      <c r="H277"/>
    </row>
    <row r="278" spans="8:8">
      <c r="H278"/>
    </row>
    <row r="279" spans="8:8">
      <c r="H279"/>
    </row>
    <row r="280" spans="8:8">
      <c r="H280"/>
    </row>
    <row r="281" spans="8:8">
      <c r="H281"/>
    </row>
    <row r="282" spans="8:8">
      <c r="H282"/>
    </row>
    <row r="283" spans="8:8">
      <c r="H283"/>
    </row>
    <row r="284" spans="8:8">
      <c r="H284"/>
    </row>
    <row r="285" spans="8:8">
      <c r="H285"/>
    </row>
    <row r="286" spans="8:8">
      <c r="H286"/>
    </row>
    <row r="287" spans="8:8">
      <c r="H287"/>
    </row>
    <row r="288" spans="8:8">
      <c r="H288"/>
    </row>
    <row r="289" spans="8:8">
      <c r="H289"/>
    </row>
    <row r="290" spans="8:8">
      <c r="H290"/>
    </row>
    <row r="291" spans="8:8">
      <c r="H291"/>
    </row>
    <row r="292" spans="8:8">
      <c r="H292"/>
    </row>
    <row r="293" spans="8:8">
      <c r="H293"/>
    </row>
    <row r="294" spans="8:8">
      <c r="H294"/>
    </row>
    <row r="295" spans="8:8">
      <c r="H295"/>
    </row>
    <row r="296" spans="8:8">
      <c r="H296"/>
    </row>
    <row r="297" spans="8:8">
      <c r="H297"/>
    </row>
    <row r="298" spans="8:8">
      <c r="H298"/>
    </row>
    <row r="299" spans="8:8">
      <c r="H299"/>
    </row>
    <row r="300" spans="8:8">
      <c r="H300"/>
    </row>
    <row r="301" spans="8:8">
      <c r="H301"/>
    </row>
    <row r="302" spans="8:8">
      <c r="H302"/>
    </row>
    <row r="303" spans="8:8">
      <c r="H303"/>
    </row>
    <row r="304" spans="8:8">
      <c r="H304"/>
    </row>
    <row r="305" spans="8:8">
      <c r="H305"/>
    </row>
    <row r="306" spans="8:8">
      <c r="H306"/>
    </row>
    <row r="307" spans="8:8">
      <c r="H307"/>
    </row>
    <row r="308" spans="8:8">
      <c r="H308"/>
    </row>
    <row r="309" spans="8:8">
      <c r="H309"/>
    </row>
    <row r="310" spans="8:8">
      <c r="H310"/>
    </row>
    <row r="311" spans="8:8">
      <c r="H311"/>
    </row>
    <row r="312" spans="8:8">
      <c r="H312"/>
    </row>
    <row r="313" spans="8:8">
      <c r="H313"/>
    </row>
    <row r="314" spans="8:8">
      <c r="H314"/>
    </row>
    <row r="315" spans="8:8">
      <c r="H315"/>
    </row>
    <row r="316" spans="8:8">
      <c r="H316"/>
    </row>
    <row r="317" spans="8:8">
      <c r="H317"/>
    </row>
    <row r="318" spans="8:8">
      <c r="H318"/>
    </row>
    <row r="319" spans="8:8">
      <c r="H319"/>
    </row>
    <row r="320" spans="8:8">
      <c r="H320"/>
    </row>
    <row r="321" spans="8:8">
      <c r="H321"/>
    </row>
    <row r="322" spans="8:8">
      <c r="H322"/>
    </row>
    <row r="323" spans="8:8">
      <c r="H323"/>
    </row>
    <row r="324" spans="8:8">
      <c r="H324"/>
    </row>
    <row r="325" spans="8:8">
      <c r="H325"/>
    </row>
    <row r="326" spans="8:8">
      <c r="H326"/>
    </row>
    <row r="327" spans="8:8">
      <c r="H327"/>
    </row>
    <row r="328" spans="8:8">
      <c r="H328"/>
    </row>
    <row r="329" spans="8:8">
      <c r="H329"/>
    </row>
    <row r="330" spans="8:8">
      <c r="H330"/>
    </row>
    <row r="331" spans="8:8">
      <c r="H331"/>
    </row>
    <row r="332" spans="8:8">
      <c r="H332"/>
    </row>
    <row r="333" spans="8:8">
      <c r="H333"/>
    </row>
    <row r="334" spans="8:8">
      <c r="H334"/>
    </row>
    <row r="335" spans="8:8">
      <c r="H335"/>
    </row>
    <row r="336" spans="8:8">
      <c r="H336"/>
    </row>
    <row r="337" spans="8:8">
      <c r="H337"/>
    </row>
    <row r="338" spans="8:8">
      <c r="H338"/>
    </row>
    <row r="339" spans="8:8">
      <c r="H339"/>
    </row>
    <row r="340" spans="8:8">
      <c r="H340"/>
    </row>
    <row r="341" spans="8:8">
      <c r="H341"/>
    </row>
    <row r="342" spans="8:8">
      <c r="H342"/>
    </row>
    <row r="343" spans="8:8">
      <c r="H343"/>
    </row>
    <row r="344" spans="8:8">
      <c r="H344"/>
    </row>
    <row r="345" spans="8:8">
      <c r="H345"/>
    </row>
    <row r="346" spans="8:8">
      <c r="H346"/>
    </row>
    <row r="347" spans="8:8">
      <c r="H347"/>
    </row>
    <row r="348" spans="8:8">
      <c r="H348"/>
    </row>
    <row r="349" spans="8:8">
      <c r="H349"/>
    </row>
    <row r="350" spans="8:8">
      <c r="H350"/>
    </row>
    <row r="351" spans="8:8">
      <c r="H351"/>
    </row>
    <row r="352" spans="8:8">
      <c r="H352"/>
    </row>
    <row r="353" spans="8:8">
      <c r="H353"/>
    </row>
    <row r="354" spans="8:8">
      <c r="H354"/>
    </row>
    <row r="355" spans="8:8">
      <c r="H355"/>
    </row>
    <row r="356" spans="8:8">
      <c r="H356"/>
    </row>
    <row r="357" spans="8:8">
      <c r="H357"/>
    </row>
    <row r="358" spans="8:8">
      <c r="H358"/>
    </row>
    <row r="359" spans="8:8">
      <c r="H359"/>
    </row>
    <row r="360" spans="8:8">
      <c r="H360"/>
    </row>
    <row r="361" spans="8:8">
      <c r="H361"/>
    </row>
    <row r="362" spans="8:8">
      <c r="H362"/>
    </row>
    <row r="363" spans="8:8">
      <c r="H363"/>
    </row>
    <row r="364" spans="8:8">
      <c r="H364"/>
    </row>
    <row r="365" spans="8:8">
      <c r="H365"/>
    </row>
    <row r="366" spans="8:8">
      <c r="H366"/>
    </row>
    <row r="367" spans="8:8">
      <c r="H367"/>
    </row>
    <row r="368" spans="8:8">
      <c r="H368"/>
    </row>
    <row r="369" spans="8:8">
      <c r="H369"/>
    </row>
    <row r="370" spans="8:8">
      <c r="H370"/>
    </row>
    <row r="371" spans="8:8">
      <c r="H371"/>
    </row>
    <row r="372" spans="8:8">
      <c r="H372"/>
    </row>
  </sheetData>
  <mergeCells count="18">
    <mergeCell ref="AO4:AT4"/>
    <mergeCell ref="AO1:AP1"/>
    <mergeCell ref="AE2:AF2"/>
    <mergeCell ref="AE1:AG1"/>
    <mergeCell ref="AI1:AK1"/>
    <mergeCell ref="J1:L1"/>
    <mergeCell ref="AI4:AN4"/>
    <mergeCell ref="J4:R4"/>
    <mergeCell ref="T1:V1"/>
    <mergeCell ref="W1:AB1"/>
    <mergeCell ref="W2:X2"/>
    <mergeCell ref="Y2:Z2"/>
    <mergeCell ref="AA2:AB2"/>
    <mergeCell ref="T4:AB4"/>
    <mergeCell ref="Q2:R2"/>
    <mergeCell ref="O2:P2"/>
    <mergeCell ref="M2:N2"/>
    <mergeCell ref="M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21" workbookViewId="0">
      <selection activeCell="B44" sqref="B44"/>
    </sheetView>
  </sheetViews>
  <sheetFormatPr baseColWidth="10" defaultRowHeight="15" x14ac:dyDescent="0"/>
  <sheetData>
    <row r="1" spans="1:5">
      <c r="B1" s="42" t="s">
        <v>48</v>
      </c>
      <c r="C1" s="42"/>
    </row>
    <row r="2" spans="1:5">
      <c r="A2" t="s">
        <v>49</v>
      </c>
      <c r="B2" t="s">
        <v>50</v>
      </c>
      <c r="C2" t="s">
        <v>51</v>
      </c>
      <c r="D2" t="s">
        <v>52</v>
      </c>
    </row>
    <row r="3" spans="1:5">
      <c r="A3">
        <v>6</v>
      </c>
      <c r="B3" s="1">
        <v>16.59</v>
      </c>
      <c r="C3" s="1">
        <v>16.9318851249134</v>
      </c>
      <c r="D3" s="1">
        <f>ABS(B3-C3)/C3*100</f>
        <v>2.0191793317233997</v>
      </c>
    </row>
    <row r="4" spans="1:5">
      <c r="A4">
        <v>7</v>
      </c>
      <c r="B4" s="1">
        <v>17.55</v>
      </c>
      <c r="C4" s="1">
        <v>16.394876522959599</v>
      </c>
      <c r="D4" s="1">
        <f t="shared" ref="D4:D67" si="0">ABS(B4-C4)/C4*100</f>
        <v>7.0456369428751202</v>
      </c>
    </row>
    <row r="5" spans="1:5">
      <c r="A5">
        <v>8</v>
      </c>
      <c r="B5" s="1">
        <v>16.91</v>
      </c>
      <c r="C5" s="1">
        <v>17.646100741082801</v>
      </c>
      <c r="D5" s="1">
        <f t="shared" si="0"/>
        <v>4.1714640071675815</v>
      </c>
    </row>
    <row r="6" spans="1:5">
      <c r="A6">
        <v>9</v>
      </c>
      <c r="B6" s="1">
        <v>17.5</v>
      </c>
      <c r="C6" s="1">
        <v>16.701239565685899</v>
      </c>
      <c r="D6" s="1">
        <f t="shared" si="0"/>
        <v>4.7826416187408105</v>
      </c>
    </row>
    <row r="7" spans="1:5">
      <c r="A7">
        <v>10</v>
      </c>
      <c r="B7" s="1">
        <v>19.850000000000001</v>
      </c>
      <c r="C7" s="1">
        <v>18.357949553552299</v>
      </c>
      <c r="D7" s="1">
        <f t="shared" si="0"/>
        <v>8.1275441034153406</v>
      </c>
    </row>
    <row r="8" spans="1:5">
      <c r="A8">
        <v>11</v>
      </c>
      <c r="B8" s="1">
        <v>18.79</v>
      </c>
      <c r="C8" s="1">
        <v>18.624787262393699</v>
      </c>
      <c r="D8" s="1">
        <f t="shared" si="0"/>
        <v>0.88705838772123757</v>
      </c>
    </row>
    <row r="9" spans="1:5">
      <c r="A9">
        <v>12</v>
      </c>
      <c r="B9" s="1">
        <v>20.329999999999998</v>
      </c>
      <c r="C9" s="1">
        <v>19.228344649023501</v>
      </c>
      <c r="D9" s="1">
        <f t="shared" si="0"/>
        <v>5.7293301690036209</v>
      </c>
    </row>
    <row r="10" spans="1:5">
      <c r="A10">
        <v>13</v>
      </c>
      <c r="B10" s="1">
        <v>15.81</v>
      </c>
      <c r="C10" s="1">
        <v>15.516100498008999</v>
      </c>
      <c r="D10" s="1">
        <f t="shared" si="0"/>
        <v>1.8941582779043873</v>
      </c>
    </row>
    <row r="11" spans="1:5">
      <c r="A11">
        <v>14</v>
      </c>
      <c r="B11" s="1">
        <v>17.68</v>
      </c>
      <c r="C11" s="1">
        <v>16.435810266493899</v>
      </c>
      <c r="D11" s="1">
        <f t="shared" si="0"/>
        <v>7.569993284982794</v>
      </c>
    </row>
    <row r="12" spans="1:5">
      <c r="A12">
        <v>33</v>
      </c>
      <c r="B12" s="1">
        <v>17.39</v>
      </c>
      <c r="C12" s="1">
        <v>17.387351585567</v>
      </c>
      <c r="D12" s="1">
        <f t="shared" si="0"/>
        <v>1.5231844941808044E-2</v>
      </c>
    </row>
    <row r="13" spans="1:5">
      <c r="A13">
        <v>34</v>
      </c>
      <c r="B13" s="1">
        <v>17.97</v>
      </c>
      <c r="C13" s="1">
        <v>16.881160404393398</v>
      </c>
      <c r="D13" s="1">
        <f t="shared" si="0"/>
        <v>6.4500281350518138</v>
      </c>
    </row>
    <row r="14" spans="1:5">
      <c r="A14">
        <v>35</v>
      </c>
      <c r="B14" s="1">
        <v>17.07</v>
      </c>
      <c r="C14" s="1">
        <v>17.031470440745998</v>
      </c>
      <c r="D14" s="1">
        <f t="shared" si="0"/>
        <v>0.22622567668510815</v>
      </c>
    </row>
    <row r="15" spans="1:5">
      <c r="A15">
        <v>37</v>
      </c>
      <c r="B15" s="1">
        <v>16.09</v>
      </c>
      <c r="C15" s="1">
        <v>17.004030389556998</v>
      </c>
      <c r="D15" s="1">
        <f t="shared" si="0"/>
        <v>5.3753749470969483</v>
      </c>
    </row>
    <row r="16" spans="1:5">
      <c r="A16">
        <v>38</v>
      </c>
      <c r="B16" s="1">
        <v>13.58</v>
      </c>
      <c r="C16" s="32">
        <v>16.7026125381764</v>
      </c>
      <c r="D16" s="1">
        <f t="shared" si="0"/>
        <v>18.695353981535444</v>
      </c>
      <c r="E16" t="s">
        <v>53</v>
      </c>
    </row>
    <row r="17" spans="1:5">
      <c r="A17">
        <v>67</v>
      </c>
      <c r="B17" s="1">
        <v>16.97</v>
      </c>
      <c r="C17" s="32">
        <v>21.393951272027302</v>
      </c>
      <c r="D17" s="1">
        <f t="shared" si="0"/>
        <v>20.678514294886895</v>
      </c>
      <c r="E17" t="s">
        <v>53</v>
      </c>
    </row>
    <row r="18" spans="1:5">
      <c r="A18">
        <v>68</v>
      </c>
      <c r="B18" s="1">
        <v>16.72</v>
      </c>
      <c r="C18" s="1">
        <v>17.414028478370199</v>
      </c>
      <c r="D18" s="1">
        <f t="shared" si="0"/>
        <v>3.985456204072745</v>
      </c>
    </row>
    <row r="19" spans="1:5">
      <c r="A19">
        <v>69</v>
      </c>
      <c r="B19" s="1">
        <v>18</v>
      </c>
      <c r="C19" s="1">
        <v>17.769451106765601</v>
      </c>
      <c r="D19" s="1">
        <f t="shared" si="0"/>
        <v>1.2974452156635223</v>
      </c>
    </row>
    <row r="20" spans="1:5">
      <c r="A20">
        <v>70</v>
      </c>
      <c r="B20" s="1">
        <v>17.72</v>
      </c>
      <c r="C20" s="1">
        <v>17.4889978039303</v>
      </c>
      <c r="D20" s="1">
        <f t="shared" si="0"/>
        <v>1.3208429588674671</v>
      </c>
    </row>
    <row r="21" spans="1:5">
      <c r="A21">
        <v>71</v>
      </c>
      <c r="B21" s="1">
        <v>15.23</v>
      </c>
      <c r="C21" s="1">
        <v>16.632894070079001</v>
      </c>
      <c r="D21" s="1">
        <f t="shared" si="0"/>
        <v>8.4344556285167105</v>
      </c>
    </row>
    <row r="22" spans="1:5">
      <c r="A22">
        <v>15</v>
      </c>
      <c r="B22" s="1">
        <v>34.840000000000003</v>
      </c>
      <c r="C22" s="1">
        <v>35.823614232686801</v>
      </c>
      <c r="D22" s="1">
        <f t="shared" si="0"/>
        <v>2.7457146738402263</v>
      </c>
    </row>
    <row r="23" spans="1:5">
      <c r="A23">
        <v>16</v>
      </c>
      <c r="B23" s="1">
        <v>34.53</v>
      </c>
      <c r="C23" s="1">
        <v>36.467926740834301</v>
      </c>
      <c r="D23" s="1">
        <f t="shared" si="0"/>
        <v>5.3140578969748269</v>
      </c>
    </row>
    <row r="24" spans="1:5">
      <c r="A24">
        <v>17</v>
      </c>
      <c r="B24" s="1">
        <v>34.380000000000003</v>
      </c>
      <c r="C24" s="1">
        <v>35.353554095095397</v>
      </c>
      <c r="D24" s="1">
        <f t="shared" si="0"/>
        <v>2.7537658377335705</v>
      </c>
    </row>
    <row r="25" spans="1:5">
      <c r="A25">
        <v>18</v>
      </c>
      <c r="B25" s="1">
        <v>34.64</v>
      </c>
      <c r="C25" s="1">
        <v>36.630885287473603</v>
      </c>
      <c r="D25" s="1">
        <f t="shared" si="0"/>
        <v>5.4349909150418787</v>
      </c>
    </row>
    <row r="26" spans="1:5">
      <c r="A26">
        <v>19</v>
      </c>
      <c r="B26" s="1">
        <v>36.25</v>
      </c>
      <c r="C26" s="1">
        <v>35.887498848934797</v>
      </c>
      <c r="D26" s="1">
        <f t="shared" si="0"/>
        <v>1.0101042499259116</v>
      </c>
    </row>
    <row r="27" spans="1:5">
      <c r="A27">
        <v>20</v>
      </c>
      <c r="B27" s="1">
        <v>38.432000000000002</v>
      </c>
      <c r="C27" s="1">
        <v>37.364155564355897</v>
      </c>
      <c r="D27" s="1">
        <f t="shared" si="0"/>
        <v>2.8579380947198261</v>
      </c>
    </row>
    <row r="28" spans="1:5">
      <c r="A28">
        <v>21</v>
      </c>
      <c r="B28" s="1">
        <v>39.049999999999997</v>
      </c>
      <c r="C28" s="1">
        <v>38.181415045657097</v>
      </c>
      <c r="D28" s="1">
        <f t="shared" si="0"/>
        <v>2.2748893756406137</v>
      </c>
    </row>
    <row r="29" spans="1:5">
      <c r="A29">
        <v>22</v>
      </c>
      <c r="B29" s="1">
        <v>39.61</v>
      </c>
      <c r="C29" s="1">
        <v>38.359777522632498</v>
      </c>
      <c r="D29" s="1">
        <f t="shared" si="0"/>
        <v>3.2592015859056072</v>
      </c>
    </row>
    <row r="30" spans="1:5">
      <c r="A30">
        <v>23</v>
      </c>
      <c r="B30" s="1">
        <v>30.6</v>
      </c>
      <c r="C30" s="1">
        <v>31.6240425852539</v>
      </c>
      <c r="D30" s="1">
        <f t="shared" si="0"/>
        <v>3.2381773534905469</v>
      </c>
    </row>
    <row r="31" spans="1:5">
      <c r="A31">
        <v>24</v>
      </c>
      <c r="B31" s="1">
        <v>36.31</v>
      </c>
      <c r="C31" s="1">
        <v>33.652674770742003</v>
      </c>
      <c r="D31" s="1">
        <f t="shared" si="0"/>
        <v>7.8963269557649154</v>
      </c>
    </row>
    <row r="32" spans="1:5">
      <c r="A32">
        <v>39</v>
      </c>
      <c r="B32" s="1">
        <v>36.880000000000003</v>
      </c>
      <c r="C32" s="32">
        <v>31.3818495114086</v>
      </c>
      <c r="D32" s="1">
        <f t="shared" si="0"/>
        <v>17.520160775076683</v>
      </c>
      <c r="E32" t="s">
        <v>53</v>
      </c>
    </row>
    <row r="33" spans="1:5">
      <c r="A33">
        <v>41</v>
      </c>
      <c r="B33" s="1">
        <v>33.43</v>
      </c>
      <c r="C33" s="32">
        <v>29.910973255941499</v>
      </c>
      <c r="D33" s="1">
        <f t="shared" si="0"/>
        <v>11.76500247566997</v>
      </c>
      <c r="E33" t="s">
        <v>53</v>
      </c>
    </row>
    <row r="34" spans="1:5">
      <c r="A34">
        <v>42</v>
      </c>
      <c r="B34" s="1">
        <v>30.4</v>
      </c>
      <c r="C34" s="1">
        <v>29.361119177277399</v>
      </c>
      <c r="D34" s="1">
        <f t="shared" si="0"/>
        <v>3.5382875443201462</v>
      </c>
    </row>
    <row r="35" spans="1:5">
      <c r="A35">
        <v>43</v>
      </c>
      <c r="B35" s="1">
        <v>27.67</v>
      </c>
      <c r="C35" s="32">
        <v>24.415029946604498</v>
      </c>
      <c r="D35" s="1">
        <f t="shared" si="0"/>
        <v>13.331829043478956</v>
      </c>
      <c r="E35" t="s">
        <v>53</v>
      </c>
    </row>
    <row r="36" spans="1:5">
      <c r="A36">
        <v>44</v>
      </c>
      <c r="B36" s="1">
        <v>22.2</v>
      </c>
      <c r="C36" s="32">
        <v>26.428494674616498</v>
      </c>
      <c r="D36" s="1">
        <f t="shared" si="0"/>
        <v>15.999756046180705</v>
      </c>
      <c r="E36" t="s">
        <v>53</v>
      </c>
    </row>
    <row r="37" spans="1:5">
      <c r="A37">
        <v>74</v>
      </c>
      <c r="B37" s="1">
        <v>34.159999999999997</v>
      </c>
      <c r="C37" s="1">
        <v>33.126524621053001</v>
      </c>
      <c r="D37" s="1">
        <f t="shared" si="0"/>
        <v>3.1197820802795229</v>
      </c>
    </row>
    <row r="38" spans="1:5">
      <c r="A38">
        <v>77</v>
      </c>
      <c r="B38" s="1">
        <v>34</v>
      </c>
      <c r="C38" s="1">
        <v>32.018470119635303</v>
      </c>
      <c r="D38" s="1">
        <f t="shared" si="0"/>
        <v>6.1887088076376422</v>
      </c>
    </row>
    <row r="39" spans="1:5">
      <c r="A39">
        <v>78</v>
      </c>
      <c r="B39" s="1">
        <v>35.880000000000003</v>
      </c>
      <c r="C39" s="32">
        <v>30.885716940657499</v>
      </c>
      <c r="D39" s="1">
        <f t="shared" si="0"/>
        <v>16.170202779939693</v>
      </c>
      <c r="E39" t="s">
        <v>53</v>
      </c>
    </row>
    <row r="40" spans="1:5">
      <c r="A40">
        <v>79</v>
      </c>
      <c r="B40" s="1">
        <v>33.56</v>
      </c>
      <c r="C40" s="1">
        <v>35.767288238592599</v>
      </c>
      <c r="D40" s="1">
        <f t="shared" si="0"/>
        <v>6.1712484990991054</v>
      </c>
    </row>
    <row r="41" spans="1:5">
      <c r="A41">
        <v>80</v>
      </c>
      <c r="B41" s="1">
        <v>34.26</v>
      </c>
      <c r="C41" s="1">
        <v>36.682646223361203</v>
      </c>
      <c r="D41" s="1">
        <f t="shared" si="0"/>
        <v>6.6043387617394744</v>
      </c>
    </row>
    <row r="42" spans="1:5">
      <c r="A42">
        <v>81</v>
      </c>
      <c r="B42" s="1">
        <v>34.549999999999997</v>
      </c>
      <c r="C42" s="1">
        <v>37.2460946301414</v>
      </c>
      <c r="D42" s="1">
        <f t="shared" si="0"/>
        <v>7.2385968432770618</v>
      </c>
    </row>
    <row r="43" spans="1:5">
      <c r="A43">
        <v>82</v>
      </c>
      <c r="B43" s="1">
        <v>34.53</v>
      </c>
      <c r="C43" s="1">
        <v>36.694345232909903</v>
      </c>
      <c r="D43" s="1">
        <f t="shared" si="0"/>
        <v>5.8983072709763871</v>
      </c>
    </row>
    <row r="44" spans="1:5">
      <c r="A44">
        <v>25</v>
      </c>
      <c r="B44" s="1">
        <v>75.760000000000005</v>
      </c>
      <c r="C44" s="32">
        <v>68.411726843599993</v>
      </c>
      <c r="D44" s="1">
        <f t="shared" si="0"/>
        <v>10.741247875820068</v>
      </c>
      <c r="E44" t="s">
        <v>53</v>
      </c>
    </row>
    <row r="45" spans="1:5">
      <c r="A45">
        <v>26</v>
      </c>
      <c r="B45" s="1">
        <v>76.53</v>
      </c>
      <c r="C45" s="1">
        <v>71.691236011079098</v>
      </c>
      <c r="D45" s="1">
        <f t="shared" si="0"/>
        <v>6.7494498046778331</v>
      </c>
    </row>
    <row r="46" spans="1:5">
      <c r="A46">
        <v>27</v>
      </c>
      <c r="B46" s="1">
        <v>76.8</v>
      </c>
      <c r="C46" s="1">
        <v>73.047935559809702</v>
      </c>
      <c r="D46" s="1">
        <f t="shared" si="0"/>
        <v>5.1364414496261919</v>
      </c>
    </row>
    <row r="47" spans="1:5">
      <c r="A47">
        <v>28</v>
      </c>
      <c r="B47" s="1">
        <v>74.62</v>
      </c>
      <c r="C47" s="1">
        <v>71.712838901940799</v>
      </c>
      <c r="D47" s="1">
        <f t="shared" si="0"/>
        <v>4.0538920820502167</v>
      </c>
    </row>
    <row r="48" spans="1:5">
      <c r="A48">
        <v>29</v>
      </c>
      <c r="B48" s="1">
        <v>71.06</v>
      </c>
      <c r="C48" s="1">
        <v>71.587127165325896</v>
      </c>
      <c r="D48" s="1">
        <f t="shared" si="0"/>
        <v>0.73634351062660619</v>
      </c>
    </row>
    <row r="49" spans="1:5">
      <c r="A49">
        <v>30</v>
      </c>
      <c r="B49" s="1">
        <v>70.14</v>
      </c>
      <c r="C49" s="1">
        <v>69.650777436674304</v>
      </c>
      <c r="D49" s="1">
        <f t="shared" si="0"/>
        <v>0.70239354294428746</v>
      </c>
    </row>
    <row r="50" spans="1:5">
      <c r="A50">
        <v>31</v>
      </c>
      <c r="B50" s="1">
        <v>65.86</v>
      </c>
      <c r="C50" s="1">
        <v>65.243622552671894</v>
      </c>
      <c r="D50" s="1">
        <f t="shared" si="0"/>
        <v>0.94473210286644782</v>
      </c>
    </row>
    <row r="51" spans="1:5">
      <c r="A51">
        <v>32</v>
      </c>
      <c r="B51" s="1">
        <v>63.11</v>
      </c>
      <c r="C51" s="1">
        <v>62.235645093253403</v>
      </c>
      <c r="D51" s="1">
        <f t="shared" si="0"/>
        <v>1.4049101691425707</v>
      </c>
    </row>
    <row r="52" spans="1:5">
      <c r="A52">
        <v>83</v>
      </c>
      <c r="B52" s="1">
        <v>64.78</v>
      </c>
      <c r="C52" s="1">
        <v>60.917561314282302</v>
      </c>
      <c r="D52" s="1">
        <f t="shared" si="0"/>
        <v>6.3404355039605607</v>
      </c>
    </row>
    <row r="53" spans="1:5">
      <c r="A53">
        <v>45</v>
      </c>
      <c r="B53" s="1">
        <v>7.95</v>
      </c>
      <c r="C53" s="32">
        <v>8.8939870597677793</v>
      </c>
      <c r="D53" s="1">
        <f t="shared" si="0"/>
        <v>10.613766957655395</v>
      </c>
      <c r="E53" t="s">
        <v>53</v>
      </c>
    </row>
    <row r="54" spans="1:5">
      <c r="A54">
        <v>46</v>
      </c>
      <c r="B54" s="1">
        <v>16.649999999999999</v>
      </c>
      <c r="C54" s="1">
        <v>17.5652054638824</v>
      </c>
      <c r="D54" s="1">
        <f t="shared" si="0"/>
        <v>5.2103316739690175</v>
      </c>
    </row>
    <row r="55" spans="1:5">
      <c r="A55">
        <v>47</v>
      </c>
      <c r="B55" s="1">
        <v>25.75</v>
      </c>
      <c r="C55" s="1">
        <v>26.9268175020994</v>
      </c>
      <c r="D55" s="1">
        <f t="shared" si="0"/>
        <v>4.3704292273219707</v>
      </c>
    </row>
    <row r="56" spans="1:5">
      <c r="A56">
        <v>48</v>
      </c>
      <c r="B56" s="1">
        <v>35.25</v>
      </c>
      <c r="C56" s="1">
        <v>34.660473533178298</v>
      </c>
      <c r="D56" s="1">
        <f t="shared" si="0"/>
        <v>1.7008609713810912</v>
      </c>
    </row>
    <row r="57" spans="1:5">
      <c r="A57">
        <v>49</v>
      </c>
      <c r="B57" s="1">
        <v>48.65</v>
      </c>
      <c r="C57" s="1">
        <v>50.373075645037297</v>
      </c>
      <c r="D57" s="1">
        <f t="shared" si="0"/>
        <v>3.4206282284195875</v>
      </c>
    </row>
    <row r="58" spans="1:5">
      <c r="A58">
        <v>50</v>
      </c>
      <c r="B58" s="1">
        <v>66.760000000000005</v>
      </c>
      <c r="C58" s="1">
        <v>62.4956211314813</v>
      </c>
      <c r="D58" s="1">
        <f t="shared" si="0"/>
        <v>6.8234842558762621</v>
      </c>
    </row>
    <row r="59" spans="1:5">
      <c r="A59">
        <v>51</v>
      </c>
      <c r="B59" s="1">
        <v>7.49</v>
      </c>
      <c r="C59" s="1">
        <v>8.1161821272627392</v>
      </c>
      <c r="D59" s="1">
        <f t="shared" si="0"/>
        <v>7.7152301099719782</v>
      </c>
    </row>
    <row r="60" spans="1:5">
      <c r="A60">
        <v>52</v>
      </c>
      <c r="B60" s="1">
        <v>17.59</v>
      </c>
      <c r="C60" s="32">
        <v>20.175909018971598</v>
      </c>
      <c r="D60" s="1">
        <f t="shared" si="0"/>
        <v>12.816815423483737</v>
      </c>
      <c r="E60" t="s">
        <v>53</v>
      </c>
    </row>
    <row r="61" spans="1:5">
      <c r="A61">
        <v>53</v>
      </c>
      <c r="B61" s="1">
        <v>24.34</v>
      </c>
      <c r="C61" s="32">
        <v>30.318255418122199</v>
      </c>
      <c r="D61" s="1">
        <f t="shared" si="0"/>
        <v>19.718335820037993</v>
      </c>
      <c r="E61" t="s">
        <v>53</v>
      </c>
    </row>
    <row r="62" spans="1:5">
      <c r="A62">
        <v>54</v>
      </c>
      <c r="B62" s="1">
        <v>31.06</v>
      </c>
      <c r="C62" s="32">
        <v>35.271359907349499</v>
      </c>
      <c r="D62" s="1">
        <f t="shared" si="0"/>
        <v>11.939885273524649</v>
      </c>
      <c r="E62" t="s">
        <v>53</v>
      </c>
    </row>
    <row r="63" spans="1:5">
      <c r="A63">
        <v>55</v>
      </c>
      <c r="B63" s="1">
        <v>49.64</v>
      </c>
      <c r="C63" s="1">
        <v>48.693359820080303</v>
      </c>
      <c r="D63" s="1">
        <f t="shared" si="0"/>
        <v>1.9440847446499661</v>
      </c>
    </row>
    <row r="64" spans="1:5">
      <c r="A64">
        <v>56</v>
      </c>
      <c r="B64" s="1">
        <v>62.21</v>
      </c>
      <c r="C64" s="1">
        <v>60.030843307639799</v>
      </c>
      <c r="D64" s="1">
        <f t="shared" si="0"/>
        <v>3.6300617687355938</v>
      </c>
    </row>
    <row r="65" spans="1:5">
      <c r="A65">
        <v>57</v>
      </c>
      <c r="B65" s="1">
        <v>84.21</v>
      </c>
      <c r="C65" s="1">
        <v>78.077024939838097</v>
      </c>
      <c r="D65" s="1">
        <f t="shared" si="0"/>
        <v>7.8550317009230737</v>
      </c>
    </row>
    <row r="66" spans="1:5">
      <c r="A66">
        <v>58</v>
      </c>
      <c r="B66" s="1">
        <v>31.36</v>
      </c>
      <c r="C66" s="1">
        <v>33.130658922866402</v>
      </c>
      <c r="D66" s="1">
        <f t="shared" si="0"/>
        <v>5.3444724024016148</v>
      </c>
    </row>
    <row r="67" spans="1:5">
      <c r="A67">
        <v>59</v>
      </c>
      <c r="B67" s="1">
        <v>18.87</v>
      </c>
      <c r="C67" s="32">
        <v>22.436103966925799</v>
      </c>
      <c r="D67" s="1">
        <f t="shared" si="0"/>
        <v>15.894488509158155</v>
      </c>
      <c r="E67" t="s">
        <v>53</v>
      </c>
    </row>
    <row r="68" spans="1:5">
      <c r="A68">
        <v>60</v>
      </c>
      <c r="B68" s="1">
        <v>12.89</v>
      </c>
      <c r="C68" s="32">
        <v>16.162242230213302</v>
      </c>
      <c r="D68" s="1">
        <f t="shared" ref="D68:D70" si="1">ABS(B68-C68)/C68*100</f>
        <v>20.246214501699843</v>
      </c>
      <c r="E68" t="s">
        <v>53</v>
      </c>
    </row>
    <row r="69" spans="1:5">
      <c r="A69">
        <v>61</v>
      </c>
      <c r="B69" s="1">
        <v>7.27</v>
      </c>
      <c r="C69" s="1">
        <v>7.9485004066969296</v>
      </c>
      <c r="D69" s="1">
        <f t="shared" si="1"/>
        <v>8.5362064789638339</v>
      </c>
    </row>
    <row r="70" spans="1:5">
      <c r="A70">
        <v>62</v>
      </c>
      <c r="B70" s="1">
        <v>3.45</v>
      </c>
      <c r="C70" s="32">
        <v>4.9983218177380104</v>
      </c>
      <c r="D70" s="1">
        <f t="shared" si="1"/>
        <v>30.976833309198625</v>
      </c>
      <c r="E70" t="s">
        <v>53</v>
      </c>
    </row>
  </sheetData>
  <mergeCells count="1">
    <mergeCell ref="B1: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tabSelected="1" workbookViewId="0">
      <selection activeCell="F11" sqref="F11"/>
    </sheetView>
  </sheetViews>
  <sheetFormatPr baseColWidth="10" defaultRowHeight="15" x14ac:dyDescent="0"/>
  <cols>
    <col min="2" max="2" width="11.83203125" style="1" customWidth="1"/>
  </cols>
  <sheetData>
    <row r="1" spans="1:34">
      <c r="A1" t="s">
        <v>49</v>
      </c>
      <c r="B1" s="1" t="s">
        <v>32</v>
      </c>
      <c r="D1" s="39" t="s">
        <v>58</v>
      </c>
      <c r="E1" s="39"/>
      <c r="F1" s="39"/>
      <c r="G1" s="42" t="s">
        <v>12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36"/>
      <c r="S1" s="36"/>
      <c r="T1" s="39" t="s">
        <v>59</v>
      </c>
      <c r="U1" s="39"/>
      <c r="V1" s="39"/>
      <c r="W1" s="42" t="s">
        <v>12</v>
      </c>
      <c r="X1" s="42"/>
      <c r="Y1" s="42"/>
      <c r="Z1" s="42"/>
      <c r="AA1" s="42"/>
      <c r="AB1" s="42"/>
      <c r="AC1" s="42"/>
      <c r="AD1" s="42"/>
      <c r="AE1" s="42"/>
      <c r="AF1" s="42"/>
      <c r="AG1" s="42"/>
      <c r="AH1" s="36"/>
    </row>
    <row r="2" spans="1:34">
      <c r="D2" s="3" t="s">
        <v>6</v>
      </c>
      <c r="E2" s="3" t="s">
        <v>7</v>
      </c>
      <c r="F2" s="3" t="s">
        <v>5</v>
      </c>
      <c r="G2" s="42" t="s">
        <v>13</v>
      </c>
      <c r="H2" s="42"/>
      <c r="I2" s="42"/>
      <c r="J2" s="36"/>
      <c r="K2" s="42" t="s">
        <v>14</v>
      </c>
      <c r="L2" s="42"/>
      <c r="M2" s="42"/>
      <c r="N2" s="36"/>
      <c r="O2" s="42" t="s">
        <v>15</v>
      </c>
      <c r="P2" s="42"/>
      <c r="Q2" s="42"/>
      <c r="R2" s="36"/>
      <c r="S2" s="36"/>
      <c r="T2" s="3" t="s">
        <v>6</v>
      </c>
      <c r="U2" s="3" t="s">
        <v>7</v>
      </c>
      <c r="V2" s="3" t="s">
        <v>5</v>
      </c>
      <c r="W2" s="42" t="s">
        <v>13</v>
      </c>
      <c r="X2" s="42"/>
      <c r="Y2" s="42"/>
      <c r="Z2" s="36"/>
      <c r="AA2" s="42" t="s">
        <v>14</v>
      </c>
      <c r="AB2" s="42"/>
      <c r="AC2" s="42"/>
      <c r="AD2" s="36"/>
      <c r="AE2" s="42" t="s">
        <v>15</v>
      </c>
      <c r="AF2" s="42"/>
      <c r="AG2" s="42"/>
      <c r="AH2" s="36"/>
    </row>
    <row r="3" spans="1:34">
      <c r="B3" s="1" t="s">
        <v>33</v>
      </c>
      <c r="D3" s="4" t="s">
        <v>43</v>
      </c>
      <c r="E3" s="3"/>
      <c r="F3" s="3"/>
      <c r="G3" s="5" t="s">
        <v>16</v>
      </c>
      <c r="H3" s="5" t="s">
        <v>52</v>
      </c>
      <c r="I3" s="5" t="s">
        <v>17</v>
      </c>
      <c r="J3" s="5" t="s">
        <v>52</v>
      </c>
      <c r="K3" s="5" t="s">
        <v>16</v>
      </c>
      <c r="L3" s="5" t="s">
        <v>52</v>
      </c>
      <c r="M3" s="5" t="s">
        <v>17</v>
      </c>
      <c r="N3" s="5" t="s">
        <v>52</v>
      </c>
      <c r="O3" s="5" t="s">
        <v>18</v>
      </c>
      <c r="P3" s="5" t="s">
        <v>52</v>
      </c>
      <c r="Q3" s="5" t="s">
        <v>19</v>
      </c>
      <c r="R3" s="5" t="s">
        <v>52</v>
      </c>
      <c r="S3" s="5"/>
      <c r="T3" s="4" t="s">
        <v>43</v>
      </c>
      <c r="U3" s="3"/>
      <c r="V3" s="3"/>
      <c r="W3" s="5" t="s">
        <v>16</v>
      </c>
      <c r="X3" s="5" t="s">
        <v>52</v>
      </c>
      <c r="Y3" s="5" t="s">
        <v>17</v>
      </c>
      <c r="Z3" s="5" t="s">
        <v>52</v>
      </c>
      <c r="AA3" s="5" t="s">
        <v>16</v>
      </c>
      <c r="AB3" s="5" t="s">
        <v>52</v>
      </c>
      <c r="AC3" s="5" t="s">
        <v>17</v>
      </c>
      <c r="AD3" s="5" t="s">
        <v>52</v>
      </c>
      <c r="AE3" s="5" t="s">
        <v>18</v>
      </c>
      <c r="AF3" s="5" t="s">
        <v>52</v>
      </c>
      <c r="AG3" s="5" t="s">
        <v>19</v>
      </c>
      <c r="AH3" s="5" t="s">
        <v>52</v>
      </c>
    </row>
    <row r="4" spans="1:34">
      <c r="D4" s="41" t="s">
        <v>58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35"/>
      <c r="S4" s="35"/>
      <c r="T4" s="43" t="s">
        <v>59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37"/>
    </row>
    <row r="5" spans="1:34">
      <c r="A5">
        <v>6</v>
      </c>
      <c r="B5" s="1">
        <v>2.4979999999999998</v>
      </c>
      <c r="D5" s="1">
        <v>12.6731979649356</v>
      </c>
      <c r="E5" s="1">
        <v>13.296123117033799</v>
      </c>
      <c r="F5" s="1">
        <v>5.33363507094775</v>
      </c>
      <c r="G5" s="1">
        <v>15.3668255151062</v>
      </c>
      <c r="H5" s="1">
        <f>(G5-D5)/D5*100</f>
        <v>21.254521215744994</v>
      </c>
      <c r="I5" s="1">
        <v>10.518381045505</v>
      </c>
      <c r="J5" s="1">
        <f>(D5-I5)/D5*100</f>
        <v>17.002945313350111</v>
      </c>
      <c r="K5" s="1">
        <v>14.2078815733865</v>
      </c>
      <c r="L5" s="1">
        <f>(K5-E5)/E5*100</f>
        <v>6.8573256153490139</v>
      </c>
      <c r="M5" s="1">
        <v>12.404862952722899</v>
      </c>
      <c r="N5" s="1">
        <f>(E5-M5)/E5*100</f>
        <v>6.7031581797636743</v>
      </c>
      <c r="O5" s="1">
        <v>6.0869070959060698</v>
      </c>
      <c r="P5" s="1">
        <f>(O5-F5)/F5*100</f>
        <v>14.12305144499638</v>
      </c>
      <c r="Q5" s="1">
        <v>4.9711012896307496</v>
      </c>
      <c r="R5" s="1">
        <f t="shared" ref="R5:R11" si="0">(F5-Q5)/F5*100</f>
        <v>6.797123846956044</v>
      </c>
      <c r="S5" s="1"/>
      <c r="T5" s="1">
        <v>13.3792969419726</v>
      </c>
      <c r="U5" s="1">
        <v>14.7603825481499</v>
      </c>
      <c r="V5" s="1">
        <v>5.5485498747143698</v>
      </c>
      <c r="W5" s="8">
        <v>14.942408786150599</v>
      </c>
      <c r="X5" s="8">
        <f>(W5-T5)/T5*100</f>
        <v>11.68306414722222</v>
      </c>
      <c r="Y5" s="8">
        <v>11.740417721364301</v>
      </c>
      <c r="Z5" s="8">
        <f>(T5-Y5)/T5*100</f>
        <v>12.249367270315387</v>
      </c>
      <c r="AA5" s="8">
        <v>16.7094777715104</v>
      </c>
      <c r="AB5" s="8">
        <f>(AA5-U5)/U5*100</f>
        <v>13.204909947302172</v>
      </c>
      <c r="AC5" s="8">
        <v>13.7262882567125</v>
      </c>
      <c r="AD5" s="8">
        <f>(U5-AC5)/U5*100</f>
        <v>7.0058773074754468</v>
      </c>
      <c r="AE5" s="8">
        <v>6.3499683521981698</v>
      </c>
      <c r="AF5" s="8">
        <f>(AE5-V5)/V5*100</f>
        <v>14.443746484752573</v>
      </c>
      <c r="AG5" s="8">
        <v>5.1435033758303499</v>
      </c>
      <c r="AH5" s="8">
        <f>(V5-AG5)/V5*100</f>
        <v>7.300042498128775</v>
      </c>
    </row>
    <row r="6" spans="1:34">
      <c r="A6">
        <v>7</v>
      </c>
      <c r="B6" s="1">
        <v>3.5427499999999998</v>
      </c>
      <c r="D6" s="1">
        <v>14.246884534090301</v>
      </c>
      <c r="E6" s="1">
        <v>15.032045101254001</v>
      </c>
      <c r="F6" s="1">
        <v>3.93937123081552</v>
      </c>
      <c r="G6" s="1">
        <v>16.219653446259802</v>
      </c>
      <c r="H6" s="1">
        <f t="shared" ref="H6:H69" si="1">(G6-D6)/D6*100</f>
        <v>13.847019728762527</v>
      </c>
      <c r="I6" s="1">
        <v>13.1414404710191</v>
      </c>
      <c r="J6" s="1">
        <f t="shared" ref="J6:J69" si="2">(D6-I6)/D6*100</f>
        <v>7.7591985842663771</v>
      </c>
      <c r="K6" s="1">
        <v>15.850147520839201</v>
      </c>
      <c r="L6" s="1">
        <f t="shared" ref="L6:L69" si="3">(K6-E6)/E6*100</f>
        <v>5.4423893360787776</v>
      </c>
      <c r="M6" s="1">
        <v>14.116044784399699</v>
      </c>
      <c r="N6" s="1">
        <f t="shared" ref="N6:N69" si="4">(E6-M6)/E6*100</f>
        <v>6.0936506688493566</v>
      </c>
      <c r="O6" s="1">
        <v>4.2990406935780898</v>
      </c>
      <c r="P6" s="1">
        <f t="shared" ref="P6:P69" si="5">(O6-F6)/F6*100</f>
        <v>9.1301236082823252</v>
      </c>
      <c r="Q6" s="1">
        <v>3.7349268243245302</v>
      </c>
      <c r="R6" s="1">
        <f t="shared" si="0"/>
        <v>5.1897725426772281</v>
      </c>
      <c r="S6" s="1"/>
      <c r="T6" s="1">
        <v>14.1268554810753</v>
      </c>
      <c r="U6" s="1">
        <v>14.647147553553699</v>
      </c>
      <c r="V6" s="1">
        <v>3.8440957338617698</v>
      </c>
      <c r="W6" s="8">
        <v>15.438913414801799</v>
      </c>
      <c r="X6" s="8">
        <f t="shared" ref="X6:X69" si="6">(W6-T6)/T6*100</f>
        <v>9.2876856812485027</v>
      </c>
      <c r="Y6" s="8">
        <v>12.8989939910429</v>
      </c>
      <c r="Z6" s="8">
        <f t="shared" ref="Z6:Z69" si="7">(T6-Y6)/T6*100</f>
        <v>8.6916829557524284</v>
      </c>
      <c r="AA6" s="8">
        <v>15.691738592517</v>
      </c>
      <c r="AB6" s="8">
        <f t="shared" ref="AB6:AB69" si="8">(AA6-U6)/U6*100</f>
        <v>7.1317028461958891</v>
      </c>
      <c r="AC6" s="8">
        <v>13.591921901232601</v>
      </c>
      <c r="AD6" s="8">
        <f t="shared" ref="AD6:AD69" si="9">(U6-AC6)/U6*100</f>
        <v>7.2043082003709253</v>
      </c>
      <c r="AE6" s="8">
        <v>4.1300261273371301</v>
      </c>
      <c r="AF6" s="8">
        <f t="shared" ref="AF6:AF69" si="10">(AE6-V6)/V6*100</f>
        <v>7.438170463775502</v>
      </c>
      <c r="AG6" s="8">
        <v>3.6553062529706302</v>
      </c>
      <c r="AH6" s="8">
        <f t="shared" ref="AH6:AH69" si="11">(V6-AG6)/V6*100</f>
        <v>4.9111545071090665</v>
      </c>
    </row>
    <row r="7" spans="1:34">
      <c r="A7">
        <v>8</v>
      </c>
      <c r="B7" s="1">
        <v>4.8864999999999998</v>
      </c>
      <c r="D7" s="1">
        <v>15.9284430596562</v>
      </c>
      <c r="E7" s="1">
        <v>16.458658770480401</v>
      </c>
      <c r="F7" s="1">
        <v>3.1655256957675202</v>
      </c>
      <c r="G7" s="1">
        <v>16.497859511809398</v>
      </c>
      <c r="H7" s="1">
        <f t="shared" si="1"/>
        <v>3.5748406170055964</v>
      </c>
      <c r="I7" s="1">
        <v>15.580144282190201</v>
      </c>
      <c r="J7" s="1">
        <f t="shared" si="2"/>
        <v>2.1866467184616134</v>
      </c>
      <c r="K7" s="1">
        <v>17.468722699473702</v>
      </c>
      <c r="L7" s="1">
        <f t="shared" si="3"/>
        <v>6.1369759412286458</v>
      </c>
      <c r="M7" s="1">
        <v>15.5301684790438</v>
      </c>
      <c r="N7" s="1">
        <f t="shared" si="4"/>
        <v>5.6413484499836919</v>
      </c>
      <c r="O7" s="1">
        <v>3.3963594794407599</v>
      </c>
      <c r="P7" s="1">
        <f t="shared" si="5"/>
        <v>7.2921153027403003</v>
      </c>
      <c r="Q7" s="1">
        <v>3.0281064039036898</v>
      </c>
      <c r="R7" s="1">
        <f t="shared" si="0"/>
        <v>4.3411207196190968</v>
      </c>
      <c r="S7" s="1"/>
      <c r="T7" s="1">
        <v>15.4459962214634</v>
      </c>
      <c r="U7" s="1">
        <v>16.0219523403793</v>
      </c>
      <c r="V7" s="1">
        <v>3.0440423624885602</v>
      </c>
      <c r="W7" s="8">
        <v>16.548624096279902</v>
      </c>
      <c r="X7" s="8">
        <f t="shared" si="6"/>
        <v>7.1385999258779806</v>
      </c>
      <c r="Y7" s="8">
        <v>14.9198689272932</v>
      </c>
      <c r="Z7" s="8">
        <f t="shared" si="7"/>
        <v>3.4062373616219435</v>
      </c>
      <c r="AA7" s="8">
        <v>17.390486218012001</v>
      </c>
      <c r="AB7" s="8">
        <f t="shared" si="8"/>
        <v>8.541617454345154</v>
      </c>
      <c r="AC7" s="8">
        <v>15.3920468551316</v>
      </c>
      <c r="AD7" s="8">
        <f t="shared" si="9"/>
        <v>3.9315151603602159</v>
      </c>
      <c r="AE7" s="8">
        <v>3.3538363446780002</v>
      </c>
      <c r="AF7" s="8">
        <f t="shared" si="10"/>
        <v>10.17705883489012</v>
      </c>
      <c r="AG7" s="8">
        <v>2.89098269813723</v>
      </c>
      <c r="AH7" s="8">
        <f t="shared" si="11"/>
        <v>5.028171297399461</v>
      </c>
    </row>
    <row r="8" spans="1:34">
      <c r="A8">
        <v>9</v>
      </c>
      <c r="B8" s="1">
        <v>5.9539999999999997</v>
      </c>
      <c r="D8" s="1">
        <v>15.7843512588931</v>
      </c>
      <c r="E8" s="1">
        <v>15.9671034630195</v>
      </c>
      <c r="F8" s="1">
        <v>2.4369639463161699</v>
      </c>
      <c r="G8" s="1">
        <v>17.914612562925299</v>
      </c>
      <c r="H8" s="1">
        <f t="shared" si="1"/>
        <v>13.496033312309772</v>
      </c>
      <c r="I8" s="1">
        <v>13.6406998567334</v>
      </c>
      <c r="J8" s="1">
        <f t="shared" si="2"/>
        <v>13.580864788167583</v>
      </c>
      <c r="K8" s="1">
        <v>18.4315746944106</v>
      </c>
      <c r="L8" s="1">
        <f t="shared" si="3"/>
        <v>15.434679415079394</v>
      </c>
      <c r="M8" s="1">
        <v>15.129255353660501</v>
      </c>
      <c r="N8" s="1">
        <f t="shared" si="4"/>
        <v>5.2473393893857558</v>
      </c>
      <c r="O8" s="1">
        <v>2.89776606603112</v>
      </c>
      <c r="P8" s="1">
        <f t="shared" si="5"/>
        <v>18.908860773731202</v>
      </c>
      <c r="Q8" s="1">
        <v>2.1657261367194498</v>
      </c>
      <c r="R8" s="1">
        <f t="shared" si="0"/>
        <v>11.130152746278252</v>
      </c>
      <c r="S8" s="1"/>
      <c r="T8" s="1">
        <v>16.552643284553898</v>
      </c>
      <c r="U8" s="1">
        <v>16.7658534948613</v>
      </c>
      <c r="V8" s="1">
        <v>2.5607505603621998</v>
      </c>
      <c r="W8" s="8">
        <v>18.507696370912399</v>
      </c>
      <c r="X8" s="8">
        <f t="shared" si="6"/>
        <v>11.81112317077997</v>
      </c>
      <c r="Y8" s="8">
        <v>14.3959259592843</v>
      </c>
      <c r="Z8" s="8">
        <f t="shared" si="7"/>
        <v>13.029443625370332</v>
      </c>
      <c r="AA8" s="8">
        <v>18.479232453106398</v>
      </c>
      <c r="AB8" s="8">
        <f t="shared" si="8"/>
        <v>10.219455626104839</v>
      </c>
      <c r="AC8" s="8">
        <v>15.8153969863429</v>
      </c>
      <c r="AD8" s="8">
        <f t="shared" si="9"/>
        <v>5.669001633646106</v>
      </c>
      <c r="AE8" s="8">
        <v>3.0144258264217498</v>
      </c>
      <c r="AF8" s="8">
        <f t="shared" si="10"/>
        <v>17.716495822825511</v>
      </c>
      <c r="AG8" s="8">
        <v>2.2707587368258899</v>
      </c>
      <c r="AH8" s="8">
        <f t="shared" si="11"/>
        <v>11.324485407719393</v>
      </c>
    </row>
    <row r="9" spans="1:34">
      <c r="A9">
        <v>10</v>
      </c>
      <c r="B9" s="1">
        <v>7.4934999999999992</v>
      </c>
      <c r="D9" s="1">
        <v>17.531311143093799</v>
      </c>
      <c r="E9" s="1">
        <v>16.163421456356499</v>
      </c>
      <c r="F9" s="1">
        <v>2.0567698707880999</v>
      </c>
      <c r="G9" s="1">
        <v>19.861423997409499</v>
      </c>
      <c r="H9" s="1">
        <f t="shared" si="1"/>
        <v>13.291149961898965</v>
      </c>
      <c r="I9" s="1">
        <v>16.306475686928401</v>
      </c>
      <c r="J9" s="1">
        <f t="shared" si="2"/>
        <v>6.9865593404170658</v>
      </c>
      <c r="K9" s="1">
        <v>17.304441990963898</v>
      </c>
      <c r="L9" s="1">
        <f t="shared" si="3"/>
        <v>7.0592760183127972</v>
      </c>
      <c r="M9" s="1">
        <v>14.843160034022899</v>
      </c>
      <c r="N9" s="1">
        <f t="shared" si="4"/>
        <v>8.1682051408390866</v>
      </c>
      <c r="O9" s="1">
        <v>2.2895067211725499</v>
      </c>
      <c r="P9" s="1">
        <f t="shared" si="5"/>
        <v>11.315648565742137</v>
      </c>
      <c r="Q9" s="1">
        <v>1.87150213325271</v>
      </c>
      <c r="R9" s="1">
        <f t="shared" si="0"/>
        <v>9.0077037867343037</v>
      </c>
      <c r="S9" s="1"/>
      <c r="T9" s="1">
        <v>18.864700657402398</v>
      </c>
      <c r="U9" s="1">
        <v>17.663961221035201</v>
      </c>
      <c r="V9" s="1">
        <v>2.2018697882692599</v>
      </c>
      <c r="W9" s="8">
        <v>20.9186637375897</v>
      </c>
      <c r="X9" s="8">
        <f t="shared" si="6"/>
        <v>10.88786468170826</v>
      </c>
      <c r="Y9" s="8">
        <v>17.612814193870399</v>
      </c>
      <c r="Z9" s="8">
        <f t="shared" si="7"/>
        <v>6.6361321404841176</v>
      </c>
      <c r="AA9" s="8">
        <v>19.0150183816503</v>
      </c>
      <c r="AB9" s="8">
        <f t="shared" si="8"/>
        <v>7.6486646664859466</v>
      </c>
      <c r="AC9" s="8">
        <v>15.9960925626517</v>
      </c>
      <c r="AD9" s="8">
        <f t="shared" si="9"/>
        <v>9.442211956383332</v>
      </c>
      <c r="AE9" s="8">
        <v>2.3978767245533898</v>
      </c>
      <c r="AF9" s="8">
        <f t="shared" si="10"/>
        <v>8.9018404870434065</v>
      </c>
      <c r="AG9" s="8">
        <v>1.99246037733174</v>
      </c>
      <c r="AH9" s="8">
        <f t="shared" si="11"/>
        <v>9.5105265558015795</v>
      </c>
    </row>
    <row r="10" spans="1:34">
      <c r="A10">
        <v>11</v>
      </c>
      <c r="B10" s="1">
        <v>8.4397500000000001</v>
      </c>
      <c r="D10" s="1">
        <v>17.924421960782301</v>
      </c>
      <c r="E10" s="1">
        <v>17.576229091136199</v>
      </c>
      <c r="F10" s="1">
        <v>1.71315826306295</v>
      </c>
      <c r="G10" s="1">
        <v>19.329699077894301</v>
      </c>
      <c r="H10" s="1">
        <f t="shared" si="1"/>
        <v>7.8400135869746475</v>
      </c>
      <c r="I10" s="1">
        <v>16.9584383349397</v>
      </c>
      <c r="J10" s="1">
        <f t="shared" si="2"/>
        <v>5.3892037799384678</v>
      </c>
      <c r="K10" s="1">
        <v>18.775253652078099</v>
      </c>
      <c r="L10" s="1">
        <f t="shared" si="3"/>
        <v>6.8218532810691235</v>
      </c>
      <c r="M10" s="1">
        <v>16.518641186136399</v>
      </c>
      <c r="N10" s="1">
        <f t="shared" si="4"/>
        <v>6.0171490683012747</v>
      </c>
      <c r="O10" s="1">
        <v>1.9145836659300499</v>
      </c>
      <c r="P10" s="1">
        <f t="shared" si="5"/>
        <v>11.757547869919039</v>
      </c>
      <c r="Q10" s="10">
        <v>1.5448613442527801</v>
      </c>
      <c r="R10" s="1">
        <f t="shared" si="0"/>
        <v>9.8237811671452029</v>
      </c>
      <c r="S10" s="1"/>
      <c r="T10" s="1">
        <v>19.095154217161401</v>
      </c>
      <c r="U10" s="1">
        <v>18.282130911133098</v>
      </c>
      <c r="V10" s="1">
        <v>1.8989543749342599</v>
      </c>
      <c r="W10" s="8">
        <v>20.057065150721598</v>
      </c>
      <c r="X10" s="8">
        <f t="shared" si="6"/>
        <v>5.0374609318195436</v>
      </c>
      <c r="Y10" s="8">
        <v>18.132377771752399</v>
      </c>
      <c r="Z10" s="8">
        <f t="shared" si="7"/>
        <v>5.0419935574216268</v>
      </c>
      <c r="AA10" s="8">
        <v>19.180511570165901</v>
      </c>
      <c r="AB10" s="8">
        <f t="shared" si="8"/>
        <v>4.9139822015262151</v>
      </c>
      <c r="AC10" s="8">
        <v>17.420608326868301</v>
      </c>
      <c r="AD10" s="8">
        <f t="shared" si="9"/>
        <v>4.7123750970416909</v>
      </c>
      <c r="AE10" s="8">
        <v>2.1106580723418</v>
      </c>
      <c r="AF10" s="8">
        <f t="shared" si="10"/>
        <v>11.148435170532684</v>
      </c>
      <c r="AG10" s="8">
        <v>1.70905470524863</v>
      </c>
      <c r="AH10" s="8">
        <f t="shared" si="11"/>
        <v>10.000222869609706</v>
      </c>
    </row>
    <row r="11" spans="1:34">
      <c r="A11">
        <v>12</v>
      </c>
      <c r="B11" s="1">
        <v>9.5302499999999988</v>
      </c>
      <c r="D11" s="1">
        <v>19.304130997432701</v>
      </c>
      <c r="E11" s="10">
        <v>18.017754356097299</v>
      </c>
      <c r="F11" s="1">
        <v>1.6102608958914999</v>
      </c>
      <c r="G11" s="1">
        <v>21.597942519483301</v>
      </c>
      <c r="H11" s="1">
        <f t="shared" si="1"/>
        <v>11.882490449094336</v>
      </c>
      <c r="I11" s="1">
        <v>16.100255919884798</v>
      </c>
      <c r="J11" s="1">
        <f t="shared" si="2"/>
        <v>16.596836594063689</v>
      </c>
      <c r="K11" s="1">
        <v>20.4212478629358</v>
      </c>
      <c r="L11" s="1">
        <f t="shared" si="3"/>
        <v>13.339584164244901</v>
      </c>
      <c r="M11" s="1">
        <v>16.3416998622018</v>
      </c>
      <c r="N11" s="1">
        <f t="shared" si="4"/>
        <v>9.3022385629778217</v>
      </c>
      <c r="O11" s="1">
        <v>1.78948453615895</v>
      </c>
      <c r="P11" s="1">
        <f t="shared" si="5"/>
        <v>11.130099521433467</v>
      </c>
      <c r="Q11" s="10">
        <v>1.4225497720845699</v>
      </c>
      <c r="R11" s="1">
        <f t="shared" si="0"/>
        <v>11.65718699906739</v>
      </c>
      <c r="S11" s="1"/>
      <c r="T11" s="1">
        <v>19.877148847096599</v>
      </c>
      <c r="U11" s="1">
        <v>18.311203584201799</v>
      </c>
      <c r="V11" s="1">
        <v>1.7410719814416999</v>
      </c>
      <c r="W11" s="8">
        <v>21.826520639528699</v>
      </c>
      <c r="X11" s="8">
        <f t="shared" si="6"/>
        <v>9.8070996370127759</v>
      </c>
      <c r="Y11" s="8">
        <v>17.4085744079627</v>
      </c>
      <c r="Z11" s="8">
        <f t="shared" si="7"/>
        <v>12.419157587052416</v>
      </c>
      <c r="AA11" s="8">
        <v>19.849682694413399</v>
      </c>
      <c r="AB11" s="8">
        <f t="shared" si="8"/>
        <v>8.4018459143720143</v>
      </c>
      <c r="AC11" s="8">
        <v>16.8944836357648</v>
      </c>
      <c r="AD11" s="8">
        <f t="shared" si="9"/>
        <v>7.7369023937852459</v>
      </c>
      <c r="AE11" s="8">
        <v>1.8785024111783599</v>
      </c>
      <c r="AF11" s="8">
        <f t="shared" si="10"/>
        <v>7.8934375603965723</v>
      </c>
      <c r="AG11" s="8">
        <v>1.55998235199832</v>
      </c>
      <c r="AH11" s="8">
        <f t="shared" si="11"/>
        <v>10.401042080605311</v>
      </c>
    </row>
    <row r="12" spans="1:34">
      <c r="D12" s="6"/>
      <c r="E12" s="6"/>
      <c r="F12" s="6"/>
      <c r="G12" s="6"/>
      <c r="H12" s="1"/>
      <c r="I12" s="6"/>
      <c r="J12" s="1"/>
      <c r="K12" s="6"/>
      <c r="L12" s="1"/>
      <c r="M12" s="6"/>
      <c r="N12" s="1"/>
      <c r="O12" s="6"/>
      <c r="P12" s="1"/>
      <c r="Q12" s="6"/>
      <c r="R12" s="1"/>
      <c r="S12" s="1"/>
      <c r="T12" s="6"/>
      <c r="U12" s="6"/>
      <c r="V12" s="6"/>
      <c r="W12" s="14"/>
      <c r="X12" s="8"/>
      <c r="Y12" s="14"/>
      <c r="Z12" s="8"/>
      <c r="AA12" s="14"/>
      <c r="AB12" s="8"/>
      <c r="AC12" s="14"/>
      <c r="AD12" s="8"/>
      <c r="AE12" s="14"/>
      <c r="AF12" s="8"/>
      <c r="AG12" s="14"/>
      <c r="AH12" s="8"/>
    </row>
    <row r="13" spans="1:34">
      <c r="D13" s="7"/>
      <c r="E13" s="7"/>
      <c r="F13" s="7"/>
      <c r="G13" s="7"/>
      <c r="H13" s="1"/>
      <c r="I13" s="7"/>
      <c r="J13" s="1"/>
      <c r="K13" s="7"/>
      <c r="L13" s="1"/>
      <c r="M13" s="7"/>
      <c r="N13" s="1"/>
      <c r="O13" s="7"/>
      <c r="P13" s="1"/>
      <c r="Q13" s="7"/>
      <c r="R13" s="1"/>
      <c r="S13" s="1"/>
      <c r="T13" s="7"/>
      <c r="U13" s="7"/>
      <c r="V13" s="7"/>
      <c r="W13" s="23"/>
      <c r="X13" s="8"/>
      <c r="Y13" s="23"/>
      <c r="Z13" s="8"/>
      <c r="AA13" s="23"/>
      <c r="AB13" s="8"/>
      <c r="AC13" s="23"/>
      <c r="AD13" s="8"/>
      <c r="AE13" s="23"/>
      <c r="AF13" s="8"/>
      <c r="AG13" s="23"/>
      <c r="AH13" s="8"/>
    </row>
    <row r="14" spans="1:34">
      <c r="A14">
        <v>33</v>
      </c>
      <c r="B14" s="1">
        <v>1.5247499999999998</v>
      </c>
      <c r="D14" s="1">
        <v>8.1105241330185596</v>
      </c>
      <c r="E14" s="1">
        <v>8.4640120463479107</v>
      </c>
      <c r="F14" s="1">
        <v>6.5148384584357402</v>
      </c>
      <c r="G14" s="1">
        <v>10.481662763489799</v>
      </c>
      <c r="H14" s="1">
        <f t="shared" si="1"/>
        <v>29.235331670097057</v>
      </c>
      <c r="I14" s="1">
        <v>6.5786585492624097</v>
      </c>
      <c r="J14" s="1">
        <f t="shared" si="2"/>
        <v>18.887380872461854</v>
      </c>
      <c r="K14" s="1">
        <v>9.7205714663172103</v>
      </c>
      <c r="L14" s="1">
        <f t="shared" si="3"/>
        <v>14.845907745505697</v>
      </c>
      <c r="M14" s="1">
        <v>7.2199292676029403</v>
      </c>
      <c r="N14" s="1">
        <f t="shared" si="4"/>
        <v>14.69849962325813</v>
      </c>
      <c r="O14" s="1">
        <v>6.8271426477123303</v>
      </c>
      <c r="P14" s="1">
        <f t="shared" si="5"/>
        <v>4.7937365027401864</v>
      </c>
      <c r="Q14" s="1">
        <v>6.0643415790539397</v>
      </c>
      <c r="R14" s="1">
        <f>(F14-Q14)/F14*100</f>
        <v>6.9149355314938692</v>
      </c>
      <c r="S14" s="1"/>
      <c r="T14" s="1">
        <v>8.6061127627066192</v>
      </c>
      <c r="U14" s="1">
        <v>11.786261355394499</v>
      </c>
      <c r="V14" s="1">
        <v>7.4788089469909496</v>
      </c>
      <c r="W14" s="8">
        <v>9.6926307826436595</v>
      </c>
      <c r="X14" s="8">
        <f t="shared" si="6"/>
        <v>12.6249568172673</v>
      </c>
      <c r="Y14" s="8">
        <v>7.1906197030798902</v>
      </c>
      <c r="Z14" s="8">
        <f t="shared" si="7"/>
        <v>16.447530942896417</v>
      </c>
      <c r="AA14" s="8">
        <v>12.438851944122501</v>
      </c>
      <c r="AB14" s="8">
        <f t="shared" si="8"/>
        <v>5.5368752571341435</v>
      </c>
      <c r="AC14" s="8">
        <v>10.404342419705401</v>
      </c>
      <c r="AD14" s="8">
        <f t="shared" si="9"/>
        <v>11.724828544181252</v>
      </c>
      <c r="AE14" s="8">
        <v>7.6716958888121196</v>
      </c>
      <c r="AF14" s="8">
        <f t="shared" si="10"/>
        <v>2.5791131072919957</v>
      </c>
      <c r="AG14" s="8">
        <v>6.5659592104289697</v>
      </c>
      <c r="AH14" s="8">
        <f t="shared" si="11"/>
        <v>12.205817036270984</v>
      </c>
    </row>
    <row r="15" spans="1:34">
      <c r="A15">
        <v>34</v>
      </c>
      <c r="B15" s="1">
        <v>1.3505</v>
      </c>
      <c r="D15" s="1">
        <v>7.2827079704921998</v>
      </c>
      <c r="E15" s="10">
        <v>7.4745216284579401</v>
      </c>
      <c r="F15" s="10">
        <v>6.0320814194076098</v>
      </c>
      <c r="G15" s="1">
        <v>8.4760981584867494</v>
      </c>
      <c r="H15" s="1">
        <f t="shared" si="1"/>
        <v>16.386626963896987</v>
      </c>
      <c r="I15" s="1">
        <v>5.9187030092463697</v>
      </c>
      <c r="J15" s="1">
        <f t="shared" si="2"/>
        <v>18.729365048996247</v>
      </c>
      <c r="K15" s="1">
        <v>8.6462678417638408</v>
      </c>
      <c r="L15" s="1">
        <f t="shared" si="3"/>
        <v>15.676537864907381</v>
      </c>
      <c r="M15" s="1">
        <v>6.0420333601258598</v>
      </c>
      <c r="N15" s="1">
        <f t="shared" si="4"/>
        <v>19.164949137054212</v>
      </c>
      <c r="O15" s="1">
        <v>6.4284035124795604</v>
      </c>
      <c r="P15" s="1">
        <f t="shared" si="5"/>
        <v>6.5702377921628266</v>
      </c>
      <c r="Q15" s="1">
        <v>5.5085538793235704</v>
      </c>
      <c r="R15" s="1">
        <f>(F15-Q15)/F15*100</f>
        <v>8.6790529451350356</v>
      </c>
      <c r="S15" s="1"/>
      <c r="T15" s="1">
        <v>6.8036790676200898</v>
      </c>
      <c r="U15" s="1">
        <v>10.7039927835383</v>
      </c>
      <c r="V15" s="1">
        <v>7.4127617617773502</v>
      </c>
      <c r="W15" s="8">
        <v>7.6183626872386601</v>
      </c>
      <c r="X15" s="8">
        <f t="shared" si="6"/>
        <v>11.974162971557455</v>
      </c>
      <c r="Y15" s="8">
        <v>5.7017620483704299</v>
      </c>
      <c r="Z15" s="8">
        <f t="shared" si="7"/>
        <v>16.195899428794011</v>
      </c>
      <c r="AA15" s="8">
        <v>11.6180379676398</v>
      </c>
      <c r="AB15" s="8">
        <f t="shared" si="8"/>
        <v>8.5392918566538327</v>
      </c>
      <c r="AC15" s="8">
        <v>9.5903146701722495</v>
      </c>
      <c r="AD15" s="8">
        <f t="shared" si="9"/>
        <v>10.404324217022824</v>
      </c>
      <c r="AE15" s="8">
        <v>7.8265407609204196</v>
      </c>
      <c r="AF15" s="8">
        <f t="shared" si="10"/>
        <v>5.5819816208939921</v>
      </c>
      <c r="AG15" s="8">
        <v>6.8362438808233001</v>
      </c>
      <c r="AH15" s="8">
        <f t="shared" si="11"/>
        <v>7.7773696158261396</v>
      </c>
    </row>
    <row r="16" spans="1:34">
      <c r="A16">
        <v>35</v>
      </c>
      <c r="B16" s="1">
        <v>1.20475</v>
      </c>
      <c r="D16" s="1">
        <v>5.1363185323214999</v>
      </c>
      <c r="E16" s="11">
        <v>5.3469154968123798</v>
      </c>
      <c r="F16" s="10">
        <v>4.6925713627585903</v>
      </c>
      <c r="G16" s="1">
        <v>6.1813762821184604</v>
      </c>
      <c r="H16" s="1">
        <f t="shared" si="1"/>
        <v>20.346435744214212</v>
      </c>
      <c r="I16" s="1">
        <v>3.9996117686708001</v>
      </c>
      <c r="J16" s="1">
        <f t="shared" si="2"/>
        <v>22.13076849688553</v>
      </c>
      <c r="K16" s="1">
        <v>6.0354443703537202</v>
      </c>
      <c r="L16" s="1">
        <f t="shared" si="3"/>
        <v>12.877122781383289</v>
      </c>
      <c r="M16" s="1">
        <v>4.5642620346193796</v>
      </c>
      <c r="N16" s="1">
        <f t="shared" si="4"/>
        <v>14.63747580562265</v>
      </c>
      <c r="O16" s="1">
        <v>4.8980072725568196</v>
      </c>
      <c r="P16" s="1">
        <f t="shared" si="5"/>
        <v>4.3778963369341497</v>
      </c>
      <c r="Q16" s="1">
        <v>4.4635255760735397</v>
      </c>
      <c r="R16" s="1">
        <f>(F16-Q16)/F16*100</f>
        <v>4.8810293755533429</v>
      </c>
      <c r="S16" s="1"/>
      <c r="T16" s="1">
        <v>4.8957972791957696</v>
      </c>
      <c r="U16" s="6">
        <v>9.3887453816278299</v>
      </c>
      <c r="V16" s="1">
        <v>6.6713797196465698</v>
      </c>
      <c r="W16" s="8">
        <v>5.3417721468836703</v>
      </c>
      <c r="X16" s="8">
        <f t="shared" si="6"/>
        <v>9.1093409766582667</v>
      </c>
      <c r="Y16" s="8">
        <v>4.3880556411896796</v>
      </c>
      <c r="Z16" s="8">
        <f t="shared" si="7"/>
        <v>10.370969406018716</v>
      </c>
      <c r="AA16" s="8">
        <v>10.200745286621901</v>
      </c>
      <c r="AB16" s="8">
        <f t="shared" si="8"/>
        <v>8.6486518910504913</v>
      </c>
      <c r="AC16" s="8">
        <v>8.1127670442171702</v>
      </c>
      <c r="AD16" s="8">
        <f t="shared" si="9"/>
        <v>13.590509546755108</v>
      </c>
      <c r="AE16" s="8">
        <v>6.9605564580274999</v>
      </c>
      <c r="AF16" s="8">
        <f t="shared" si="10"/>
        <v>4.3345867051958153</v>
      </c>
      <c r="AG16" s="8">
        <v>6.43408194984488</v>
      </c>
      <c r="AH16" s="8">
        <f t="shared" si="11"/>
        <v>3.5569519315902647</v>
      </c>
    </row>
    <row r="17" spans="1:34">
      <c r="A17">
        <v>37</v>
      </c>
      <c r="B17" s="1">
        <v>1.0812499999999998</v>
      </c>
      <c r="D17" s="1">
        <v>3.74866396782443</v>
      </c>
      <c r="E17" s="11">
        <v>4.1898499796330402</v>
      </c>
      <c r="F17" s="12">
        <v>4.0928670661194904</v>
      </c>
      <c r="G17" s="1">
        <v>4.7801476946287398</v>
      </c>
      <c r="H17" s="1">
        <f t="shared" si="1"/>
        <v>27.516035997298005</v>
      </c>
      <c r="I17" s="1">
        <v>2.9719518753948901</v>
      </c>
      <c r="J17" s="1">
        <f t="shared" si="2"/>
        <v>20.719704382580645</v>
      </c>
      <c r="K17" s="1">
        <v>5.2935586713955098</v>
      </c>
      <c r="L17" s="1">
        <f t="shared" si="3"/>
        <v>26.342439398251098</v>
      </c>
      <c r="M17" s="1">
        <v>2.5479853761118898</v>
      </c>
      <c r="N17" s="1">
        <f t="shared" si="4"/>
        <v>39.186715789402797</v>
      </c>
      <c r="O17" s="1">
        <v>4.3274210681345497</v>
      </c>
      <c r="P17" s="1">
        <f t="shared" si="5"/>
        <v>5.7307994182533664</v>
      </c>
      <c r="Q17" s="1">
        <v>3.86137252245305</v>
      </c>
      <c r="R17" s="1">
        <f>(F17-Q17)/F17*100</f>
        <v>5.6560484356488985</v>
      </c>
      <c r="S17" s="1"/>
      <c r="T17" s="1">
        <v>3.1582238696346301</v>
      </c>
      <c r="U17" s="1">
        <v>7.5416152280479398</v>
      </c>
      <c r="V17" s="1">
        <v>5.34231255903694</v>
      </c>
      <c r="W17" s="8">
        <v>4.1329762557871597</v>
      </c>
      <c r="X17" s="8">
        <f t="shared" si="6"/>
        <v>30.863942088604919</v>
      </c>
      <c r="Y17" s="8">
        <v>2.39513159858299</v>
      </c>
      <c r="Z17" s="8">
        <f t="shared" si="7"/>
        <v>24.162070282241299</v>
      </c>
      <c r="AA17" s="8">
        <v>8.5008606719198507</v>
      </c>
      <c r="AB17" s="8">
        <f t="shared" si="8"/>
        <v>12.719363357393142</v>
      </c>
      <c r="AC17" s="8">
        <v>6.76281968086339</v>
      </c>
      <c r="AD17" s="8">
        <f t="shared" si="9"/>
        <v>10.326641225186611</v>
      </c>
      <c r="AE17" s="8">
        <v>5.7962281492435999</v>
      </c>
      <c r="AF17" s="8">
        <f t="shared" si="10"/>
        <v>8.4966123788250858</v>
      </c>
      <c r="AG17" s="8">
        <v>4.8991739977933699</v>
      </c>
      <c r="AH17" s="8">
        <f t="shared" si="11"/>
        <v>8.2948827187949998</v>
      </c>
    </row>
    <row r="18" spans="1:34">
      <c r="A18">
        <v>38</v>
      </c>
      <c r="B18" s="1">
        <v>0.9757499999999999</v>
      </c>
      <c r="D18" s="1">
        <v>2.9358498591406299</v>
      </c>
      <c r="E18" s="11">
        <v>2.9316505067582201</v>
      </c>
      <c r="F18" s="10">
        <v>3.0767192808580202</v>
      </c>
      <c r="G18" s="1">
        <v>3.7882752098833001</v>
      </c>
      <c r="H18" s="1">
        <f t="shared" si="1"/>
        <v>29.035045783716907</v>
      </c>
      <c r="I18" s="1">
        <v>2.1048814346279401</v>
      </c>
      <c r="J18" s="1">
        <f t="shared" si="2"/>
        <v>28.304186671042082</v>
      </c>
      <c r="K18" s="1">
        <v>3.4463115282044998</v>
      </c>
      <c r="L18" s="1">
        <f t="shared" si="3"/>
        <v>17.555333429406119</v>
      </c>
      <c r="M18" s="1">
        <v>2.48109701916457</v>
      </c>
      <c r="N18" s="1">
        <f t="shared" si="4"/>
        <v>15.368594808794795</v>
      </c>
      <c r="O18" s="1">
        <v>3.41773665052918</v>
      </c>
      <c r="P18" s="1">
        <f t="shared" si="5"/>
        <v>11.083798635540729</v>
      </c>
      <c r="Q18" s="1">
        <v>2.8990264980401501</v>
      </c>
      <c r="R18" s="1">
        <f>(F18-Q18)/F18*100</f>
        <v>5.7753979676792602</v>
      </c>
      <c r="S18" s="1"/>
      <c r="T18" s="1">
        <v>2.8678143220178498</v>
      </c>
      <c r="U18" s="1">
        <v>6.9195934663964804</v>
      </c>
      <c r="V18" s="1">
        <v>5.0167965497717297</v>
      </c>
      <c r="W18" s="8">
        <v>4.1076474018525202</v>
      </c>
      <c r="X18" s="8">
        <f t="shared" si="6"/>
        <v>43.232683173236261</v>
      </c>
      <c r="Y18" s="8">
        <v>2.0440813682899099</v>
      </c>
      <c r="Z18" s="8">
        <f t="shared" si="7"/>
        <v>28.723371223990029</v>
      </c>
      <c r="AA18" s="8">
        <v>7.7078120252484696</v>
      </c>
      <c r="AB18" s="8">
        <f t="shared" si="8"/>
        <v>11.391110802676534</v>
      </c>
      <c r="AC18" s="8">
        <v>6.0422865900804696</v>
      </c>
      <c r="AD18" s="8">
        <f t="shared" si="9"/>
        <v>12.678589870582185</v>
      </c>
      <c r="AE18" s="8">
        <v>5.1466996269974903</v>
      </c>
      <c r="AF18" s="8">
        <f t="shared" si="10"/>
        <v>2.589363071374128</v>
      </c>
      <c r="AG18" s="8">
        <v>4.8650953075231698</v>
      </c>
      <c r="AH18" s="8">
        <f t="shared" si="11"/>
        <v>3.0238667393331422</v>
      </c>
    </row>
    <row r="19" spans="1:34">
      <c r="D19" s="7"/>
      <c r="E19" s="7"/>
      <c r="F19" s="7"/>
      <c r="G19" s="7"/>
      <c r="H19" s="1"/>
      <c r="I19" s="7"/>
      <c r="J19" s="1"/>
      <c r="K19" s="7"/>
      <c r="L19" s="1"/>
      <c r="M19" s="7"/>
      <c r="N19" s="1"/>
      <c r="O19" s="7"/>
      <c r="P19" s="1"/>
      <c r="Q19" s="7"/>
      <c r="R19" s="1"/>
      <c r="S19" s="1"/>
      <c r="T19" s="7"/>
      <c r="U19" s="7"/>
      <c r="V19" s="7"/>
      <c r="W19" s="23"/>
      <c r="X19" s="8"/>
      <c r="Y19" s="23"/>
      <c r="Z19" s="8"/>
      <c r="AA19" s="23"/>
      <c r="AB19" s="8"/>
      <c r="AC19" s="23"/>
      <c r="AD19" s="8"/>
      <c r="AE19" s="23"/>
      <c r="AF19" s="8"/>
      <c r="AG19" s="23"/>
      <c r="AH19" s="8"/>
    </row>
    <row r="20" spans="1:34">
      <c r="A20">
        <v>68</v>
      </c>
      <c r="B20" s="1">
        <v>1.9914999999999998</v>
      </c>
      <c r="D20" s="1">
        <v>10.001699411417899</v>
      </c>
      <c r="E20" s="10">
        <v>10.107320526067401</v>
      </c>
      <c r="F20" s="10">
        <v>5.5152185354705203</v>
      </c>
      <c r="G20" s="1">
        <v>11.4332555377856</v>
      </c>
      <c r="H20" s="1">
        <f t="shared" si="1"/>
        <v>14.313128874213538</v>
      </c>
      <c r="I20" s="1">
        <v>8.6728901070906499</v>
      </c>
      <c r="J20" s="1">
        <f t="shared" si="2"/>
        <v>13.285835233263319</v>
      </c>
      <c r="K20" s="1">
        <v>11.349507594515201</v>
      </c>
      <c r="L20" s="1">
        <f t="shared" si="3"/>
        <v>12.289974036581931</v>
      </c>
      <c r="M20" s="1">
        <v>8.8393806281297707</v>
      </c>
      <c r="N20" s="1">
        <f t="shared" si="4"/>
        <v>12.544767870649151</v>
      </c>
      <c r="O20" s="1">
        <v>5.6642510563231401</v>
      </c>
      <c r="P20" s="1">
        <f t="shared" si="5"/>
        <v>2.7022051781653533</v>
      </c>
      <c r="Q20" s="1">
        <v>5.3419802564566297</v>
      </c>
      <c r="R20" s="1">
        <f t="shared" ref="R20:R36" si="12">(F20-Q20)/F20*100</f>
        <v>3.1410954597669662</v>
      </c>
      <c r="S20" s="1"/>
      <c r="T20" s="1">
        <v>13.307008857084501</v>
      </c>
      <c r="U20" s="1">
        <v>15.349326011344299</v>
      </c>
      <c r="V20" s="1">
        <v>7.5240314998724598</v>
      </c>
      <c r="W20" s="8">
        <v>14.7246608154701</v>
      </c>
      <c r="X20" s="8">
        <f t="shared" si="6"/>
        <v>10.653423121687169</v>
      </c>
      <c r="Y20" s="8">
        <v>11.3108826139039</v>
      </c>
      <c r="Z20" s="8">
        <f t="shared" si="7"/>
        <v>15.000562971128453</v>
      </c>
      <c r="AA20" s="8">
        <v>16.536241589946101</v>
      </c>
      <c r="AB20" s="8">
        <f t="shared" si="8"/>
        <v>7.7326885735867652</v>
      </c>
      <c r="AC20" s="8">
        <v>14.4235642928515</v>
      </c>
      <c r="AD20" s="8">
        <f t="shared" si="9"/>
        <v>6.0312857894124594</v>
      </c>
      <c r="AE20" s="8">
        <v>7.6181889496966599</v>
      </c>
      <c r="AF20" s="8">
        <f t="shared" si="10"/>
        <v>1.2514228552312177</v>
      </c>
      <c r="AG20" s="8">
        <v>7.3526842456117496</v>
      </c>
      <c r="AH20" s="8">
        <f t="shared" si="11"/>
        <v>2.2773330263651168</v>
      </c>
    </row>
    <row r="21" spans="1:34">
      <c r="A21">
        <v>69</v>
      </c>
      <c r="B21" s="1">
        <v>1.9914999999999998</v>
      </c>
      <c r="D21" s="1">
        <v>10.268084733375501</v>
      </c>
      <c r="E21" s="10">
        <v>10.4230945978268</v>
      </c>
      <c r="F21" s="10">
        <v>5.6852583616504999</v>
      </c>
      <c r="G21" s="1">
        <v>11.229048811076</v>
      </c>
      <c r="H21" s="1">
        <f t="shared" si="1"/>
        <v>9.3587470560792152</v>
      </c>
      <c r="I21" s="1">
        <v>9.1177204918109602</v>
      </c>
      <c r="J21" s="1">
        <f t="shared" si="2"/>
        <v>11.203299071202474</v>
      </c>
      <c r="K21" s="1">
        <v>11.289306506560401</v>
      </c>
      <c r="L21" s="1">
        <f t="shared" si="3"/>
        <v>8.3105060651968383</v>
      </c>
      <c r="M21" s="1">
        <v>9.5730806639090602</v>
      </c>
      <c r="N21" s="1">
        <f t="shared" si="4"/>
        <v>8.1551014042889598</v>
      </c>
      <c r="O21" s="1">
        <v>5.8376234013425901</v>
      </c>
      <c r="P21" s="1">
        <f t="shared" si="5"/>
        <v>2.6800020333263572</v>
      </c>
      <c r="Q21" s="1">
        <v>5.27738655352747</v>
      </c>
      <c r="R21" s="1">
        <f t="shared" si="12"/>
        <v>7.1742000482211994</v>
      </c>
      <c r="S21" s="1"/>
      <c r="T21" s="1">
        <v>12.477201940479301</v>
      </c>
      <c r="U21" s="1">
        <v>13.939493822648901</v>
      </c>
      <c r="V21" s="1">
        <v>6.9700939358343996</v>
      </c>
      <c r="W21" s="8">
        <v>13.912038647406501</v>
      </c>
      <c r="X21" s="8">
        <f t="shared" si="6"/>
        <v>11.499667263316587</v>
      </c>
      <c r="Y21" s="8">
        <v>10.3557313582326</v>
      </c>
      <c r="Z21" s="8">
        <f t="shared" si="7"/>
        <v>17.002775080237313</v>
      </c>
      <c r="AA21" s="8">
        <v>14.7389805858282</v>
      </c>
      <c r="AB21" s="8">
        <f t="shared" si="8"/>
        <v>5.7354074211811952</v>
      </c>
      <c r="AC21" s="8">
        <v>12.991687972987799</v>
      </c>
      <c r="AD21" s="8">
        <f t="shared" si="9"/>
        <v>6.7994280260098519</v>
      </c>
      <c r="AE21" s="8">
        <v>7.0962726396336704</v>
      </c>
      <c r="AF21" s="8">
        <f t="shared" si="10"/>
        <v>1.8102869912637087</v>
      </c>
      <c r="AG21" s="8">
        <v>6.4192009428808197</v>
      </c>
      <c r="AH21" s="8">
        <f t="shared" si="11"/>
        <v>7.903666694093582</v>
      </c>
    </row>
    <row r="22" spans="1:34">
      <c r="A22">
        <v>70</v>
      </c>
      <c r="B22" s="1">
        <v>1.3505</v>
      </c>
      <c r="D22" s="1">
        <v>6.1101904257164499</v>
      </c>
      <c r="E22" s="10">
        <v>6.4331301070132598</v>
      </c>
      <c r="F22" s="10">
        <v>5.3618094455740799</v>
      </c>
      <c r="G22" s="1">
        <v>9.1905243579670497</v>
      </c>
      <c r="H22" s="1">
        <f t="shared" si="1"/>
        <v>50.413059456971268</v>
      </c>
      <c r="I22" s="1">
        <v>4.5499000483884204</v>
      </c>
      <c r="J22" s="1">
        <f t="shared" si="2"/>
        <v>25.535871529651676</v>
      </c>
      <c r="K22" s="1">
        <v>8.1164442703091293</v>
      </c>
      <c r="L22" s="1">
        <f t="shared" si="3"/>
        <v>26.166331712470058</v>
      </c>
      <c r="M22" s="1">
        <v>4.2333608499518496</v>
      </c>
      <c r="N22" s="1">
        <f t="shared" si="4"/>
        <v>34.194384700276295</v>
      </c>
      <c r="O22" s="1">
        <v>5.9386573942997796</v>
      </c>
      <c r="P22" s="1">
        <f t="shared" si="5"/>
        <v>10.758456722139956</v>
      </c>
      <c r="Q22" s="1">
        <v>4.9447429457167296</v>
      </c>
      <c r="R22" s="1">
        <f t="shared" si="12"/>
        <v>7.7784655365106081</v>
      </c>
      <c r="S22" s="1"/>
      <c r="T22" s="1">
        <v>6.9360840267941697</v>
      </c>
      <c r="U22" s="1">
        <v>10.518736377956399</v>
      </c>
      <c r="V22" s="1">
        <v>7.1390300940251104</v>
      </c>
      <c r="W22" s="8">
        <v>9.0097949797906605</v>
      </c>
      <c r="X22" s="8">
        <f t="shared" si="6"/>
        <v>29.897431244859813</v>
      </c>
      <c r="Y22" s="8">
        <v>5.42539408274527</v>
      </c>
      <c r="Z22" s="8">
        <f t="shared" si="7"/>
        <v>21.780156327591875</v>
      </c>
      <c r="AA22" s="8">
        <v>11.862978942462099</v>
      </c>
      <c r="AB22" s="8">
        <f t="shared" si="8"/>
        <v>12.779506170748453</v>
      </c>
      <c r="AC22" s="8">
        <v>9.0352935780851809</v>
      </c>
      <c r="AD22" s="8">
        <f t="shared" si="9"/>
        <v>14.102861280752284</v>
      </c>
      <c r="AE22" s="8">
        <v>7.5350838655180503</v>
      </c>
      <c r="AF22" s="8">
        <f t="shared" si="10"/>
        <v>5.5477251990352361</v>
      </c>
      <c r="AG22" s="8">
        <v>6.5518485710507601</v>
      </c>
      <c r="AH22" s="8">
        <f t="shared" si="11"/>
        <v>8.224948140585397</v>
      </c>
    </row>
    <row r="23" spans="1:34">
      <c r="A23">
        <v>71</v>
      </c>
      <c r="B23" s="1">
        <v>1.0812499999999998</v>
      </c>
      <c r="D23" s="1">
        <v>2.6019688856181999</v>
      </c>
      <c r="E23" s="11">
        <v>3.1004197779716201</v>
      </c>
      <c r="F23" s="10">
        <v>3.15352058771653</v>
      </c>
      <c r="G23" s="1">
        <v>4.0021181741818701</v>
      </c>
      <c r="H23" s="1">
        <f t="shared" si="1"/>
        <v>53.811146486135229</v>
      </c>
      <c r="I23" s="1">
        <v>1.68223080232545</v>
      </c>
      <c r="J23" s="1">
        <f t="shared" si="2"/>
        <v>35.347774078944454</v>
      </c>
      <c r="K23" s="1">
        <v>5.7977355647033297</v>
      </c>
      <c r="L23" s="1">
        <f t="shared" si="3"/>
        <v>86.998406018954242</v>
      </c>
      <c r="M23" s="1">
        <v>1.19203194919138</v>
      </c>
      <c r="N23" s="1">
        <f t="shared" si="4"/>
        <v>61.552562731642745</v>
      </c>
      <c r="O23" s="1">
        <v>3.7622869319840899</v>
      </c>
      <c r="P23" s="1">
        <f t="shared" si="5"/>
        <v>19.304340255104176</v>
      </c>
      <c r="Q23" s="1">
        <v>2.59735518792849</v>
      </c>
      <c r="R23" s="1">
        <f t="shared" si="12"/>
        <v>17.636333244640728</v>
      </c>
      <c r="S23" s="1"/>
      <c r="T23" s="1">
        <v>3.4266756642470901</v>
      </c>
      <c r="U23" s="1">
        <v>7.0787829423851196</v>
      </c>
      <c r="V23" s="1">
        <v>5.0656001701031999</v>
      </c>
      <c r="W23" s="8">
        <v>4.5247692695195703</v>
      </c>
      <c r="X23" s="8">
        <f t="shared" si="6"/>
        <v>32.045449084360698</v>
      </c>
      <c r="Y23" s="8">
        <v>2.4968154487841598</v>
      </c>
      <c r="Z23" s="8">
        <f t="shared" si="7"/>
        <v>27.135927253484009</v>
      </c>
      <c r="AA23" s="8">
        <v>8.5296313345701602</v>
      </c>
      <c r="AB23" s="8">
        <f t="shared" si="8"/>
        <v>20.495732161780239</v>
      </c>
      <c r="AC23" s="8">
        <v>5.9406856760355398</v>
      </c>
      <c r="AD23" s="8">
        <f t="shared" si="9"/>
        <v>16.077583895602686</v>
      </c>
      <c r="AE23" s="8">
        <v>5.43242920636163</v>
      </c>
      <c r="AF23" s="8">
        <f t="shared" si="10"/>
        <v>7.2415710664143633</v>
      </c>
      <c r="AG23" s="8">
        <v>4.81684281021621</v>
      </c>
      <c r="AH23" s="8">
        <f t="shared" si="11"/>
        <v>4.9107184051978194</v>
      </c>
    </row>
    <row r="24" spans="1:34">
      <c r="A24">
        <v>15</v>
      </c>
      <c r="B24" s="1">
        <v>1.7347499999999998</v>
      </c>
      <c r="D24" s="1">
        <v>16.911713362639201</v>
      </c>
      <c r="E24" s="10">
        <v>17.720938110045498</v>
      </c>
      <c r="F24" s="10">
        <v>12.297876610629199</v>
      </c>
      <c r="G24" s="1">
        <v>19.1250220928471</v>
      </c>
      <c r="H24" s="1">
        <f t="shared" si="1"/>
        <v>13.087430485295876</v>
      </c>
      <c r="I24" s="1">
        <v>12.062442485123301</v>
      </c>
      <c r="J24" s="1">
        <f t="shared" si="2"/>
        <v>28.674036589508134</v>
      </c>
      <c r="K24" s="1">
        <v>18.7544091192173</v>
      </c>
      <c r="L24" s="1">
        <f t="shared" si="3"/>
        <v>5.831920425171826</v>
      </c>
      <c r="M24" s="1">
        <v>16.6979900343397</v>
      </c>
      <c r="N24" s="1">
        <f t="shared" si="4"/>
        <v>5.7725390684927573</v>
      </c>
      <c r="O24" s="1">
        <v>12.468004139730599</v>
      </c>
      <c r="P24" s="1">
        <f t="shared" si="5"/>
        <v>1.3833894621641978</v>
      </c>
      <c r="Q24" s="1">
        <v>11.8445364926318</v>
      </c>
      <c r="R24" s="1">
        <f t="shared" si="12"/>
        <v>3.6863283992097635</v>
      </c>
      <c r="S24" s="1"/>
      <c r="T24" s="1">
        <v>21.927647175060599</v>
      </c>
      <c r="U24" s="1">
        <v>26.8741737306399</v>
      </c>
      <c r="V24" s="1">
        <v>15.274297463242201</v>
      </c>
      <c r="W24" s="8">
        <v>23.215386610016001</v>
      </c>
      <c r="X24" s="8">
        <f t="shared" si="6"/>
        <v>5.872674914342892</v>
      </c>
      <c r="Y24" s="8">
        <v>17.605422841851102</v>
      </c>
      <c r="Z24" s="8">
        <f t="shared" si="7"/>
        <v>19.711300071105565</v>
      </c>
      <c r="AA24" s="8">
        <v>27.702166077803501</v>
      </c>
      <c r="AB24" s="8">
        <f t="shared" si="8"/>
        <v>3.0809964818363391</v>
      </c>
      <c r="AC24" s="8">
        <v>24.7870117961413</v>
      </c>
      <c r="AD24" s="8">
        <f t="shared" si="9"/>
        <v>7.7664227202601408</v>
      </c>
      <c r="AE24" s="8">
        <v>15.552275772722799</v>
      </c>
      <c r="AF24" s="8">
        <f t="shared" si="10"/>
        <v>1.8199089689693229</v>
      </c>
      <c r="AG24" s="8">
        <v>14.145945984468</v>
      </c>
      <c r="AH24" s="8">
        <f t="shared" si="11"/>
        <v>7.3872561503374792</v>
      </c>
    </row>
    <row r="25" spans="1:34">
      <c r="A25">
        <v>16</v>
      </c>
      <c r="B25" s="1">
        <v>2.4979999999999998</v>
      </c>
      <c r="D25" s="1">
        <v>24.660559974745901</v>
      </c>
      <c r="E25" s="10">
        <v>25.394800911114999</v>
      </c>
      <c r="F25" s="10">
        <v>10.3071491825346</v>
      </c>
      <c r="G25" s="1">
        <v>30.187604770218101</v>
      </c>
      <c r="H25" s="1">
        <f t="shared" si="1"/>
        <v>22.412486987855392</v>
      </c>
      <c r="I25" s="1">
        <v>21.0021356158861</v>
      </c>
      <c r="J25" s="1">
        <f t="shared" si="2"/>
        <v>14.835122813943711</v>
      </c>
      <c r="K25" s="1">
        <v>26.893545236436601</v>
      </c>
      <c r="L25" s="1">
        <f t="shared" si="3"/>
        <v>5.9017762358814974</v>
      </c>
      <c r="M25" s="1">
        <v>23.9379694674024</v>
      </c>
      <c r="N25" s="1">
        <f t="shared" si="4"/>
        <v>5.7367311081181223</v>
      </c>
      <c r="O25" s="1">
        <v>10.6808228849447</v>
      </c>
      <c r="P25" s="1">
        <f t="shared" si="5"/>
        <v>3.62538366130654</v>
      </c>
      <c r="Q25" s="1">
        <v>9.2154349986073996</v>
      </c>
      <c r="R25" s="1">
        <f t="shared" si="12"/>
        <v>10.591815104191014</v>
      </c>
      <c r="S25" s="1"/>
      <c r="T25" s="1">
        <v>26.083491139924298</v>
      </c>
      <c r="U25" s="1">
        <v>28.891821247649599</v>
      </c>
      <c r="V25" s="1">
        <v>10.9858114485016</v>
      </c>
      <c r="W25" s="8">
        <v>28.7871114928362</v>
      </c>
      <c r="X25" s="8">
        <f t="shared" si="6"/>
        <v>10.36525493619083</v>
      </c>
      <c r="Y25" s="8">
        <v>22.4156803731588</v>
      </c>
      <c r="Z25" s="8">
        <f t="shared" si="7"/>
        <v>14.061809238225093</v>
      </c>
      <c r="AA25" s="8">
        <v>30.3778437319713</v>
      </c>
      <c r="AB25" s="8">
        <f t="shared" si="8"/>
        <v>5.1434019045877619</v>
      </c>
      <c r="AC25" s="8">
        <v>27.481586500267301</v>
      </c>
      <c r="AD25" s="8">
        <f t="shared" si="9"/>
        <v>4.8810863645261628</v>
      </c>
      <c r="AE25" s="8">
        <v>11.3845951371017</v>
      </c>
      <c r="AF25" s="8">
        <f t="shared" si="10"/>
        <v>3.6299884671194791</v>
      </c>
      <c r="AG25" s="8">
        <v>9.9456101699108199</v>
      </c>
      <c r="AH25" s="8">
        <f t="shared" si="11"/>
        <v>9.4685884922288341</v>
      </c>
    </row>
    <row r="26" spans="1:34">
      <c r="A26">
        <v>17</v>
      </c>
      <c r="B26" s="1">
        <v>3.5427499999999998</v>
      </c>
      <c r="D26" s="1">
        <v>30.037167929294402</v>
      </c>
      <c r="E26" s="10">
        <v>30.7833713660537</v>
      </c>
      <c r="F26" s="10">
        <v>8.23563080248136</v>
      </c>
      <c r="G26" s="1">
        <v>33.004751262254999</v>
      </c>
      <c r="H26" s="1">
        <f t="shared" si="1"/>
        <v>9.8797041716652565</v>
      </c>
      <c r="I26" s="1">
        <v>27.5228057568184</v>
      </c>
      <c r="J26" s="1">
        <f t="shared" si="2"/>
        <v>8.3708363531297341</v>
      </c>
      <c r="K26" s="1">
        <v>32.138403400992097</v>
      </c>
      <c r="L26" s="1">
        <f t="shared" si="3"/>
        <v>4.4018311666559544</v>
      </c>
      <c r="M26" s="1">
        <v>29.876921627160801</v>
      </c>
      <c r="N26" s="1">
        <f t="shared" si="4"/>
        <v>2.944608399496115</v>
      </c>
      <c r="O26" s="1">
        <v>8.7127468751203807</v>
      </c>
      <c r="P26" s="1">
        <f t="shared" si="5"/>
        <v>5.7933154615827078</v>
      </c>
      <c r="Q26" s="1">
        <v>7.9768546916174898</v>
      </c>
      <c r="R26" s="1">
        <f t="shared" si="12"/>
        <v>3.1421528850698612</v>
      </c>
      <c r="S26" s="1"/>
      <c r="T26" s="1">
        <v>30.7092614263542</v>
      </c>
      <c r="U26" s="1">
        <v>32.226621920775301</v>
      </c>
      <c r="V26" s="1">
        <v>8.4192516602473599</v>
      </c>
      <c r="W26" s="8">
        <v>34.059702426752501</v>
      </c>
      <c r="X26" s="8">
        <f t="shared" si="6"/>
        <v>10.91019726551615</v>
      </c>
      <c r="Y26" s="8">
        <v>28.525002005445199</v>
      </c>
      <c r="Z26" s="8">
        <f t="shared" si="7"/>
        <v>7.1127058074881093</v>
      </c>
      <c r="AA26" s="8">
        <v>34.2112737675847</v>
      </c>
      <c r="AB26" s="8">
        <f t="shared" si="8"/>
        <v>6.1584234664383732</v>
      </c>
      <c r="AC26" s="8">
        <v>31.3154059412756</v>
      </c>
      <c r="AD26" s="8">
        <f t="shared" si="9"/>
        <v>2.8275255834750532</v>
      </c>
      <c r="AE26" s="8">
        <v>8.9503504832363792</v>
      </c>
      <c r="AF26" s="8">
        <f t="shared" si="10"/>
        <v>6.3081476171650079</v>
      </c>
      <c r="AG26" s="8">
        <v>7.9952969463546397</v>
      </c>
      <c r="AH26" s="8">
        <f t="shared" si="11"/>
        <v>5.0355391547978066</v>
      </c>
    </row>
    <row r="27" spans="1:34">
      <c r="A27">
        <v>18</v>
      </c>
      <c r="B27" s="1">
        <v>4.7784999999999993</v>
      </c>
      <c r="D27" s="1">
        <v>32.1194928481044</v>
      </c>
      <c r="E27" s="10">
        <v>32.637767267863303</v>
      </c>
      <c r="F27" s="10">
        <v>6.3252715694928403</v>
      </c>
      <c r="G27" s="1">
        <v>33.189818506149699</v>
      </c>
      <c r="H27" s="1">
        <f t="shared" si="1"/>
        <v>3.3323242776806992</v>
      </c>
      <c r="I27" s="1">
        <v>30.779541679076999</v>
      </c>
      <c r="J27" s="1">
        <f t="shared" si="2"/>
        <v>4.1717693842930057</v>
      </c>
      <c r="K27" s="1">
        <v>33.798893420152197</v>
      </c>
      <c r="L27" s="1">
        <f t="shared" si="3"/>
        <v>3.557615147995107</v>
      </c>
      <c r="M27" s="1">
        <v>31.4079214269989</v>
      </c>
      <c r="N27" s="1">
        <f t="shared" si="4"/>
        <v>3.7681678123716749</v>
      </c>
      <c r="O27" s="1">
        <v>6.5223277062012297</v>
      </c>
      <c r="P27" s="1">
        <f t="shared" si="5"/>
        <v>3.1153782812868118</v>
      </c>
      <c r="Q27" s="1">
        <v>6.0513748350139203</v>
      </c>
      <c r="R27" s="1">
        <f t="shared" si="12"/>
        <v>4.3301972329526563</v>
      </c>
      <c r="S27" s="1"/>
      <c r="T27" s="1">
        <v>32.829144066496099</v>
      </c>
      <c r="U27" s="1">
        <v>34.023236059134803</v>
      </c>
      <c r="V27" s="1">
        <v>6.4731024604520098</v>
      </c>
      <c r="W27" s="8">
        <v>34.311175145224702</v>
      </c>
      <c r="X27" s="8">
        <f t="shared" si="6"/>
        <v>4.5143762375489267</v>
      </c>
      <c r="Y27" s="8">
        <v>31.881446345044399</v>
      </c>
      <c r="Z27" s="8">
        <f t="shared" si="7"/>
        <v>2.8867573261493478</v>
      </c>
      <c r="AA27" s="8">
        <v>34.886013950791501</v>
      </c>
      <c r="AB27" s="8">
        <f t="shared" si="8"/>
        <v>2.5358490008332213</v>
      </c>
      <c r="AC27" s="8">
        <v>33.201760787285799</v>
      </c>
      <c r="AD27" s="8">
        <f t="shared" si="9"/>
        <v>2.4144536704892525</v>
      </c>
      <c r="AE27" s="8">
        <v>6.6431925298990997</v>
      </c>
      <c r="AF27" s="8">
        <f t="shared" si="10"/>
        <v>2.627643706959224</v>
      </c>
      <c r="AG27" s="8">
        <v>6.2892107138007498</v>
      </c>
      <c r="AH27" s="8">
        <f t="shared" si="11"/>
        <v>2.8408595070874099</v>
      </c>
    </row>
    <row r="28" spans="1:34">
      <c r="A28">
        <v>19</v>
      </c>
      <c r="B28" s="1">
        <v>5.9565000000000001</v>
      </c>
      <c r="D28" s="1">
        <v>32.755758783028597</v>
      </c>
      <c r="E28" s="10">
        <v>32.742362349698297</v>
      </c>
      <c r="F28" s="10">
        <v>5.0147002326447501</v>
      </c>
      <c r="G28" s="1">
        <v>34.278675398319201</v>
      </c>
      <c r="H28" s="1">
        <f t="shared" si="1"/>
        <v>4.6493095317323494</v>
      </c>
      <c r="I28" s="1">
        <v>29.3850556515984</v>
      </c>
      <c r="J28" s="1">
        <f t="shared" si="2"/>
        <v>10.290413828473497</v>
      </c>
      <c r="K28" s="1">
        <v>33.702903331577701</v>
      </c>
      <c r="L28" s="1">
        <f t="shared" si="3"/>
        <v>2.9336337177523637</v>
      </c>
      <c r="M28" s="1">
        <v>31.335828709330102</v>
      </c>
      <c r="N28" s="1">
        <f t="shared" si="4"/>
        <v>4.2957610246505498</v>
      </c>
      <c r="O28" s="1">
        <v>5.3543977386981396</v>
      </c>
      <c r="P28" s="1">
        <f t="shared" si="5"/>
        <v>6.7740341454913509</v>
      </c>
      <c r="Q28" s="1">
        <v>4.6410935145324101</v>
      </c>
      <c r="R28" s="1">
        <f t="shared" si="12"/>
        <v>7.4502303384005053</v>
      </c>
      <c r="S28" s="1"/>
      <c r="T28" s="1">
        <v>34.845982133320398</v>
      </c>
      <c r="U28" s="1">
        <v>35.015430422880598</v>
      </c>
      <c r="V28" s="1">
        <v>5.32428010074055</v>
      </c>
      <c r="W28" s="8">
        <v>37.110818749842203</v>
      </c>
      <c r="X28" s="8">
        <f t="shared" si="6"/>
        <v>6.4995631572574473</v>
      </c>
      <c r="Y28" s="8">
        <v>31.3986875358299</v>
      </c>
      <c r="Z28" s="8">
        <f t="shared" si="7"/>
        <v>9.892947153279195</v>
      </c>
      <c r="AA28" s="8">
        <v>35.995617151408503</v>
      </c>
      <c r="AB28" s="8">
        <f t="shared" si="8"/>
        <v>2.7992993851288146</v>
      </c>
      <c r="AC28" s="8">
        <v>33.836239810177801</v>
      </c>
      <c r="AD28" s="8">
        <f t="shared" si="9"/>
        <v>3.3676313512692477</v>
      </c>
      <c r="AE28" s="8">
        <v>5.7380866275880003</v>
      </c>
      <c r="AF28" s="8">
        <f t="shared" si="10"/>
        <v>7.7720653124521792</v>
      </c>
      <c r="AG28" s="8">
        <v>4.9321370215654703</v>
      </c>
      <c r="AH28" s="8">
        <f t="shared" si="11"/>
        <v>7.3651849969451622</v>
      </c>
    </row>
    <row r="29" spans="1:34">
      <c r="A29">
        <v>20</v>
      </c>
      <c r="B29" s="1">
        <v>7.4934999999999992</v>
      </c>
      <c r="D29" s="1">
        <v>36.379173115428102</v>
      </c>
      <c r="E29" s="10">
        <v>32.815593990360902</v>
      </c>
      <c r="F29" s="10">
        <v>4.2318337724041797</v>
      </c>
      <c r="G29" s="1">
        <v>43.024123998288204</v>
      </c>
      <c r="H29" s="1">
        <f t="shared" si="1"/>
        <v>18.265810665284292</v>
      </c>
      <c r="I29" s="1">
        <v>32.829346822200101</v>
      </c>
      <c r="J29" s="1">
        <f t="shared" si="2"/>
        <v>9.7578531594566389</v>
      </c>
      <c r="K29" s="1">
        <v>35.0549463102152</v>
      </c>
      <c r="L29" s="1">
        <f t="shared" si="3"/>
        <v>6.8240493239649256</v>
      </c>
      <c r="M29" s="1">
        <v>28.312394157720899</v>
      </c>
      <c r="N29" s="1">
        <f t="shared" si="4"/>
        <v>13.722743625980844</v>
      </c>
      <c r="O29" s="1">
        <v>4.7745969573010596</v>
      </c>
      <c r="P29" s="1">
        <f t="shared" si="5"/>
        <v>12.825720812481881</v>
      </c>
      <c r="Q29" s="1">
        <v>3.74100062044463</v>
      </c>
      <c r="R29" s="1">
        <f t="shared" si="12"/>
        <v>11.598592439057423</v>
      </c>
      <c r="S29" s="1"/>
      <c r="T29" s="1">
        <v>39.0342438695818</v>
      </c>
      <c r="U29" s="1">
        <v>35.7971807655071</v>
      </c>
      <c r="V29" s="1">
        <v>4.5209849186951496</v>
      </c>
      <c r="W29" s="8">
        <v>45.269716841101904</v>
      </c>
      <c r="X29" s="8">
        <f t="shared" si="6"/>
        <v>15.974365975561314</v>
      </c>
      <c r="Y29" s="8">
        <v>35.428725380763602</v>
      </c>
      <c r="Z29" s="8">
        <f t="shared" si="7"/>
        <v>9.2368088411413272</v>
      </c>
      <c r="AA29" s="8">
        <v>38.5919753959001</v>
      </c>
      <c r="AB29" s="8">
        <f t="shared" si="8"/>
        <v>7.8073037334994977</v>
      </c>
      <c r="AC29" s="8">
        <v>32.058203420965498</v>
      </c>
      <c r="AD29" s="8">
        <f t="shared" si="9"/>
        <v>10.444893325634037</v>
      </c>
      <c r="AE29" s="8">
        <v>5.0510213965437698</v>
      </c>
      <c r="AF29" s="8">
        <f t="shared" si="10"/>
        <v>11.723916079808552</v>
      </c>
      <c r="AG29" s="8">
        <v>4.0406276659346902</v>
      </c>
      <c r="AH29" s="8">
        <f t="shared" si="11"/>
        <v>10.625057623485736</v>
      </c>
    </row>
    <row r="30" spans="1:34">
      <c r="A30">
        <v>21</v>
      </c>
      <c r="B30" s="1">
        <v>8.4397500000000001</v>
      </c>
      <c r="D30" s="1">
        <v>37.8013646331828</v>
      </c>
      <c r="E30" s="10">
        <v>35.067894773449403</v>
      </c>
      <c r="F30" s="10">
        <v>3.77368823223452</v>
      </c>
      <c r="G30" s="1">
        <v>41.455951057591101</v>
      </c>
      <c r="H30" s="1">
        <f t="shared" si="1"/>
        <v>9.6678690303159875</v>
      </c>
      <c r="I30" s="1">
        <v>34.184065315829798</v>
      </c>
      <c r="J30" s="1">
        <f t="shared" si="2"/>
        <v>9.5692294509856488</v>
      </c>
      <c r="K30" s="1">
        <v>36.366121239189603</v>
      </c>
      <c r="L30" s="1">
        <f t="shared" si="3"/>
        <v>3.7020370744442657</v>
      </c>
      <c r="M30" s="1">
        <v>33.383970980615999</v>
      </c>
      <c r="N30" s="1">
        <f t="shared" si="4"/>
        <v>4.801895875735136</v>
      </c>
      <c r="O30" s="1">
        <v>4.0538765397860299</v>
      </c>
      <c r="P30" s="1">
        <f t="shared" si="5"/>
        <v>7.4247868480009958</v>
      </c>
      <c r="Q30" s="1">
        <v>3.50743067819388</v>
      </c>
      <c r="R30" s="1">
        <f t="shared" si="12"/>
        <v>7.0556319879923013</v>
      </c>
      <c r="S30" s="1"/>
      <c r="T30" s="1">
        <v>40.036126791144902</v>
      </c>
      <c r="U30" s="1">
        <v>36.917422076698699</v>
      </c>
      <c r="V30" s="1">
        <v>3.9887880553334401</v>
      </c>
      <c r="W30" s="8">
        <v>44.421156799638801</v>
      </c>
      <c r="X30" s="8">
        <f t="shared" si="6"/>
        <v>10.952682889054518</v>
      </c>
      <c r="Y30" s="8">
        <v>35.500983579719502</v>
      </c>
      <c r="Z30" s="8">
        <f t="shared" si="7"/>
        <v>11.327627257960609</v>
      </c>
      <c r="AA30" s="8">
        <v>38.810191253922603</v>
      </c>
      <c r="AB30" s="8">
        <f t="shared" si="8"/>
        <v>5.1270350711150288</v>
      </c>
      <c r="AC30" s="8">
        <v>34.880000763379499</v>
      </c>
      <c r="AD30" s="8">
        <f t="shared" si="9"/>
        <v>5.5188612820426766</v>
      </c>
      <c r="AE30" s="8">
        <v>4.3088911579438101</v>
      </c>
      <c r="AF30" s="8">
        <f t="shared" si="10"/>
        <v>8.0250717303055907</v>
      </c>
      <c r="AG30" s="8">
        <v>3.4919375318986501</v>
      </c>
      <c r="AH30" s="8">
        <f t="shared" si="11"/>
        <v>12.456177579313776</v>
      </c>
    </row>
    <row r="31" spans="1:34">
      <c r="A31">
        <v>22</v>
      </c>
      <c r="B31" s="1">
        <v>9.5302499999999988</v>
      </c>
      <c r="D31" s="1">
        <v>40.453539466445903</v>
      </c>
      <c r="E31" s="12">
        <v>35.464297224852899</v>
      </c>
      <c r="F31" s="10">
        <v>3.51136084941853</v>
      </c>
      <c r="G31" s="1">
        <v>43.382782392399797</v>
      </c>
      <c r="H31" s="1">
        <f t="shared" si="1"/>
        <v>7.2410052731814663</v>
      </c>
      <c r="I31" s="1">
        <v>34.367057984853702</v>
      </c>
      <c r="J31" s="1">
        <f t="shared" si="2"/>
        <v>15.045609264031444</v>
      </c>
      <c r="K31" s="1">
        <v>38.265021015322297</v>
      </c>
      <c r="L31" s="1">
        <f t="shared" si="3"/>
        <v>7.8973052044767122</v>
      </c>
      <c r="M31" s="1">
        <v>33.604460216582503</v>
      </c>
      <c r="N31" s="1">
        <f t="shared" si="4"/>
        <v>5.2442516948201305</v>
      </c>
      <c r="O31" s="1">
        <v>3.8451521442859602</v>
      </c>
      <c r="P31" s="1">
        <f t="shared" si="5"/>
        <v>9.5060379488683129</v>
      </c>
      <c r="Q31" s="1">
        <v>3.1930516418292698</v>
      </c>
      <c r="R31" s="1">
        <f t="shared" si="12"/>
        <v>9.065123786465044</v>
      </c>
      <c r="S31" s="1"/>
      <c r="T31" s="1">
        <v>41.808027776508602</v>
      </c>
      <c r="U31" s="1">
        <v>35.678052190473799</v>
      </c>
      <c r="V31" s="1">
        <v>3.55947149943142</v>
      </c>
      <c r="W31" s="8">
        <v>45.011791090872102</v>
      </c>
      <c r="X31" s="8">
        <f t="shared" si="6"/>
        <v>7.6630338352474334</v>
      </c>
      <c r="Y31" s="8">
        <v>35.202717647401002</v>
      </c>
      <c r="Z31" s="8">
        <f t="shared" si="7"/>
        <v>15.799143084235704</v>
      </c>
      <c r="AA31" s="8">
        <v>38.326786142199801</v>
      </c>
      <c r="AB31" s="8">
        <f t="shared" si="8"/>
        <v>7.42398698669213</v>
      </c>
      <c r="AC31" s="8">
        <v>34.272808525800698</v>
      </c>
      <c r="AD31" s="8">
        <f t="shared" si="9"/>
        <v>3.9386782024168556</v>
      </c>
      <c r="AE31" s="8">
        <v>3.9168487063756201</v>
      </c>
      <c r="AF31" s="8">
        <f t="shared" si="10"/>
        <v>10.040176104831474</v>
      </c>
      <c r="AG31" s="8">
        <v>3.1420120523777402</v>
      </c>
      <c r="AH31" s="8">
        <f t="shared" si="11"/>
        <v>11.728130064262734</v>
      </c>
    </row>
    <row r="32" spans="1:34">
      <c r="A32">
        <v>23</v>
      </c>
      <c r="B32" s="1">
        <v>10.797499999999999</v>
      </c>
      <c r="D32" s="1">
        <v>38.073319380890801</v>
      </c>
      <c r="E32" s="13">
        <v>27.753975094040999</v>
      </c>
      <c r="F32" s="11">
        <v>2.8280525895983701</v>
      </c>
      <c r="G32" s="1">
        <v>43.801522344052998</v>
      </c>
      <c r="H32" s="1">
        <f t="shared" si="1"/>
        <v>15.045189272457321</v>
      </c>
      <c r="I32" s="1">
        <v>32.570794677713003</v>
      </c>
      <c r="J32" s="1">
        <f t="shared" si="2"/>
        <v>14.452442793678619</v>
      </c>
      <c r="K32" s="1">
        <v>31.8913243394957</v>
      </c>
      <c r="L32" s="1">
        <f t="shared" si="3"/>
        <v>14.907231239618076</v>
      </c>
      <c r="M32" s="1">
        <v>24.0279810714331</v>
      </c>
      <c r="N32" s="1">
        <f t="shared" si="4"/>
        <v>13.425082389037311</v>
      </c>
      <c r="O32" s="1">
        <v>3.0153566317736402</v>
      </c>
      <c r="P32" s="1">
        <f t="shared" si="5"/>
        <v>6.6230749337610559</v>
      </c>
      <c r="Q32" s="1">
        <v>2.2467539998223902</v>
      </c>
      <c r="R32" s="1">
        <f t="shared" si="12"/>
        <v>20.554730556072645</v>
      </c>
      <c r="S32" s="1"/>
      <c r="T32" s="1">
        <v>39.912421593528201</v>
      </c>
      <c r="U32" s="1">
        <v>28.388064881246301</v>
      </c>
      <c r="V32" s="1">
        <v>2.8640340467165299</v>
      </c>
      <c r="W32" s="8">
        <v>43.083889421890703</v>
      </c>
      <c r="X32" s="8">
        <f t="shared" si="6"/>
        <v>7.9460671684144462</v>
      </c>
      <c r="Y32" s="8">
        <v>31.672095014117598</v>
      </c>
      <c r="Z32" s="8">
        <f t="shared" si="7"/>
        <v>20.646020087006626</v>
      </c>
      <c r="AA32" s="8">
        <v>33.463194038348803</v>
      </c>
      <c r="AB32" s="8">
        <f t="shared" si="8"/>
        <v>17.877686197819102</v>
      </c>
      <c r="AC32" s="8">
        <v>24.396106241744601</v>
      </c>
      <c r="AD32" s="8">
        <f t="shared" si="9"/>
        <v>14.062102000263019</v>
      </c>
      <c r="AE32" s="8">
        <v>3.0713484131649902</v>
      </c>
      <c r="AF32" s="8">
        <f t="shared" si="10"/>
        <v>7.2385440629148823</v>
      </c>
      <c r="AG32" s="8">
        <v>2.3159129501433302</v>
      </c>
      <c r="AH32" s="8">
        <f t="shared" si="11"/>
        <v>19.138078934557111</v>
      </c>
    </row>
    <row r="33" spans="1:34">
      <c r="A33">
        <v>24</v>
      </c>
      <c r="B33" s="1">
        <v>12.287999999999998</v>
      </c>
      <c r="D33" s="1">
        <v>36.6372472256527</v>
      </c>
      <c r="E33" s="13">
        <v>29.144527044482999</v>
      </c>
      <c r="F33" s="11">
        <v>2.3166758209756901</v>
      </c>
      <c r="G33" s="1">
        <v>42.769728099115397</v>
      </c>
      <c r="H33" s="1">
        <f t="shared" si="1"/>
        <v>16.738377847254995</v>
      </c>
      <c r="I33" s="1">
        <v>34.733645354184603</v>
      </c>
      <c r="J33" s="1">
        <f t="shared" si="2"/>
        <v>5.1958103176901131</v>
      </c>
      <c r="K33" s="1">
        <v>35.582076717335497</v>
      </c>
      <c r="L33" s="1">
        <f t="shared" si="3"/>
        <v>22.088365554969997</v>
      </c>
      <c r="M33" s="1">
        <v>23.223392321865699</v>
      </c>
      <c r="N33" s="1">
        <f t="shared" si="4"/>
        <v>20.316455002271717</v>
      </c>
      <c r="O33" s="1">
        <v>2.8330318721221301</v>
      </c>
      <c r="P33" s="1">
        <f t="shared" si="5"/>
        <v>22.288662335542991</v>
      </c>
      <c r="Q33" s="1">
        <v>2.2023160863501601</v>
      </c>
      <c r="R33" s="1">
        <f t="shared" si="12"/>
        <v>4.9363719166096516</v>
      </c>
      <c r="S33" s="1"/>
      <c r="T33" s="1">
        <v>38.7464319443703</v>
      </c>
      <c r="U33" s="6">
        <v>31.021049694456298</v>
      </c>
      <c r="V33" s="6">
        <v>2.4260891353853</v>
      </c>
      <c r="W33" s="8">
        <v>41.059410102929398</v>
      </c>
      <c r="X33" s="8">
        <f t="shared" si="6"/>
        <v>5.9695255601339676</v>
      </c>
      <c r="Y33" s="8">
        <v>32.201228510354298</v>
      </c>
      <c r="Z33" s="8">
        <f t="shared" si="7"/>
        <v>16.892403004780405</v>
      </c>
      <c r="AA33" s="8">
        <v>35.873333867170899</v>
      </c>
      <c r="AB33" s="8">
        <f t="shared" si="8"/>
        <v>15.641908383202589</v>
      </c>
      <c r="AC33" s="8">
        <v>25.2752688870419</v>
      </c>
      <c r="AD33" s="8">
        <f t="shared" si="9"/>
        <v>18.522199809509392</v>
      </c>
      <c r="AE33" s="8">
        <v>2.8674652518605499</v>
      </c>
      <c r="AF33" s="8">
        <f t="shared" si="10"/>
        <v>18.192906024664779</v>
      </c>
      <c r="AG33" s="12">
        <v>2.3340090279238401</v>
      </c>
      <c r="AH33" s="8">
        <f t="shared" si="11"/>
        <v>3.7954132071423738</v>
      </c>
    </row>
    <row r="34" spans="1:34">
      <c r="A34">
        <v>39</v>
      </c>
      <c r="B34" s="1">
        <v>1.5247499999999998</v>
      </c>
      <c r="D34" s="1">
        <v>15.268217410694501</v>
      </c>
      <c r="E34" s="8">
        <v>14.6433164865559</v>
      </c>
      <c r="F34" s="8">
        <v>12.0238465828066</v>
      </c>
      <c r="G34" s="1">
        <v>18.943183033618102</v>
      </c>
      <c r="H34" s="1">
        <f t="shared" si="1"/>
        <v>24.069382325860129</v>
      </c>
      <c r="I34" s="1">
        <v>11.7518328206099</v>
      </c>
      <c r="J34" s="1">
        <f t="shared" si="2"/>
        <v>23.030747437625408</v>
      </c>
      <c r="K34" s="1">
        <v>16.674266652652999</v>
      </c>
      <c r="L34" s="1">
        <f t="shared" si="3"/>
        <v>13.869468490705126</v>
      </c>
      <c r="M34" s="1">
        <v>12.219769554299001</v>
      </c>
      <c r="N34" s="1">
        <f t="shared" si="4"/>
        <v>16.550533033155222</v>
      </c>
      <c r="O34" s="1">
        <v>12.785155479314801</v>
      </c>
      <c r="P34" s="1">
        <f t="shared" si="5"/>
        <v>6.3316584361349726</v>
      </c>
      <c r="Q34" s="1">
        <v>11.437125318102201</v>
      </c>
      <c r="R34" s="1">
        <f t="shared" si="12"/>
        <v>4.8796469637543183</v>
      </c>
      <c r="S34" s="1"/>
      <c r="T34" s="1">
        <v>18.008526988889699</v>
      </c>
      <c r="U34" s="1">
        <v>22.884232128040601</v>
      </c>
      <c r="V34" s="1">
        <v>14.423046942814899</v>
      </c>
      <c r="W34" s="8">
        <v>20.732051697532601</v>
      </c>
      <c r="X34" s="8">
        <f t="shared" si="6"/>
        <v>15.123528483607634</v>
      </c>
      <c r="Y34" s="8">
        <v>15.602862985343499</v>
      </c>
      <c r="Z34" s="8">
        <f t="shared" si="7"/>
        <v>13.358471822988999</v>
      </c>
      <c r="AA34" s="8">
        <v>24.028533773347899</v>
      </c>
      <c r="AB34" s="8">
        <f t="shared" si="8"/>
        <v>5.0003934539064456</v>
      </c>
      <c r="AC34" s="8">
        <v>20.188802547843199</v>
      </c>
      <c r="AD34" s="8">
        <f t="shared" si="9"/>
        <v>11.778545004770455</v>
      </c>
      <c r="AE34" s="8">
        <v>14.862960880606</v>
      </c>
      <c r="AF34" s="8">
        <f t="shared" si="10"/>
        <v>3.0500763086696572</v>
      </c>
      <c r="AG34" s="8">
        <v>12.8662873358171</v>
      </c>
      <c r="AH34" s="8">
        <f t="shared" si="11"/>
        <v>10.793555711009642</v>
      </c>
    </row>
    <row r="35" spans="1:34">
      <c r="A35">
        <v>41</v>
      </c>
      <c r="B35" s="1">
        <v>1.3505</v>
      </c>
      <c r="D35" s="1">
        <v>11.5390671836224</v>
      </c>
      <c r="E35" s="13">
        <v>10.739064548201601</v>
      </c>
      <c r="F35" s="8">
        <v>10.3189327342008</v>
      </c>
      <c r="G35" s="1">
        <v>16.936537322852502</v>
      </c>
      <c r="H35" s="1">
        <f t="shared" si="1"/>
        <v>46.775619322945147</v>
      </c>
      <c r="I35" s="1">
        <v>3.6654304949204599</v>
      </c>
      <c r="J35" s="1">
        <f t="shared" si="2"/>
        <v>68.234603052464507</v>
      </c>
      <c r="K35" s="1">
        <v>13.556760016384301</v>
      </c>
      <c r="L35" s="1">
        <f t="shared" si="3"/>
        <v>26.237811082479812</v>
      </c>
      <c r="M35" s="1">
        <v>8.4677349751578408</v>
      </c>
      <c r="N35" s="1">
        <f t="shared" si="4"/>
        <v>21.150162221756307</v>
      </c>
      <c r="O35" s="1">
        <v>11.585756396938599</v>
      </c>
      <c r="P35" s="1">
        <f t="shared" si="5"/>
        <v>12.276692710081075</v>
      </c>
      <c r="Q35" s="1">
        <v>9.3771750934486402</v>
      </c>
      <c r="R35" s="1">
        <f t="shared" si="12"/>
        <v>9.1265023720023173</v>
      </c>
      <c r="S35" s="1"/>
      <c r="T35" s="1">
        <v>15.1917992090833</v>
      </c>
      <c r="U35" s="1">
        <v>20.6553263228509</v>
      </c>
      <c r="V35" s="1">
        <v>13.6355149342102</v>
      </c>
      <c r="W35" s="8">
        <v>18.2483443904758</v>
      </c>
      <c r="X35" s="8">
        <f t="shared" si="6"/>
        <v>20.119704975859396</v>
      </c>
      <c r="Y35" s="8">
        <v>11.414938350496501</v>
      </c>
      <c r="Z35" s="8">
        <f t="shared" si="7"/>
        <v>24.861182053594966</v>
      </c>
      <c r="AA35" s="8">
        <v>22.4450558307081</v>
      </c>
      <c r="AB35" s="8">
        <f t="shared" si="8"/>
        <v>8.6647360583077742</v>
      </c>
      <c r="AC35" s="8">
        <v>18.4637605767483</v>
      </c>
      <c r="AD35" s="8">
        <f t="shared" si="9"/>
        <v>10.61017246519161</v>
      </c>
      <c r="AE35" s="8">
        <v>14.613275491247</v>
      </c>
      <c r="AF35" s="8">
        <f t="shared" si="10"/>
        <v>7.1706903754965152</v>
      </c>
      <c r="AG35" s="8">
        <v>12.3829782427729</v>
      </c>
      <c r="AH35" s="8">
        <f t="shared" si="11"/>
        <v>9.1858407803493005</v>
      </c>
    </row>
    <row r="36" spans="1:34">
      <c r="A36">
        <v>42</v>
      </c>
      <c r="B36" s="1">
        <v>1.20475</v>
      </c>
      <c r="D36" s="1">
        <v>8.2630109382403294</v>
      </c>
      <c r="E36" s="13">
        <v>7.8307137784982102</v>
      </c>
      <c r="F36" s="8">
        <v>8.4357978761413399</v>
      </c>
      <c r="G36" s="1">
        <v>10.305785836054</v>
      </c>
      <c r="H36" s="1">
        <f t="shared" si="1"/>
        <v>24.721919323135914</v>
      </c>
      <c r="I36" s="1">
        <v>6.3802025626316698</v>
      </c>
      <c r="J36" s="1">
        <f t="shared" si="2"/>
        <v>22.78598430621971</v>
      </c>
      <c r="K36" s="1">
        <v>9.8966809464291092</v>
      </c>
      <c r="L36" s="1">
        <f t="shared" si="3"/>
        <v>26.382871681553333</v>
      </c>
      <c r="M36" s="1">
        <v>5.7784967271225502</v>
      </c>
      <c r="N36" s="1">
        <f t="shared" si="4"/>
        <v>26.207279558738232</v>
      </c>
      <c r="O36" s="1">
        <v>9.5241867980422796</v>
      </c>
      <c r="P36" s="1">
        <f t="shared" si="5"/>
        <v>12.902027026740297</v>
      </c>
      <c r="Q36" s="1">
        <v>7.5598923111503202</v>
      </c>
      <c r="R36" s="1">
        <f t="shared" si="12"/>
        <v>10.38319762814981</v>
      </c>
      <c r="S36" s="1"/>
      <c r="T36" s="1">
        <v>11.411743754506199</v>
      </c>
      <c r="U36" s="1">
        <v>16.285747323079601</v>
      </c>
      <c r="V36" s="1">
        <v>11.4148264851598</v>
      </c>
      <c r="W36" s="8">
        <v>13.882739998000901</v>
      </c>
      <c r="X36" s="8">
        <f t="shared" si="6"/>
        <v>21.653099619582409</v>
      </c>
      <c r="Y36" s="8">
        <v>7.7495650042009698</v>
      </c>
      <c r="Z36" s="8">
        <f t="shared" si="7"/>
        <v>32.091316008205411</v>
      </c>
      <c r="AA36" s="8">
        <v>18.4354784825289</v>
      </c>
      <c r="AB36" s="8">
        <f t="shared" si="8"/>
        <v>13.200076832843735</v>
      </c>
      <c r="AC36" s="8">
        <v>13.8838004563647</v>
      </c>
      <c r="AD36" s="8">
        <f t="shared" si="9"/>
        <v>14.748766630506079</v>
      </c>
      <c r="AE36" s="8">
        <v>12.3696856029353</v>
      </c>
      <c r="AF36" s="8">
        <f t="shared" si="10"/>
        <v>8.3650778136390826</v>
      </c>
      <c r="AG36" s="8">
        <v>10.3858126832552</v>
      </c>
      <c r="AH36" s="8">
        <f t="shared" si="11"/>
        <v>9.0147126041942194</v>
      </c>
    </row>
    <row r="37" spans="1:34">
      <c r="D37" s="14"/>
      <c r="E37" s="14"/>
      <c r="F37" s="14"/>
      <c r="G37" s="14"/>
      <c r="H37" s="1"/>
      <c r="I37" s="14"/>
      <c r="J37" s="1"/>
      <c r="K37" s="14"/>
      <c r="L37" s="1"/>
      <c r="M37" s="14"/>
      <c r="N37" s="1"/>
      <c r="O37" s="14"/>
      <c r="P37" s="1"/>
      <c r="Q37" s="14"/>
      <c r="R37" s="1"/>
      <c r="S37" s="1"/>
      <c r="T37" s="14"/>
      <c r="U37" s="14"/>
      <c r="V37" s="14"/>
      <c r="W37" s="14"/>
      <c r="X37" s="8"/>
      <c r="Y37" s="14"/>
      <c r="Z37" s="8"/>
      <c r="AA37" s="14"/>
      <c r="AB37" s="8"/>
      <c r="AC37" s="14"/>
      <c r="AD37" s="8"/>
      <c r="AE37" s="14"/>
      <c r="AF37" s="8"/>
      <c r="AG37" s="14"/>
      <c r="AH37" s="8"/>
    </row>
    <row r="38" spans="1:34">
      <c r="D38" s="14"/>
      <c r="E38" s="14"/>
      <c r="F38" s="14"/>
      <c r="G38" s="14"/>
      <c r="H38" s="1"/>
      <c r="I38" s="14"/>
      <c r="J38" s="1"/>
      <c r="K38" s="14"/>
      <c r="L38" s="1"/>
      <c r="M38" s="14"/>
      <c r="N38" s="1"/>
      <c r="O38" s="14"/>
      <c r="P38" s="1"/>
      <c r="Q38" s="14"/>
      <c r="R38" s="1"/>
      <c r="S38" s="1"/>
      <c r="T38" s="14"/>
      <c r="U38" s="14"/>
      <c r="V38" s="14"/>
      <c r="W38" s="14"/>
      <c r="X38" s="8"/>
      <c r="Y38" s="14"/>
      <c r="Z38" s="8"/>
      <c r="AA38" s="14"/>
      <c r="AB38" s="8"/>
      <c r="AC38" s="14"/>
      <c r="AD38" s="8"/>
      <c r="AE38" s="14"/>
      <c r="AF38" s="8"/>
      <c r="AG38" s="14"/>
      <c r="AH38" s="8"/>
    </row>
    <row r="39" spans="1:34">
      <c r="A39">
        <v>74</v>
      </c>
      <c r="B39" s="1">
        <v>1.9914999999999998</v>
      </c>
      <c r="D39" s="10">
        <v>17.264527594705001</v>
      </c>
      <c r="E39" s="12">
        <v>18.691714865831301</v>
      </c>
      <c r="F39" s="12">
        <v>9.9915808446498104</v>
      </c>
      <c r="G39" s="1">
        <v>21.345059756644901</v>
      </c>
      <c r="H39" s="1">
        <f t="shared" si="1"/>
        <v>23.635353701721854</v>
      </c>
      <c r="I39" s="1">
        <v>14.5581772827981</v>
      </c>
      <c r="J39" s="1">
        <f t="shared" si="2"/>
        <v>15.675785491732386</v>
      </c>
      <c r="K39" s="1">
        <v>24.215344625060499</v>
      </c>
      <c r="L39" s="1">
        <f t="shared" si="3"/>
        <v>29.551219879383382</v>
      </c>
      <c r="M39" s="1">
        <v>14.6453582211682</v>
      </c>
      <c r="N39" s="1">
        <f t="shared" si="4"/>
        <v>21.647862027148154</v>
      </c>
      <c r="O39" s="1">
        <v>11.7060881704399</v>
      </c>
      <c r="P39" s="1">
        <f t="shared" si="5"/>
        <v>17.159520124467154</v>
      </c>
      <c r="Q39" s="1">
        <v>9.0719860270965498</v>
      </c>
      <c r="R39" s="1">
        <f t="shared" ref="R39:R69" si="13">(F39-Q39)/F39*100</f>
        <v>9.2036969109415345</v>
      </c>
      <c r="S39" s="1"/>
      <c r="T39" s="1">
        <v>18.9695451512051</v>
      </c>
      <c r="U39" s="1">
        <v>21.8272415322242</v>
      </c>
      <c r="V39" s="1">
        <v>10.887098906714099</v>
      </c>
      <c r="W39" s="8">
        <v>21.3947110709619</v>
      </c>
      <c r="X39" s="8">
        <f t="shared" si="6"/>
        <v>12.784523299983997</v>
      </c>
      <c r="Y39" s="8">
        <v>15.355860259864</v>
      </c>
      <c r="Z39" s="8">
        <f t="shared" si="7"/>
        <v>19.049929044353124</v>
      </c>
      <c r="AA39" s="8">
        <v>23.976712310464801</v>
      </c>
      <c r="AB39" s="8">
        <f t="shared" si="8"/>
        <v>9.8476519585274875</v>
      </c>
      <c r="AC39" s="8">
        <v>19.344928278272</v>
      </c>
      <c r="AD39" s="8">
        <f t="shared" si="9"/>
        <v>11.372546779617053</v>
      </c>
      <c r="AE39" s="8">
        <v>11.362357733470001</v>
      </c>
      <c r="AF39" s="8">
        <f t="shared" si="10"/>
        <v>4.3653394795817277</v>
      </c>
      <c r="AG39" s="8">
        <v>8.6974767282265102</v>
      </c>
      <c r="AH39" s="8">
        <f t="shared" si="11"/>
        <v>20.112081255523854</v>
      </c>
    </row>
    <row r="40" spans="1:34">
      <c r="A40">
        <v>77</v>
      </c>
      <c r="B40" s="1">
        <v>1.5247499999999998</v>
      </c>
      <c r="D40" s="10">
        <v>13.9032352236473</v>
      </c>
      <c r="E40" s="12">
        <v>13.6379527137927</v>
      </c>
      <c r="F40" s="12">
        <v>11.392507695462699</v>
      </c>
      <c r="G40" s="1">
        <v>15.1930638682131</v>
      </c>
      <c r="H40" s="1">
        <f t="shared" si="1"/>
        <v>9.277183503102906</v>
      </c>
      <c r="I40" s="1">
        <v>12.3199174114838</v>
      </c>
      <c r="J40" s="1">
        <f t="shared" si="2"/>
        <v>11.388125042080249</v>
      </c>
      <c r="K40" s="1">
        <v>15.285315262148201</v>
      </c>
      <c r="L40" s="1">
        <f t="shared" si="3"/>
        <v>12.079251064490389</v>
      </c>
      <c r="M40" s="1">
        <v>11.923278508610499</v>
      </c>
      <c r="N40" s="1">
        <f t="shared" si="4"/>
        <v>12.572812365363831</v>
      </c>
      <c r="O40" s="1">
        <v>11.7033513289739</v>
      </c>
      <c r="P40" s="1">
        <f t="shared" si="5"/>
        <v>2.7284917580964279</v>
      </c>
      <c r="Q40" s="1">
        <v>10.997843162529101</v>
      </c>
      <c r="R40" s="1">
        <f t="shared" si="13"/>
        <v>3.4642463580760321</v>
      </c>
      <c r="S40" s="1"/>
      <c r="T40" s="1">
        <v>19.4273374527634</v>
      </c>
      <c r="U40" s="1">
        <v>23.629366410923598</v>
      </c>
      <c r="V40" s="1">
        <v>14.9810169273858</v>
      </c>
      <c r="W40" s="8">
        <v>21.194232022180302</v>
      </c>
      <c r="X40" s="8">
        <f t="shared" si="6"/>
        <v>9.094887931570744</v>
      </c>
      <c r="Y40" s="8">
        <v>17.219868371414801</v>
      </c>
      <c r="Z40" s="8">
        <f t="shared" si="7"/>
        <v>11.362694896899534</v>
      </c>
      <c r="AA40" s="8">
        <v>25.7259505942476</v>
      </c>
      <c r="AB40" s="8">
        <f t="shared" si="8"/>
        <v>8.8727905220292893</v>
      </c>
      <c r="AC40" s="8">
        <v>21.3503023318031</v>
      </c>
      <c r="AD40" s="8">
        <f t="shared" si="9"/>
        <v>9.6450494672041316</v>
      </c>
      <c r="AE40" s="8">
        <v>15.298221946345899</v>
      </c>
      <c r="AF40" s="8">
        <f t="shared" si="10"/>
        <v>2.1173797513053829</v>
      </c>
      <c r="AG40" s="8">
        <v>14.3745719624581</v>
      </c>
      <c r="AH40" s="8">
        <f t="shared" si="11"/>
        <v>4.0480894445763456</v>
      </c>
    </row>
    <row r="41" spans="1:34">
      <c r="A41">
        <v>78</v>
      </c>
      <c r="B41" s="1">
        <v>1.5247499999999998</v>
      </c>
      <c r="D41" s="10">
        <v>15.486873896745101</v>
      </c>
      <c r="E41" s="12">
        <v>14.7327436311919</v>
      </c>
      <c r="F41" s="12">
        <v>11.755648498271301</v>
      </c>
      <c r="G41" s="1">
        <v>16.8651554754716</v>
      </c>
      <c r="H41" s="1">
        <f t="shared" si="1"/>
        <v>8.8996758669041309</v>
      </c>
      <c r="I41" s="1">
        <v>14.033268199366599</v>
      </c>
      <c r="J41" s="1">
        <f t="shared" si="2"/>
        <v>9.3860498062427418</v>
      </c>
      <c r="K41" s="1">
        <v>17.648412304635901</v>
      </c>
      <c r="L41" s="1">
        <f t="shared" si="3"/>
        <v>19.790398492179012</v>
      </c>
      <c r="M41" s="1">
        <v>12.0827176866934</v>
      </c>
      <c r="N41" s="1">
        <f t="shared" si="4"/>
        <v>17.98732137636545</v>
      </c>
      <c r="O41" s="1">
        <v>12.628287778883401</v>
      </c>
      <c r="P41" s="1">
        <f t="shared" si="5"/>
        <v>7.4231488015350582</v>
      </c>
      <c r="Q41" s="1">
        <v>11.2811914038962</v>
      </c>
      <c r="R41" s="1">
        <f t="shared" si="13"/>
        <v>4.0359925226147322</v>
      </c>
      <c r="S41" s="1"/>
      <c r="T41" s="1">
        <v>17.6590268870176</v>
      </c>
      <c r="U41" s="6">
        <v>22.284706127380399</v>
      </c>
      <c r="V41" s="1">
        <v>13.833345667507601</v>
      </c>
      <c r="W41" s="8">
        <v>19.070596267033199</v>
      </c>
      <c r="X41" s="8">
        <f t="shared" si="6"/>
        <v>7.9934720584934613</v>
      </c>
      <c r="Y41" s="8">
        <v>15.5755397463595</v>
      </c>
      <c r="Z41" s="8">
        <f t="shared" si="7"/>
        <v>11.798425553051391</v>
      </c>
      <c r="AA41" s="8">
        <v>24.2413266044171</v>
      </c>
      <c r="AB41" s="8">
        <f t="shared" si="8"/>
        <v>8.7801044620134032</v>
      </c>
      <c r="AC41" s="8">
        <v>20.655057130362401</v>
      </c>
      <c r="AD41" s="8">
        <f t="shared" si="9"/>
        <v>7.31285836888694</v>
      </c>
      <c r="AE41" s="8">
        <v>14.120019417035399</v>
      </c>
      <c r="AF41" s="8">
        <f t="shared" si="10"/>
        <v>2.0723385102791942</v>
      </c>
      <c r="AG41" s="8">
        <v>13.560400298206</v>
      </c>
      <c r="AH41" s="8">
        <f t="shared" si="11"/>
        <v>1.973097295925363</v>
      </c>
    </row>
    <row r="42" spans="1:34">
      <c r="A42">
        <v>79</v>
      </c>
      <c r="B42" s="1">
        <v>2.4979999999999998</v>
      </c>
      <c r="D42" s="10">
        <v>25.317021610085401</v>
      </c>
      <c r="E42" s="12">
        <v>27.1776493445191</v>
      </c>
      <c r="F42" s="12">
        <v>10.542115075202799</v>
      </c>
      <c r="G42" s="1">
        <v>28.766800573917902</v>
      </c>
      <c r="H42" s="1">
        <f t="shared" si="1"/>
        <v>13.626322309802157</v>
      </c>
      <c r="I42" s="1">
        <v>22.069309014999298</v>
      </c>
      <c r="J42" s="1">
        <f t="shared" si="2"/>
        <v>12.828177994651352</v>
      </c>
      <c r="K42" s="1">
        <v>28.293789665754101</v>
      </c>
      <c r="L42" s="1">
        <f t="shared" si="3"/>
        <v>4.1068317097118348</v>
      </c>
      <c r="M42" s="1">
        <v>26.1114592202231</v>
      </c>
      <c r="N42" s="1">
        <f t="shared" si="4"/>
        <v>3.9230402555437265</v>
      </c>
      <c r="O42" s="1">
        <v>10.8177523125958</v>
      </c>
      <c r="P42" s="1">
        <f t="shared" si="5"/>
        <v>2.6146293739607893</v>
      </c>
      <c r="Q42" s="1">
        <v>10.1899960782244</v>
      </c>
      <c r="R42" s="1">
        <f t="shared" si="13"/>
        <v>3.3401171820506383</v>
      </c>
      <c r="S42" s="1"/>
      <c r="T42" s="1">
        <v>26.649784647364498</v>
      </c>
      <c r="U42" s="1">
        <v>29.145386815103301</v>
      </c>
      <c r="V42" s="1">
        <v>11.3222188568252</v>
      </c>
      <c r="W42" s="8">
        <v>30.495714113617701</v>
      </c>
      <c r="X42" s="8">
        <f t="shared" si="6"/>
        <v>14.431371649502401</v>
      </c>
      <c r="Y42" s="8">
        <v>22.6863899054656</v>
      </c>
      <c r="Z42" s="8">
        <f t="shared" si="7"/>
        <v>14.872145476383256</v>
      </c>
      <c r="AA42" s="8">
        <v>30.3535160638876</v>
      </c>
      <c r="AB42" s="8">
        <f t="shared" si="8"/>
        <v>4.1451817278960936</v>
      </c>
      <c r="AC42" s="8">
        <v>27.909491418267699</v>
      </c>
      <c r="AD42" s="8">
        <f t="shared" si="9"/>
        <v>4.2404494566363216</v>
      </c>
      <c r="AE42" s="8">
        <v>11.5324927264365</v>
      </c>
      <c r="AF42" s="8">
        <f t="shared" si="10"/>
        <v>1.8571789882381857</v>
      </c>
      <c r="AG42" s="8">
        <v>10.844040752164201</v>
      </c>
      <c r="AH42" s="8">
        <f t="shared" si="11"/>
        <v>4.2233603740378749</v>
      </c>
    </row>
    <row r="43" spans="1:34">
      <c r="A43">
        <v>80</v>
      </c>
      <c r="B43" s="1">
        <v>2.4979999999999998</v>
      </c>
      <c r="D43" s="10">
        <v>24.7037797317751</v>
      </c>
      <c r="E43" s="12">
        <v>25.4688392624514</v>
      </c>
      <c r="F43" s="12">
        <v>10.231446655974301</v>
      </c>
      <c r="G43" s="1">
        <v>27.1321068835605</v>
      </c>
      <c r="H43" s="1">
        <f t="shared" si="1"/>
        <v>9.829779807589432</v>
      </c>
      <c r="I43" s="1">
        <v>22.4551545083037</v>
      </c>
      <c r="J43" s="1">
        <f t="shared" si="2"/>
        <v>9.1023529511928025</v>
      </c>
      <c r="K43" s="1">
        <v>26.0668369324286</v>
      </c>
      <c r="L43" s="1">
        <f t="shared" si="3"/>
        <v>2.3479580824824855</v>
      </c>
      <c r="M43" s="1">
        <v>24.817015955184601</v>
      </c>
      <c r="N43" s="1">
        <f t="shared" si="4"/>
        <v>2.5592972673386778</v>
      </c>
      <c r="O43" s="1">
        <v>10.384098076587399</v>
      </c>
      <c r="P43" s="1">
        <f t="shared" si="5"/>
        <v>1.4919827639815053</v>
      </c>
      <c r="Q43" s="1">
        <v>9.7489056945915191</v>
      </c>
      <c r="R43" s="1">
        <f t="shared" si="13"/>
        <v>4.7162535036139621</v>
      </c>
      <c r="S43" s="1"/>
      <c r="T43" s="1">
        <v>27.365423486066501</v>
      </c>
      <c r="U43" s="1">
        <v>29.692193239419399</v>
      </c>
      <c r="V43" s="1">
        <v>11.6070745571069</v>
      </c>
      <c r="W43" s="8">
        <v>31.081811772987599</v>
      </c>
      <c r="X43" s="8">
        <f t="shared" si="6"/>
        <v>13.580598483386714</v>
      </c>
      <c r="Y43" s="8">
        <v>25.3913263522489</v>
      </c>
      <c r="Z43" s="8">
        <f t="shared" si="7"/>
        <v>7.2138373258602808</v>
      </c>
      <c r="AA43" s="8">
        <v>30.814589503596402</v>
      </c>
      <c r="AB43" s="8">
        <f t="shared" si="8"/>
        <v>3.7801056160678201</v>
      </c>
      <c r="AC43" s="8">
        <v>28.559593186971</v>
      </c>
      <c r="AD43" s="8">
        <f t="shared" si="9"/>
        <v>3.8144708385662729</v>
      </c>
      <c r="AE43" s="8">
        <v>11.8179251423695</v>
      </c>
      <c r="AF43" s="8">
        <f t="shared" si="10"/>
        <v>1.8165695776762125</v>
      </c>
      <c r="AG43" s="8">
        <v>11.147682887501301</v>
      </c>
      <c r="AH43" s="8">
        <f t="shared" si="11"/>
        <v>3.957859212029601</v>
      </c>
    </row>
    <row r="44" spans="1:34">
      <c r="A44">
        <v>81</v>
      </c>
      <c r="B44" s="1">
        <v>4.7885</v>
      </c>
      <c r="D44" s="10">
        <v>32.323706931662102</v>
      </c>
      <c r="E44" s="12">
        <v>32.455679607437297</v>
      </c>
      <c r="F44" s="12">
        <v>6.2212778692222299</v>
      </c>
      <c r="G44" s="1">
        <v>33.286008277776098</v>
      </c>
      <c r="H44" s="1">
        <f t="shared" si="1"/>
        <v>2.9770760765418007</v>
      </c>
      <c r="I44" s="1">
        <v>31.355709638684498</v>
      </c>
      <c r="J44" s="1">
        <f t="shared" si="2"/>
        <v>2.9946976534099785</v>
      </c>
      <c r="K44" s="1">
        <v>34.047756032181397</v>
      </c>
      <c r="L44" s="1">
        <f t="shared" si="3"/>
        <v>4.9053861881828285</v>
      </c>
      <c r="M44" s="1">
        <v>30.632656327645801</v>
      </c>
      <c r="N44" s="1">
        <f t="shared" si="4"/>
        <v>5.6169622754525399</v>
      </c>
      <c r="O44" s="1">
        <v>6.4732591373562904</v>
      </c>
      <c r="P44" s="1">
        <f t="shared" si="5"/>
        <v>4.0503136723832371</v>
      </c>
      <c r="Q44" s="1">
        <v>5.9067962058921299</v>
      </c>
      <c r="R44" s="1">
        <f t="shared" si="13"/>
        <v>5.0549367821343711</v>
      </c>
      <c r="S44" s="1"/>
      <c r="T44" s="1">
        <v>34.113465601000698</v>
      </c>
      <c r="U44" s="1">
        <v>34.894174356494197</v>
      </c>
      <c r="V44" s="1">
        <v>6.6134944123103603</v>
      </c>
      <c r="W44" s="8">
        <v>35.787101739337203</v>
      </c>
      <c r="X44" s="8">
        <f t="shared" si="6"/>
        <v>4.9060865228756176</v>
      </c>
      <c r="Y44" s="8">
        <v>32.431159306860899</v>
      </c>
      <c r="Z44" s="8">
        <f t="shared" si="7"/>
        <v>4.9315021634461251</v>
      </c>
      <c r="AA44" s="8">
        <v>36.133828858746</v>
      </c>
      <c r="AB44" s="8">
        <f t="shared" si="8"/>
        <v>3.5526116468237596</v>
      </c>
      <c r="AC44" s="8">
        <v>34.006654741945901</v>
      </c>
      <c r="AD44" s="8">
        <f t="shared" si="9"/>
        <v>2.5434607091745631</v>
      </c>
      <c r="AE44" s="8">
        <v>6.9078699264957102</v>
      </c>
      <c r="AF44" s="8">
        <f t="shared" si="10"/>
        <v>4.4511342390703357</v>
      </c>
      <c r="AG44" s="8">
        <v>6.2775117062059902</v>
      </c>
      <c r="AH44" s="8">
        <f t="shared" si="11"/>
        <v>5.0802599224847276</v>
      </c>
    </row>
    <row r="45" spans="1:34">
      <c r="A45">
        <v>82</v>
      </c>
      <c r="B45" s="1">
        <v>4.7784999999999993</v>
      </c>
      <c r="D45" s="10">
        <v>32.573433697722201</v>
      </c>
      <c r="E45" s="12">
        <v>32.975170828460001</v>
      </c>
      <c r="F45" s="12">
        <v>6.2647283724787002</v>
      </c>
      <c r="G45" s="1">
        <v>33.233080703068701</v>
      </c>
      <c r="H45" s="1">
        <f t="shared" si="1"/>
        <v>2.0251073665366377</v>
      </c>
      <c r="I45" s="1">
        <v>31.7156398831122</v>
      </c>
      <c r="J45" s="1">
        <f t="shared" si="2"/>
        <v>2.6334153855876288</v>
      </c>
      <c r="K45" s="1">
        <v>33.849245344362899</v>
      </c>
      <c r="L45" s="1">
        <f t="shared" si="3"/>
        <v>2.6507050424391032</v>
      </c>
      <c r="M45" s="1">
        <v>31.771680569334801</v>
      </c>
      <c r="N45" s="1">
        <f t="shared" si="4"/>
        <v>3.6496861999165118</v>
      </c>
      <c r="O45" s="1">
        <v>6.4204924422865197</v>
      </c>
      <c r="P45" s="1">
        <f t="shared" si="5"/>
        <v>2.4863658972366585</v>
      </c>
      <c r="Q45" s="1">
        <v>6.0499000136778296</v>
      </c>
      <c r="R45" s="1">
        <f t="shared" si="13"/>
        <v>3.4291727594227948</v>
      </c>
      <c r="S45" s="1"/>
      <c r="T45" s="1">
        <v>33.665584490922001</v>
      </c>
      <c r="U45" s="1">
        <v>34.367164758771601</v>
      </c>
      <c r="V45" s="1">
        <v>6.5696493496320203</v>
      </c>
      <c r="W45" s="8">
        <v>35.267819852799299</v>
      </c>
      <c r="X45" s="8">
        <f t="shared" si="6"/>
        <v>4.7592679173871009</v>
      </c>
      <c r="Y45" s="8">
        <v>31.916931696695201</v>
      </c>
      <c r="Z45" s="8">
        <f t="shared" si="7"/>
        <v>5.1941851616992656</v>
      </c>
      <c r="AA45" s="8">
        <v>35.2633597957917</v>
      </c>
      <c r="AB45" s="8">
        <f t="shared" si="8"/>
        <v>2.607707220862209</v>
      </c>
      <c r="AC45" s="8">
        <v>33.466831757330603</v>
      </c>
      <c r="AD45" s="8">
        <f t="shared" si="9"/>
        <v>2.6197476799746897</v>
      </c>
      <c r="AE45" s="8">
        <v>6.7818211588924697</v>
      </c>
      <c r="AF45" s="8">
        <f t="shared" si="10"/>
        <v>3.229575856622144</v>
      </c>
      <c r="AG45" s="8">
        <v>6.2927436046208802</v>
      </c>
      <c r="AH45" s="8">
        <f t="shared" si="11"/>
        <v>4.2149242718205366</v>
      </c>
    </row>
    <row r="46" spans="1:34">
      <c r="A46">
        <v>25</v>
      </c>
      <c r="B46" s="1">
        <v>12.287999999999998</v>
      </c>
      <c r="D46" s="11">
        <v>96.116371441642897</v>
      </c>
      <c r="E46" s="11">
        <v>78.259737171802698</v>
      </c>
      <c r="F46" s="13">
        <v>5.7844611997279101</v>
      </c>
      <c r="G46" s="1">
        <v>103.70331444227</v>
      </c>
      <c r="H46" s="1">
        <f t="shared" si="1"/>
        <v>7.8934971085893704</v>
      </c>
      <c r="I46" s="1">
        <v>88.2483083592669</v>
      </c>
      <c r="J46" s="1">
        <f t="shared" si="2"/>
        <v>8.1859759834494952</v>
      </c>
      <c r="K46" s="1">
        <v>79.570552219253898</v>
      </c>
      <c r="L46" s="1">
        <f t="shared" si="3"/>
        <v>1.6749545741171898</v>
      </c>
      <c r="M46" s="1">
        <v>68.106259409005702</v>
      </c>
      <c r="N46" s="1">
        <f t="shared" si="4"/>
        <v>12.974075980484297</v>
      </c>
      <c r="O46" s="1">
        <v>6.9155216341168497</v>
      </c>
      <c r="P46" s="1">
        <f t="shared" si="5"/>
        <v>19.553427628525586</v>
      </c>
      <c r="Q46" s="1">
        <v>5.2987151725075696</v>
      </c>
      <c r="R46" s="1">
        <f t="shared" si="13"/>
        <v>8.397429085412293</v>
      </c>
      <c r="S46" s="1"/>
      <c r="T46" s="1">
        <v>102.282711919542</v>
      </c>
      <c r="U46" s="6">
        <v>84.256091858549894</v>
      </c>
      <c r="V46" s="6">
        <v>6.0786814034129604</v>
      </c>
      <c r="W46" s="8">
        <v>110.314614320898</v>
      </c>
      <c r="X46" s="8">
        <f t="shared" si="6"/>
        <v>7.8526490455924662</v>
      </c>
      <c r="Y46" s="8">
        <v>91.229057029000899</v>
      </c>
      <c r="Z46" s="8">
        <f t="shared" si="7"/>
        <v>10.806963056705188</v>
      </c>
      <c r="AA46" s="8">
        <v>85.569725449827601</v>
      </c>
      <c r="AB46" s="8">
        <f t="shared" si="8"/>
        <v>1.5590962769588819</v>
      </c>
      <c r="AC46" s="8">
        <v>73.966399334415399</v>
      </c>
      <c r="AD46" s="8">
        <f t="shared" si="9"/>
        <v>12.212401853873011</v>
      </c>
      <c r="AE46" s="8">
        <v>7.1105299012441501</v>
      </c>
      <c r="AF46" s="8">
        <f t="shared" si="10"/>
        <v>16.974873814769172</v>
      </c>
      <c r="AG46" s="8">
        <v>5.7844624775644604</v>
      </c>
      <c r="AH46" s="8">
        <f t="shared" si="11"/>
        <v>4.8401767804989193</v>
      </c>
    </row>
    <row r="47" spans="1:34">
      <c r="A47">
        <v>26</v>
      </c>
      <c r="B47" s="1">
        <v>9.5302499999999988</v>
      </c>
      <c r="D47" s="10">
        <v>80.788560455550396</v>
      </c>
      <c r="E47" s="10">
        <v>67.592749745045893</v>
      </c>
      <c r="F47" s="12">
        <v>6.6888011226010997</v>
      </c>
      <c r="G47" s="1">
        <v>87.176354058771693</v>
      </c>
      <c r="H47" s="1">
        <f t="shared" si="1"/>
        <v>7.9068045861961362</v>
      </c>
      <c r="I47" s="1">
        <v>73.204075134228901</v>
      </c>
      <c r="J47" s="1">
        <f t="shared" si="2"/>
        <v>9.388068407896009</v>
      </c>
      <c r="K47" s="1">
        <v>73.1684905157652</v>
      </c>
      <c r="L47" s="1">
        <f t="shared" si="3"/>
        <v>8.2490219613058002</v>
      </c>
      <c r="M47" s="1">
        <v>63.777276113819603</v>
      </c>
      <c r="N47" s="1">
        <f t="shared" si="4"/>
        <v>5.6447971796057006</v>
      </c>
      <c r="O47" s="1">
        <v>7.5514201706492097</v>
      </c>
      <c r="P47" s="1">
        <f t="shared" si="5"/>
        <v>12.896467277721364</v>
      </c>
      <c r="Q47" s="1">
        <v>5.7896421527746798</v>
      </c>
      <c r="R47" s="1">
        <f t="shared" si="13"/>
        <v>13.442752345980361</v>
      </c>
      <c r="S47" s="1"/>
      <c r="T47" s="1">
        <v>81.241500763342302</v>
      </c>
      <c r="U47" s="1">
        <v>65.887883501625694</v>
      </c>
      <c r="V47" s="1">
        <v>6.8431812769631604</v>
      </c>
      <c r="W47" s="8">
        <v>91.9015340636644</v>
      </c>
      <c r="X47" s="8">
        <f t="shared" si="6"/>
        <v>13.121413563463005</v>
      </c>
      <c r="Y47" s="8">
        <v>72.026510072403994</v>
      </c>
      <c r="Z47" s="8">
        <f t="shared" si="7"/>
        <v>11.342713520004649</v>
      </c>
      <c r="AA47" s="8">
        <v>73.236887020736503</v>
      </c>
      <c r="AB47" s="8">
        <f t="shared" si="8"/>
        <v>11.153801167295779</v>
      </c>
      <c r="AC47" s="8">
        <v>59.750391088699701</v>
      </c>
      <c r="AD47" s="8">
        <f t="shared" si="9"/>
        <v>9.3150547365428125</v>
      </c>
      <c r="AE47" s="8">
        <v>7.60820423708783</v>
      </c>
      <c r="AF47" s="8">
        <f t="shared" si="10"/>
        <v>11.179346698004885</v>
      </c>
      <c r="AG47" s="8">
        <v>5.6711626428079898</v>
      </c>
      <c r="AH47" s="8">
        <f t="shared" si="11"/>
        <v>17.126809691577897</v>
      </c>
    </row>
    <row r="48" spans="1:34">
      <c r="A48">
        <v>27</v>
      </c>
      <c r="B48" s="1">
        <v>7.4934999999999992</v>
      </c>
      <c r="D48" s="10">
        <v>76.116815138638103</v>
      </c>
      <c r="E48" s="10">
        <v>66.550360069761496</v>
      </c>
      <c r="F48" s="12">
        <v>8.8259709668944701</v>
      </c>
      <c r="G48" s="1">
        <v>92.236770983795694</v>
      </c>
      <c r="H48" s="1">
        <f t="shared" si="1"/>
        <v>21.177916884458352</v>
      </c>
      <c r="I48" s="1">
        <v>66.014935286336595</v>
      </c>
      <c r="J48" s="1">
        <f t="shared" si="2"/>
        <v>13.271548256324289</v>
      </c>
      <c r="K48" s="1">
        <v>72.307890213543203</v>
      </c>
      <c r="L48" s="1">
        <f t="shared" si="3"/>
        <v>8.6513884188550882</v>
      </c>
      <c r="M48" s="1">
        <v>54.663310108565298</v>
      </c>
      <c r="N48" s="1">
        <f t="shared" si="4"/>
        <v>17.861736508616307</v>
      </c>
      <c r="O48" s="1">
        <v>9.9994041045956301</v>
      </c>
      <c r="P48" s="1">
        <f t="shared" si="5"/>
        <v>13.295229976425441</v>
      </c>
      <c r="Q48" s="1">
        <v>7.8803872007577302</v>
      </c>
      <c r="R48" s="1">
        <f t="shared" si="13"/>
        <v>10.713651446209726</v>
      </c>
      <c r="S48" s="1"/>
      <c r="T48" s="1">
        <v>77.919297428670106</v>
      </c>
      <c r="U48" s="1">
        <v>69.512765840587207</v>
      </c>
      <c r="V48" s="1">
        <v>9.0408867070444607</v>
      </c>
      <c r="W48" s="8">
        <v>91.838702164952394</v>
      </c>
      <c r="X48" s="8">
        <f t="shared" si="6"/>
        <v>17.863873514804943</v>
      </c>
      <c r="Y48" s="8">
        <v>66.051473765281997</v>
      </c>
      <c r="Z48" s="8">
        <f t="shared" si="7"/>
        <v>15.230917186146739</v>
      </c>
      <c r="AA48" s="8">
        <v>75.549036513085397</v>
      </c>
      <c r="AB48" s="8">
        <f t="shared" si="8"/>
        <v>8.6836865135550756</v>
      </c>
      <c r="AC48" s="8">
        <v>60.039402150073499</v>
      </c>
      <c r="AD48" s="8">
        <f t="shared" si="9"/>
        <v>13.628235872873853</v>
      </c>
      <c r="AE48" s="8">
        <v>10.098087496334699</v>
      </c>
      <c r="AF48" s="8">
        <f t="shared" si="10"/>
        <v>11.69355201040724</v>
      </c>
      <c r="AG48" s="8">
        <v>8.1534355091001505</v>
      </c>
      <c r="AH48" s="8">
        <f t="shared" si="11"/>
        <v>9.8159752101840603</v>
      </c>
    </row>
    <row r="49" spans="1:34">
      <c r="A49">
        <v>28</v>
      </c>
      <c r="B49" s="1">
        <v>5.9499999999999993</v>
      </c>
      <c r="D49" s="10">
        <v>66.034513951973395</v>
      </c>
      <c r="E49" s="10">
        <v>66.378046320671899</v>
      </c>
      <c r="F49" s="12">
        <v>10.1915007530752</v>
      </c>
      <c r="G49" s="1">
        <v>71.973733345442398</v>
      </c>
      <c r="H49" s="1">
        <f t="shared" si="1"/>
        <v>8.9941138929084428</v>
      </c>
      <c r="I49" s="1">
        <v>53.699905864916602</v>
      </c>
      <c r="J49" s="1">
        <f t="shared" si="2"/>
        <v>18.679032143747886</v>
      </c>
      <c r="K49" s="1">
        <v>69.101012956416199</v>
      </c>
      <c r="L49" s="1">
        <f t="shared" si="3"/>
        <v>4.1022096712362792</v>
      </c>
      <c r="M49" s="1">
        <v>64.253068838778006</v>
      </c>
      <c r="N49" s="1">
        <f t="shared" si="4"/>
        <v>3.2013257389772232</v>
      </c>
      <c r="O49" s="1">
        <v>10.8600875976894</v>
      </c>
      <c r="P49" s="1">
        <f t="shared" si="5"/>
        <v>6.5602393682055098</v>
      </c>
      <c r="Q49" s="1">
        <v>9.4047497770869093</v>
      </c>
      <c r="R49" s="1">
        <f t="shared" si="13"/>
        <v>7.7196773571438451</v>
      </c>
      <c r="S49" s="1"/>
      <c r="T49" s="1">
        <v>68.284394274157904</v>
      </c>
      <c r="U49" s="1">
        <v>69.003943307661004</v>
      </c>
      <c r="V49" s="1">
        <v>10.546000023504</v>
      </c>
      <c r="W49" s="8">
        <v>74.1307195024783</v>
      </c>
      <c r="X49" s="8">
        <f t="shared" si="6"/>
        <v>8.5617296462318127</v>
      </c>
      <c r="Y49" s="8">
        <v>56.048287056958401</v>
      </c>
      <c r="Z49" s="8">
        <f t="shared" si="7"/>
        <v>17.919331857982424</v>
      </c>
      <c r="AA49" s="8">
        <v>71.279211689343995</v>
      </c>
      <c r="AB49" s="8">
        <f t="shared" si="8"/>
        <v>3.2973019694519183</v>
      </c>
      <c r="AC49" s="8">
        <v>66.855826528774998</v>
      </c>
      <c r="AD49" s="8">
        <f t="shared" si="9"/>
        <v>3.1130348149937057</v>
      </c>
      <c r="AE49" s="8">
        <v>11.325319984653801</v>
      </c>
      <c r="AF49" s="8">
        <f t="shared" si="10"/>
        <v>7.3897208364585705</v>
      </c>
      <c r="AG49" s="8">
        <v>9.7769565248912293</v>
      </c>
      <c r="AH49" s="8">
        <f t="shared" si="11"/>
        <v>7.2922766631783986</v>
      </c>
    </row>
    <row r="50" spans="1:34">
      <c r="A50">
        <v>29</v>
      </c>
      <c r="B50" s="1">
        <v>4.7835000000000001</v>
      </c>
      <c r="D50" s="10">
        <v>63.730465953214399</v>
      </c>
      <c r="E50" s="10">
        <v>65.227424792424301</v>
      </c>
      <c r="F50" s="10">
        <v>12.6460211874929</v>
      </c>
      <c r="G50" s="1">
        <v>67.907529263412101</v>
      </c>
      <c r="H50" s="1">
        <f t="shared" si="1"/>
        <v>6.5542645071262378</v>
      </c>
      <c r="I50" s="1">
        <v>59.492447227802998</v>
      </c>
      <c r="J50" s="1">
        <f t="shared" si="2"/>
        <v>6.6499101521124944</v>
      </c>
      <c r="K50" s="1">
        <v>67.547917760517805</v>
      </c>
      <c r="L50" s="1">
        <f t="shared" si="3"/>
        <v>3.5575419012449081</v>
      </c>
      <c r="M50" s="1">
        <v>62.907006094556102</v>
      </c>
      <c r="N50" s="1">
        <f t="shared" si="4"/>
        <v>3.5574280377503098</v>
      </c>
      <c r="O50" s="1">
        <v>13.357936590026201</v>
      </c>
      <c r="P50" s="1">
        <f t="shared" si="5"/>
        <v>5.6295604125461614</v>
      </c>
      <c r="Q50" s="1">
        <v>11.703742099385799</v>
      </c>
      <c r="R50" s="1">
        <f t="shared" si="13"/>
        <v>7.4511901738629778</v>
      </c>
      <c r="S50" s="1"/>
      <c r="T50" s="1">
        <v>64.041724858272104</v>
      </c>
      <c r="U50" s="1">
        <v>66.720544559131994</v>
      </c>
      <c r="V50" s="1">
        <v>12.735753297580599</v>
      </c>
      <c r="W50" s="8">
        <v>68.661885754039005</v>
      </c>
      <c r="X50" s="8">
        <f t="shared" si="6"/>
        <v>7.2142980314655381</v>
      </c>
      <c r="Y50" s="8">
        <v>59.746884264015797</v>
      </c>
      <c r="Z50" s="8">
        <f t="shared" si="7"/>
        <v>6.7063162395469957</v>
      </c>
      <c r="AA50" s="8">
        <v>68.277760520505595</v>
      </c>
      <c r="AB50" s="8">
        <f t="shared" si="8"/>
        <v>2.3339377273719588</v>
      </c>
      <c r="AC50" s="8">
        <v>64.501024242822993</v>
      </c>
      <c r="AD50" s="8">
        <f t="shared" si="9"/>
        <v>3.3265920279501335</v>
      </c>
      <c r="AE50" s="8">
        <v>13.212812049593101</v>
      </c>
      <c r="AF50" s="8">
        <f t="shared" si="10"/>
        <v>3.7458228097361781</v>
      </c>
      <c r="AG50" s="8">
        <v>11.855244659742</v>
      </c>
      <c r="AH50" s="8">
        <f t="shared" si="11"/>
        <v>6.9136753615184139</v>
      </c>
    </row>
    <row r="51" spans="1:34">
      <c r="A51">
        <v>30</v>
      </c>
      <c r="B51" s="1">
        <v>3.536</v>
      </c>
      <c r="D51" s="10">
        <v>57.697475281075</v>
      </c>
      <c r="E51" s="10">
        <v>62.549585638878298</v>
      </c>
      <c r="F51" s="10">
        <v>16.126708783493399</v>
      </c>
      <c r="G51" s="1">
        <v>63.5135802333144</v>
      </c>
      <c r="H51" s="1">
        <f t="shared" si="1"/>
        <v>10.080345671809846</v>
      </c>
      <c r="I51" s="1">
        <v>51.619364119245098</v>
      </c>
      <c r="J51" s="1">
        <f t="shared" si="2"/>
        <v>10.534449093691187</v>
      </c>
      <c r="K51" s="1">
        <v>65.597478058257394</v>
      </c>
      <c r="L51" s="1">
        <f t="shared" si="3"/>
        <v>4.8727619667629725</v>
      </c>
      <c r="M51" s="1">
        <v>58.9816222139725</v>
      </c>
      <c r="N51" s="1">
        <f t="shared" si="4"/>
        <v>5.7042159247943864</v>
      </c>
      <c r="O51" s="1">
        <v>16.692485170318498</v>
      </c>
      <c r="P51" s="1">
        <f t="shared" si="5"/>
        <v>3.5083189906932768</v>
      </c>
      <c r="Q51" s="1">
        <v>15.4888228390445</v>
      </c>
      <c r="R51" s="1">
        <f t="shared" si="13"/>
        <v>3.9554626614316426</v>
      </c>
      <c r="S51" s="1"/>
      <c r="T51" s="1">
        <v>61.508513088154601</v>
      </c>
      <c r="U51" s="1">
        <v>65.749420088741601</v>
      </c>
      <c r="V51" s="1">
        <v>17.216992284771599</v>
      </c>
      <c r="W51" s="8">
        <v>67.805996461836401</v>
      </c>
      <c r="X51" s="8">
        <f t="shared" si="6"/>
        <v>10.238393122357202</v>
      </c>
      <c r="Y51" s="8">
        <v>55.409313136077401</v>
      </c>
      <c r="Z51" s="8">
        <f t="shared" si="7"/>
        <v>9.9160256781622511</v>
      </c>
      <c r="AA51" s="8">
        <v>67.564207861510496</v>
      </c>
      <c r="AB51" s="8">
        <f t="shared" si="8"/>
        <v>2.7601578391406143</v>
      </c>
      <c r="AC51" s="8">
        <v>63.475783719941496</v>
      </c>
      <c r="AD51" s="8">
        <f t="shared" si="9"/>
        <v>3.4580325814758388</v>
      </c>
      <c r="AE51" s="8">
        <v>17.867721437439801</v>
      </c>
      <c r="AF51" s="8">
        <f t="shared" si="10"/>
        <v>3.7795750959577914</v>
      </c>
      <c r="AG51" s="8">
        <v>16.525151365229</v>
      </c>
      <c r="AH51" s="8">
        <f t="shared" si="11"/>
        <v>4.0183610940833816</v>
      </c>
    </row>
    <row r="52" spans="1:34">
      <c r="A52">
        <v>31</v>
      </c>
      <c r="B52" s="1">
        <v>2.4979999999999998</v>
      </c>
      <c r="D52" s="10">
        <v>50.740593339440203</v>
      </c>
      <c r="E52" s="10">
        <v>51.859475803773499</v>
      </c>
      <c r="F52" s="10">
        <v>21.059859122903202</v>
      </c>
      <c r="G52" s="1">
        <v>58.983624469380203</v>
      </c>
      <c r="H52" s="1">
        <f t="shared" si="1"/>
        <v>16.245437010947931</v>
      </c>
      <c r="I52" s="1">
        <v>43.9610254912036</v>
      </c>
      <c r="J52" s="1">
        <f t="shared" si="2"/>
        <v>13.361230923894038</v>
      </c>
      <c r="K52" s="1">
        <v>56.083589894310698</v>
      </c>
      <c r="L52" s="1">
        <f t="shared" si="3"/>
        <v>8.1453081140280954</v>
      </c>
      <c r="M52" s="1">
        <v>49.842006829668897</v>
      </c>
      <c r="N52" s="1">
        <f t="shared" si="4"/>
        <v>3.8902610233437862</v>
      </c>
      <c r="O52" s="1">
        <v>21.9933646465789</v>
      </c>
      <c r="P52" s="1">
        <f t="shared" si="5"/>
        <v>4.4326294788006653</v>
      </c>
      <c r="Q52" s="1">
        <v>20.417472773123698</v>
      </c>
      <c r="R52" s="1">
        <f t="shared" si="13"/>
        <v>3.0502879721587961</v>
      </c>
      <c r="S52" s="1"/>
      <c r="T52" s="1">
        <v>54.395998399320597</v>
      </c>
      <c r="U52" s="1">
        <v>61.4453671102656</v>
      </c>
      <c r="V52" s="1">
        <v>23.000395273024498</v>
      </c>
      <c r="W52" s="8">
        <v>60.954412969713701</v>
      </c>
      <c r="X52" s="8">
        <f t="shared" si="6"/>
        <v>12.056796020633421</v>
      </c>
      <c r="Y52" s="8">
        <v>46.727769761533402</v>
      </c>
      <c r="Z52" s="8">
        <f t="shared" si="7"/>
        <v>14.097045487601475</v>
      </c>
      <c r="AA52" s="8">
        <v>64.064063324804494</v>
      </c>
      <c r="AB52" s="8">
        <f t="shared" si="8"/>
        <v>4.2618285766599175</v>
      </c>
      <c r="AC52" s="8">
        <v>58.904904669981399</v>
      </c>
      <c r="AD52" s="8">
        <f t="shared" si="9"/>
        <v>4.1345060820049522</v>
      </c>
      <c r="AE52" s="8">
        <v>23.873090617720901</v>
      </c>
      <c r="AF52" s="8">
        <f t="shared" si="10"/>
        <v>3.7942623782641007</v>
      </c>
      <c r="AG52" s="8">
        <v>21.519002489257002</v>
      </c>
      <c r="AH52" s="8">
        <f t="shared" si="11"/>
        <v>6.4407275013439236</v>
      </c>
    </row>
    <row r="53" spans="1:34">
      <c r="A53">
        <v>32</v>
      </c>
      <c r="B53" s="1">
        <v>1.744</v>
      </c>
      <c r="D53" s="10">
        <v>38.045144019414501</v>
      </c>
      <c r="E53" s="7">
        <v>32.372876610835398</v>
      </c>
      <c r="F53" s="10">
        <v>21.147508750474401</v>
      </c>
      <c r="G53" s="1">
        <v>42.124710923316201</v>
      </c>
      <c r="H53" s="1">
        <f t="shared" si="1"/>
        <v>10.722963492581052</v>
      </c>
      <c r="I53" s="1">
        <v>34.849107947686797</v>
      </c>
      <c r="J53" s="1">
        <f t="shared" si="2"/>
        <v>8.4006412752617301</v>
      </c>
      <c r="K53" s="1">
        <v>40.808158739022502</v>
      </c>
      <c r="L53" s="1">
        <f t="shared" si="3"/>
        <v>26.056634477035523</v>
      </c>
      <c r="M53" s="1">
        <v>24.6160545448056</v>
      </c>
      <c r="N53" s="1">
        <f t="shared" si="4"/>
        <v>23.96086748569493</v>
      </c>
      <c r="O53" s="1">
        <v>21.989500282456898</v>
      </c>
      <c r="P53" s="1">
        <f t="shared" si="5"/>
        <v>3.9815164136702816</v>
      </c>
      <c r="Q53" s="1">
        <v>20.3174079523288</v>
      </c>
      <c r="R53" s="1">
        <f t="shared" si="13"/>
        <v>3.925288826878861</v>
      </c>
      <c r="S53" s="1"/>
      <c r="T53" s="1">
        <v>44.062621915307901</v>
      </c>
      <c r="U53" s="1">
        <v>48.415510184454597</v>
      </c>
      <c r="V53" s="1">
        <v>26.4021043266217</v>
      </c>
      <c r="W53" s="8">
        <v>52.8722753313751</v>
      </c>
      <c r="X53" s="8">
        <f t="shared" si="6"/>
        <v>19.993484348253496</v>
      </c>
      <c r="Y53" s="8">
        <v>34.948788332853802</v>
      </c>
      <c r="Z53" s="8">
        <f t="shared" si="7"/>
        <v>20.683820404449968</v>
      </c>
      <c r="AA53" s="8">
        <v>51.867063979995201</v>
      </c>
      <c r="AB53" s="8">
        <f t="shared" si="8"/>
        <v>7.1290249393031075</v>
      </c>
      <c r="AC53" s="8">
        <v>45.911645914049899</v>
      </c>
      <c r="AD53" s="8">
        <f t="shared" si="9"/>
        <v>5.1716159983968248</v>
      </c>
      <c r="AE53" s="8">
        <v>27.2839356101736</v>
      </c>
      <c r="AF53" s="8">
        <f t="shared" si="10"/>
        <v>3.3400037839511696</v>
      </c>
      <c r="AG53" s="8">
        <v>25.295865367934301</v>
      </c>
      <c r="AH53" s="8">
        <f t="shared" si="11"/>
        <v>4.1899651065765964</v>
      </c>
    </row>
    <row r="54" spans="1:34">
      <c r="A54">
        <v>83</v>
      </c>
      <c r="B54" s="1">
        <v>1.99725</v>
      </c>
      <c r="D54" s="10">
        <v>42.503031035630599</v>
      </c>
      <c r="E54" s="10">
        <v>38.650407128640801</v>
      </c>
      <c r="F54" s="10">
        <v>20.744132881938</v>
      </c>
      <c r="G54" s="1">
        <v>46.977381296604896</v>
      </c>
      <c r="H54" s="1">
        <f t="shared" si="1"/>
        <v>10.52713218787483</v>
      </c>
      <c r="I54" s="1">
        <v>36.5887828711612</v>
      </c>
      <c r="J54" s="1">
        <f t="shared" si="2"/>
        <v>13.914885645476534</v>
      </c>
      <c r="K54" s="1">
        <v>42.773106777967399</v>
      </c>
      <c r="L54" s="1">
        <f t="shared" si="3"/>
        <v>10.666639643936863</v>
      </c>
      <c r="M54" s="1">
        <v>34.427088186465099</v>
      </c>
      <c r="N54" s="1">
        <f t="shared" si="4"/>
        <v>10.926971423920991</v>
      </c>
      <c r="O54" s="1">
        <v>22.7949292817258</v>
      </c>
      <c r="P54" s="1">
        <f t="shared" si="5"/>
        <v>9.8861514793584657</v>
      </c>
      <c r="Q54" s="1">
        <v>19.166754045101001</v>
      </c>
      <c r="R54" s="1">
        <f t="shared" si="13"/>
        <v>7.6039757642047761</v>
      </c>
      <c r="S54" s="1"/>
      <c r="T54" s="1">
        <v>43.179514434141304</v>
      </c>
      <c r="U54" s="1">
        <v>46.489729165071303</v>
      </c>
      <c r="V54" s="1">
        <v>23.027015557738899</v>
      </c>
      <c r="W54" s="8">
        <v>50.189883007628303</v>
      </c>
      <c r="X54" s="8">
        <f t="shared" si="6"/>
        <v>16.235403907052788</v>
      </c>
      <c r="Y54" s="8">
        <v>34.326205720807401</v>
      </c>
      <c r="Z54" s="8">
        <f t="shared" si="7"/>
        <v>20.50349298586309</v>
      </c>
      <c r="AA54" s="8">
        <v>50.084883028704702</v>
      </c>
      <c r="AB54" s="8">
        <f t="shared" si="8"/>
        <v>7.7332217851131579</v>
      </c>
      <c r="AC54" s="8">
        <v>43.282302517134099</v>
      </c>
      <c r="AD54" s="8">
        <f t="shared" si="9"/>
        <v>6.8992156021141335</v>
      </c>
      <c r="AE54" s="8">
        <v>24.212221418015901</v>
      </c>
      <c r="AF54" s="8">
        <f t="shared" si="10"/>
        <v>5.1470233183504259</v>
      </c>
      <c r="AG54" s="8">
        <v>21.966484561065599</v>
      </c>
      <c r="AH54" s="8">
        <f t="shared" si="11"/>
        <v>4.6055946503969682</v>
      </c>
    </row>
    <row r="55" spans="1:34">
      <c r="A55">
        <v>45</v>
      </c>
      <c r="B55" s="1">
        <v>1.7347499999999998</v>
      </c>
      <c r="D55" s="10">
        <v>4.7762615900873202</v>
      </c>
      <c r="E55" s="7">
        <v>4.8744273361780701</v>
      </c>
      <c r="F55" s="10">
        <v>3.2719493647374498</v>
      </c>
      <c r="G55" s="8">
        <v>5.2140176730897201</v>
      </c>
      <c r="H55" s="1">
        <f t="shared" si="1"/>
        <v>9.1652451346241435</v>
      </c>
      <c r="I55" s="8">
        <v>4.5759908032635002</v>
      </c>
      <c r="J55" s="1">
        <f t="shared" si="2"/>
        <v>4.1930447704008325</v>
      </c>
      <c r="K55" s="1">
        <v>5.58959683231169</v>
      </c>
      <c r="L55" s="1">
        <f t="shared" si="3"/>
        <v>14.671867007343028</v>
      </c>
      <c r="M55" s="1">
        <v>3.95966178687133</v>
      </c>
      <c r="N55" s="1">
        <f t="shared" si="4"/>
        <v>18.766626030453608</v>
      </c>
      <c r="O55" s="1">
        <v>3.4177406986549999</v>
      </c>
      <c r="P55" s="1">
        <f t="shared" si="5"/>
        <v>4.4557943190923659</v>
      </c>
      <c r="Q55" s="1">
        <v>3.1322038492355202</v>
      </c>
      <c r="R55" s="1">
        <f t="shared" si="13"/>
        <v>4.271017058148856</v>
      </c>
      <c r="S55" s="1"/>
      <c r="T55" s="1">
        <v>4.9576584163072299</v>
      </c>
      <c r="U55" s="6">
        <v>5.8771832768333301</v>
      </c>
      <c r="V55" s="1">
        <v>3.40784272608821</v>
      </c>
      <c r="W55" s="8">
        <v>5.5845879997004602</v>
      </c>
      <c r="X55" s="8">
        <f t="shared" si="6"/>
        <v>12.64567928542778</v>
      </c>
      <c r="Y55" s="8">
        <v>4.7738862327142497</v>
      </c>
      <c r="Z55" s="8">
        <f t="shared" si="7"/>
        <v>3.7068343189699844</v>
      </c>
      <c r="AA55" s="8">
        <v>6.8505055161767796</v>
      </c>
      <c r="AB55" s="8">
        <f t="shared" si="8"/>
        <v>16.561032615404205</v>
      </c>
      <c r="AC55" s="8">
        <v>4.8481467968151799</v>
      </c>
      <c r="AD55" s="8">
        <f t="shared" si="9"/>
        <v>17.509007828195593</v>
      </c>
      <c r="AE55" s="8">
        <v>3.5833038472221301</v>
      </c>
      <c r="AF55" s="8">
        <f t="shared" si="10"/>
        <v>5.1487446821035716</v>
      </c>
      <c r="AG55" s="8">
        <v>3.3037578793364202</v>
      </c>
      <c r="AH55" s="8">
        <f t="shared" si="11"/>
        <v>3.0542737772193682</v>
      </c>
    </row>
    <row r="56" spans="1:34">
      <c r="A56">
        <v>46</v>
      </c>
      <c r="B56" s="1">
        <v>1.7347499999999998</v>
      </c>
      <c r="D56" s="10">
        <v>9.2804226675054302</v>
      </c>
      <c r="E56" s="10">
        <v>9.5046651055854205</v>
      </c>
      <c r="F56" s="10">
        <v>6.4174477006797197</v>
      </c>
      <c r="G56" s="8">
        <v>10.7754504028116</v>
      </c>
      <c r="H56" s="1">
        <f t="shared" si="1"/>
        <v>16.109478941523601</v>
      </c>
      <c r="I56" s="8">
        <v>8.3593729419145593</v>
      </c>
      <c r="J56" s="1">
        <f t="shared" si="2"/>
        <v>9.9246527727217018</v>
      </c>
      <c r="K56" s="1">
        <v>10.100786819685</v>
      </c>
      <c r="L56" s="1">
        <f t="shared" si="3"/>
        <v>6.2718855159796041</v>
      </c>
      <c r="M56" s="1">
        <v>9.0293776608254408</v>
      </c>
      <c r="N56" s="1">
        <f t="shared" si="4"/>
        <v>5.0005701356134775</v>
      </c>
      <c r="O56" s="1">
        <v>6.5651741349847601</v>
      </c>
      <c r="P56" s="1">
        <f t="shared" si="5"/>
        <v>2.3019499526173557</v>
      </c>
      <c r="Q56" s="1">
        <v>6.1923769312468204</v>
      </c>
      <c r="R56" s="1">
        <f t="shared" si="13"/>
        <v>3.5071695155234428</v>
      </c>
      <c r="S56" s="1"/>
      <c r="T56" s="1">
        <v>10.1711115748727</v>
      </c>
      <c r="U56" s="1">
        <v>12.5108352133491</v>
      </c>
      <c r="V56" s="1">
        <v>7.1684645818961998</v>
      </c>
      <c r="W56" s="8">
        <v>11.7850952019239</v>
      </c>
      <c r="X56" s="8">
        <f t="shared" si="6"/>
        <v>15.868311100219151</v>
      </c>
      <c r="Y56" s="8">
        <v>9.6243881853849196</v>
      </c>
      <c r="Z56" s="8">
        <f t="shared" si="7"/>
        <v>5.3752570253819423</v>
      </c>
      <c r="AA56" s="8">
        <v>13.0255618013224</v>
      </c>
      <c r="AB56" s="8">
        <f t="shared" si="8"/>
        <v>4.1142464047810732</v>
      </c>
      <c r="AC56" s="8">
        <v>11.9158749808393</v>
      </c>
      <c r="AD56" s="8">
        <f t="shared" si="9"/>
        <v>4.7555596597977399</v>
      </c>
      <c r="AE56" s="8">
        <v>7.3483892166295304</v>
      </c>
      <c r="AF56" s="8">
        <f t="shared" si="10"/>
        <v>2.5099466235451069</v>
      </c>
      <c r="AG56" s="8">
        <v>6.8658445825318202</v>
      </c>
      <c r="AH56" s="8">
        <f t="shared" si="11"/>
        <v>4.2215455751659823</v>
      </c>
    </row>
    <row r="57" spans="1:34">
      <c r="A57">
        <v>47</v>
      </c>
      <c r="B57" s="1">
        <v>1.7347499999999998</v>
      </c>
      <c r="D57" s="10">
        <v>13.4536469790489</v>
      </c>
      <c r="E57" s="10">
        <v>14.443094519473901</v>
      </c>
      <c r="F57" s="10">
        <v>9.6592012651185808</v>
      </c>
      <c r="G57" s="8">
        <v>15.7384423047995</v>
      </c>
      <c r="H57" s="1">
        <f t="shared" si="1"/>
        <v>16.982720962640595</v>
      </c>
      <c r="I57" s="8">
        <v>11.239007330865</v>
      </c>
      <c r="J57" s="1">
        <f t="shared" si="2"/>
        <v>16.461258806870095</v>
      </c>
      <c r="K57" s="1">
        <v>15.519223867337301</v>
      </c>
      <c r="L57" s="1">
        <f t="shared" si="3"/>
        <v>7.4508225810779987</v>
      </c>
      <c r="M57" s="1">
        <v>13.2753383682149</v>
      </c>
      <c r="N57" s="1">
        <f t="shared" si="4"/>
        <v>8.0852212777842905</v>
      </c>
      <c r="O57" s="1">
        <v>10.006745443925</v>
      </c>
      <c r="P57" s="1">
        <f t="shared" si="5"/>
        <v>3.5980633311935954</v>
      </c>
      <c r="Q57" s="1">
        <v>9.0670695684888205</v>
      </c>
      <c r="R57" s="1">
        <f t="shared" si="13"/>
        <v>6.1302345854213964</v>
      </c>
      <c r="S57" s="1"/>
      <c r="T57" s="1">
        <v>16.111946380093102</v>
      </c>
      <c r="U57" s="1">
        <v>19.090660408678399</v>
      </c>
      <c r="V57" s="1">
        <v>11.271796906913499</v>
      </c>
      <c r="W57" s="8">
        <v>17.584840844080201</v>
      </c>
      <c r="X57" s="8">
        <f t="shared" si="6"/>
        <v>9.1416296283539928</v>
      </c>
      <c r="Y57" s="8">
        <v>15.6564942086465</v>
      </c>
      <c r="Z57" s="8">
        <f t="shared" si="7"/>
        <v>2.8267979591176506</v>
      </c>
      <c r="AA57" s="8">
        <v>20.097115783065</v>
      </c>
      <c r="AB57" s="8">
        <f t="shared" si="8"/>
        <v>5.2719777778304486</v>
      </c>
      <c r="AC57" s="8">
        <v>17.549752279702599</v>
      </c>
      <c r="AD57" s="8">
        <f t="shared" si="9"/>
        <v>8.0715286741747363</v>
      </c>
      <c r="AE57" s="8">
        <v>11.569159850063601</v>
      </c>
      <c r="AF57" s="8">
        <f t="shared" si="10"/>
        <v>2.6381148064131255</v>
      </c>
      <c r="AG57" s="8">
        <v>10.6235539114377</v>
      </c>
      <c r="AH57" s="8">
        <f t="shared" si="11"/>
        <v>5.7510173473601425</v>
      </c>
    </row>
    <row r="58" spans="1:34">
      <c r="A58">
        <v>48</v>
      </c>
      <c r="B58" s="1">
        <v>1.7347499999999998</v>
      </c>
      <c r="D58" s="10">
        <v>17.230153456974499</v>
      </c>
      <c r="E58" s="10">
        <v>17.4901137853786</v>
      </c>
      <c r="F58" s="10">
        <v>12.4928154426155</v>
      </c>
      <c r="G58" s="8">
        <v>18.452345864317699</v>
      </c>
      <c r="H58" s="1">
        <f t="shared" si="1"/>
        <v>7.0933344290585882</v>
      </c>
      <c r="I58" s="8">
        <v>16.181911045451098</v>
      </c>
      <c r="J58" s="1">
        <f t="shared" si="2"/>
        <v>6.0837671245411231</v>
      </c>
      <c r="K58" s="1">
        <v>18.294255046901299</v>
      </c>
      <c r="L58" s="1">
        <f t="shared" si="3"/>
        <v>4.5976902802939161</v>
      </c>
      <c r="M58" s="1">
        <v>16.131950847289801</v>
      </c>
      <c r="N58" s="1">
        <f t="shared" si="4"/>
        <v>7.765317909047555</v>
      </c>
      <c r="O58" s="1">
        <v>12.799085162998299</v>
      </c>
      <c r="P58" s="1">
        <f t="shared" si="5"/>
        <v>2.4515668368721082</v>
      </c>
      <c r="Q58" s="1">
        <v>11.7763467441633</v>
      </c>
      <c r="R58" s="1">
        <f t="shared" si="13"/>
        <v>5.7350458889209355</v>
      </c>
      <c r="S58" s="1"/>
      <c r="T58" s="1">
        <v>22.474957641378701</v>
      </c>
      <c r="U58" s="1">
        <v>27.003261716445</v>
      </c>
      <c r="V58" s="1">
        <v>15.592888157454301</v>
      </c>
      <c r="W58" s="8">
        <v>24.201424482437599</v>
      </c>
      <c r="X58" s="8">
        <f t="shared" si="6"/>
        <v>7.681735683809678</v>
      </c>
      <c r="Y58" s="8">
        <v>21.2484773087359</v>
      </c>
      <c r="Z58" s="8">
        <f t="shared" si="7"/>
        <v>5.4570974157687617</v>
      </c>
      <c r="AA58" s="8">
        <v>27.917665762134099</v>
      </c>
      <c r="AB58" s="8">
        <f t="shared" si="8"/>
        <v>3.3862725743691451</v>
      </c>
      <c r="AC58" s="8">
        <v>26.0493777751477</v>
      </c>
      <c r="AD58" s="8">
        <f t="shared" si="9"/>
        <v>3.5324767478603643</v>
      </c>
      <c r="AE58" s="8">
        <v>15.8687291362635</v>
      </c>
      <c r="AF58" s="8">
        <f t="shared" si="10"/>
        <v>1.7690178754814685</v>
      </c>
      <c r="AG58" s="8">
        <v>14.7805865343154</v>
      </c>
      <c r="AH58" s="8">
        <f t="shared" si="11"/>
        <v>5.2094366029975863</v>
      </c>
    </row>
    <row r="59" spans="1:34">
      <c r="A59">
        <v>49</v>
      </c>
      <c r="B59" s="1">
        <v>1.7347499999999998</v>
      </c>
      <c r="D59" s="10">
        <v>28.967143996570599</v>
      </c>
      <c r="E59" s="10">
        <v>26.203261657334298</v>
      </c>
      <c r="F59" s="10">
        <v>17.573630540901199</v>
      </c>
      <c r="G59" s="8">
        <v>32.691479011205097</v>
      </c>
      <c r="H59" s="1">
        <f t="shared" si="1"/>
        <v>12.857101187039424</v>
      </c>
      <c r="I59" s="8">
        <v>24.2629962658179</v>
      </c>
      <c r="J59" s="1">
        <f t="shared" si="2"/>
        <v>16.23959797800439</v>
      </c>
      <c r="K59" s="1">
        <v>28.559471933269801</v>
      </c>
      <c r="L59" s="1">
        <f t="shared" si="3"/>
        <v>8.9920495652341774</v>
      </c>
      <c r="M59" s="1">
        <v>23.1236794866137</v>
      </c>
      <c r="N59" s="1">
        <f t="shared" si="4"/>
        <v>11.752667324369611</v>
      </c>
      <c r="O59" s="1">
        <v>18.552762051815499</v>
      </c>
      <c r="P59" s="1">
        <f t="shared" si="5"/>
        <v>5.5715949452530644</v>
      </c>
      <c r="Q59" s="1">
        <v>16.873232930455</v>
      </c>
      <c r="R59" s="1">
        <f t="shared" si="13"/>
        <v>3.9855032164018729</v>
      </c>
      <c r="S59" s="1"/>
      <c r="T59" s="1">
        <v>30.538440388715198</v>
      </c>
      <c r="U59" s="1">
        <v>36.147108143812197</v>
      </c>
      <c r="V59" s="1">
        <v>20.0407938703577</v>
      </c>
      <c r="W59" s="8">
        <v>34.382581043035799</v>
      </c>
      <c r="X59" s="8">
        <f t="shared" si="6"/>
        <v>12.587874840331132</v>
      </c>
      <c r="Y59" s="8">
        <v>28.0753026665374</v>
      </c>
      <c r="Z59" s="8">
        <f t="shared" si="7"/>
        <v>8.0656958601199431</v>
      </c>
      <c r="AA59" s="8">
        <v>38.1097130514325</v>
      </c>
      <c r="AB59" s="8">
        <f t="shared" si="8"/>
        <v>5.4294935567515639</v>
      </c>
      <c r="AC59" s="8">
        <v>34.0927321466148</v>
      </c>
      <c r="AD59" s="8">
        <f t="shared" si="9"/>
        <v>5.6833758015274949</v>
      </c>
      <c r="AE59" s="8">
        <v>20.947049332245701</v>
      </c>
      <c r="AF59" s="8">
        <f t="shared" si="10"/>
        <v>4.5220537058087418</v>
      </c>
      <c r="AG59" s="8">
        <v>19.069730803529801</v>
      </c>
      <c r="AH59" s="8">
        <f t="shared" si="11"/>
        <v>4.8454321376170455</v>
      </c>
    </row>
    <row r="60" spans="1:34">
      <c r="A60">
        <v>50</v>
      </c>
      <c r="B60" s="1">
        <v>1.7417499999999999</v>
      </c>
      <c r="D60" s="10">
        <v>41.027130222576503</v>
      </c>
      <c r="E60" s="10">
        <v>37.200596115159399</v>
      </c>
      <c r="F60" s="10">
        <v>22.653819556716599</v>
      </c>
      <c r="G60" s="8">
        <v>46.807033476859203</v>
      </c>
      <c r="H60" s="1">
        <f t="shared" si="1"/>
        <v>14.088002799430807</v>
      </c>
      <c r="I60" s="8">
        <v>37.135883695047198</v>
      </c>
      <c r="J60" s="1">
        <f t="shared" si="2"/>
        <v>9.4845691288152061</v>
      </c>
      <c r="K60" s="1">
        <v>40.872555971567301</v>
      </c>
      <c r="L60" s="1">
        <f t="shared" si="3"/>
        <v>9.8707016549973048</v>
      </c>
      <c r="M60" s="1">
        <v>33.879171217001101</v>
      </c>
      <c r="N60" s="1">
        <f t="shared" si="4"/>
        <v>8.9284184798447441</v>
      </c>
      <c r="O60" s="1">
        <v>23.430331759283199</v>
      </c>
      <c r="P60" s="1">
        <f t="shared" si="5"/>
        <v>3.4277319134749322</v>
      </c>
      <c r="Q60" s="1">
        <v>21.834403477284301</v>
      </c>
      <c r="R60" s="1">
        <f t="shared" si="13"/>
        <v>3.6171210659676594</v>
      </c>
      <c r="S60" s="1"/>
      <c r="T60" s="6">
        <v>42.404646426712503</v>
      </c>
      <c r="U60" s="1">
        <v>46.589062883774297</v>
      </c>
      <c r="V60" s="1">
        <v>25.719780188531999</v>
      </c>
      <c r="W60" s="8">
        <v>52.023899999999998</v>
      </c>
      <c r="X60" s="8">
        <f t="shared" si="6"/>
        <v>22.684432919190463</v>
      </c>
      <c r="Y60" s="8">
        <v>39.144799999999996</v>
      </c>
      <c r="Z60" s="8">
        <f t="shared" si="7"/>
        <v>7.6874746081103744</v>
      </c>
      <c r="AA60" s="8">
        <v>51.640502068598401</v>
      </c>
      <c r="AB60" s="8">
        <f t="shared" si="8"/>
        <v>10.842543017930897</v>
      </c>
      <c r="AC60" s="8">
        <v>42.155443205986501</v>
      </c>
      <c r="AD60" s="8">
        <f t="shared" si="9"/>
        <v>9.516438844988885</v>
      </c>
      <c r="AE60" s="8">
        <v>27.151688430043201</v>
      </c>
      <c r="AF60" s="8">
        <f t="shared" si="10"/>
        <v>5.5673424539983625</v>
      </c>
      <c r="AG60" s="8">
        <v>24.956187132262698</v>
      </c>
      <c r="AH60" s="8">
        <f t="shared" si="11"/>
        <v>2.9688941766686376</v>
      </c>
    </row>
    <row r="61" spans="1:34">
      <c r="A61">
        <v>51</v>
      </c>
      <c r="B61" s="1">
        <v>2.4859999999999998</v>
      </c>
      <c r="D61" s="7">
        <v>6.3457201988296399</v>
      </c>
      <c r="E61" s="14">
        <v>6.7143858654733197</v>
      </c>
      <c r="F61" s="6">
        <v>2.6755898795364099</v>
      </c>
      <c r="G61" s="12">
        <v>7.6432000000000002</v>
      </c>
      <c r="H61" s="1">
        <f t="shared" si="1"/>
        <v>20.446533419637039</v>
      </c>
      <c r="I61" s="12">
        <v>5.2282000000000002</v>
      </c>
      <c r="J61" s="1">
        <f t="shared" si="2"/>
        <v>17.610612567439503</v>
      </c>
      <c r="K61" s="1">
        <v>9.7922741816425205</v>
      </c>
      <c r="L61" s="1">
        <f t="shared" si="3"/>
        <v>45.840206056614981</v>
      </c>
      <c r="M61" s="1">
        <v>4.3696726614496999</v>
      </c>
      <c r="N61" s="1">
        <f t="shared" si="4"/>
        <v>34.920739603015548</v>
      </c>
      <c r="O61" s="1">
        <v>3.37538775733299</v>
      </c>
      <c r="P61" s="1">
        <f t="shared" si="5"/>
        <v>26.154900762213661</v>
      </c>
      <c r="Q61" s="1">
        <v>1.96639949562934</v>
      </c>
      <c r="R61" s="1">
        <f t="shared" si="13"/>
        <v>26.50594507518278</v>
      </c>
      <c r="S61" s="1"/>
      <c r="T61" s="1">
        <v>5.6653229360455502</v>
      </c>
      <c r="U61" s="6">
        <v>6.5750277420532903</v>
      </c>
      <c r="V61" s="6">
        <v>2.3812676402214699</v>
      </c>
      <c r="W61" s="8">
        <v>6.7294150291429302</v>
      </c>
      <c r="X61" s="8">
        <f t="shared" si="6"/>
        <v>18.782549646501291</v>
      </c>
      <c r="Y61" s="8">
        <v>4.1140770534070104</v>
      </c>
      <c r="Z61" s="8">
        <f t="shared" si="7"/>
        <v>27.381420267655994</v>
      </c>
      <c r="AA61" s="8">
        <v>9.8423537087199602</v>
      </c>
      <c r="AB61" s="8">
        <f t="shared" si="8"/>
        <v>49.69296092500332</v>
      </c>
      <c r="AC61" s="8">
        <v>3.7679509288923998</v>
      </c>
      <c r="AD61" s="8">
        <f t="shared" si="9"/>
        <v>42.693003334527056</v>
      </c>
      <c r="AE61" s="8">
        <v>3.1956254885804398</v>
      </c>
      <c r="AF61" s="8">
        <f t="shared" si="10"/>
        <v>34.198501445357508</v>
      </c>
      <c r="AG61" s="8">
        <v>1.79694940925723</v>
      </c>
      <c r="AH61" s="8">
        <f t="shared" si="11"/>
        <v>24.538116635637618</v>
      </c>
    </row>
    <row r="62" spans="1:34">
      <c r="A62">
        <v>52</v>
      </c>
      <c r="B62" s="1">
        <v>2.4979999999999998</v>
      </c>
      <c r="D62" s="10">
        <v>11.4361458704415</v>
      </c>
      <c r="E62" s="10">
        <v>11.7750946812845</v>
      </c>
      <c r="F62" s="10">
        <v>4.74633096097579</v>
      </c>
      <c r="G62" s="8">
        <v>12.3847409068222</v>
      </c>
      <c r="H62" s="1">
        <f t="shared" si="1"/>
        <v>8.2947091365150545</v>
      </c>
      <c r="I62" s="8">
        <v>11.1592881173084</v>
      </c>
      <c r="J62" s="1">
        <f t="shared" si="2"/>
        <v>2.4209008547948172</v>
      </c>
      <c r="K62" s="1">
        <v>12.838840904145201</v>
      </c>
      <c r="L62" s="1">
        <f t="shared" si="3"/>
        <v>9.0338655582229315</v>
      </c>
      <c r="M62" s="1">
        <v>10.232129690041999</v>
      </c>
      <c r="N62" s="1">
        <f t="shared" si="4"/>
        <v>13.103631291346737</v>
      </c>
      <c r="O62" s="1">
        <v>5.0273307391964002</v>
      </c>
      <c r="P62" s="1">
        <f t="shared" si="5"/>
        <v>5.9203578623358348</v>
      </c>
      <c r="Q62" s="1">
        <v>4.4370018612296498</v>
      </c>
      <c r="R62" s="1">
        <f t="shared" si="13"/>
        <v>6.5172256694578614</v>
      </c>
      <c r="S62" s="1"/>
      <c r="T62" s="1">
        <v>14.6199241430564</v>
      </c>
      <c r="U62" s="1">
        <v>15.9104016270981</v>
      </c>
      <c r="V62" s="1">
        <v>6.0405156553809496</v>
      </c>
      <c r="W62" s="8">
        <v>16.4162502384712</v>
      </c>
      <c r="X62" s="8">
        <f t="shared" si="6"/>
        <v>12.286835949610238</v>
      </c>
      <c r="Y62" s="8">
        <v>12.9257739503739</v>
      </c>
      <c r="Z62" s="8">
        <f t="shared" si="7"/>
        <v>11.587954739745493</v>
      </c>
      <c r="AA62" s="8">
        <v>17.167351343170001</v>
      </c>
      <c r="AB62" s="8">
        <f t="shared" si="8"/>
        <v>7.900175907131743</v>
      </c>
      <c r="AC62" s="8">
        <v>14.417264063743399</v>
      </c>
      <c r="AD62" s="8">
        <f t="shared" si="9"/>
        <v>9.3846629290088774</v>
      </c>
      <c r="AE62" s="8">
        <v>6.3011818901339902</v>
      </c>
      <c r="AF62" s="8">
        <f t="shared" si="10"/>
        <v>4.3152977266243262</v>
      </c>
      <c r="AG62" s="8">
        <v>5.8203781893470197</v>
      </c>
      <c r="AH62" s="8">
        <f t="shared" si="11"/>
        <v>3.6443489031905631</v>
      </c>
    </row>
    <row r="63" spans="1:34">
      <c r="A63">
        <v>53</v>
      </c>
      <c r="B63" s="1">
        <v>2.4979999999999998</v>
      </c>
      <c r="D63" s="10">
        <v>18.979457410511699</v>
      </c>
      <c r="E63" s="10">
        <v>19.277119570746901</v>
      </c>
      <c r="F63" s="10">
        <v>7.8799486680798401</v>
      </c>
      <c r="G63" s="8">
        <v>20.010895514130901</v>
      </c>
      <c r="H63" s="1">
        <f t="shared" si="1"/>
        <v>5.4344973162823074</v>
      </c>
      <c r="I63" s="8">
        <v>18.316878256258899</v>
      </c>
      <c r="J63" s="1">
        <f t="shared" si="2"/>
        <v>3.4910331729811888</v>
      </c>
      <c r="K63" s="1">
        <v>20.2301649582366</v>
      </c>
      <c r="L63" s="1">
        <f t="shared" si="3"/>
        <v>4.9439200913395185</v>
      </c>
      <c r="M63" s="1">
        <v>17.763840369459299</v>
      </c>
      <c r="N63" s="1">
        <f t="shared" si="4"/>
        <v>7.8501313214034791</v>
      </c>
      <c r="O63" s="1">
        <v>8.1354041655032496</v>
      </c>
      <c r="P63" s="1">
        <f t="shared" si="5"/>
        <v>3.2418421513100806</v>
      </c>
      <c r="Q63" s="1">
        <v>7.51154137803639</v>
      </c>
      <c r="R63" s="1">
        <f t="shared" si="13"/>
        <v>4.6752498723221043</v>
      </c>
      <c r="S63" s="1"/>
      <c r="T63" s="1">
        <v>22.5460154314198</v>
      </c>
      <c r="U63" s="1">
        <v>24.517881672236101</v>
      </c>
      <c r="V63" s="1">
        <v>9.3950328457230707</v>
      </c>
      <c r="W63" s="8">
        <v>24.149805610350199</v>
      </c>
      <c r="X63" s="8">
        <f t="shared" si="6"/>
        <v>7.113408503639099</v>
      </c>
      <c r="Y63" s="8">
        <v>20.225656101178199</v>
      </c>
      <c r="Z63" s="8">
        <f t="shared" si="7"/>
        <v>10.291660348142855</v>
      </c>
      <c r="AA63" s="8">
        <v>25.934758596285899</v>
      </c>
      <c r="AB63" s="8">
        <f t="shared" si="8"/>
        <v>5.7789532676236934</v>
      </c>
      <c r="AC63" s="8">
        <v>23.3900506519775</v>
      </c>
      <c r="AD63" s="8">
        <f t="shared" si="9"/>
        <v>4.6000345190333043</v>
      </c>
      <c r="AE63" s="8">
        <v>9.6232217876729802</v>
      </c>
      <c r="AF63" s="8">
        <f t="shared" si="10"/>
        <v>2.4288253771650048</v>
      </c>
      <c r="AG63" s="8">
        <v>8.81934794753926</v>
      </c>
      <c r="AH63" s="8">
        <f t="shared" si="11"/>
        <v>6.1275453490924354</v>
      </c>
    </row>
    <row r="64" spans="1:34">
      <c r="A64">
        <v>54</v>
      </c>
      <c r="B64" s="1">
        <v>2.4979999999999998</v>
      </c>
      <c r="D64" s="10">
        <v>24.978919902237301</v>
      </c>
      <c r="E64" s="10">
        <v>27.056554818115401</v>
      </c>
      <c r="F64" s="10">
        <v>10.4835710890203</v>
      </c>
      <c r="G64" s="8">
        <v>27.2830577923107</v>
      </c>
      <c r="H64" s="1">
        <f t="shared" si="1"/>
        <v>9.2243295510428496</v>
      </c>
      <c r="I64" s="8">
        <v>23.5946301872353</v>
      </c>
      <c r="J64" s="1">
        <f t="shared" si="2"/>
        <v>5.5418317542145363</v>
      </c>
      <c r="K64" s="1">
        <v>30.861201912664299</v>
      </c>
      <c r="L64" s="1">
        <f t="shared" si="3"/>
        <v>14.061831301602156</v>
      </c>
      <c r="M64" s="1">
        <v>25.900862747824998</v>
      </c>
      <c r="N64" s="1">
        <f t="shared" si="4"/>
        <v>4.2713940413308746</v>
      </c>
      <c r="O64" s="1">
        <v>11.9423138763597</v>
      </c>
      <c r="P64" s="1">
        <f t="shared" si="5"/>
        <v>13.914559981065771</v>
      </c>
      <c r="Q64" s="1">
        <v>9.4836040053939001</v>
      </c>
      <c r="R64" s="1">
        <f t="shared" si="13"/>
        <v>9.5384204021250909</v>
      </c>
      <c r="S64" s="1"/>
      <c r="T64" s="1">
        <v>27.4398861100881</v>
      </c>
      <c r="U64" s="1">
        <v>30.013255230816199</v>
      </c>
      <c r="V64" s="1">
        <v>11.541666680260899</v>
      </c>
      <c r="W64" s="8">
        <v>29.690843605862302</v>
      </c>
      <c r="X64" s="8">
        <f t="shared" si="6"/>
        <v>8.203231918468683</v>
      </c>
      <c r="Y64" s="8">
        <v>24.2972305571714</v>
      </c>
      <c r="Z64" s="8">
        <f t="shared" si="7"/>
        <v>11.452873894259069</v>
      </c>
      <c r="AA64" s="8">
        <v>33.205503984525201</v>
      </c>
      <c r="AB64" s="8">
        <f t="shared" si="8"/>
        <v>10.636129700557609</v>
      </c>
      <c r="AC64" s="8">
        <v>28.4514194287934</v>
      </c>
      <c r="AD64" s="8">
        <f t="shared" si="9"/>
        <v>5.2038200788669506</v>
      </c>
      <c r="AE64" s="8">
        <v>12.6689935355323</v>
      </c>
      <c r="AF64" s="8">
        <f t="shared" si="10"/>
        <v>9.7674528861538494</v>
      </c>
      <c r="AG64" s="8">
        <v>10.403326628505299</v>
      </c>
      <c r="AH64" s="8">
        <f t="shared" si="11"/>
        <v>9.8628740830164752</v>
      </c>
    </row>
    <row r="65" spans="1:34">
      <c r="A65">
        <v>55</v>
      </c>
      <c r="B65" s="1">
        <v>2.4979999999999998</v>
      </c>
      <c r="D65" s="10">
        <v>37.224125182273802</v>
      </c>
      <c r="E65" s="10">
        <v>39.785386398036103</v>
      </c>
      <c r="F65" s="10">
        <v>16.2271110542965</v>
      </c>
      <c r="G65" s="8">
        <v>39.712654641553698</v>
      </c>
      <c r="H65" s="1">
        <f t="shared" si="1"/>
        <v>6.685259753169265</v>
      </c>
      <c r="I65" s="8">
        <v>35.843321218442199</v>
      </c>
      <c r="J65" s="1">
        <f t="shared" si="2"/>
        <v>3.7094329472359084</v>
      </c>
      <c r="K65" s="1">
        <v>41.114395727171797</v>
      </c>
      <c r="L65" s="1">
        <f t="shared" si="3"/>
        <v>3.3404459512835016</v>
      </c>
      <c r="M65" s="1">
        <v>38.474928554498497</v>
      </c>
      <c r="N65" s="1">
        <f t="shared" si="4"/>
        <v>3.2938170574165713</v>
      </c>
      <c r="O65" s="1">
        <v>16.626898815956</v>
      </c>
      <c r="P65" s="1">
        <f t="shared" si="5"/>
        <v>2.463702629024942</v>
      </c>
      <c r="Q65" s="1">
        <v>15.902815544406399</v>
      </c>
      <c r="R65" s="1">
        <f t="shared" si="13"/>
        <v>1.9984796357466004</v>
      </c>
      <c r="S65" s="1"/>
      <c r="T65" s="1">
        <v>40.378228478681997</v>
      </c>
      <c r="U65" s="1">
        <v>44.588090273919903</v>
      </c>
      <c r="V65" s="1">
        <v>17.344646614890799</v>
      </c>
      <c r="W65" s="8">
        <v>43.693591236380499</v>
      </c>
      <c r="X65" s="8">
        <f t="shared" si="6"/>
        <v>8.2107682347898781</v>
      </c>
      <c r="Y65" s="8">
        <v>36.318724240911699</v>
      </c>
      <c r="Z65" s="8">
        <f t="shared" si="7"/>
        <v>10.053695743273</v>
      </c>
      <c r="AA65" s="8">
        <v>45.836487796666702</v>
      </c>
      <c r="AB65" s="8">
        <f t="shared" si="8"/>
        <v>2.7998452391153466</v>
      </c>
      <c r="AC65" s="8">
        <v>43.334953193169298</v>
      </c>
      <c r="AD65" s="8">
        <f t="shared" si="9"/>
        <v>2.8104748892633773</v>
      </c>
      <c r="AE65" s="8">
        <v>17.721313969083699</v>
      </c>
      <c r="AF65" s="8">
        <f t="shared" si="10"/>
        <v>2.17166346802086</v>
      </c>
      <c r="AG65" s="8">
        <v>16.693997575188501</v>
      </c>
      <c r="AH65" s="8">
        <f t="shared" si="11"/>
        <v>3.7512960289643487</v>
      </c>
    </row>
    <row r="66" spans="1:34">
      <c r="A66">
        <v>56</v>
      </c>
      <c r="B66" s="1">
        <v>2.4979999999999998</v>
      </c>
      <c r="D66" s="10">
        <v>50.535893314413599</v>
      </c>
      <c r="E66" s="10">
        <v>48.733317839533598</v>
      </c>
      <c r="F66" s="10">
        <v>21.259467201677499</v>
      </c>
      <c r="G66" s="8">
        <v>55.035243920095198</v>
      </c>
      <c r="H66" s="1">
        <f t="shared" si="1"/>
        <v>8.9032770781125503</v>
      </c>
      <c r="I66" s="8">
        <v>48.486654302460401</v>
      </c>
      <c r="J66" s="1">
        <f t="shared" si="2"/>
        <v>4.0550168950287926</v>
      </c>
      <c r="K66" s="1">
        <v>52.931056783364603</v>
      </c>
      <c r="L66" s="1">
        <f t="shared" si="3"/>
        <v>8.613694141763732</v>
      </c>
      <c r="M66" s="1">
        <v>47.499379647163799</v>
      </c>
      <c r="N66" s="1">
        <f t="shared" si="4"/>
        <v>2.5320217195817505</v>
      </c>
      <c r="O66" s="1">
        <v>22.2659701433967</v>
      </c>
      <c r="P66" s="1">
        <f t="shared" si="5"/>
        <v>4.7343751946887096</v>
      </c>
      <c r="Q66" s="1">
        <v>20.786640849056599</v>
      </c>
      <c r="R66" s="1">
        <f t="shared" si="13"/>
        <v>2.2240743294996137</v>
      </c>
      <c r="S66" s="1"/>
      <c r="T66" s="1">
        <v>51.881095663320899</v>
      </c>
      <c r="U66" s="1">
        <v>58.247168016497703</v>
      </c>
      <c r="V66" s="1">
        <v>22.106099456101798</v>
      </c>
      <c r="W66" s="8">
        <v>56.814305528329001</v>
      </c>
      <c r="X66" s="8">
        <f t="shared" si="6"/>
        <v>9.5086848146420362</v>
      </c>
      <c r="Y66" s="8">
        <v>43.204692575554098</v>
      </c>
      <c r="Z66" s="8">
        <f t="shared" si="7"/>
        <v>16.7236311740056</v>
      </c>
      <c r="AA66" s="8">
        <v>59.538944742663098</v>
      </c>
      <c r="AB66" s="8">
        <f t="shared" si="8"/>
        <v>2.2177502703642471</v>
      </c>
      <c r="AC66" s="8">
        <v>57.330972748485998</v>
      </c>
      <c r="AD66" s="8">
        <f t="shared" si="9"/>
        <v>1.572943885876487</v>
      </c>
      <c r="AE66" s="8">
        <v>22.559371698691301</v>
      </c>
      <c r="AF66" s="8">
        <f t="shared" si="10"/>
        <v>2.0504397145665996</v>
      </c>
      <c r="AG66" s="8">
        <v>21.134164885439699</v>
      </c>
      <c r="AH66" s="8">
        <f t="shared" si="11"/>
        <v>4.396680529697985</v>
      </c>
    </row>
    <row r="67" spans="1:34">
      <c r="A67">
        <v>57</v>
      </c>
      <c r="B67" s="1">
        <v>2.5059999999999998</v>
      </c>
      <c r="D67" s="10">
        <v>65.533599819001907</v>
      </c>
      <c r="E67" s="10">
        <v>60.238641651363302</v>
      </c>
      <c r="F67" s="10">
        <v>25.623394054240698</v>
      </c>
      <c r="G67" s="8">
        <v>73.202040450759895</v>
      </c>
      <c r="H67" s="1">
        <f t="shared" si="1"/>
        <v>11.70154035935391</v>
      </c>
      <c r="I67" s="8">
        <v>62.056335228884997</v>
      </c>
      <c r="J67" s="1">
        <f t="shared" si="2"/>
        <v>5.3060790185810207</v>
      </c>
      <c r="K67" s="1">
        <v>61.855339460644501</v>
      </c>
      <c r="L67" s="1">
        <f t="shared" si="3"/>
        <v>2.6838218209467382</v>
      </c>
      <c r="M67" s="1">
        <v>58.658179261700397</v>
      </c>
      <c r="N67" s="1">
        <f t="shared" si="4"/>
        <v>2.6236687055627468</v>
      </c>
      <c r="O67" s="1">
        <v>26.276483381176401</v>
      </c>
      <c r="P67" s="1">
        <f t="shared" si="5"/>
        <v>2.5488010118925519</v>
      </c>
      <c r="Q67" s="1">
        <v>24.448521206610401</v>
      </c>
      <c r="R67" s="1">
        <f t="shared" si="13"/>
        <v>4.5851570059113795</v>
      </c>
      <c r="S67" s="1"/>
      <c r="T67" s="1">
        <v>68.233993385289494</v>
      </c>
      <c r="U67" s="1">
        <v>74.126699942709294</v>
      </c>
      <c r="V67" s="1">
        <v>27.804936638545399</v>
      </c>
      <c r="W67" s="8">
        <v>79.511419146633699</v>
      </c>
      <c r="X67" s="8">
        <f t="shared" si="6"/>
        <v>16.527576947849422</v>
      </c>
      <c r="Y67" s="8">
        <v>56.4589109483396</v>
      </c>
      <c r="Z67" s="8">
        <f t="shared" si="7"/>
        <v>17.256915289217815</v>
      </c>
      <c r="AA67" s="8">
        <v>75.254781032715897</v>
      </c>
      <c r="AB67" s="8">
        <f t="shared" si="8"/>
        <v>1.5218282897774609</v>
      </c>
      <c r="AC67" s="8">
        <v>72.339998243613493</v>
      </c>
      <c r="AD67" s="8">
        <f t="shared" si="9"/>
        <v>2.4103348732328547</v>
      </c>
      <c r="AE67" s="8">
        <v>28.457761738793099</v>
      </c>
      <c r="AF67" s="8">
        <f t="shared" si="10"/>
        <v>2.3478747991200319</v>
      </c>
      <c r="AG67" s="8">
        <v>26.8607627843774</v>
      </c>
      <c r="AH67" s="8">
        <f t="shared" si="11"/>
        <v>3.3957058289394237</v>
      </c>
    </row>
    <row r="68" spans="1:34">
      <c r="A68">
        <v>58</v>
      </c>
      <c r="B68" s="1">
        <v>1.2074999999999998</v>
      </c>
      <c r="D68" s="7">
        <v>9.7909429125060203</v>
      </c>
      <c r="E68" s="15">
        <v>9.0958570697840599</v>
      </c>
      <c r="F68" s="6">
        <v>9.34891749006316</v>
      </c>
      <c r="G68" s="1">
        <v>12.0761428424788</v>
      </c>
      <c r="H68" s="1">
        <f t="shared" si="1"/>
        <v>23.339937229680739</v>
      </c>
      <c r="I68" s="1">
        <v>6.5610454625251604</v>
      </c>
      <c r="J68" s="1">
        <f t="shared" si="2"/>
        <v>32.988625087940157</v>
      </c>
      <c r="K68" s="1">
        <v>13.629833197258399</v>
      </c>
      <c r="L68" s="1">
        <f t="shared" si="3"/>
        <v>49.846607006787302</v>
      </c>
      <c r="M68" s="1">
        <v>4.5310657759395196</v>
      </c>
      <c r="N68" s="1">
        <f t="shared" si="4"/>
        <v>50.185389445141212</v>
      </c>
      <c r="O68" s="1">
        <v>10.3678848662045</v>
      </c>
      <c r="P68" s="1">
        <f t="shared" si="5"/>
        <v>10.899308687068713</v>
      </c>
      <c r="Q68" s="1">
        <v>8.0939180147163796</v>
      </c>
      <c r="R68" s="1">
        <f t="shared" si="13"/>
        <v>13.424008466014408</v>
      </c>
      <c r="S68" s="1"/>
      <c r="T68" s="1">
        <v>12.608371680264799</v>
      </c>
      <c r="U68" s="6">
        <v>16.463237153535601</v>
      </c>
      <c r="V68" s="6">
        <v>11.6183795033037</v>
      </c>
      <c r="W68" s="8">
        <v>17.5581682544092</v>
      </c>
      <c r="X68" s="8">
        <f t="shared" si="6"/>
        <v>39.258016020356138</v>
      </c>
      <c r="Y68" s="8">
        <v>8.5780037144121497</v>
      </c>
      <c r="Z68" s="8">
        <f t="shared" si="7"/>
        <v>31.965808655222038</v>
      </c>
      <c r="AA68" s="8">
        <v>20.022792703305399</v>
      </c>
      <c r="AB68" s="8">
        <f t="shared" si="8"/>
        <v>21.62123716358758</v>
      </c>
      <c r="AC68" s="8">
        <v>12.5947670315532</v>
      </c>
      <c r="AD68" s="8">
        <f t="shared" si="9"/>
        <v>23.497627385824416</v>
      </c>
      <c r="AE68" s="8">
        <v>12.7983153054191</v>
      </c>
      <c r="AF68" s="8">
        <f t="shared" si="10"/>
        <v>10.155769156790619</v>
      </c>
      <c r="AG68" s="8">
        <v>10.8782784216972</v>
      </c>
      <c r="AH68" s="8">
        <f t="shared" si="11"/>
        <v>6.3700887150058376</v>
      </c>
    </row>
    <row r="69" spans="1:34">
      <c r="A69">
        <v>59</v>
      </c>
      <c r="B69" s="1">
        <v>1.2074999999999998</v>
      </c>
      <c r="D69" s="10">
        <v>5.49242847869575</v>
      </c>
      <c r="E69" s="7">
        <v>6.19166851924762</v>
      </c>
      <c r="F69" s="10">
        <v>6.6836721837766104</v>
      </c>
      <c r="G69" s="1">
        <v>6.8233409634411304</v>
      </c>
      <c r="H69" s="1">
        <f t="shared" si="1"/>
        <v>24.231767239350983</v>
      </c>
      <c r="I69" s="1">
        <v>4.2134594879277598</v>
      </c>
      <c r="J69" s="1">
        <f t="shared" si="2"/>
        <v>23.286038147404302</v>
      </c>
      <c r="K69" s="1">
        <v>7.4572059606162702</v>
      </c>
      <c r="L69" s="1">
        <f t="shared" si="3"/>
        <v>20.439360366831004</v>
      </c>
      <c r="M69" s="1">
        <v>4.5245455592165804</v>
      </c>
      <c r="N69" s="1">
        <f t="shared" si="4"/>
        <v>26.925261823183323</v>
      </c>
      <c r="O69" s="1">
        <v>7.5193733379188901</v>
      </c>
      <c r="P69" s="1">
        <f t="shared" si="5"/>
        <v>12.503622726602167</v>
      </c>
      <c r="Q69" s="1">
        <v>5.8383822113269597</v>
      </c>
      <c r="R69" s="1">
        <f t="shared" si="13"/>
        <v>12.647089043377042</v>
      </c>
      <c r="S69" s="1"/>
      <c r="T69" s="1">
        <v>7.23547396793363</v>
      </c>
      <c r="U69" s="1">
        <v>11.9207866424463</v>
      </c>
      <c r="V69" s="1">
        <v>8.4735167749180604</v>
      </c>
      <c r="W69" s="8">
        <v>8.43486154056205</v>
      </c>
      <c r="X69" s="8">
        <f t="shared" si="6"/>
        <v>16.576489362602899</v>
      </c>
      <c r="Y69" s="8">
        <v>5.4613968594073903</v>
      </c>
      <c r="Z69" s="8">
        <f t="shared" si="7"/>
        <v>24.519155433198193</v>
      </c>
      <c r="AA69" s="8">
        <v>13.7437601189513</v>
      </c>
      <c r="AB69" s="8">
        <f t="shared" si="8"/>
        <v>15.292392450125272</v>
      </c>
      <c r="AC69" s="8">
        <v>9.2343028247040397</v>
      </c>
      <c r="AD69" s="8">
        <f t="shared" si="9"/>
        <v>22.536128682787659</v>
      </c>
      <c r="AE69" s="8">
        <v>9.0119208470619103</v>
      </c>
      <c r="AF69" s="8">
        <f t="shared" si="10"/>
        <v>6.3539624272361968</v>
      </c>
      <c r="AG69" s="8">
        <v>7.9001068896966498</v>
      </c>
      <c r="AH69" s="8">
        <f t="shared" si="11"/>
        <v>6.7670826700753848</v>
      </c>
    </row>
    <row r="70" spans="1:34">
      <c r="A70">
        <v>60</v>
      </c>
      <c r="B70" s="1">
        <v>1.206</v>
      </c>
      <c r="D70" s="10">
        <v>4.7971354008081697</v>
      </c>
      <c r="E70" s="15">
        <v>4.9272667408369397</v>
      </c>
      <c r="F70" s="10">
        <v>4.5511796457962701</v>
      </c>
      <c r="G70" s="1">
        <v>6.5114895636315904</v>
      </c>
      <c r="H70" s="1">
        <f t="shared" ref="H70:H72" si="14">(G70-D70)/D70*100</f>
        <v>35.73703928670858</v>
      </c>
      <c r="I70" s="1">
        <v>3.4960454329694799</v>
      </c>
      <c r="J70" s="1">
        <f t="shared" ref="J70:J72" si="15">(D70-I70)/D70*100</f>
        <v>27.122227311313669</v>
      </c>
      <c r="K70" s="1">
        <v>7.81544181660436</v>
      </c>
      <c r="L70" s="1">
        <f t="shared" ref="L70:L72" si="16">(K70-E70)/E70*100</f>
        <v>58.616170539954126</v>
      </c>
      <c r="M70" s="1">
        <v>2.1223171958465801</v>
      </c>
      <c r="N70" s="1">
        <f t="shared" ref="N70:N72" si="17">(E70-M70)/E70*100</f>
        <v>56.927089449878544</v>
      </c>
      <c r="O70" s="1">
        <v>4.9353503767863396</v>
      </c>
      <c r="P70" s="1">
        <f t="shared" ref="P70:P72" si="18">(O70-F70)/F70*100</f>
        <v>8.4411242993871181</v>
      </c>
      <c r="Q70" s="1">
        <v>4.3244937470350999</v>
      </c>
      <c r="R70" s="1">
        <f t="shared" ref="R70:R72" si="19">(F70-Q70)/F70*100</f>
        <v>4.980816324632455</v>
      </c>
      <c r="S70" s="1"/>
      <c r="T70" s="1">
        <v>5.2738537220220501</v>
      </c>
      <c r="U70" s="6">
        <v>9.4238934447591607</v>
      </c>
      <c r="V70" s="1">
        <v>6.73006490783039</v>
      </c>
      <c r="W70" s="8">
        <v>6.45132286642297</v>
      </c>
      <c r="X70" s="8">
        <f t="shared" ref="X70:X72" si="20">(W70-T70)/T70*100</f>
        <v>22.326541585409505</v>
      </c>
      <c r="Y70" s="8">
        <v>4.1632400083935304</v>
      </c>
      <c r="Z70" s="8">
        <f t="shared" ref="Z70:Z72" si="21">(T70-Y70)/T70*100</f>
        <v>21.058864583045338</v>
      </c>
      <c r="AA70" s="8">
        <v>11.646422555389799</v>
      </c>
      <c r="AB70" s="8">
        <f t="shared" ref="AB70:AB72" si="22">(AA70-U70)/U70*100</f>
        <v>23.58397963281978</v>
      </c>
      <c r="AC70" s="8">
        <v>6.97382577325582</v>
      </c>
      <c r="AD70" s="8">
        <f t="shared" ref="AD70:AD72" si="23">(U70-AC70)/U70*100</f>
        <v>25.998465346251116</v>
      </c>
      <c r="AE70" s="8">
        <v>7.1885419249937197</v>
      </c>
      <c r="AF70" s="8">
        <f t="shared" ref="AF70:AF72" si="24">(AE70-V70)/V70*100</f>
        <v>6.8123714026872824</v>
      </c>
      <c r="AG70" s="8">
        <v>6.0103598869637498</v>
      </c>
      <c r="AH70" s="8">
        <f t="shared" ref="AH70:AH72" si="25">(V70-AG70)/V70*100</f>
        <v>10.693879341776745</v>
      </c>
    </row>
    <row r="71" spans="1:34">
      <c r="A71">
        <v>61</v>
      </c>
      <c r="B71" s="1">
        <v>1.20475</v>
      </c>
      <c r="D71" s="10">
        <v>2.2069918040390202</v>
      </c>
      <c r="E71" s="7">
        <v>3.1603732752984199</v>
      </c>
      <c r="F71" s="10">
        <v>3.1769599325364002</v>
      </c>
      <c r="G71" s="1">
        <v>2.7162063634243099</v>
      </c>
      <c r="H71" s="1">
        <f t="shared" si="14"/>
        <v>23.072788872771305</v>
      </c>
      <c r="I71" s="1">
        <v>1.5695547780394301</v>
      </c>
      <c r="J71" s="1">
        <f t="shared" si="15"/>
        <v>28.882618631977486</v>
      </c>
      <c r="K71" s="1">
        <v>3.89023651368269</v>
      </c>
      <c r="L71" s="1">
        <f t="shared" si="16"/>
        <v>23.094209917825363</v>
      </c>
      <c r="M71" s="1">
        <v>2.2898617351926398</v>
      </c>
      <c r="N71" s="1">
        <f t="shared" si="17"/>
        <v>27.544579841556267</v>
      </c>
      <c r="O71" s="1">
        <v>3.3384795133457299</v>
      </c>
      <c r="P71" s="1">
        <f t="shared" si="18"/>
        <v>5.0840924732839419</v>
      </c>
      <c r="Q71" s="1">
        <v>2.90032180173595</v>
      </c>
      <c r="R71" s="1">
        <f t="shared" si="19"/>
        <v>8.7076367557330094</v>
      </c>
      <c r="S71" s="1"/>
      <c r="T71" s="1">
        <v>2.5407224855985802</v>
      </c>
      <c r="U71" s="1">
        <v>4.7900671215825197</v>
      </c>
      <c r="V71" s="1">
        <v>3.5354114345117602</v>
      </c>
      <c r="W71" s="8">
        <v>2.96930535719929</v>
      </c>
      <c r="X71" s="8">
        <f t="shared" si="20"/>
        <v>16.868543260038024</v>
      </c>
      <c r="Y71" s="8">
        <v>2.1623056850525</v>
      </c>
      <c r="Z71" s="8">
        <f t="shared" si="21"/>
        <v>14.89406271999546</v>
      </c>
      <c r="AA71" s="8">
        <v>5.9438209995560403</v>
      </c>
      <c r="AB71" s="8">
        <f t="shared" si="22"/>
        <v>24.08638227166113</v>
      </c>
      <c r="AC71" s="8">
        <v>3.4638698141429098</v>
      </c>
      <c r="AD71" s="8">
        <f t="shared" si="23"/>
        <v>27.686403421450745</v>
      </c>
      <c r="AE71" s="8">
        <v>3.6775594926047099</v>
      </c>
      <c r="AF71" s="8">
        <f t="shared" si="24"/>
        <v>4.0206935098228636</v>
      </c>
      <c r="AG71" s="8">
        <v>3.3278522166418698</v>
      </c>
      <c r="AH71" s="8">
        <f t="shared" si="25"/>
        <v>5.8708645857665021</v>
      </c>
    </row>
    <row r="72" spans="1:34">
      <c r="A72">
        <v>62</v>
      </c>
      <c r="B72" s="1">
        <v>1.206</v>
      </c>
      <c r="D72" s="7">
        <v>1.2203345765031199</v>
      </c>
      <c r="E72" s="6">
        <v>1.6496071444806499</v>
      </c>
      <c r="F72" s="10">
        <v>1.7493928719389</v>
      </c>
      <c r="G72" s="1">
        <v>1.4592585689037001</v>
      </c>
      <c r="H72" s="1">
        <f t="shared" si="14"/>
        <v>19.578564518365045</v>
      </c>
      <c r="I72" s="1">
        <v>0.96545809365734903</v>
      </c>
      <c r="J72" s="1">
        <f t="shared" si="15"/>
        <v>20.885787205679431</v>
      </c>
      <c r="K72" s="1">
        <v>2.52460929389389</v>
      </c>
      <c r="L72" s="1">
        <f t="shared" si="16"/>
        <v>53.043062546186967</v>
      </c>
      <c r="M72" s="1">
        <v>1.0287405261895901</v>
      </c>
      <c r="N72" s="1">
        <f t="shared" si="17"/>
        <v>37.637241107277632</v>
      </c>
      <c r="O72" s="1">
        <v>1.8836777021434601</v>
      </c>
      <c r="P72" s="1">
        <f t="shared" si="18"/>
        <v>7.6760819343986748</v>
      </c>
      <c r="Q72" s="1">
        <v>1.6239242516355299</v>
      </c>
      <c r="R72" s="1">
        <f t="shared" si="19"/>
        <v>7.1721236730723517</v>
      </c>
      <c r="S72" s="1"/>
      <c r="T72" s="1">
        <v>1.0255308150965901</v>
      </c>
      <c r="U72" s="6">
        <v>1.9179465680858401</v>
      </c>
      <c r="V72" s="1">
        <v>1.4642172820227899</v>
      </c>
      <c r="W72" s="8">
        <v>1.15551401957771</v>
      </c>
      <c r="X72" s="8">
        <f t="shared" si="20"/>
        <v>12.674724402979297</v>
      </c>
      <c r="Y72" s="8">
        <v>0.85645333727024897</v>
      </c>
      <c r="Z72" s="8">
        <f t="shared" si="21"/>
        <v>16.486825684552098</v>
      </c>
      <c r="AA72" s="8">
        <v>2.4962925483144098</v>
      </c>
      <c r="AB72" s="8">
        <f t="shared" si="22"/>
        <v>30.154436513097121</v>
      </c>
      <c r="AC72" s="8">
        <v>1.29046167490224</v>
      </c>
      <c r="AD72" s="8">
        <f t="shared" si="23"/>
        <v>32.716495006940995</v>
      </c>
      <c r="AE72" s="8">
        <v>1.57632489526525</v>
      </c>
      <c r="AF72" s="8">
        <f t="shared" si="24"/>
        <v>7.6564875048862584</v>
      </c>
      <c r="AG72" s="8">
        <v>1.3726336220092501</v>
      </c>
      <c r="AH72" s="8">
        <f t="shared" si="25"/>
        <v>6.2547861671881515</v>
      </c>
    </row>
    <row r="73" spans="1:34">
      <c r="A73">
        <v>63</v>
      </c>
      <c r="B73" s="1">
        <v>2.4979515358059099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34">
      <c r="A74">
        <v>64</v>
      </c>
      <c r="B74" s="1">
        <v>2.4939619953517749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34">
      <c r="A75">
        <v>65</v>
      </c>
      <c r="B75" s="1">
        <v>2.4979515358059099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34">
      <c r="A76">
        <v>66</v>
      </c>
      <c r="B76" s="1">
        <v>1.5247166770869924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34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34">
      <c r="G78" s="8"/>
      <c r="H78" s="8">
        <f>MEDIAN(H5:H72)</f>
        <v>13.291149961898965</v>
      </c>
      <c r="I78" s="8"/>
      <c r="J78" s="8">
        <f t="shared" ref="J78:AH78" si="26">MEDIAN(J5:J72)</f>
        <v>12.828177994651352</v>
      </c>
      <c r="K78" s="8"/>
      <c r="L78" s="8">
        <f t="shared" si="26"/>
        <v>8.6513884188550882</v>
      </c>
      <c r="M78" s="8"/>
      <c r="N78" s="8">
        <f t="shared" si="26"/>
        <v>8.9284184798447441</v>
      </c>
      <c r="O78" s="8"/>
      <c r="P78" s="8">
        <f t="shared" si="26"/>
        <v>6.5602393682055098</v>
      </c>
      <c r="Q78" s="8"/>
      <c r="R78" s="8">
        <f t="shared" si="26"/>
        <v>6.5172256694578614</v>
      </c>
      <c r="S78" s="8"/>
      <c r="T78" s="8"/>
      <c r="U78" s="8"/>
      <c r="V78" s="8"/>
      <c r="W78" s="8"/>
      <c r="X78" s="8">
        <f t="shared" si="26"/>
        <v>11.68306414722222</v>
      </c>
      <c r="Y78" s="8"/>
      <c r="Z78" s="8">
        <f t="shared" si="26"/>
        <v>13.029443625370332</v>
      </c>
      <c r="AA78" s="8"/>
      <c r="AB78" s="8">
        <f t="shared" si="26"/>
        <v>7.7326885735867652</v>
      </c>
      <c r="AC78" s="8"/>
      <c r="AD78" s="8">
        <f t="shared" si="26"/>
        <v>7.31285836888694</v>
      </c>
      <c r="AE78" s="8"/>
      <c r="AF78" s="8">
        <f t="shared" si="26"/>
        <v>5.1487446821035716</v>
      </c>
      <c r="AG78" s="8"/>
      <c r="AH78" s="8">
        <f t="shared" si="26"/>
        <v>6.2547861671881515</v>
      </c>
    </row>
    <row r="79" spans="1:34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34">
      <c r="D80" s="16"/>
      <c r="E80" t="s">
        <v>25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4:19">
      <c r="D81" s="17"/>
      <c r="E81" t="s">
        <v>26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4:19">
      <c r="D82" s="18"/>
      <c r="E82" t="s">
        <v>27</v>
      </c>
      <c r="G82" s="8"/>
      <c r="H82" s="8"/>
      <c r="I82" s="8"/>
      <c r="J82" s="8"/>
      <c r="K82" s="8"/>
      <c r="L82" s="8"/>
      <c r="M82" s="8"/>
      <c r="N82" s="8"/>
    </row>
    <row r="83" spans="4:19">
      <c r="D83" s="19"/>
      <c r="E83" t="s">
        <v>28</v>
      </c>
      <c r="G83" s="8"/>
      <c r="H83" s="8"/>
      <c r="I83" s="8"/>
      <c r="J83" s="8"/>
      <c r="K83" s="8"/>
      <c r="L83" s="8"/>
      <c r="M83" s="8"/>
      <c r="N83" s="8"/>
    </row>
    <row r="84" spans="4:19">
      <c r="G84" s="8"/>
      <c r="H84" s="8"/>
      <c r="I84" s="8"/>
      <c r="J84" s="8"/>
      <c r="K84" s="8"/>
      <c r="L84" s="8"/>
      <c r="M84" s="8"/>
      <c r="N84" s="8"/>
    </row>
    <row r="85" spans="4:19">
      <c r="G85" s="8"/>
      <c r="H85" s="8"/>
      <c r="I85" s="8"/>
      <c r="J85" s="8"/>
      <c r="K85" s="8"/>
      <c r="L85" s="8"/>
      <c r="M85" s="8"/>
      <c r="N85" s="8"/>
    </row>
    <row r="86" spans="4:19">
      <c r="G86" s="8"/>
      <c r="H86" s="8"/>
      <c r="I86" s="8"/>
      <c r="J86" s="8"/>
      <c r="K86" s="8"/>
      <c r="L86" s="8"/>
      <c r="M86" s="8"/>
      <c r="N86" s="8"/>
    </row>
    <row r="87" spans="4:19">
      <c r="G87" s="8"/>
      <c r="H87" s="8"/>
      <c r="I87" s="8"/>
      <c r="J87" s="8"/>
      <c r="K87" s="8"/>
      <c r="L87" s="8"/>
      <c r="M87" s="8"/>
      <c r="N87" s="8"/>
    </row>
    <row r="88" spans="4:19">
      <c r="G88" s="8"/>
      <c r="H88" s="8"/>
      <c r="I88" s="8"/>
      <c r="J88" s="8"/>
      <c r="K88" s="8"/>
      <c r="L88" s="8"/>
      <c r="M88" s="8"/>
      <c r="N88" s="8"/>
    </row>
  </sheetData>
  <mergeCells count="12">
    <mergeCell ref="D4:Q4"/>
    <mergeCell ref="T4:AG4"/>
    <mergeCell ref="D1:F1"/>
    <mergeCell ref="G1:Q1"/>
    <mergeCell ref="T1:V1"/>
    <mergeCell ref="W1:AG1"/>
    <mergeCell ref="G2:I2"/>
    <mergeCell ref="K2:M2"/>
    <mergeCell ref="O2:Q2"/>
    <mergeCell ref="W2:Y2"/>
    <mergeCell ref="AA2:AC2"/>
    <mergeCell ref="AE2:AG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Wave Heights</vt:lpstr>
      <vt:lpstr>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Yiew</dc:creator>
  <cp:lastModifiedBy>Lucas</cp:lastModifiedBy>
  <dcterms:created xsi:type="dcterms:W3CDTF">2013-07-24T09:50:39Z</dcterms:created>
  <dcterms:modified xsi:type="dcterms:W3CDTF">2016-12-09T02:53:55Z</dcterms:modified>
</cp:coreProperties>
</file>