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9" i="1" l="1"/>
  <c r="H69" i="1"/>
  <c r="J69" i="1"/>
  <c r="F55" i="1"/>
  <c r="I55" i="1"/>
  <c r="F54" i="1"/>
  <c r="I54" i="1"/>
  <c r="H52" i="1"/>
  <c r="J52" i="1"/>
  <c r="F52" i="1"/>
  <c r="I52" i="1"/>
  <c r="H51" i="1"/>
  <c r="J51" i="1"/>
  <c r="F51" i="1"/>
  <c r="I51" i="1"/>
  <c r="H32" i="1"/>
  <c r="J32" i="1"/>
  <c r="F32" i="1"/>
  <c r="I32" i="1"/>
  <c r="H30" i="1"/>
  <c r="J30" i="1"/>
  <c r="F30" i="1"/>
  <c r="I30" i="1"/>
  <c r="H50" i="1"/>
  <c r="J50" i="1"/>
  <c r="H33" i="1"/>
  <c r="J33" i="1"/>
  <c r="H31" i="1"/>
  <c r="J31" i="1"/>
  <c r="H29" i="1"/>
  <c r="J29" i="1"/>
  <c r="F60" i="1"/>
  <c r="I60" i="1"/>
  <c r="F59" i="1"/>
  <c r="I59" i="1"/>
  <c r="F58" i="1"/>
  <c r="I58" i="1"/>
  <c r="F57" i="1"/>
  <c r="I57" i="1"/>
  <c r="F56" i="1"/>
  <c r="I56" i="1"/>
  <c r="F53" i="1"/>
  <c r="I53" i="1"/>
  <c r="F33" i="1"/>
  <c r="I33" i="1"/>
  <c r="F31" i="1"/>
  <c r="I31" i="1"/>
  <c r="L68" i="1"/>
  <c r="J68" i="1"/>
  <c r="H68" i="1"/>
  <c r="F68" i="1"/>
  <c r="I68" i="1"/>
  <c r="F29" i="1"/>
  <c r="I29" i="1"/>
  <c r="F50" i="1"/>
  <c r="I50" i="1"/>
  <c r="L82" i="1"/>
  <c r="N82" i="1"/>
  <c r="O82" i="1"/>
  <c r="L81" i="1"/>
  <c r="H82" i="1"/>
  <c r="J82" i="1"/>
  <c r="L80" i="1"/>
  <c r="L79" i="1"/>
  <c r="L78" i="1"/>
  <c r="L77" i="1"/>
  <c r="L76" i="1"/>
  <c r="L75" i="1"/>
  <c r="L74" i="1"/>
  <c r="L73" i="1"/>
  <c r="L72" i="1"/>
  <c r="L71" i="1"/>
  <c r="L70" i="1"/>
  <c r="H49" i="1"/>
  <c r="J49" i="1"/>
  <c r="F49" i="1"/>
  <c r="I49" i="1"/>
  <c r="H48" i="1"/>
  <c r="J48" i="1"/>
  <c r="F48" i="1"/>
  <c r="I48" i="1"/>
  <c r="H47" i="1"/>
  <c r="J47" i="1"/>
  <c r="F47" i="1"/>
  <c r="I47" i="1"/>
  <c r="H46" i="1"/>
  <c r="J46" i="1"/>
  <c r="F46" i="1"/>
  <c r="I46" i="1"/>
  <c r="H45" i="1"/>
  <c r="J45" i="1"/>
  <c r="F45" i="1"/>
  <c r="I45" i="1"/>
  <c r="L44" i="1"/>
  <c r="N44" i="1"/>
  <c r="O44" i="1"/>
  <c r="H44" i="1"/>
  <c r="J44" i="1"/>
  <c r="F44" i="1"/>
  <c r="I44" i="1"/>
  <c r="H28" i="1"/>
  <c r="J28" i="1"/>
  <c r="F28" i="1"/>
  <c r="I28" i="1"/>
  <c r="H27" i="1"/>
  <c r="J27" i="1"/>
  <c r="F27" i="1"/>
  <c r="I27" i="1"/>
  <c r="H26" i="1"/>
  <c r="J26" i="1"/>
  <c r="F26" i="1"/>
  <c r="I26" i="1"/>
  <c r="L25" i="1"/>
  <c r="N25" i="1"/>
  <c r="L24" i="1"/>
  <c r="N24" i="1"/>
  <c r="L23" i="1"/>
  <c r="N23" i="1"/>
  <c r="O23" i="1"/>
  <c r="H25" i="1"/>
  <c r="J25" i="1"/>
  <c r="F25" i="1"/>
  <c r="I25" i="1"/>
  <c r="H24" i="1"/>
  <c r="J24" i="1"/>
  <c r="F24" i="1"/>
  <c r="I24" i="1"/>
  <c r="F23" i="1"/>
  <c r="I23" i="1"/>
  <c r="H23" i="1"/>
  <c r="J23" i="1"/>
  <c r="L67" i="1"/>
  <c r="L66" i="1"/>
  <c r="L65" i="1"/>
  <c r="L64" i="1"/>
  <c r="L63" i="1"/>
  <c r="L62" i="1"/>
  <c r="L61" i="1"/>
  <c r="L43" i="1"/>
  <c r="L42" i="1"/>
  <c r="L41" i="1"/>
  <c r="L40" i="1"/>
  <c r="F67" i="1"/>
  <c r="F66" i="1"/>
  <c r="F65" i="1"/>
  <c r="F64" i="1"/>
  <c r="F63" i="1"/>
  <c r="F62" i="1"/>
  <c r="F61" i="1"/>
  <c r="L39" i="1"/>
  <c r="L38" i="1"/>
  <c r="L37" i="1"/>
  <c r="L36" i="1"/>
  <c r="L35" i="1"/>
  <c r="F43" i="1"/>
  <c r="F42" i="1"/>
  <c r="F41" i="1"/>
  <c r="F40" i="1"/>
  <c r="F39" i="1"/>
  <c r="F38" i="1"/>
  <c r="F37" i="1"/>
  <c r="F36" i="1"/>
  <c r="F35" i="1"/>
  <c r="L34" i="1"/>
  <c r="F34" i="1"/>
  <c r="L22" i="1"/>
  <c r="O14" i="1"/>
  <c r="L14" i="1"/>
  <c r="N14" i="1"/>
  <c r="H14" i="1"/>
  <c r="J14" i="1"/>
  <c r="F14" i="1"/>
  <c r="I14" i="1"/>
  <c r="O10" i="1"/>
  <c r="O11" i="1"/>
  <c r="O12" i="1"/>
  <c r="O13" i="1"/>
  <c r="O15" i="1"/>
  <c r="O16" i="1"/>
  <c r="O17" i="1"/>
  <c r="O18" i="1"/>
  <c r="O19" i="1"/>
  <c r="O20" i="1"/>
  <c r="O21" i="1"/>
  <c r="L13" i="1"/>
  <c r="N13" i="1"/>
  <c r="H13" i="1"/>
  <c r="J13" i="1"/>
  <c r="F13" i="1"/>
  <c r="I13" i="1"/>
  <c r="F11" i="1"/>
  <c r="I11" i="1"/>
  <c r="H11" i="1"/>
  <c r="J11" i="1"/>
  <c r="J12" i="1"/>
  <c r="L11" i="1"/>
  <c r="N11" i="1"/>
  <c r="L12" i="1"/>
  <c r="L10" i="1"/>
  <c r="N10" i="1"/>
  <c r="L15" i="1"/>
  <c r="L16" i="1"/>
  <c r="L17" i="1"/>
  <c r="L18" i="1"/>
  <c r="L19" i="1"/>
  <c r="L20" i="1"/>
  <c r="L21" i="1"/>
  <c r="O9" i="1"/>
  <c r="L9" i="1"/>
  <c r="N9" i="1"/>
  <c r="F10" i="1"/>
  <c r="I10" i="1"/>
  <c r="H10" i="1"/>
  <c r="J10" i="1"/>
  <c r="F18" i="1"/>
  <c r="I18" i="1"/>
  <c r="I37" i="1"/>
  <c r="F20" i="1"/>
  <c r="I20" i="1"/>
  <c r="H34" i="1"/>
  <c r="I34" i="1"/>
  <c r="F21" i="1"/>
  <c r="I21" i="1"/>
  <c r="F22" i="1"/>
  <c r="I22" i="1"/>
  <c r="I41" i="1"/>
  <c r="I38" i="1"/>
  <c r="I36" i="1"/>
  <c r="I40" i="1"/>
  <c r="I39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43" i="1"/>
  <c r="I43" i="1"/>
  <c r="H43" i="1"/>
  <c r="J42" i="1"/>
  <c r="I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I35" i="1"/>
  <c r="H35" i="1"/>
  <c r="J34" i="1"/>
  <c r="J15" i="1"/>
  <c r="J16" i="1"/>
  <c r="J17" i="1"/>
  <c r="J18" i="1"/>
  <c r="J19" i="1"/>
  <c r="J20" i="1"/>
  <c r="J21" i="1"/>
  <c r="J22" i="1"/>
  <c r="J9" i="1"/>
  <c r="O22" i="1"/>
  <c r="N12" i="1"/>
  <c r="N15" i="1"/>
  <c r="N16" i="1"/>
  <c r="N17" i="1"/>
  <c r="N18" i="1"/>
  <c r="N19" i="1"/>
  <c r="N20" i="1"/>
  <c r="N21" i="1"/>
  <c r="N22" i="1"/>
  <c r="H12" i="1"/>
  <c r="H15" i="1"/>
  <c r="H16" i="1"/>
  <c r="H17" i="1"/>
  <c r="H18" i="1"/>
  <c r="H19" i="1"/>
  <c r="H20" i="1"/>
  <c r="H21" i="1"/>
  <c r="H22" i="1"/>
  <c r="H9" i="1"/>
  <c r="F12" i="1"/>
  <c r="I12" i="1"/>
  <c r="F15" i="1"/>
  <c r="I15" i="1"/>
  <c r="F16" i="1"/>
  <c r="I16" i="1"/>
  <c r="F17" i="1"/>
  <c r="I17" i="1"/>
  <c r="F19" i="1"/>
  <c r="I19" i="1"/>
  <c r="F9" i="1"/>
  <c r="I9" i="1"/>
</calcChain>
</file>

<file path=xl/sharedStrings.xml><?xml version="1.0" encoding="utf-8"?>
<sst xmlns="http://schemas.openxmlformats.org/spreadsheetml/2006/main" count="60" uniqueCount="35">
  <si>
    <t>Condition Number</t>
  </si>
  <si>
    <t>Run Number</t>
  </si>
  <si>
    <t>Date</t>
  </si>
  <si>
    <t>Time</t>
  </si>
  <si>
    <t>Wave Frequency (Hz)</t>
  </si>
  <si>
    <t>Wave Period (s)</t>
  </si>
  <si>
    <t>Wave Height (m)</t>
  </si>
  <si>
    <t>Wave Height (mm)</t>
  </si>
  <si>
    <t>Comments</t>
  </si>
  <si>
    <t>MEASURED DATA - From LABVIEW</t>
  </si>
  <si>
    <t>Repeat of run 1. Roll and pitch motions are swapped. Corrected for next run.</t>
  </si>
  <si>
    <t>Repeat of run 5.</t>
  </si>
  <si>
    <t>INPUT</t>
  </si>
  <si>
    <t>-</t>
  </si>
  <si>
    <t>Repeat of run 36</t>
  </si>
  <si>
    <t>Dud Run - no  wave probes</t>
  </si>
  <si>
    <t>Wave profile unsteady</t>
  </si>
  <si>
    <t>Wave profile terrible</t>
  </si>
  <si>
    <t>Repeat run</t>
  </si>
  <si>
    <t>Dud Run - no wave probes</t>
  </si>
  <si>
    <t xml:space="preserve">Repeat of run 67 </t>
  </si>
  <si>
    <t>Repeat of run 34</t>
  </si>
  <si>
    <t>Repeat of run 72</t>
  </si>
  <si>
    <t>Qualysis missed body 1</t>
  </si>
  <si>
    <t xml:space="preserve"> large heave and surge of Floe B</t>
  </si>
  <si>
    <t>Fluid entered Floe B possibly at the end of the run</t>
  </si>
  <si>
    <t>Rerun of run 1.  Floe B not found by Qualysis, motions recorded from qualysis ball, not the floe.</t>
  </si>
  <si>
    <t>Repeat of run 1. Missing about half of  Floe B data</t>
  </si>
  <si>
    <t>Motions for  Floe B corrupt.</t>
  </si>
  <si>
    <t>Fluid entered Floe B slowly - tw as much as run 48</t>
  </si>
  <si>
    <t>TEST RUN. Two floes,  Floe NB without barrier,  Floe B with barrier. Motion recorded from qualsysis ball, not the centre of the floe</t>
  </si>
  <si>
    <t>Experiment Runsheet</t>
  </si>
  <si>
    <t>Single-Floe Experiments</t>
  </si>
  <si>
    <t>Australian Maritime College, 1-5 July 2013</t>
  </si>
  <si>
    <t>Prepared by Benjamin French &amp; Lucas Yiew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</si>
</sst>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3F3F76"/>
      <name val="Calibri"/>
      <scheme val="minor"/>
    </font>
    <font>
      <b/>
      <sz val="12"/>
      <color rgb="FFFF0000"/>
      <name val="Calibri"/>
      <scheme val="minor"/>
    </font>
    <font>
      <sz val="12"/>
      <color rgb="FF3F3F76"/>
      <name val="Calibri"/>
      <scheme val="minor"/>
    </font>
    <font>
      <b/>
      <sz val="12"/>
      <color rgb="FFFA7D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double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double">
        <color auto="1"/>
      </top>
      <bottom style="medium">
        <color theme="4" tint="0.39997558519241921"/>
      </bottom>
      <diagonal/>
    </border>
    <border>
      <left/>
      <right/>
      <top style="double">
        <color auto="1"/>
      </top>
      <bottom style="medium">
        <color theme="4" tint="0.39997558519241921"/>
      </bottom>
      <diagonal/>
    </border>
    <border>
      <left/>
      <right style="thin">
        <color rgb="FF7F7F7F"/>
      </right>
      <top style="double">
        <color auto="1"/>
      </top>
      <bottom style="medium">
        <color theme="4" tint="0.39997558519241921"/>
      </bottom>
      <diagonal/>
    </border>
    <border>
      <left style="thin">
        <color rgb="FF7F7F7F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thin">
        <color rgb="FF7F7F7F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rgb="FF7F7F7F"/>
      </right>
      <top/>
      <bottom style="double">
        <color auto="1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2" applyNumberFormat="0" applyAlignment="0" applyProtection="0"/>
    <xf numFmtId="0" fontId="2" fillId="4" borderId="3" applyNumberFormat="0" applyFont="0" applyAlignment="0" applyProtection="0"/>
    <xf numFmtId="0" fontId="7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/>
    <xf numFmtId="0" fontId="6" fillId="4" borderId="3" xfId="4" applyFont="1" applyAlignment="1">
      <alignment horizontal="center"/>
    </xf>
    <xf numFmtId="0" fontId="7" fillId="0" borderId="18" xfId="5"/>
    <xf numFmtId="0" fontId="3" fillId="0" borderId="1" xfId="1"/>
    <xf numFmtId="0" fontId="3" fillId="0" borderId="1" xfId="1" applyFill="1" applyAlignment="1">
      <alignment horizontal="center" wrapText="1"/>
    </xf>
    <xf numFmtId="0" fontId="3" fillId="0" borderId="1" xfId="1" applyFill="1" applyAlignment="1">
      <alignment horizontal="center" wrapText="1"/>
    </xf>
    <xf numFmtId="0" fontId="10" fillId="2" borderId="4" xfId="2" applyFont="1" applyBorder="1" applyAlignment="1">
      <alignment horizontal="center" vertical="center"/>
    </xf>
    <xf numFmtId="0" fontId="9" fillId="2" borderId="2" xfId="2" applyFont="1"/>
    <xf numFmtId="14" fontId="9" fillId="2" borderId="2" xfId="2" applyNumberFormat="1" applyFont="1"/>
    <xf numFmtId="20" fontId="9" fillId="2" borderId="2" xfId="2" applyNumberFormat="1" applyFont="1"/>
    <xf numFmtId="2" fontId="9" fillId="2" borderId="2" xfId="2" applyNumberFormat="1" applyFont="1"/>
    <xf numFmtId="2" fontId="11" fillId="3" borderId="2" xfId="3" applyNumberFormat="1" applyFont="1"/>
    <xf numFmtId="0" fontId="11" fillId="3" borderId="2" xfId="3" applyFont="1"/>
    <xf numFmtId="164" fontId="11" fillId="3" borderId="2" xfId="3" applyNumberFormat="1" applyFont="1"/>
    <xf numFmtId="0" fontId="9" fillId="2" borderId="13" xfId="2" applyFont="1" applyBorder="1" applyAlignment="1">
      <alignment horizontal="left"/>
    </xf>
    <xf numFmtId="0" fontId="9" fillId="2" borderId="14" xfId="2" applyFont="1" applyBorder="1" applyAlignment="1">
      <alignment horizontal="left"/>
    </xf>
    <xf numFmtId="0" fontId="9" fillId="2" borderId="15" xfId="2" applyFont="1" applyBorder="1" applyAlignment="1">
      <alignment horizontal="left"/>
    </xf>
    <xf numFmtId="0" fontId="10" fillId="2" borderId="5" xfId="2" applyFont="1" applyBorder="1" applyAlignment="1">
      <alignment horizontal="center" vertical="center"/>
    </xf>
    <xf numFmtId="0" fontId="12" fillId="2" borderId="2" xfId="2" applyFont="1"/>
    <xf numFmtId="14" fontId="12" fillId="2" borderId="2" xfId="2" applyNumberFormat="1" applyFont="1"/>
    <xf numFmtId="20" fontId="12" fillId="2" borderId="2" xfId="2" applyNumberFormat="1" applyFont="1"/>
    <xf numFmtId="2" fontId="12" fillId="2" borderId="2" xfId="2" applyNumberFormat="1" applyFont="1"/>
    <xf numFmtId="2" fontId="13" fillId="3" borderId="2" xfId="3" applyNumberFormat="1" applyFont="1"/>
    <xf numFmtId="0" fontId="13" fillId="3" borderId="2" xfId="3" applyFont="1"/>
    <xf numFmtId="164" fontId="13" fillId="3" borderId="2" xfId="3" applyNumberFormat="1" applyFont="1"/>
    <xf numFmtId="0" fontId="12" fillId="2" borderId="13" xfId="2" applyFont="1" applyBorder="1" applyAlignment="1">
      <alignment horizontal="left"/>
    </xf>
    <xf numFmtId="0" fontId="12" fillId="2" borderId="14" xfId="2" applyFont="1" applyBorder="1" applyAlignment="1">
      <alignment horizontal="left"/>
    </xf>
    <xf numFmtId="0" fontId="12" fillId="2" borderId="15" xfId="2" applyFont="1" applyBorder="1" applyAlignment="1">
      <alignment horizontal="left"/>
    </xf>
    <xf numFmtId="0" fontId="12" fillId="2" borderId="5" xfId="2" applyFont="1" applyBorder="1"/>
    <xf numFmtId="20" fontId="12" fillId="2" borderId="5" xfId="2" applyNumberFormat="1" applyFont="1" applyBorder="1"/>
    <xf numFmtId="2" fontId="12" fillId="2" borderId="5" xfId="2" applyNumberFormat="1" applyFont="1" applyBorder="1"/>
    <xf numFmtId="2" fontId="13" fillId="3" borderId="5" xfId="3" applyNumberFormat="1" applyFont="1" applyBorder="1"/>
    <xf numFmtId="0" fontId="13" fillId="3" borderId="5" xfId="3" applyFont="1" applyBorder="1"/>
    <xf numFmtId="164" fontId="13" fillId="3" borderId="5" xfId="3" applyNumberFormat="1" applyFont="1" applyBorder="1"/>
    <xf numFmtId="0" fontId="10" fillId="2" borderId="6" xfId="2" applyFont="1" applyBorder="1" applyAlignment="1">
      <alignment horizontal="center" vertical="center"/>
    </xf>
    <xf numFmtId="0" fontId="12" fillId="2" borderId="7" xfId="2" applyFont="1" applyBorder="1"/>
    <xf numFmtId="14" fontId="12" fillId="2" borderId="7" xfId="2" applyNumberFormat="1" applyFont="1" applyBorder="1"/>
    <xf numFmtId="20" fontId="12" fillId="2" borderId="7" xfId="2" applyNumberFormat="1" applyFont="1" applyBorder="1"/>
    <xf numFmtId="2" fontId="12" fillId="2" borderId="7" xfId="2" applyNumberFormat="1" applyFont="1" applyBorder="1"/>
    <xf numFmtId="2" fontId="8" fillId="3" borderId="16" xfId="3" applyNumberFormat="1" applyFont="1" applyBorder="1"/>
    <xf numFmtId="0" fontId="13" fillId="3" borderId="7" xfId="3" applyFont="1" applyBorder="1"/>
    <xf numFmtId="2" fontId="13" fillId="3" borderId="7" xfId="3" applyNumberFormat="1" applyFont="1" applyBorder="1"/>
    <xf numFmtId="164" fontId="13" fillId="3" borderId="7" xfId="3" applyNumberFormat="1" applyFont="1" applyBorder="1"/>
    <xf numFmtId="2" fontId="13" fillId="3" borderId="16" xfId="3" applyNumberFormat="1" applyFont="1" applyBorder="1"/>
    <xf numFmtId="0" fontId="12" fillId="2" borderId="10" xfId="2" applyFont="1" applyBorder="1" applyAlignment="1">
      <alignment horizontal="left"/>
    </xf>
    <xf numFmtId="0" fontId="12" fillId="2" borderId="11" xfId="2" applyFont="1" applyBorder="1" applyAlignment="1">
      <alignment horizontal="left"/>
    </xf>
    <xf numFmtId="0" fontId="12" fillId="2" borderId="12" xfId="2" applyFont="1" applyBorder="1" applyAlignment="1">
      <alignment horizontal="left"/>
    </xf>
    <xf numFmtId="2" fontId="13" fillId="3" borderId="2" xfId="3" applyNumberFormat="1" applyFont="1" applyBorder="1"/>
    <xf numFmtId="2" fontId="11" fillId="3" borderId="2" xfId="3" applyNumberFormat="1" applyFont="1" applyBorder="1"/>
    <xf numFmtId="20" fontId="12" fillId="2" borderId="13" xfId="2" applyNumberFormat="1" applyFont="1" applyBorder="1" applyAlignment="1">
      <alignment horizontal="left"/>
    </xf>
    <xf numFmtId="20" fontId="12" fillId="2" borderId="14" xfId="2" applyNumberFormat="1" applyFont="1" applyBorder="1" applyAlignment="1">
      <alignment horizontal="left"/>
    </xf>
    <xf numFmtId="20" fontId="12" fillId="2" borderId="15" xfId="2" applyNumberFormat="1" applyFont="1" applyBorder="1" applyAlignment="1">
      <alignment horizontal="left"/>
    </xf>
    <xf numFmtId="0" fontId="12" fillId="2" borderId="13" xfId="2" applyFont="1" applyBorder="1" applyAlignment="1">
      <alignment horizontal="left"/>
    </xf>
    <xf numFmtId="0" fontId="12" fillId="2" borderId="14" xfId="2" applyFont="1" applyBorder="1" applyAlignment="1">
      <alignment horizontal="left"/>
    </xf>
    <xf numFmtId="0" fontId="12" fillId="2" borderId="15" xfId="2" applyFont="1" applyBorder="1" applyAlignment="1">
      <alignment horizontal="left"/>
    </xf>
    <xf numFmtId="0" fontId="12" fillId="2" borderId="2" xfId="2" applyFont="1" applyBorder="1"/>
    <xf numFmtId="14" fontId="12" fillId="2" borderId="2" xfId="2" applyNumberFormat="1" applyFont="1" applyBorder="1"/>
    <xf numFmtId="20" fontId="12" fillId="2" borderId="2" xfId="2" applyNumberFormat="1" applyFont="1" applyBorder="1"/>
    <xf numFmtId="2" fontId="12" fillId="2" borderId="2" xfId="2" applyNumberFormat="1" applyFont="1" applyBorder="1"/>
    <xf numFmtId="0" fontId="10" fillId="2" borderId="8" xfId="2" applyFont="1" applyBorder="1" applyAlignment="1">
      <alignment horizontal="center" vertical="center"/>
    </xf>
    <xf numFmtId="0" fontId="12" fillId="2" borderId="8" xfId="2" applyFont="1" applyBorder="1"/>
    <xf numFmtId="14" fontId="12" fillId="2" borderId="8" xfId="2" applyNumberFormat="1" applyFont="1" applyBorder="1"/>
    <xf numFmtId="20" fontId="12" fillId="2" borderId="8" xfId="2" applyNumberFormat="1" applyFont="1" applyBorder="1"/>
    <xf numFmtId="2" fontId="12" fillId="2" borderId="8" xfId="2" applyNumberFormat="1" applyFont="1" applyBorder="1"/>
    <xf numFmtId="2" fontId="13" fillId="3" borderId="8" xfId="3" applyNumberFormat="1" applyFont="1" applyBorder="1"/>
    <xf numFmtId="0" fontId="12" fillId="2" borderId="9" xfId="2" applyFont="1" applyBorder="1"/>
    <xf numFmtId="0" fontId="13" fillId="3" borderId="9" xfId="3" applyFont="1" applyBorder="1"/>
    <xf numFmtId="2" fontId="13" fillId="3" borderId="9" xfId="3" applyNumberFormat="1" applyFont="1" applyBorder="1"/>
    <xf numFmtId="164" fontId="13" fillId="3" borderId="9" xfId="3" applyNumberFormat="1" applyFont="1" applyBorder="1"/>
    <xf numFmtId="0" fontId="12" fillId="2" borderId="17" xfId="2" applyFont="1" applyBorder="1" applyAlignment="1">
      <alignment horizontal="left"/>
    </xf>
    <xf numFmtId="0" fontId="12" fillId="2" borderId="19" xfId="2" applyFont="1" applyBorder="1" applyAlignment="1">
      <alignment horizontal="left"/>
    </xf>
    <xf numFmtId="0" fontId="12" fillId="2" borderId="20" xfId="2" applyFont="1" applyBorder="1" applyAlignment="1">
      <alignment horizontal="left"/>
    </xf>
    <xf numFmtId="0" fontId="1" fillId="0" borderId="0" xfId="0" applyFont="1"/>
    <xf numFmtId="0" fontId="3" fillId="0" borderId="1" xfId="1" applyFill="1" applyAlignment="1">
      <alignment horizontal="center"/>
    </xf>
  </cellXfs>
  <cellStyles count="8">
    <cellStyle name="Calculation" xfId="3" builtinId="22"/>
    <cellStyle name="Followed Hyperlink" xfId="7" builtinId="9" hidden="1"/>
    <cellStyle name="Heading 1" xfId="5" builtinId="16"/>
    <cellStyle name="Heading 2" xfId="1" builtinId="17"/>
    <cellStyle name="Hyperlink" xfId="6" builtinId="8" hidden="1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abSelected="1" workbookViewId="0">
      <pane ySplit="8" topLeftCell="A9" activePane="bottomLeft" state="frozen"/>
      <selection pane="bottomLeft" activeCell="R4" sqref="R4"/>
    </sheetView>
  </sheetViews>
  <sheetFormatPr baseColWidth="10" defaultColWidth="8.83203125" defaultRowHeight="14" x14ac:dyDescent="0"/>
  <cols>
    <col min="1" max="1" width="9.6640625" bestFit="1" customWidth="1"/>
    <col min="2" max="2" width="8.33203125" bestFit="1" customWidth="1"/>
    <col min="3" max="3" width="10.6640625" bestFit="1" customWidth="1"/>
    <col min="4" max="4" width="6.1640625" bestFit="1" customWidth="1"/>
    <col min="5" max="5" width="11.33203125" customWidth="1"/>
    <col min="6" max="6" width="10.6640625" hidden="1" customWidth="1"/>
    <col min="7" max="7" width="7.1640625" customWidth="1"/>
    <col min="8" max="10" width="0" hidden="1" customWidth="1"/>
    <col min="11" max="11" width="11" customWidth="1"/>
    <col min="12" max="12" width="0" hidden="1" customWidth="1"/>
    <col min="13" max="13" width="17.5" customWidth="1"/>
    <col min="14" max="15" width="0" hidden="1" customWidth="1"/>
    <col min="19" max="19" width="8.83203125" customWidth="1"/>
    <col min="20" max="20" width="8.83203125" style="1" customWidth="1"/>
    <col min="21" max="21" width="8.1640625" style="1" customWidth="1"/>
  </cols>
  <sheetData>
    <row r="1" spans="1:21" s="1" customFormat="1" ht="20" thickBot="1">
      <c r="A1" s="3" t="s">
        <v>32</v>
      </c>
      <c r="B1" s="3"/>
    </row>
    <row r="2" spans="1:21" s="1" customFormat="1" ht="21" thickTop="1" thickBot="1">
      <c r="A2" s="3" t="s">
        <v>33</v>
      </c>
      <c r="B2" s="3"/>
    </row>
    <row r="3" spans="1:21" s="1" customFormat="1" ht="18" thickTop="1" thickBot="1">
      <c r="A3" s="4" t="s">
        <v>31</v>
      </c>
      <c r="B3" s="4"/>
    </row>
    <row r="4" spans="1:21" s="1" customFormat="1" ht="18" thickTop="1" thickBot="1">
      <c r="A4" s="4" t="s">
        <v>34</v>
      </c>
      <c r="B4" s="4"/>
    </row>
    <row r="5" spans="1:21" s="1" customFormat="1" ht="15" thickTop="1"/>
    <row r="6" spans="1:21" s="1" customFormat="1"/>
    <row r="7" spans="1:21">
      <c r="E7" s="2" t="s">
        <v>12</v>
      </c>
      <c r="F7" s="2"/>
      <c r="G7" s="2"/>
      <c r="H7" s="2"/>
      <c r="I7" s="2"/>
      <c r="J7" s="2"/>
      <c r="K7" s="2" t="s">
        <v>9</v>
      </c>
      <c r="L7" s="2"/>
      <c r="M7" s="2"/>
      <c r="N7" s="2"/>
      <c r="O7" s="2"/>
    </row>
    <row r="8" spans="1:21" s="74" customFormat="1" ht="55.5" customHeight="1" thickBot="1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5</v>
      </c>
      <c r="J8" s="5" t="s">
        <v>6</v>
      </c>
      <c r="K8" s="5" t="s">
        <v>4</v>
      </c>
      <c r="L8" s="5" t="s">
        <v>5</v>
      </c>
      <c r="M8" s="5" t="s">
        <v>7</v>
      </c>
      <c r="N8" s="5" t="s">
        <v>5</v>
      </c>
      <c r="O8" s="5" t="s">
        <v>6</v>
      </c>
      <c r="P8" s="6" t="s">
        <v>8</v>
      </c>
      <c r="Q8" s="6"/>
      <c r="R8" s="6"/>
      <c r="S8" s="6"/>
      <c r="T8" s="6"/>
      <c r="U8" s="6"/>
    </row>
    <row r="9" spans="1:21" ht="17" thickTop="1" thickBot="1">
      <c r="A9" s="7">
        <v>1</v>
      </c>
      <c r="B9" s="8">
        <v>1</v>
      </c>
      <c r="C9" s="9">
        <v>41457</v>
      </c>
      <c r="D9" s="10">
        <v>0.53541666666666665</v>
      </c>
      <c r="E9" s="11">
        <v>1.5</v>
      </c>
      <c r="F9" s="12">
        <f>1/E9</f>
        <v>0.66666666666666663</v>
      </c>
      <c r="G9" s="8">
        <v>0.02</v>
      </c>
      <c r="H9" s="13">
        <f>G9*1000</f>
        <v>20</v>
      </c>
      <c r="I9" s="12" t="e">
        <f>F9*SQRT(#REF!)</f>
        <v>#REF!</v>
      </c>
      <c r="J9" s="14" t="e">
        <f>G9*#REF!</f>
        <v>#REF!</v>
      </c>
      <c r="K9" s="11">
        <v>1.5</v>
      </c>
      <c r="L9" s="12">
        <f>1/K9</f>
        <v>0.66666666666666663</v>
      </c>
      <c r="M9" s="8">
        <v>19.46</v>
      </c>
      <c r="N9" s="12" t="e">
        <f>L9*SQRT(#REF!)</f>
        <v>#REF!</v>
      </c>
      <c r="O9" s="12" t="e">
        <f>M9*#REF!/1000</f>
        <v>#REF!</v>
      </c>
      <c r="P9" s="15" t="s">
        <v>30</v>
      </c>
      <c r="Q9" s="16"/>
      <c r="R9" s="16"/>
      <c r="S9" s="16"/>
      <c r="T9" s="16"/>
      <c r="U9" s="17"/>
    </row>
    <row r="10" spans="1:21" s="1" customFormat="1" ht="16" thickBot="1">
      <c r="A10" s="18"/>
      <c r="B10" s="8">
        <v>2</v>
      </c>
      <c r="C10" s="9">
        <v>41457</v>
      </c>
      <c r="D10" s="10">
        <v>0.60416666666666663</v>
      </c>
      <c r="E10" s="11">
        <v>1.5</v>
      </c>
      <c r="F10" s="12">
        <f>1/E10</f>
        <v>0.66666666666666663</v>
      </c>
      <c r="G10" s="8">
        <v>0.02</v>
      </c>
      <c r="H10" s="13">
        <f>G10*1000</f>
        <v>20</v>
      </c>
      <c r="I10" s="12" t="e">
        <f>F10*SQRT(#REF!)</f>
        <v>#REF!</v>
      </c>
      <c r="J10" s="14" t="e">
        <f>G10*#REF!</f>
        <v>#REF!</v>
      </c>
      <c r="K10" s="11">
        <v>1.4990000000000001</v>
      </c>
      <c r="L10" s="12">
        <f t="shared" ref="L10:L82" si="0">1/K10</f>
        <v>0.66711140760507004</v>
      </c>
      <c r="M10" s="8">
        <v>17.52</v>
      </c>
      <c r="N10" s="12" t="e">
        <f>L10*SQRT(#REF!)</f>
        <v>#REF!</v>
      </c>
      <c r="O10" s="12" t="e">
        <f>M10*#REF!/1000</f>
        <v>#REF!</v>
      </c>
      <c r="P10" s="15" t="s">
        <v>26</v>
      </c>
      <c r="Q10" s="16"/>
      <c r="R10" s="16"/>
      <c r="S10" s="16"/>
      <c r="T10" s="16"/>
      <c r="U10" s="17"/>
    </row>
    <row r="11" spans="1:21" s="1" customFormat="1" ht="16" thickBot="1">
      <c r="A11" s="18"/>
      <c r="B11" s="8">
        <v>3</v>
      </c>
      <c r="C11" s="9">
        <v>41457</v>
      </c>
      <c r="D11" s="10">
        <v>0.63055555555555554</v>
      </c>
      <c r="E11" s="11">
        <v>1.5</v>
      </c>
      <c r="F11" s="12">
        <f>1/E11</f>
        <v>0.66666666666666663</v>
      </c>
      <c r="G11" s="8">
        <v>0.02</v>
      </c>
      <c r="H11" s="13">
        <f>G11*1000</f>
        <v>20</v>
      </c>
      <c r="I11" s="12" t="e">
        <f>F11*SQRT(#REF!)</f>
        <v>#REF!</v>
      </c>
      <c r="J11" s="14" t="e">
        <f>G11*#REF!</f>
        <v>#REF!</v>
      </c>
      <c r="K11" s="11">
        <v>1.5</v>
      </c>
      <c r="L11" s="12">
        <f t="shared" si="0"/>
        <v>0.66666666666666663</v>
      </c>
      <c r="M11" s="8">
        <v>16.68</v>
      </c>
      <c r="N11" s="12" t="e">
        <f>L11*SQRT(#REF!)</f>
        <v>#REF!</v>
      </c>
      <c r="O11" s="12" t="e">
        <f>M11*#REF!/1000</f>
        <v>#REF!</v>
      </c>
      <c r="P11" s="15" t="s">
        <v>27</v>
      </c>
      <c r="Q11" s="16"/>
      <c r="R11" s="16"/>
      <c r="S11" s="16"/>
      <c r="T11" s="16"/>
      <c r="U11" s="17"/>
    </row>
    <row r="12" spans="1:21" ht="16" thickBot="1">
      <c r="A12" s="18"/>
      <c r="B12" s="19">
        <v>4</v>
      </c>
      <c r="C12" s="20">
        <v>41457</v>
      </c>
      <c r="D12" s="21">
        <v>0.64027777777777783</v>
      </c>
      <c r="E12" s="22">
        <v>1.5</v>
      </c>
      <c r="F12" s="23">
        <f t="shared" ref="F12:F19" si="1">1/E12</f>
        <v>0.66666666666666663</v>
      </c>
      <c r="G12" s="19">
        <v>0.02</v>
      </c>
      <c r="H12" s="24">
        <f t="shared" ref="H12:H82" si="2">G12*1000</f>
        <v>20</v>
      </c>
      <c r="I12" s="23" t="e">
        <f>F12*SQRT(#REF!)</f>
        <v>#REF!</v>
      </c>
      <c r="J12" s="25" t="e">
        <f>G12*#REF!</f>
        <v>#REF!</v>
      </c>
      <c r="K12" s="22">
        <v>1.5</v>
      </c>
      <c r="L12" s="23">
        <f>1/K12</f>
        <v>0.66666666666666663</v>
      </c>
      <c r="M12" s="19">
        <v>18.98</v>
      </c>
      <c r="N12" s="23" t="e">
        <f>L12*SQRT(#REF!)</f>
        <v>#REF!</v>
      </c>
      <c r="O12" s="23" t="e">
        <f>M12*#REF!/1000</f>
        <v>#REF!</v>
      </c>
      <c r="P12" s="26" t="s">
        <v>10</v>
      </c>
      <c r="Q12" s="27"/>
      <c r="R12" s="27"/>
      <c r="S12" s="27"/>
      <c r="T12" s="27"/>
      <c r="U12" s="28"/>
    </row>
    <row r="13" spans="1:21" s="1" customFormat="1" ht="16" thickBot="1">
      <c r="A13" s="18"/>
      <c r="B13" s="8">
        <v>5</v>
      </c>
      <c r="C13" s="9">
        <v>41457</v>
      </c>
      <c r="D13" s="10">
        <v>0.64652777777777781</v>
      </c>
      <c r="E13" s="11">
        <v>1.25</v>
      </c>
      <c r="F13" s="12">
        <f t="shared" si="1"/>
        <v>0.8</v>
      </c>
      <c r="G13" s="8">
        <v>0.02</v>
      </c>
      <c r="H13" s="13">
        <f t="shared" si="2"/>
        <v>20</v>
      </c>
      <c r="I13" s="12" t="e">
        <f>F13*SQRT(#REF!)</f>
        <v>#REF!</v>
      </c>
      <c r="J13" s="14" t="e">
        <f>G13*#REF!</f>
        <v>#REF!</v>
      </c>
      <c r="K13" s="11">
        <v>1.25</v>
      </c>
      <c r="L13" s="12">
        <f>1/K13</f>
        <v>0.8</v>
      </c>
      <c r="M13" s="8">
        <v>17.36</v>
      </c>
      <c r="N13" s="12" t="e">
        <f>L13*SQRT(#REF!)</f>
        <v>#REF!</v>
      </c>
      <c r="O13" s="12" t="e">
        <f>M13*#REF!/1000</f>
        <v>#REF!</v>
      </c>
      <c r="P13" s="15" t="s">
        <v>28</v>
      </c>
      <c r="Q13" s="16"/>
      <c r="R13" s="16"/>
      <c r="S13" s="16"/>
      <c r="T13" s="16"/>
      <c r="U13" s="17"/>
    </row>
    <row r="14" spans="1:21" s="1" customFormat="1" ht="16" thickBot="1">
      <c r="A14" s="18"/>
      <c r="B14" s="19">
        <v>6</v>
      </c>
      <c r="C14" s="20">
        <v>41457</v>
      </c>
      <c r="D14" s="21">
        <v>0.65347222222222223</v>
      </c>
      <c r="E14" s="22">
        <v>1.25</v>
      </c>
      <c r="F14" s="23">
        <f t="shared" si="1"/>
        <v>0.8</v>
      </c>
      <c r="G14" s="19">
        <v>0.02</v>
      </c>
      <c r="H14" s="24">
        <f t="shared" si="2"/>
        <v>20</v>
      </c>
      <c r="I14" s="23" t="e">
        <f>F14*SQRT(#REF!)</f>
        <v>#REF!</v>
      </c>
      <c r="J14" s="25" t="e">
        <f>G14*#REF!</f>
        <v>#REF!</v>
      </c>
      <c r="K14" s="22">
        <v>1.25</v>
      </c>
      <c r="L14" s="23">
        <f>1/K14</f>
        <v>0.8</v>
      </c>
      <c r="M14" s="19">
        <v>16.59</v>
      </c>
      <c r="N14" s="23" t="e">
        <f>L14*SQRT(#REF!)</f>
        <v>#REF!</v>
      </c>
      <c r="O14" s="23" t="e">
        <f>M14*#REF!/1000</f>
        <v>#REF!</v>
      </c>
      <c r="P14" s="26" t="s">
        <v>11</v>
      </c>
      <c r="Q14" s="27"/>
      <c r="R14" s="27"/>
      <c r="S14" s="27"/>
      <c r="T14" s="27"/>
      <c r="U14" s="28"/>
    </row>
    <row r="15" spans="1:21" ht="16" thickBot="1">
      <c r="A15" s="18"/>
      <c r="B15" s="19">
        <v>7</v>
      </c>
      <c r="C15" s="20">
        <v>41457</v>
      </c>
      <c r="D15" s="21">
        <v>0.66180555555555554</v>
      </c>
      <c r="E15" s="22">
        <v>1.05</v>
      </c>
      <c r="F15" s="23">
        <f t="shared" si="1"/>
        <v>0.95238095238095233</v>
      </c>
      <c r="G15" s="19">
        <v>0.02</v>
      </c>
      <c r="H15" s="24">
        <f t="shared" si="2"/>
        <v>20</v>
      </c>
      <c r="I15" s="23" t="e">
        <f>F15*SQRT(#REF!)</f>
        <v>#REF!</v>
      </c>
      <c r="J15" s="25" t="e">
        <f>G15*#REF!</f>
        <v>#REF!</v>
      </c>
      <c r="K15" s="22">
        <v>1.0489999999999999</v>
      </c>
      <c r="L15" s="23">
        <f t="shared" si="0"/>
        <v>0.95328884652049573</v>
      </c>
      <c r="M15" s="19">
        <v>17.55</v>
      </c>
      <c r="N15" s="23" t="e">
        <f>L15*SQRT(#REF!)</f>
        <v>#REF!</v>
      </c>
      <c r="O15" s="23" t="e">
        <f>M15*#REF!/1000</f>
        <v>#REF!</v>
      </c>
      <c r="P15" s="26"/>
      <c r="Q15" s="27"/>
      <c r="R15" s="27"/>
      <c r="S15" s="27"/>
      <c r="T15" s="27"/>
      <c r="U15" s="28"/>
    </row>
    <row r="16" spans="1:21" ht="16" thickBot="1">
      <c r="A16" s="18"/>
      <c r="B16" s="19">
        <v>8</v>
      </c>
      <c r="C16" s="20">
        <v>41457</v>
      </c>
      <c r="D16" s="21">
        <v>0.66597222222222219</v>
      </c>
      <c r="E16" s="22">
        <v>0.9</v>
      </c>
      <c r="F16" s="23">
        <f t="shared" si="1"/>
        <v>1.1111111111111112</v>
      </c>
      <c r="G16" s="19">
        <v>0.02</v>
      </c>
      <c r="H16" s="24">
        <f t="shared" si="2"/>
        <v>20</v>
      </c>
      <c r="I16" s="23" t="e">
        <f>F16*SQRT(#REF!)</f>
        <v>#REF!</v>
      </c>
      <c r="J16" s="25" t="e">
        <f>G16*#REF!</f>
        <v>#REF!</v>
      </c>
      <c r="K16" s="22">
        <v>0.88949999999999996</v>
      </c>
      <c r="L16" s="23">
        <f t="shared" si="0"/>
        <v>1.1242270938729624</v>
      </c>
      <c r="M16" s="19">
        <v>16.91</v>
      </c>
      <c r="N16" s="23" t="e">
        <f>L16*SQRT(#REF!)</f>
        <v>#REF!</v>
      </c>
      <c r="O16" s="23" t="e">
        <f>M16*#REF!/1000</f>
        <v>#REF!</v>
      </c>
      <c r="P16" s="26"/>
      <c r="Q16" s="27"/>
      <c r="R16" s="27"/>
      <c r="S16" s="27"/>
      <c r="T16" s="27"/>
      <c r="U16" s="28"/>
    </row>
    <row r="17" spans="1:21" ht="16" thickBot="1">
      <c r="A17" s="18"/>
      <c r="B17" s="19">
        <v>9</v>
      </c>
      <c r="C17" s="20">
        <v>41457</v>
      </c>
      <c r="D17" s="19">
        <v>16.059999999999999</v>
      </c>
      <c r="E17" s="22">
        <v>0.8</v>
      </c>
      <c r="F17" s="23">
        <f t="shared" si="1"/>
        <v>1.25</v>
      </c>
      <c r="G17" s="19">
        <v>0.02</v>
      </c>
      <c r="H17" s="24">
        <f t="shared" si="2"/>
        <v>20</v>
      </c>
      <c r="I17" s="23" t="e">
        <f>F17*SQRT(#REF!)</f>
        <v>#REF!</v>
      </c>
      <c r="J17" s="25" t="e">
        <f>G17*#REF!</f>
        <v>#REF!</v>
      </c>
      <c r="K17" s="22">
        <v>0.79969999999999997</v>
      </c>
      <c r="L17" s="23">
        <f t="shared" si="0"/>
        <v>1.2504689258471928</v>
      </c>
      <c r="M17" s="19">
        <v>17.5</v>
      </c>
      <c r="N17" s="23" t="e">
        <f>L17*SQRT(#REF!)</f>
        <v>#REF!</v>
      </c>
      <c r="O17" s="23" t="e">
        <f>M17*#REF!/1000</f>
        <v>#REF!</v>
      </c>
      <c r="P17" s="26"/>
      <c r="Q17" s="27"/>
      <c r="R17" s="27"/>
      <c r="S17" s="27"/>
      <c r="T17" s="27"/>
      <c r="U17" s="28"/>
    </row>
    <row r="18" spans="1:21" ht="16" thickBot="1">
      <c r="A18" s="18"/>
      <c r="B18" s="19">
        <v>10</v>
      </c>
      <c r="C18" s="20">
        <v>41457</v>
      </c>
      <c r="D18" s="21">
        <v>0.67638888888888893</v>
      </c>
      <c r="E18" s="22">
        <v>0.7</v>
      </c>
      <c r="F18" s="23">
        <f>1/E18</f>
        <v>1.4285714285714286</v>
      </c>
      <c r="G18" s="19">
        <v>0.02</v>
      </c>
      <c r="H18" s="24">
        <f t="shared" si="2"/>
        <v>20</v>
      </c>
      <c r="I18" s="23" t="e">
        <f>F18*SQRT(#REF!)</f>
        <v>#REF!</v>
      </c>
      <c r="J18" s="25" t="e">
        <f>G18*#REF!</f>
        <v>#REF!</v>
      </c>
      <c r="K18" s="22">
        <v>0.7</v>
      </c>
      <c r="L18" s="23">
        <f t="shared" si="0"/>
        <v>1.4285714285714286</v>
      </c>
      <c r="M18" s="19">
        <v>19.850000000000001</v>
      </c>
      <c r="N18" s="23" t="e">
        <f>L18*SQRT(#REF!)</f>
        <v>#REF!</v>
      </c>
      <c r="O18" s="23" t="e">
        <f>M18*#REF!/1000</f>
        <v>#REF!</v>
      </c>
      <c r="P18" s="26"/>
      <c r="Q18" s="27"/>
      <c r="R18" s="27"/>
      <c r="S18" s="27"/>
      <c r="T18" s="27"/>
      <c r="U18" s="28"/>
    </row>
    <row r="19" spans="1:21" ht="16" thickBot="1">
      <c r="A19" s="18"/>
      <c r="B19" s="19">
        <v>11</v>
      </c>
      <c r="C19" s="20">
        <v>41457</v>
      </c>
      <c r="D19" s="21">
        <v>0.68125000000000002</v>
      </c>
      <c r="E19" s="22">
        <v>0.65</v>
      </c>
      <c r="F19" s="23">
        <f t="shared" si="1"/>
        <v>1.5384615384615383</v>
      </c>
      <c r="G19" s="19">
        <v>0.02</v>
      </c>
      <c r="H19" s="24">
        <f t="shared" si="2"/>
        <v>20</v>
      </c>
      <c r="I19" s="23" t="e">
        <f>F19*SQRT(#REF!)</f>
        <v>#REF!</v>
      </c>
      <c r="J19" s="25" t="e">
        <f>G19*#REF!</f>
        <v>#REF!</v>
      </c>
      <c r="K19" s="22">
        <v>0.65</v>
      </c>
      <c r="L19" s="23">
        <f t="shared" si="0"/>
        <v>1.5384615384615383</v>
      </c>
      <c r="M19" s="19">
        <v>18.79</v>
      </c>
      <c r="N19" s="23" t="e">
        <f>L19*SQRT(#REF!)</f>
        <v>#REF!</v>
      </c>
      <c r="O19" s="23" t="e">
        <f>M19*#REF!/1000</f>
        <v>#REF!</v>
      </c>
      <c r="P19" s="26"/>
      <c r="Q19" s="27"/>
      <c r="R19" s="27"/>
      <c r="S19" s="27"/>
      <c r="T19" s="27"/>
      <c r="U19" s="28"/>
    </row>
    <row r="20" spans="1:21" ht="16" thickBot="1">
      <c r="A20" s="18"/>
      <c r="B20" s="19">
        <v>12</v>
      </c>
      <c r="C20" s="20">
        <v>41457</v>
      </c>
      <c r="D20" s="21">
        <v>0.68541666666666667</v>
      </c>
      <c r="E20" s="22">
        <v>0.6</v>
      </c>
      <c r="F20" s="23">
        <f t="shared" ref="F20:F62" si="3">1/E20</f>
        <v>1.6666666666666667</v>
      </c>
      <c r="G20" s="19">
        <v>0.02</v>
      </c>
      <c r="H20" s="24">
        <f t="shared" si="2"/>
        <v>20</v>
      </c>
      <c r="I20" s="23" t="e">
        <f>F20*SQRT(#REF!)</f>
        <v>#REF!</v>
      </c>
      <c r="J20" s="25" t="e">
        <f>G20*#REF!</f>
        <v>#REF!</v>
      </c>
      <c r="K20" s="22">
        <v>0.6</v>
      </c>
      <c r="L20" s="23">
        <f t="shared" si="0"/>
        <v>1.6666666666666667</v>
      </c>
      <c r="M20" s="19">
        <v>20.329999999999998</v>
      </c>
      <c r="N20" s="23" t="e">
        <f>L20*SQRT(#REF!)</f>
        <v>#REF!</v>
      </c>
      <c r="O20" s="23" t="e">
        <f>M20*#REF!/1000</f>
        <v>#REF!</v>
      </c>
      <c r="P20" s="26"/>
      <c r="Q20" s="27"/>
      <c r="R20" s="27"/>
      <c r="S20" s="27"/>
      <c r="T20" s="27"/>
      <c r="U20" s="28"/>
    </row>
    <row r="21" spans="1:21" ht="16" thickBot="1">
      <c r="A21" s="18"/>
      <c r="B21" s="19">
        <v>13</v>
      </c>
      <c r="C21" s="20">
        <v>41457</v>
      </c>
      <c r="D21" s="21">
        <v>0.69027777777777777</v>
      </c>
      <c r="E21" s="22">
        <v>0.55000000000000004</v>
      </c>
      <c r="F21" s="23">
        <f t="shared" si="3"/>
        <v>1.8181818181818181</v>
      </c>
      <c r="G21" s="19">
        <v>0.02</v>
      </c>
      <c r="H21" s="24">
        <f t="shared" si="2"/>
        <v>20</v>
      </c>
      <c r="I21" s="23" t="e">
        <f>F21*SQRT(#REF!)</f>
        <v>#REF!</v>
      </c>
      <c r="J21" s="25" t="e">
        <f>G21*#REF!</f>
        <v>#REF!</v>
      </c>
      <c r="K21" s="22">
        <v>0.55000000000000004</v>
      </c>
      <c r="L21" s="23">
        <f t="shared" si="0"/>
        <v>1.8181818181818181</v>
      </c>
      <c r="M21" s="19">
        <v>15.81</v>
      </c>
      <c r="N21" s="23" t="e">
        <f>L21*SQRT(#REF!)</f>
        <v>#REF!</v>
      </c>
      <c r="O21" s="23" t="e">
        <f>M21*#REF!/1000</f>
        <v>#REF!</v>
      </c>
      <c r="P21" s="26"/>
      <c r="Q21" s="27"/>
      <c r="R21" s="27"/>
      <c r="S21" s="27"/>
      <c r="T21" s="27"/>
      <c r="U21" s="28"/>
    </row>
    <row r="22" spans="1:21" ht="16" thickBot="1">
      <c r="A22" s="18"/>
      <c r="B22" s="19">
        <v>14</v>
      </c>
      <c r="C22" s="20">
        <v>41457</v>
      </c>
      <c r="D22" s="21">
        <v>0.69513888888888886</v>
      </c>
      <c r="E22" s="22">
        <v>0.5</v>
      </c>
      <c r="F22" s="23">
        <f t="shared" si="3"/>
        <v>2</v>
      </c>
      <c r="G22" s="19">
        <v>0.02</v>
      </c>
      <c r="H22" s="24">
        <f t="shared" si="2"/>
        <v>20</v>
      </c>
      <c r="I22" s="23" t="e">
        <f>F22*SQRT(#REF!)</f>
        <v>#REF!</v>
      </c>
      <c r="J22" s="25" t="e">
        <f>G22*#REF!</f>
        <v>#REF!</v>
      </c>
      <c r="K22" s="22">
        <v>0.5</v>
      </c>
      <c r="L22" s="23">
        <f t="shared" si="0"/>
        <v>2</v>
      </c>
      <c r="M22" s="19">
        <v>17.68</v>
      </c>
      <c r="N22" s="23" t="e">
        <f>L22*SQRT(#REF!)</f>
        <v>#REF!</v>
      </c>
      <c r="O22" s="23" t="e">
        <f>M22*#REF!</f>
        <v>#REF!</v>
      </c>
      <c r="P22" s="26"/>
      <c r="Q22" s="27"/>
      <c r="R22" s="27"/>
      <c r="S22" s="27"/>
      <c r="T22" s="27"/>
      <c r="U22" s="28"/>
    </row>
    <row r="23" spans="1:21" s="1" customFormat="1" ht="16" thickBot="1">
      <c r="A23" s="18"/>
      <c r="B23" s="19">
        <v>33</v>
      </c>
      <c r="C23" s="20">
        <v>41458</v>
      </c>
      <c r="D23" s="21">
        <v>0.49513888888888885</v>
      </c>
      <c r="E23" s="22">
        <v>1.6</v>
      </c>
      <c r="F23" s="23">
        <f t="shared" si="3"/>
        <v>0.625</v>
      </c>
      <c r="G23" s="19">
        <v>0.02</v>
      </c>
      <c r="H23" s="24">
        <f t="shared" si="2"/>
        <v>20</v>
      </c>
      <c r="I23" s="23" t="e">
        <f>F23*SQRT(#REF!)</f>
        <v>#REF!</v>
      </c>
      <c r="J23" s="25" t="e">
        <f>G23*#REF!</f>
        <v>#REF!</v>
      </c>
      <c r="K23" s="22">
        <v>1.6</v>
      </c>
      <c r="L23" s="23">
        <f t="shared" si="0"/>
        <v>0.625</v>
      </c>
      <c r="M23" s="19">
        <v>17.39</v>
      </c>
      <c r="N23" s="23" t="e">
        <f>L23*SQRT(#REF!)</f>
        <v>#REF!</v>
      </c>
      <c r="O23" s="23" t="e">
        <f>M23*#REF!</f>
        <v>#REF!</v>
      </c>
      <c r="P23" s="26"/>
      <c r="Q23" s="27"/>
      <c r="R23" s="27"/>
      <c r="S23" s="27"/>
      <c r="T23" s="27"/>
      <c r="U23" s="28"/>
    </row>
    <row r="24" spans="1:21" s="1" customFormat="1" ht="16" thickBot="1">
      <c r="A24" s="18"/>
      <c r="B24" s="19">
        <v>34</v>
      </c>
      <c r="C24" s="20">
        <v>41458</v>
      </c>
      <c r="D24" s="21">
        <v>0.50069444444444444</v>
      </c>
      <c r="E24" s="22">
        <v>1.7</v>
      </c>
      <c r="F24" s="23">
        <f t="shared" si="3"/>
        <v>0.58823529411764708</v>
      </c>
      <c r="G24" s="19">
        <v>0.02</v>
      </c>
      <c r="H24" s="24">
        <f t="shared" si="2"/>
        <v>20</v>
      </c>
      <c r="I24" s="23" t="e">
        <f>F24*SQRT(#REF!)</f>
        <v>#REF!</v>
      </c>
      <c r="J24" s="25" t="e">
        <f>G24*#REF!</f>
        <v>#REF!</v>
      </c>
      <c r="K24" s="22">
        <v>1.7</v>
      </c>
      <c r="L24" s="23">
        <f t="shared" si="0"/>
        <v>0.58823529411764708</v>
      </c>
      <c r="M24" s="19">
        <v>17.97</v>
      </c>
      <c r="N24" s="23" t="e">
        <f>L24*SQRT(#REF!)</f>
        <v>#REF!</v>
      </c>
      <c r="O24" s="23"/>
      <c r="P24" s="26"/>
      <c r="Q24" s="27"/>
      <c r="R24" s="27"/>
      <c r="S24" s="27"/>
      <c r="T24" s="27"/>
      <c r="U24" s="28"/>
    </row>
    <row r="25" spans="1:21" s="1" customFormat="1" ht="16" thickBot="1">
      <c r="A25" s="18"/>
      <c r="B25" s="29">
        <v>35</v>
      </c>
      <c r="C25" s="20">
        <v>41458</v>
      </c>
      <c r="D25" s="30">
        <v>0.50486111111111109</v>
      </c>
      <c r="E25" s="31">
        <v>1.8</v>
      </c>
      <c r="F25" s="32">
        <f t="shared" si="3"/>
        <v>0.55555555555555558</v>
      </c>
      <c r="G25" s="19">
        <v>0.02</v>
      </c>
      <c r="H25" s="33">
        <f t="shared" si="2"/>
        <v>20</v>
      </c>
      <c r="I25" s="32" t="e">
        <f>F25*SQRT(#REF!)</f>
        <v>#REF!</v>
      </c>
      <c r="J25" s="34" t="e">
        <f>G25*#REF!</f>
        <v>#REF!</v>
      </c>
      <c r="K25" s="31">
        <v>1.8</v>
      </c>
      <c r="L25" s="32">
        <f t="shared" si="0"/>
        <v>0.55555555555555558</v>
      </c>
      <c r="M25" s="29">
        <v>17.07</v>
      </c>
      <c r="N25" s="32" t="e">
        <f>L25*SQRT(#REF!)</f>
        <v>#REF!</v>
      </c>
      <c r="O25" s="32"/>
      <c r="P25" s="26"/>
      <c r="Q25" s="27"/>
      <c r="R25" s="27"/>
      <c r="S25" s="27"/>
      <c r="T25" s="27"/>
      <c r="U25" s="28"/>
    </row>
    <row r="26" spans="1:21" s="1" customFormat="1" ht="16" thickBot="1">
      <c r="A26" s="18"/>
      <c r="B26" s="8">
        <v>36</v>
      </c>
      <c r="C26" s="9">
        <v>41458</v>
      </c>
      <c r="D26" s="10">
        <v>0.50902777777777775</v>
      </c>
      <c r="E26" s="11">
        <v>1.9</v>
      </c>
      <c r="F26" s="12">
        <f t="shared" si="3"/>
        <v>0.52631578947368418</v>
      </c>
      <c r="G26" s="8">
        <v>0.02</v>
      </c>
      <c r="H26" s="13">
        <f t="shared" si="2"/>
        <v>20</v>
      </c>
      <c r="I26" s="12" t="e">
        <f>F26*SQRT(#REF!)</f>
        <v>#REF!</v>
      </c>
      <c r="J26" s="14" t="e">
        <f>G26*#REF!</f>
        <v>#REF!</v>
      </c>
      <c r="K26" s="11" t="s">
        <v>13</v>
      </c>
      <c r="L26" s="12"/>
      <c r="M26" s="8" t="s">
        <v>13</v>
      </c>
      <c r="N26" s="12"/>
      <c r="O26" s="12"/>
      <c r="P26" s="15" t="s">
        <v>19</v>
      </c>
      <c r="Q26" s="16"/>
      <c r="R26" s="16"/>
      <c r="S26" s="16"/>
      <c r="T26" s="16"/>
      <c r="U26" s="17"/>
    </row>
    <row r="27" spans="1:21" s="1" customFormat="1" ht="16" thickBot="1">
      <c r="A27" s="18"/>
      <c r="B27" s="19">
        <v>37</v>
      </c>
      <c r="C27" s="20">
        <v>41458</v>
      </c>
      <c r="D27" s="21">
        <v>0.51250000000000007</v>
      </c>
      <c r="E27" s="22">
        <v>1.9</v>
      </c>
      <c r="F27" s="23">
        <f t="shared" si="3"/>
        <v>0.52631578947368418</v>
      </c>
      <c r="G27" s="19">
        <v>0.02</v>
      </c>
      <c r="H27" s="24">
        <f t="shared" si="2"/>
        <v>20</v>
      </c>
      <c r="I27" s="23" t="e">
        <f>F27*SQRT(#REF!)</f>
        <v>#REF!</v>
      </c>
      <c r="J27" s="25" t="e">
        <f>G27*#REF!</f>
        <v>#REF!</v>
      </c>
      <c r="K27" s="22">
        <v>1.9</v>
      </c>
      <c r="L27" s="23"/>
      <c r="M27" s="19">
        <v>16.09</v>
      </c>
      <c r="N27" s="23"/>
      <c r="O27" s="23"/>
      <c r="P27" s="26" t="s">
        <v>14</v>
      </c>
      <c r="Q27" s="27"/>
      <c r="R27" s="27"/>
      <c r="S27" s="27"/>
      <c r="T27" s="27"/>
      <c r="U27" s="28"/>
    </row>
    <row r="28" spans="1:21" s="1" customFormat="1" ht="16" thickBot="1">
      <c r="A28" s="18"/>
      <c r="B28" s="19">
        <v>38</v>
      </c>
      <c r="C28" s="20">
        <v>41458</v>
      </c>
      <c r="D28" s="21">
        <v>0.5180555555555556</v>
      </c>
      <c r="E28" s="22">
        <v>2</v>
      </c>
      <c r="F28" s="23">
        <f t="shared" si="3"/>
        <v>0.5</v>
      </c>
      <c r="G28" s="19">
        <v>0.02</v>
      </c>
      <c r="H28" s="24">
        <f t="shared" si="2"/>
        <v>20</v>
      </c>
      <c r="I28" s="23" t="e">
        <f>F28*SQRT(#REF!)</f>
        <v>#REF!</v>
      </c>
      <c r="J28" s="25" t="e">
        <f>G28*#REF!</f>
        <v>#REF!</v>
      </c>
      <c r="K28" s="22">
        <v>2</v>
      </c>
      <c r="L28" s="23"/>
      <c r="M28" s="19">
        <v>13.58</v>
      </c>
      <c r="N28" s="23"/>
      <c r="O28" s="23"/>
      <c r="P28" s="26"/>
      <c r="Q28" s="27"/>
      <c r="R28" s="27"/>
      <c r="S28" s="27"/>
      <c r="T28" s="27"/>
      <c r="U28" s="28"/>
    </row>
    <row r="29" spans="1:21" s="1" customFormat="1" ht="16" thickBot="1">
      <c r="A29" s="18"/>
      <c r="B29" s="19">
        <v>67</v>
      </c>
      <c r="C29" s="20">
        <v>41459</v>
      </c>
      <c r="D29" s="21">
        <v>0.40625</v>
      </c>
      <c r="E29" s="22">
        <v>1.4</v>
      </c>
      <c r="F29" s="23">
        <f t="shared" si="3"/>
        <v>0.7142857142857143</v>
      </c>
      <c r="G29" s="19">
        <v>0.02</v>
      </c>
      <c r="H29" s="24">
        <f t="shared" si="2"/>
        <v>20</v>
      </c>
      <c r="I29" s="23" t="e">
        <f>F29*SQRT(#REF!)</f>
        <v>#REF!</v>
      </c>
      <c r="J29" s="25" t="e">
        <f>G29*#REF!</f>
        <v>#REF!</v>
      </c>
      <c r="K29" s="22">
        <v>1.4</v>
      </c>
      <c r="L29" s="23"/>
      <c r="M29" s="19">
        <v>16.97</v>
      </c>
      <c r="N29" s="23"/>
      <c r="O29" s="23"/>
      <c r="P29" s="26" t="s">
        <v>24</v>
      </c>
      <c r="Q29" s="27"/>
      <c r="R29" s="27"/>
      <c r="S29" s="27"/>
      <c r="T29" s="27"/>
      <c r="U29" s="28"/>
    </row>
    <row r="30" spans="1:21" s="1" customFormat="1" ht="16" thickBot="1">
      <c r="A30" s="18"/>
      <c r="B30" s="19">
        <v>68</v>
      </c>
      <c r="C30" s="20">
        <v>41459</v>
      </c>
      <c r="D30" s="21">
        <v>0.4145833333333333</v>
      </c>
      <c r="E30" s="22">
        <v>1.4</v>
      </c>
      <c r="F30" s="23">
        <f t="shared" si="3"/>
        <v>0.7142857142857143</v>
      </c>
      <c r="G30" s="19">
        <v>0.02</v>
      </c>
      <c r="H30" s="24">
        <f t="shared" si="2"/>
        <v>20</v>
      </c>
      <c r="I30" s="23" t="e">
        <f>F30*SQRT(#REF!)</f>
        <v>#REF!</v>
      </c>
      <c r="J30" s="25" t="e">
        <f>G30*#REF!</f>
        <v>#REF!</v>
      </c>
      <c r="K30" s="22">
        <v>1.4</v>
      </c>
      <c r="L30" s="23"/>
      <c r="M30" s="19">
        <v>16.72</v>
      </c>
      <c r="N30" s="23"/>
      <c r="O30" s="23"/>
      <c r="P30" s="26" t="s">
        <v>20</v>
      </c>
      <c r="Q30" s="27"/>
      <c r="R30" s="27"/>
      <c r="S30" s="27"/>
      <c r="T30" s="27"/>
      <c r="U30" s="28"/>
    </row>
    <row r="31" spans="1:21" s="1" customFormat="1" ht="16" thickBot="1">
      <c r="A31" s="18"/>
      <c r="B31" s="19">
        <v>69</v>
      </c>
      <c r="C31" s="20">
        <v>41459</v>
      </c>
      <c r="D31" s="21">
        <v>0.42152777777777778</v>
      </c>
      <c r="E31" s="22">
        <v>1.4</v>
      </c>
      <c r="F31" s="23">
        <f t="shared" si="3"/>
        <v>0.7142857142857143</v>
      </c>
      <c r="G31" s="19">
        <v>0.02</v>
      </c>
      <c r="H31" s="24">
        <f t="shared" si="2"/>
        <v>20</v>
      </c>
      <c r="I31" s="23" t="e">
        <f>F31*SQRT(#REF!)</f>
        <v>#REF!</v>
      </c>
      <c r="J31" s="25" t="e">
        <f>G31*#REF!</f>
        <v>#REF!</v>
      </c>
      <c r="K31" s="22">
        <v>1.4</v>
      </c>
      <c r="L31" s="23"/>
      <c r="M31" s="19">
        <v>18</v>
      </c>
      <c r="N31" s="23"/>
      <c r="O31" s="23"/>
      <c r="P31" s="26" t="s">
        <v>20</v>
      </c>
      <c r="Q31" s="27"/>
      <c r="R31" s="27"/>
      <c r="S31" s="27"/>
      <c r="T31" s="27"/>
      <c r="U31" s="28"/>
    </row>
    <row r="32" spans="1:21" s="1" customFormat="1" ht="16" thickBot="1">
      <c r="A32" s="18"/>
      <c r="B32" s="19">
        <v>70</v>
      </c>
      <c r="C32" s="20">
        <v>41459</v>
      </c>
      <c r="D32" s="21">
        <v>0.42708333333333331</v>
      </c>
      <c r="E32" s="22">
        <v>1.7</v>
      </c>
      <c r="F32" s="23">
        <f t="shared" si="3"/>
        <v>0.58823529411764708</v>
      </c>
      <c r="G32" s="19">
        <v>0.02</v>
      </c>
      <c r="H32" s="24">
        <f t="shared" si="2"/>
        <v>20</v>
      </c>
      <c r="I32" s="23" t="e">
        <f>F32*SQRT(#REF!)</f>
        <v>#REF!</v>
      </c>
      <c r="J32" s="25" t="e">
        <f>G32*#REF!</f>
        <v>#REF!</v>
      </c>
      <c r="K32" s="22">
        <v>1.7</v>
      </c>
      <c r="L32" s="23"/>
      <c r="M32" s="19">
        <v>17.72</v>
      </c>
      <c r="N32" s="23"/>
      <c r="O32" s="23"/>
      <c r="P32" s="26" t="s">
        <v>21</v>
      </c>
      <c r="Q32" s="27"/>
      <c r="R32" s="27"/>
      <c r="S32" s="27"/>
      <c r="T32" s="27"/>
      <c r="U32" s="28"/>
    </row>
    <row r="33" spans="1:21" s="1" customFormat="1" ht="16" thickBot="1">
      <c r="A33" s="18"/>
      <c r="B33" s="19">
        <v>71</v>
      </c>
      <c r="C33" s="20">
        <v>41459</v>
      </c>
      <c r="D33" s="21">
        <v>0.43263888888888885</v>
      </c>
      <c r="E33" s="22">
        <v>1.9</v>
      </c>
      <c r="F33" s="23">
        <f t="shared" si="3"/>
        <v>0.52631578947368418</v>
      </c>
      <c r="G33" s="19">
        <v>0.02</v>
      </c>
      <c r="H33" s="24">
        <f t="shared" si="2"/>
        <v>20</v>
      </c>
      <c r="I33" s="23" t="e">
        <f>F33*SQRT(#REF!)</f>
        <v>#REF!</v>
      </c>
      <c r="J33" s="25" t="e">
        <f>G33*#REF!</f>
        <v>#REF!</v>
      </c>
      <c r="K33" s="22">
        <v>1.9</v>
      </c>
      <c r="L33" s="23"/>
      <c r="M33" s="19">
        <v>15.23</v>
      </c>
      <c r="N33" s="23"/>
      <c r="O33" s="23"/>
      <c r="P33" s="26"/>
      <c r="Q33" s="27"/>
      <c r="R33" s="27"/>
      <c r="S33" s="27"/>
      <c r="T33" s="27"/>
      <c r="U33" s="28"/>
    </row>
    <row r="34" spans="1:21" ht="17" thickTop="1" thickBot="1">
      <c r="A34" s="35">
        <v>2</v>
      </c>
      <c r="B34" s="36">
        <v>15</v>
      </c>
      <c r="C34" s="37">
        <v>41457</v>
      </c>
      <c r="D34" s="38">
        <v>0.7006944444444444</v>
      </c>
      <c r="E34" s="39">
        <v>1.5</v>
      </c>
      <c r="F34" s="40">
        <f t="shared" si="3"/>
        <v>0.66666666666666663</v>
      </c>
      <c r="G34" s="36">
        <v>0.04</v>
      </c>
      <c r="H34" s="41">
        <f>G34*1000</f>
        <v>40</v>
      </c>
      <c r="I34" s="42" t="e">
        <f>F34*SQRT(#REF!)</f>
        <v>#REF!</v>
      </c>
      <c r="J34" s="43" t="e">
        <f>G34*#REF!</f>
        <v>#REF!</v>
      </c>
      <c r="K34" s="39">
        <v>1.5</v>
      </c>
      <c r="L34" s="44">
        <f t="shared" si="0"/>
        <v>0.66666666666666663</v>
      </c>
      <c r="M34" s="39">
        <v>34.840000000000003</v>
      </c>
      <c r="N34" s="41" t="e">
        <f>L34*SQRT(#REF!)</f>
        <v>#REF!</v>
      </c>
      <c r="O34" s="42" t="e">
        <f>M34*#REF!</f>
        <v>#REF!</v>
      </c>
      <c r="P34" s="45"/>
      <c r="Q34" s="46"/>
      <c r="R34" s="46"/>
      <c r="S34" s="46"/>
      <c r="T34" s="46"/>
      <c r="U34" s="47"/>
    </row>
    <row r="35" spans="1:21" ht="16" thickBot="1">
      <c r="A35" s="18"/>
      <c r="B35" s="19">
        <v>16</v>
      </c>
      <c r="C35" s="20">
        <v>41457</v>
      </c>
      <c r="D35" s="21">
        <v>0.70763888888888893</v>
      </c>
      <c r="E35" s="22">
        <v>1.25</v>
      </c>
      <c r="F35" s="23">
        <f t="shared" si="3"/>
        <v>0.8</v>
      </c>
      <c r="G35" s="19">
        <v>0.04</v>
      </c>
      <c r="H35" s="24">
        <f t="shared" si="2"/>
        <v>40</v>
      </c>
      <c r="I35" s="23" t="e">
        <f>F35*SQRT(#REF!)</f>
        <v>#REF!</v>
      </c>
      <c r="J35" s="25" t="e">
        <f>G35*#REF!</f>
        <v>#REF!</v>
      </c>
      <c r="K35" s="22">
        <v>1.25</v>
      </c>
      <c r="L35" s="23">
        <f t="shared" si="0"/>
        <v>0.8</v>
      </c>
      <c r="M35" s="22">
        <v>34.53</v>
      </c>
      <c r="N35" s="23" t="e">
        <f>L35*SQRT(#REF!)</f>
        <v>#REF!</v>
      </c>
      <c r="O35" s="23" t="e">
        <f>M35*#REF!</f>
        <v>#REF!</v>
      </c>
      <c r="P35" s="26"/>
      <c r="Q35" s="27"/>
      <c r="R35" s="27"/>
      <c r="S35" s="27"/>
      <c r="T35" s="27"/>
      <c r="U35" s="28"/>
    </row>
    <row r="36" spans="1:21" ht="16" thickBot="1">
      <c r="A36" s="18"/>
      <c r="B36" s="19">
        <v>17</v>
      </c>
      <c r="C36" s="20">
        <v>41457</v>
      </c>
      <c r="D36" s="21">
        <v>0.71319444444444446</v>
      </c>
      <c r="E36" s="22">
        <v>1.05</v>
      </c>
      <c r="F36" s="23">
        <f t="shared" si="3"/>
        <v>0.95238095238095233</v>
      </c>
      <c r="G36" s="19">
        <v>0.04</v>
      </c>
      <c r="H36" s="24">
        <f t="shared" si="2"/>
        <v>40</v>
      </c>
      <c r="I36" s="23" t="e">
        <f>F36*SQRT(#REF!)</f>
        <v>#REF!</v>
      </c>
      <c r="J36" s="25" t="e">
        <f>G36*#REF!</f>
        <v>#REF!</v>
      </c>
      <c r="K36" s="22">
        <v>1.0489999999999999</v>
      </c>
      <c r="L36" s="23">
        <f t="shared" si="0"/>
        <v>0.95328884652049573</v>
      </c>
      <c r="M36" s="22">
        <v>34.380000000000003</v>
      </c>
      <c r="N36" s="23" t="e">
        <f>L36*SQRT(#REF!)</f>
        <v>#REF!</v>
      </c>
      <c r="O36" s="23" t="e">
        <f>M36*#REF!</f>
        <v>#REF!</v>
      </c>
      <c r="P36" s="26"/>
      <c r="Q36" s="27"/>
      <c r="R36" s="27"/>
      <c r="S36" s="27"/>
      <c r="T36" s="27"/>
      <c r="U36" s="28"/>
    </row>
    <row r="37" spans="1:21" ht="16" thickBot="1">
      <c r="A37" s="18"/>
      <c r="B37" s="19">
        <v>18</v>
      </c>
      <c r="C37" s="20">
        <v>41457</v>
      </c>
      <c r="D37" s="21">
        <v>0.71805555555555556</v>
      </c>
      <c r="E37" s="22">
        <v>0.9</v>
      </c>
      <c r="F37" s="23">
        <f t="shared" si="3"/>
        <v>1.1111111111111112</v>
      </c>
      <c r="G37" s="19">
        <v>0.04</v>
      </c>
      <c r="H37" s="24">
        <f t="shared" si="2"/>
        <v>40</v>
      </c>
      <c r="I37" s="23" t="e">
        <f>F37*SQRT(#REF!)</f>
        <v>#REF!</v>
      </c>
      <c r="J37" s="25" t="e">
        <f>G37*#REF!</f>
        <v>#REF!</v>
      </c>
      <c r="K37" s="22">
        <v>0.9</v>
      </c>
      <c r="L37" s="23">
        <f t="shared" si="0"/>
        <v>1.1111111111111112</v>
      </c>
      <c r="M37" s="22">
        <v>34.64</v>
      </c>
      <c r="N37" s="23" t="e">
        <f>L37*SQRT(#REF!)</f>
        <v>#REF!</v>
      </c>
      <c r="O37" s="23" t="e">
        <f>M37*#REF!</f>
        <v>#REF!</v>
      </c>
      <c r="P37" s="26"/>
      <c r="Q37" s="27"/>
      <c r="R37" s="27"/>
      <c r="S37" s="27"/>
      <c r="T37" s="27"/>
      <c r="U37" s="28"/>
    </row>
    <row r="38" spans="1:21" ht="16" thickBot="1">
      <c r="A38" s="18"/>
      <c r="B38" s="19">
        <v>19</v>
      </c>
      <c r="C38" s="20">
        <v>41457</v>
      </c>
      <c r="D38" s="21">
        <v>0.72222222222222221</v>
      </c>
      <c r="E38" s="22">
        <v>0.8</v>
      </c>
      <c r="F38" s="23">
        <f t="shared" si="3"/>
        <v>1.25</v>
      </c>
      <c r="G38" s="19">
        <v>0.04</v>
      </c>
      <c r="H38" s="24">
        <f t="shared" si="2"/>
        <v>40</v>
      </c>
      <c r="I38" s="23" t="e">
        <f>F38*SQRT(#REF!)</f>
        <v>#REF!</v>
      </c>
      <c r="J38" s="25" t="e">
        <f>G38*#REF!</f>
        <v>#REF!</v>
      </c>
      <c r="K38" s="22">
        <v>0.79949999999999999</v>
      </c>
      <c r="L38" s="23">
        <f t="shared" si="0"/>
        <v>1.2507817385866167</v>
      </c>
      <c r="M38" s="22">
        <v>36.25</v>
      </c>
      <c r="N38" s="23" t="e">
        <f>L38*SQRT(#REF!)</f>
        <v>#REF!</v>
      </c>
      <c r="O38" s="23" t="e">
        <f>M38*#REF!</f>
        <v>#REF!</v>
      </c>
      <c r="P38" s="26"/>
      <c r="Q38" s="27"/>
      <c r="R38" s="27"/>
      <c r="S38" s="27"/>
      <c r="T38" s="27"/>
      <c r="U38" s="28"/>
    </row>
    <row r="39" spans="1:21" ht="16" thickBot="1">
      <c r="A39" s="18"/>
      <c r="B39" s="19">
        <v>20</v>
      </c>
      <c r="C39" s="20">
        <v>41457</v>
      </c>
      <c r="D39" s="21">
        <v>0.72638888888888886</v>
      </c>
      <c r="E39" s="22">
        <v>0.7</v>
      </c>
      <c r="F39" s="23">
        <f t="shared" si="3"/>
        <v>1.4285714285714286</v>
      </c>
      <c r="G39" s="19">
        <v>0.04</v>
      </c>
      <c r="H39" s="24">
        <f t="shared" si="2"/>
        <v>40</v>
      </c>
      <c r="I39" s="23" t="e">
        <f>F39*SQRT(#REF!)</f>
        <v>#REF!</v>
      </c>
      <c r="J39" s="25" t="e">
        <f>G39*#REF!</f>
        <v>#REF!</v>
      </c>
      <c r="K39" s="22">
        <v>0.7</v>
      </c>
      <c r="L39" s="23">
        <f t="shared" si="0"/>
        <v>1.4285714285714286</v>
      </c>
      <c r="M39" s="22">
        <v>38.432000000000002</v>
      </c>
      <c r="N39" s="23" t="e">
        <f>L39*SQRT(#REF!)</f>
        <v>#REF!</v>
      </c>
      <c r="O39" s="23" t="e">
        <f>M39*#REF!</f>
        <v>#REF!</v>
      </c>
      <c r="P39" s="26"/>
      <c r="Q39" s="27"/>
      <c r="R39" s="27"/>
      <c r="S39" s="27"/>
      <c r="T39" s="27"/>
      <c r="U39" s="28"/>
    </row>
    <row r="40" spans="1:21" ht="16" thickBot="1">
      <c r="A40" s="18"/>
      <c r="B40" s="19">
        <v>21</v>
      </c>
      <c r="C40" s="20">
        <v>41457</v>
      </c>
      <c r="D40" s="21">
        <v>0.73055555555555562</v>
      </c>
      <c r="E40" s="22">
        <v>0.65</v>
      </c>
      <c r="F40" s="23">
        <f t="shared" si="3"/>
        <v>1.5384615384615383</v>
      </c>
      <c r="G40" s="19">
        <v>0.04</v>
      </c>
      <c r="H40" s="24">
        <f t="shared" si="2"/>
        <v>40</v>
      </c>
      <c r="I40" s="23" t="e">
        <f>F40*SQRT(#REF!)</f>
        <v>#REF!</v>
      </c>
      <c r="J40" s="25" t="e">
        <f>G40*#REF!</f>
        <v>#REF!</v>
      </c>
      <c r="K40" s="22">
        <v>0.65</v>
      </c>
      <c r="L40" s="23">
        <f t="shared" si="0"/>
        <v>1.5384615384615383</v>
      </c>
      <c r="M40" s="22">
        <v>39.049999999999997</v>
      </c>
      <c r="N40" s="23" t="e">
        <f>L40*SQRT(#REF!)</f>
        <v>#REF!</v>
      </c>
      <c r="O40" s="23" t="e">
        <f>M40*#REF!</f>
        <v>#REF!</v>
      </c>
      <c r="P40" s="26"/>
      <c r="Q40" s="27"/>
      <c r="R40" s="27"/>
      <c r="S40" s="27"/>
      <c r="T40" s="27"/>
      <c r="U40" s="28"/>
    </row>
    <row r="41" spans="1:21" ht="16" thickBot="1">
      <c r="A41" s="18"/>
      <c r="B41" s="19">
        <v>22</v>
      </c>
      <c r="C41" s="20">
        <v>41457</v>
      </c>
      <c r="D41" s="21">
        <v>0.73402777777777783</v>
      </c>
      <c r="E41" s="22">
        <v>0.6</v>
      </c>
      <c r="F41" s="23">
        <f t="shared" si="3"/>
        <v>1.6666666666666667</v>
      </c>
      <c r="G41" s="19">
        <v>0.04</v>
      </c>
      <c r="H41" s="24">
        <f t="shared" si="2"/>
        <v>40</v>
      </c>
      <c r="I41" s="23" t="e">
        <f>F41*SQRT(#REF!)</f>
        <v>#REF!</v>
      </c>
      <c r="J41" s="25" t="e">
        <f>G41*#REF!</f>
        <v>#REF!</v>
      </c>
      <c r="K41" s="22">
        <v>0.6</v>
      </c>
      <c r="L41" s="23">
        <f t="shared" si="0"/>
        <v>1.6666666666666667</v>
      </c>
      <c r="M41" s="22">
        <v>39.61</v>
      </c>
      <c r="N41" s="23" t="e">
        <f>L41*SQRT(#REF!)</f>
        <v>#REF!</v>
      </c>
      <c r="O41" s="23" t="e">
        <f>M41*#REF!</f>
        <v>#REF!</v>
      </c>
      <c r="P41" s="26"/>
      <c r="Q41" s="27"/>
      <c r="R41" s="27"/>
      <c r="S41" s="27"/>
      <c r="T41" s="27"/>
      <c r="U41" s="28"/>
    </row>
    <row r="42" spans="1:21" ht="16" thickBot="1">
      <c r="A42" s="18"/>
      <c r="B42" s="19">
        <v>23</v>
      </c>
      <c r="C42" s="20">
        <v>41457</v>
      </c>
      <c r="D42" s="21">
        <v>0.7402777777777777</v>
      </c>
      <c r="E42" s="22">
        <v>0.55000000000000004</v>
      </c>
      <c r="F42" s="23">
        <f t="shared" si="3"/>
        <v>1.8181818181818181</v>
      </c>
      <c r="G42" s="19">
        <v>0.04</v>
      </c>
      <c r="H42" s="24">
        <f t="shared" si="2"/>
        <v>40</v>
      </c>
      <c r="I42" s="23" t="e">
        <f>F42*SQRT(#REF!)</f>
        <v>#REF!</v>
      </c>
      <c r="J42" s="25" t="e">
        <f>G42*#REF!</f>
        <v>#REF!</v>
      </c>
      <c r="K42" s="22">
        <v>0.55000000000000004</v>
      </c>
      <c r="L42" s="48">
        <f t="shared" si="0"/>
        <v>1.8181818181818181</v>
      </c>
      <c r="M42" s="22">
        <v>30.6</v>
      </c>
      <c r="N42" s="23" t="e">
        <f>L42*SQRT(#REF!)</f>
        <v>#REF!</v>
      </c>
      <c r="O42" s="23" t="e">
        <f>M42*#REF!</f>
        <v>#REF!</v>
      </c>
      <c r="P42" s="26"/>
      <c r="Q42" s="27"/>
      <c r="R42" s="27"/>
      <c r="S42" s="27"/>
      <c r="T42" s="27"/>
      <c r="U42" s="28"/>
    </row>
    <row r="43" spans="1:21" ht="16" thickBot="1">
      <c r="A43" s="18"/>
      <c r="B43" s="19">
        <v>24</v>
      </c>
      <c r="C43" s="20">
        <v>41457</v>
      </c>
      <c r="D43" s="21">
        <v>0.74375000000000002</v>
      </c>
      <c r="E43" s="22">
        <v>0.5</v>
      </c>
      <c r="F43" s="23">
        <f t="shared" si="3"/>
        <v>2</v>
      </c>
      <c r="G43" s="19">
        <v>0.04</v>
      </c>
      <c r="H43" s="24">
        <f t="shared" si="2"/>
        <v>40</v>
      </c>
      <c r="I43" s="23" t="e">
        <f>F43*SQRT(#REF!)</f>
        <v>#REF!</v>
      </c>
      <c r="J43" s="25" t="e">
        <f>G43*#REF!</f>
        <v>#REF!</v>
      </c>
      <c r="K43" s="22">
        <v>0.5</v>
      </c>
      <c r="L43" s="48">
        <f t="shared" si="0"/>
        <v>2</v>
      </c>
      <c r="M43" s="22">
        <v>36.31</v>
      </c>
      <c r="N43" s="23" t="e">
        <f>L43*SQRT(#REF!)</f>
        <v>#REF!</v>
      </c>
      <c r="O43" s="23" t="e">
        <f>M43*#REF!</f>
        <v>#REF!</v>
      </c>
      <c r="P43" s="26"/>
      <c r="Q43" s="27"/>
      <c r="R43" s="27"/>
      <c r="S43" s="27"/>
      <c r="T43" s="27"/>
      <c r="U43" s="28"/>
    </row>
    <row r="44" spans="1:21" s="1" customFormat="1" ht="16" thickBot="1">
      <c r="A44" s="18"/>
      <c r="B44" s="19">
        <v>39</v>
      </c>
      <c r="C44" s="20">
        <v>41458</v>
      </c>
      <c r="D44" s="21">
        <v>0.52222222222222225</v>
      </c>
      <c r="E44" s="22">
        <v>1.6</v>
      </c>
      <c r="F44" s="23">
        <f t="shared" si="3"/>
        <v>0.625</v>
      </c>
      <c r="G44" s="19">
        <v>0.04</v>
      </c>
      <c r="H44" s="24">
        <f t="shared" si="2"/>
        <v>40</v>
      </c>
      <c r="I44" s="23" t="e">
        <f>F44*SQRT(#REF!)</f>
        <v>#REF!</v>
      </c>
      <c r="J44" s="25" t="e">
        <f>G44*#REF!</f>
        <v>#REF!</v>
      </c>
      <c r="K44" s="22">
        <v>1.6</v>
      </c>
      <c r="L44" s="48">
        <f t="shared" si="0"/>
        <v>0.625</v>
      </c>
      <c r="M44" s="22">
        <v>36.880000000000003</v>
      </c>
      <c r="N44" s="23" t="e">
        <f>L44*SQRT(#REF!)</f>
        <v>#REF!</v>
      </c>
      <c r="O44" s="23" t="e">
        <f>M44*#REF!</f>
        <v>#REF!</v>
      </c>
      <c r="P44" s="26"/>
      <c r="Q44" s="27"/>
      <c r="R44" s="27"/>
      <c r="S44" s="27"/>
      <c r="T44" s="27"/>
      <c r="U44" s="28"/>
    </row>
    <row r="45" spans="1:21" s="1" customFormat="1" ht="16" thickBot="1">
      <c r="A45" s="18"/>
      <c r="B45" s="8">
        <v>40</v>
      </c>
      <c r="C45" s="9">
        <v>41458</v>
      </c>
      <c r="D45" s="10">
        <v>0.52569444444444446</v>
      </c>
      <c r="E45" s="11">
        <v>1.7</v>
      </c>
      <c r="F45" s="12">
        <f t="shared" si="3"/>
        <v>0.58823529411764708</v>
      </c>
      <c r="G45" s="8">
        <v>0.04</v>
      </c>
      <c r="H45" s="13">
        <f t="shared" si="2"/>
        <v>40</v>
      </c>
      <c r="I45" s="12" t="e">
        <f>F45*SQRT(#REF!)</f>
        <v>#REF!</v>
      </c>
      <c r="J45" s="14" t="e">
        <f>G45*#REF!</f>
        <v>#REF!</v>
      </c>
      <c r="K45" s="11" t="s">
        <v>13</v>
      </c>
      <c r="L45" s="49"/>
      <c r="M45" s="11" t="s">
        <v>13</v>
      </c>
      <c r="N45" s="12"/>
      <c r="O45" s="12"/>
      <c r="P45" s="15" t="s">
        <v>15</v>
      </c>
      <c r="Q45" s="16"/>
      <c r="R45" s="16"/>
      <c r="S45" s="16"/>
      <c r="T45" s="16"/>
      <c r="U45" s="17"/>
    </row>
    <row r="46" spans="1:21" s="1" customFormat="1" ht="16" thickBot="1">
      <c r="A46" s="18"/>
      <c r="B46" s="19">
        <v>41</v>
      </c>
      <c r="C46" s="20">
        <v>41458</v>
      </c>
      <c r="D46" s="21">
        <v>0.52986111111111112</v>
      </c>
      <c r="E46" s="22">
        <v>1.7</v>
      </c>
      <c r="F46" s="23">
        <f t="shared" si="3"/>
        <v>0.58823529411764708</v>
      </c>
      <c r="G46" s="19">
        <v>0.04</v>
      </c>
      <c r="H46" s="24">
        <f t="shared" si="2"/>
        <v>40</v>
      </c>
      <c r="I46" s="23" t="e">
        <f>F46*SQRT(#REF!)</f>
        <v>#REF!</v>
      </c>
      <c r="J46" s="25" t="e">
        <f>G46*#REF!</f>
        <v>#REF!</v>
      </c>
      <c r="K46" s="22">
        <v>1.7</v>
      </c>
      <c r="L46" s="48"/>
      <c r="M46" s="22">
        <v>33.43</v>
      </c>
      <c r="N46" s="23"/>
      <c r="O46" s="23"/>
      <c r="P46" s="26"/>
      <c r="Q46" s="27"/>
      <c r="R46" s="27"/>
      <c r="S46" s="27"/>
      <c r="T46" s="27"/>
      <c r="U46" s="28"/>
    </row>
    <row r="47" spans="1:21" s="1" customFormat="1" ht="16" thickBot="1">
      <c r="A47" s="18"/>
      <c r="B47" s="19">
        <v>42</v>
      </c>
      <c r="C47" s="20">
        <v>41458</v>
      </c>
      <c r="D47" s="21">
        <v>0.53611111111111109</v>
      </c>
      <c r="E47" s="22">
        <v>1.8</v>
      </c>
      <c r="F47" s="23">
        <f t="shared" si="3"/>
        <v>0.55555555555555558</v>
      </c>
      <c r="G47" s="19">
        <v>0.04</v>
      </c>
      <c r="H47" s="24">
        <f t="shared" si="2"/>
        <v>40</v>
      </c>
      <c r="I47" s="23" t="e">
        <f>F47*SQRT(#REF!)</f>
        <v>#REF!</v>
      </c>
      <c r="J47" s="25" t="e">
        <f>G47*#REF!</f>
        <v>#REF!</v>
      </c>
      <c r="K47" s="22">
        <v>1.8</v>
      </c>
      <c r="L47" s="48"/>
      <c r="M47" s="22">
        <v>30.4</v>
      </c>
      <c r="N47" s="23"/>
      <c r="O47" s="23"/>
      <c r="P47" s="26"/>
      <c r="Q47" s="27"/>
      <c r="R47" s="27"/>
      <c r="S47" s="27"/>
      <c r="T47" s="27"/>
      <c r="U47" s="28"/>
    </row>
    <row r="48" spans="1:21" s="1" customFormat="1" ht="16" thickBot="1">
      <c r="A48" s="18"/>
      <c r="B48" s="19">
        <v>43</v>
      </c>
      <c r="C48" s="20">
        <v>41458</v>
      </c>
      <c r="D48" s="21">
        <v>0.54166666666666663</v>
      </c>
      <c r="E48" s="22">
        <v>1.9</v>
      </c>
      <c r="F48" s="23">
        <f t="shared" si="3"/>
        <v>0.52631578947368418</v>
      </c>
      <c r="G48" s="19">
        <v>0.04</v>
      </c>
      <c r="H48" s="24">
        <f t="shared" si="2"/>
        <v>40</v>
      </c>
      <c r="I48" s="23" t="e">
        <f>F48*SQRT(#REF!)</f>
        <v>#REF!</v>
      </c>
      <c r="J48" s="25" t="e">
        <f>G48*#REF!</f>
        <v>#REF!</v>
      </c>
      <c r="K48" s="22">
        <v>1.9</v>
      </c>
      <c r="L48" s="48"/>
      <c r="M48" s="22">
        <v>27.67</v>
      </c>
      <c r="N48" s="23"/>
      <c r="O48" s="23"/>
      <c r="P48" s="26" t="s">
        <v>16</v>
      </c>
      <c r="Q48" s="27"/>
      <c r="R48" s="27"/>
      <c r="S48" s="27"/>
      <c r="T48" s="27"/>
      <c r="U48" s="28"/>
    </row>
    <row r="49" spans="1:21" s="1" customFormat="1" ht="16" thickBot="1">
      <c r="A49" s="18"/>
      <c r="B49" s="19">
        <v>44</v>
      </c>
      <c r="C49" s="20">
        <v>41458</v>
      </c>
      <c r="D49" s="21">
        <v>0.54652777777777783</v>
      </c>
      <c r="E49" s="22">
        <v>2</v>
      </c>
      <c r="F49" s="23">
        <f t="shared" si="3"/>
        <v>0.5</v>
      </c>
      <c r="G49" s="19">
        <v>0.04</v>
      </c>
      <c r="H49" s="24">
        <f t="shared" si="2"/>
        <v>40</v>
      </c>
      <c r="I49" s="23" t="e">
        <f>F49*SQRT(#REF!)</f>
        <v>#REF!</v>
      </c>
      <c r="J49" s="25" t="e">
        <f>G49*#REF!</f>
        <v>#REF!</v>
      </c>
      <c r="K49" s="22">
        <v>2.08</v>
      </c>
      <c r="L49" s="48"/>
      <c r="M49" s="22">
        <v>22.2</v>
      </c>
      <c r="N49" s="23"/>
      <c r="O49" s="23"/>
      <c r="P49" s="26" t="s">
        <v>17</v>
      </c>
      <c r="Q49" s="27"/>
      <c r="R49" s="27"/>
      <c r="S49" s="27"/>
      <c r="T49" s="27"/>
      <c r="U49" s="28"/>
    </row>
    <row r="50" spans="1:21" s="1" customFormat="1" ht="16" thickBot="1">
      <c r="A50" s="18"/>
      <c r="B50" s="8">
        <v>72</v>
      </c>
      <c r="C50" s="9">
        <v>41459</v>
      </c>
      <c r="D50" s="10">
        <v>0.43958333333333338</v>
      </c>
      <c r="E50" s="11">
        <v>1.4</v>
      </c>
      <c r="F50" s="12">
        <f t="shared" si="3"/>
        <v>0.7142857142857143</v>
      </c>
      <c r="G50" s="8">
        <v>0.04</v>
      </c>
      <c r="H50" s="13">
        <f t="shared" si="2"/>
        <v>40</v>
      </c>
      <c r="I50" s="12" t="e">
        <f>F50*SQRT(#REF!)</f>
        <v>#REF!</v>
      </c>
      <c r="J50" s="14" t="e">
        <f>G50*#REF!</f>
        <v>#REF!</v>
      </c>
      <c r="K50" s="11">
        <v>1.4</v>
      </c>
      <c r="L50" s="49"/>
      <c r="M50" s="11">
        <v>33.35</v>
      </c>
      <c r="N50" s="12"/>
      <c r="O50" s="12"/>
      <c r="P50" s="15" t="s">
        <v>23</v>
      </c>
      <c r="Q50" s="16"/>
      <c r="R50" s="16"/>
      <c r="S50" s="16"/>
      <c r="T50" s="16"/>
      <c r="U50" s="17"/>
    </row>
    <row r="51" spans="1:21" s="1" customFormat="1" ht="16" thickBot="1">
      <c r="A51" s="18"/>
      <c r="B51" s="8">
        <v>73</v>
      </c>
      <c r="C51" s="9">
        <v>41459</v>
      </c>
      <c r="D51" s="10">
        <v>0.44305555555555554</v>
      </c>
      <c r="E51" s="11">
        <v>1.4</v>
      </c>
      <c r="F51" s="12">
        <f t="shared" si="3"/>
        <v>0.7142857142857143</v>
      </c>
      <c r="G51" s="8">
        <v>0.04</v>
      </c>
      <c r="H51" s="13">
        <f t="shared" si="2"/>
        <v>40</v>
      </c>
      <c r="I51" s="12" t="e">
        <f>F51*SQRT(#REF!)</f>
        <v>#REF!</v>
      </c>
      <c r="J51" s="14" t="e">
        <f>G51*#REF!</f>
        <v>#REF!</v>
      </c>
      <c r="K51" s="11" t="s">
        <v>13</v>
      </c>
      <c r="L51" s="49"/>
      <c r="M51" s="11" t="s">
        <v>13</v>
      </c>
      <c r="N51" s="12"/>
      <c r="O51" s="12"/>
      <c r="P51" s="15" t="s">
        <v>23</v>
      </c>
      <c r="Q51" s="16"/>
      <c r="R51" s="16"/>
      <c r="S51" s="16"/>
      <c r="T51" s="16"/>
      <c r="U51" s="17"/>
    </row>
    <row r="52" spans="1:21" s="1" customFormat="1" ht="16" thickBot="1">
      <c r="A52" s="18"/>
      <c r="B52" s="19">
        <v>74</v>
      </c>
      <c r="C52" s="20">
        <v>41459</v>
      </c>
      <c r="D52" s="21">
        <v>0.45208333333333334</v>
      </c>
      <c r="E52" s="22">
        <v>1.4</v>
      </c>
      <c r="F52" s="21">
        <f t="shared" si="3"/>
        <v>0.7142857142857143</v>
      </c>
      <c r="G52" s="19">
        <v>0.04</v>
      </c>
      <c r="H52" s="24">
        <f t="shared" si="2"/>
        <v>40</v>
      </c>
      <c r="I52" s="23" t="e">
        <f>F52*SQRT(#REF!)</f>
        <v>#REF!</v>
      </c>
      <c r="J52" s="25" t="e">
        <f>G52*#REF!</f>
        <v>#REF!</v>
      </c>
      <c r="K52" s="22">
        <v>1.4</v>
      </c>
      <c r="L52" s="21"/>
      <c r="M52" s="22">
        <v>34.159999999999997</v>
      </c>
      <c r="N52" s="21"/>
      <c r="O52" s="21"/>
      <c r="P52" s="50" t="s">
        <v>22</v>
      </c>
      <c r="Q52" s="51"/>
      <c r="R52" s="51"/>
      <c r="S52" s="51"/>
      <c r="T52" s="51"/>
      <c r="U52" s="52"/>
    </row>
    <row r="53" spans="1:21" s="1" customFormat="1" ht="16" thickBot="1">
      <c r="A53" s="18"/>
      <c r="B53" s="8">
        <v>75</v>
      </c>
      <c r="C53" s="9">
        <v>41459</v>
      </c>
      <c r="D53" s="10">
        <v>0.4604166666666667</v>
      </c>
      <c r="E53" s="11">
        <v>1.6</v>
      </c>
      <c r="F53" s="12">
        <f t="shared" si="3"/>
        <v>0.625</v>
      </c>
      <c r="G53" s="8">
        <v>0.04</v>
      </c>
      <c r="H53" s="13"/>
      <c r="I53" s="12" t="e">
        <f>F53*SQRT(#REF!)</f>
        <v>#REF!</v>
      </c>
      <c r="J53" s="14"/>
      <c r="K53" s="11" t="s">
        <v>13</v>
      </c>
      <c r="L53" s="49"/>
      <c r="M53" s="11" t="s">
        <v>13</v>
      </c>
      <c r="N53" s="12"/>
      <c r="O53" s="12"/>
      <c r="P53" s="15" t="s">
        <v>23</v>
      </c>
      <c r="Q53" s="16"/>
      <c r="R53" s="16"/>
      <c r="S53" s="16"/>
      <c r="T53" s="16"/>
      <c r="U53" s="17"/>
    </row>
    <row r="54" spans="1:21" s="1" customFormat="1" ht="16" thickBot="1">
      <c r="A54" s="18"/>
      <c r="B54" s="8">
        <v>76</v>
      </c>
      <c r="C54" s="9">
        <v>41459</v>
      </c>
      <c r="D54" s="10">
        <v>0.47152777777777777</v>
      </c>
      <c r="E54" s="11">
        <v>1.6</v>
      </c>
      <c r="F54" s="12">
        <f t="shared" si="3"/>
        <v>0.625</v>
      </c>
      <c r="G54" s="8">
        <v>0.04</v>
      </c>
      <c r="H54" s="13"/>
      <c r="I54" s="12" t="e">
        <f>F54*SQRT(#REF!)</f>
        <v>#REF!</v>
      </c>
      <c r="J54" s="14"/>
      <c r="K54" s="11" t="s">
        <v>13</v>
      </c>
      <c r="L54" s="49"/>
      <c r="M54" s="11" t="s">
        <v>13</v>
      </c>
      <c r="N54" s="23"/>
      <c r="O54" s="23"/>
      <c r="P54" s="15" t="s">
        <v>15</v>
      </c>
      <c r="Q54" s="16"/>
      <c r="R54" s="16"/>
      <c r="S54" s="16"/>
      <c r="T54" s="16"/>
      <c r="U54" s="17"/>
    </row>
    <row r="55" spans="1:21" s="1" customFormat="1" ht="16" thickBot="1">
      <c r="A55" s="18"/>
      <c r="B55" s="19">
        <v>77</v>
      </c>
      <c r="C55" s="20">
        <v>41459</v>
      </c>
      <c r="D55" s="21">
        <v>0.47638888888888892</v>
      </c>
      <c r="E55" s="22">
        <v>1.6</v>
      </c>
      <c r="F55" s="23">
        <f t="shared" si="3"/>
        <v>0.625</v>
      </c>
      <c r="G55" s="19">
        <v>0.04</v>
      </c>
      <c r="H55" s="24"/>
      <c r="I55" s="23" t="e">
        <f>F55*SQRT(#REF!)</f>
        <v>#REF!</v>
      </c>
      <c r="J55" s="25"/>
      <c r="K55" s="22">
        <v>1.6</v>
      </c>
      <c r="L55" s="48"/>
      <c r="M55" s="22">
        <v>34</v>
      </c>
      <c r="N55" s="23"/>
      <c r="O55" s="23"/>
      <c r="P55" s="26" t="s">
        <v>18</v>
      </c>
      <c r="Q55" s="27"/>
      <c r="R55" s="27"/>
      <c r="S55" s="27"/>
      <c r="T55" s="27"/>
      <c r="U55" s="28"/>
    </row>
    <row r="56" spans="1:21" s="1" customFormat="1" ht="16" thickBot="1">
      <c r="A56" s="18"/>
      <c r="B56" s="19">
        <v>78</v>
      </c>
      <c r="C56" s="20">
        <v>41459</v>
      </c>
      <c r="D56" s="21">
        <v>0.48402777777777778</v>
      </c>
      <c r="E56" s="22">
        <v>1.6</v>
      </c>
      <c r="F56" s="23">
        <f t="shared" si="3"/>
        <v>0.625</v>
      </c>
      <c r="G56" s="19">
        <v>0.04</v>
      </c>
      <c r="H56" s="24"/>
      <c r="I56" s="23" t="e">
        <f>F56*SQRT(#REF!)</f>
        <v>#REF!</v>
      </c>
      <c r="J56" s="25"/>
      <c r="K56" s="22">
        <v>1.6</v>
      </c>
      <c r="L56" s="48"/>
      <c r="M56" s="22">
        <v>35.880000000000003</v>
      </c>
      <c r="N56" s="23"/>
      <c r="O56" s="23"/>
      <c r="P56" s="26" t="s">
        <v>18</v>
      </c>
      <c r="Q56" s="27"/>
      <c r="R56" s="27"/>
      <c r="S56" s="27"/>
      <c r="T56" s="27"/>
      <c r="U56" s="28"/>
    </row>
    <row r="57" spans="1:21" s="1" customFormat="1" ht="16" thickBot="1">
      <c r="A57" s="18"/>
      <c r="B57" s="19">
        <v>79</v>
      </c>
      <c r="C57" s="20">
        <v>41459</v>
      </c>
      <c r="D57" s="21">
        <v>0.48958333333333331</v>
      </c>
      <c r="E57" s="22">
        <v>1.25</v>
      </c>
      <c r="F57" s="23">
        <f t="shared" si="3"/>
        <v>0.8</v>
      </c>
      <c r="G57" s="19">
        <v>0.04</v>
      </c>
      <c r="H57" s="24"/>
      <c r="I57" s="23" t="e">
        <f>F57*SQRT(#REF!)</f>
        <v>#REF!</v>
      </c>
      <c r="J57" s="25"/>
      <c r="K57" s="22">
        <v>1.25</v>
      </c>
      <c r="L57" s="48"/>
      <c r="M57" s="22">
        <v>33.56</v>
      </c>
      <c r="N57" s="23"/>
      <c r="O57" s="23"/>
      <c r="P57" s="26" t="s">
        <v>18</v>
      </c>
      <c r="Q57" s="27"/>
      <c r="R57" s="27"/>
      <c r="S57" s="27"/>
      <c r="T57" s="27"/>
      <c r="U57" s="28"/>
    </row>
    <row r="58" spans="1:21" s="1" customFormat="1" ht="16" thickBot="1">
      <c r="A58" s="18"/>
      <c r="B58" s="19">
        <v>80</v>
      </c>
      <c r="C58" s="20">
        <v>41459</v>
      </c>
      <c r="D58" s="21">
        <v>0.49374999999999997</v>
      </c>
      <c r="E58" s="22">
        <v>1.25</v>
      </c>
      <c r="F58" s="23">
        <f t="shared" si="3"/>
        <v>0.8</v>
      </c>
      <c r="G58" s="19">
        <v>0.04</v>
      </c>
      <c r="H58" s="24"/>
      <c r="I58" s="23" t="e">
        <f>F58*SQRT(#REF!)</f>
        <v>#REF!</v>
      </c>
      <c r="J58" s="25"/>
      <c r="K58" s="22">
        <v>1.25</v>
      </c>
      <c r="L58" s="48"/>
      <c r="M58" s="22">
        <v>34.26</v>
      </c>
      <c r="N58" s="23"/>
      <c r="O58" s="23"/>
      <c r="P58" s="26" t="s">
        <v>18</v>
      </c>
      <c r="Q58" s="27"/>
      <c r="R58" s="27"/>
      <c r="S58" s="27"/>
      <c r="T58" s="27"/>
      <c r="U58" s="28"/>
    </row>
    <row r="59" spans="1:21" s="1" customFormat="1" ht="16" thickBot="1">
      <c r="A59" s="18"/>
      <c r="B59" s="19">
        <v>81</v>
      </c>
      <c r="C59" s="20">
        <v>41459</v>
      </c>
      <c r="D59" s="21">
        <v>0.49791666666666662</v>
      </c>
      <c r="E59" s="22">
        <v>0.9</v>
      </c>
      <c r="F59" s="23">
        <f t="shared" si="3"/>
        <v>1.1111111111111112</v>
      </c>
      <c r="G59" s="19">
        <v>0.04</v>
      </c>
      <c r="H59" s="24"/>
      <c r="I59" s="23" t="e">
        <f>F59*SQRT(#REF!)</f>
        <v>#REF!</v>
      </c>
      <c r="J59" s="25"/>
      <c r="K59" s="22">
        <v>0.89900000000000002</v>
      </c>
      <c r="L59" s="48"/>
      <c r="M59" s="22">
        <v>34.549999999999997</v>
      </c>
      <c r="N59" s="23"/>
      <c r="O59" s="23"/>
      <c r="P59" s="26" t="s">
        <v>18</v>
      </c>
      <c r="Q59" s="27"/>
      <c r="R59" s="27"/>
      <c r="S59" s="27"/>
      <c r="T59" s="27"/>
      <c r="U59" s="28"/>
    </row>
    <row r="60" spans="1:21" s="1" customFormat="1" ht="16" thickBot="1">
      <c r="A60" s="18"/>
      <c r="B60" s="19">
        <v>82</v>
      </c>
      <c r="C60" s="20">
        <v>41459</v>
      </c>
      <c r="D60" s="21">
        <v>0.50208333333333333</v>
      </c>
      <c r="E60" s="22">
        <v>0.9</v>
      </c>
      <c r="F60" s="23">
        <f t="shared" si="3"/>
        <v>1.1111111111111112</v>
      </c>
      <c r="G60" s="19">
        <v>0.04</v>
      </c>
      <c r="H60" s="24"/>
      <c r="I60" s="23" t="e">
        <f>F60*SQRT(#REF!)</f>
        <v>#REF!</v>
      </c>
      <c r="J60" s="25"/>
      <c r="K60" s="22">
        <v>0.9</v>
      </c>
      <c r="L60" s="48"/>
      <c r="M60" s="22">
        <v>34.53</v>
      </c>
      <c r="N60" s="23"/>
      <c r="O60" s="23"/>
      <c r="P60" s="26" t="s">
        <v>18</v>
      </c>
      <c r="Q60" s="27"/>
      <c r="R60" s="27"/>
      <c r="S60" s="27"/>
      <c r="T60" s="27"/>
      <c r="U60" s="28"/>
    </row>
    <row r="61" spans="1:21" ht="17" thickTop="1" thickBot="1">
      <c r="A61" s="35">
        <v>3</v>
      </c>
      <c r="B61" s="36">
        <v>25</v>
      </c>
      <c r="C61" s="37">
        <v>41457</v>
      </c>
      <c r="D61" s="38">
        <v>0.74791666666666667</v>
      </c>
      <c r="E61" s="39">
        <v>0.5</v>
      </c>
      <c r="F61" s="42">
        <f t="shared" si="3"/>
        <v>2</v>
      </c>
      <c r="G61" s="36">
        <v>0.08</v>
      </c>
      <c r="H61" s="41">
        <f>G61*1000</f>
        <v>80</v>
      </c>
      <c r="I61" s="42" t="e">
        <f>F61*SQRT(#REF!)</f>
        <v>#REF!</v>
      </c>
      <c r="J61" s="43" t="e">
        <f>G61*#REF!</f>
        <v>#REF!</v>
      </c>
      <c r="K61" s="39">
        <v>0.5</v>
      </c>
      <c r="L61" s="23">
        <f t="shared" si="0"/>
        <v>2</v>
      </c>
      <c r="M61" s="39">
        <v>75.760000000000005</v>
      </c>
      <c r="N61" s="41" t="e">
        <f>L61*SQRT(#REF!)</f>
        <v>#REF!</v>
      </c>
      <c r="O61" s="42" t="e">
        <f>M61*#REF!</f>
        <v>#REF!</v>
      </c>
      <c r="P61" s="45"/>
      <c r="Q61" s="46"/>
      <c r="R61" s="46"/>
      <c r="S61" s="46"/>
      <c r="T61" s="46"/>
      <c r="U61" s="47"/>
    </row>
    <row r="62" spans="1:21" ht="16" thickBot="1">
      <c r="A62" s="18"/>
      <c r="B62" s="19">
        <v>26</v>
      </c>
      <c r="C62" s="20">
        <v>41457</v>
      </c>
      <c r="D62" s="21">
        <v>0.75208333333333333</v>
      </c>
      <c r="E62" s="22">
        <v>0.6</v>
      </c>
      <c r="F62" s="23">
        <f t="shared" si="3"/>
        <v>1.6666666666666667</v>
      </c>
      <c r="G62" s="19">
        <v>0.08</v>
      </c>
      <c r="H62" s="24">
        <f t="shared" si="2"/>
        <v>80</v>
      </c>
      <c r="I62" s="23" t="e">
        <f>F62*SQRT(#REF!)</f>
        <v>#REF!</v>
      </c>
      <c r="J62" s="25" t="e">
        <f>G62*#REF!</f>
        <v>#REF!</v>
      </c>
      <c r="K62" s="22">
        <v>0.6</v>
      </c>
      <c r="L62" s="23">
        <f t="shared" si="0"/>
        <v>1.6666666666666667</v>
      </c>
      <c r="M62" s="22">
        <v>76.53</v>
      </c>
      <c r="N62" s="23" t="e">
        <f>L62*SQRT(#REF!)</f>
        <v>#REF!</v>
      </c>
      <c r="O62" s="23" t="e">
        <f>M62*#REF!</f>
        <v>#REF!</v>
      </c>
      <c r="P62" s="26"/>
      <c r="Q62" s="27"/>
      <c r="R62" s="27"/>
      <c r="S62" s="27"/>
      <c r="T62" s="27"/>
      <c r="U62" s="28"/>
    </row>
    <row r="63" spans="1:21" ht="16" thickBot="1">
      <c r="A63" s="18"/>
      <c r="B63" s="19">
        <v>27</v>
      </c>
      <c r="C63" s="20">
        <v>41457</v>
      </c>
      <c r="D63" s="21">
        <v>0.75694444444444453</v>
      </c>
      <c r="E63" s="22">
        <v>0.7</v>
      </c>
      <c r="F63" s="23" t="e">
        <f>1/#REF!</f>
        <v>#REF!</v>
      </c>
      <c r="G63" s="19">
        <v>0.08</v>
      </c>
      <c r="H63" s="24">
        <f t="shared" si="2"/>
        <v>80</v>
      </c>
      <c r="I63" s="23" t="e">
        <f>F63*SQRT(#REF!)</f>
        <v>#REF!</v>
      </c>
      <c r="J63" s="25" t="e">
        <f>G63*#REF!</f>
        <v>#REF!</v>
      </c>
      <c r="K63" s="22">
        <v>0.7</v>
      </c>
      <c r="L63" s="23">
        <f t="shared" si="0"/>
        <v>1.4285714285714286</v>
      </c>
      <c r="M63" s="22">
        <v>76.8</v>
      </c>
      <c r="N63" s="23" t="e">
        <f>L63*SQRT(#REF!)</f>
        <v>#REF!</v>
      </c>
      <c r="O63" s="23" t="e">
        <f>M63*#REF!</f>
        <v>#REF!</v>
      </c>
      <c r="P63" s="26"/>
      <c r="Q63" s="27"/>
      <c r="R63" s="27"/>
      <c r="S63" s="27"/>
      <c r="T63" s="27"/>
      <c r="U63" s="28"/>
    </row>
    <row r="64" spans="1:21" ht="16" thickBot="1">
      <c r="A64" s="18"/>
      <c r="B64" s="19">
        <v>28</v>
      </c>
      <c r="C64" s="20">
        <v>41457</v>
      </c>
      <c r="D64" s="21">
        <v>0.76111111111111107</v>
      </c>
      <c r="E64" s="22">
        <v>0.8</v>
      </c>
      <c r="F64" s="23">
        <f>1/E63</f>
        <v>1.4285714285714286</v>
      </c>
      <c r="G64" s="19">
        <v>0.08</v>
      </c>
      <c r="H64" s="24">
        <f t="shared" si="2"/>
        <v>80</v>
      </c>
      <c r="I64" s="23" t="e">
        <f>F64*SQRT(#REF!)</f>
        <v>#REF!</v>
      </c>
      <c r="J64" s="25" t="e">
        <f>G64*#REF!</f>
        <v>#REF!</v>
      </c>
      <c r="K64" s="22">
        <v>0.8</v>
      </c>
      <c r="L64" s="23">
        <f t="shared" si="0"/>
        <v>1.25</v>
      </c>
      <c r="M64" s="22">
        <v>74.62</v>
      </c>
      <c r="N64" s="23" t="e">
        <f>L64*SQRT(#REF!)</f>
        <v>#REF!</v>
      </c>
      <c r="O64" s="23" t="e">
        <f>M64*#REF!</f>
        <v>#REF!</v>
      </c>
      <c r="P64" s="26"/>
      <c r="Q64" s="27"/>
      <c r="R64" s="27"/>
      <c r="S64" s="27"/>
      <c r="T64" s="27"/>
      <c r="U64" s="28"/>
    </row>
    <row r="65" spans="1:21" ht="16" thickBot="1">
      <c r="A65" s="18"/>
      <c r="B65" s="19">
        <v>29</v>
      </c>
      <c r="C65" s="20">
        <v>41457</v>
      </c>
      <c r="D65" s="21">
        <v>0.76527777777777783</v>
      </c>
      <c r="E65" s="22">
        <v>0.9</v>
      </c>
      <c r="F65" s="23">
        <f>1/E64</f>
        <v>1.25</v>
      </c>
      <c r="G65" s="19">
        <v>0.08</v>
      </c>
      <c r="H65" s="24">
        <f t="shared" si="2"/>
        <v>80</v>
      </c>
      <c r="I65" s="23" t="e">
        <f>F65*SQRT(#REF!)</f>
        <v>#REF!</v>
      </c>
      <c r="J65" s="25" t="e">
        <f>G65*#REF!</f>
        <v>#REF!</v>
      </c>
      <c r="K65" s="22">
        <v>0.89949999999999997</v>
      </c>
      <c r="L65" s="23">
        <f t="shared" si="0"/>
        <v>1.1117287381878822</v>
      </c>
      <c r="M65" s="22">
        <v>71.06</v>
      </c>
      <c r="N65" s="23" t="e">
        <f>L65*SQRT(#REF!)</f>
        <v>#REF!</v>
      </c>
      <c r="O65" s="23" t="e">
        <f>M65*#REF!</f>
        <v>#REF!</v>
      </c>
      <c r="P65" s="26"/>
      <c r="Q65" s="27"/>
      <c r="R65" s="27"/>
      <c r="S65" s="27"/>
      <c r="T65" s="27"/>
      <c r="U65" s="28"/>
    </row>
    <row r="66" spans="1:21" ht="16" thickBot="1">
      <c r="A66" s="18"/>
      <c r="B66" s="19">
        <v>30</v>
      </c>
      <c r="C66" s="20">
        <v>41457</v>
      </c>
      <c r="D66" s="21">
        <v>0.76944444444444438</v>
      </c>
      <c r="E66" s="22">
        <v>1.05</v>
      </c>
      <c r="F66" s="23">
        <f>1/E65</f>
        <v>1.1111111111111112</v>
      </c>
      <c r="G66" s="19">
        <v>0.08</v>
      </c>
      <c r="H66" s="24">
        <f t="shared" si="2"/>
        <v>80</v>
      </c>
      <c r="I66" s="23" t="e">
        <f>F66*SQRT(#REF!)</f>
        <v>#REF!</v>
      </c>
      <c r="J66" s="25" t="e">
        <f>G66*#REF!</f>
        <v>#REF!</v>
      </c>
      <c r="K66" s="22">
        <v>1.05</v>
      </c>
      <c r="L66" s="23">
        <f t="shared" si="0"/>
        <v>0.95238095238095233</v>
      </c>
      <c r="M66" s="22">
        <v>70.14</v>
      </c>
      <c r="N66" s="23" t="e">
        <f>L66*SQRT(#REF!)</f>
        <v>#REF!</v>
      </c>
      <c r="O66" s="23" t="e">
        <f>M66*#REF!</f>
        <v>#REF!</v>
      </c>
      <c r="P66" s="26"/>
      <c r="Q66" s="27"/>
      <c r="R66" s="27"/>
      <c r="S66" s="27"/>
      <c r="T66" s="27"/>
      <c r="U66" s="28"/>
    </row>
    <row r="67" spans="1:21" ht="16" thickBot="1">
      <c r="A67" s="18"/>
      <c r="B67" s="19">
        <v>31</v>
      </c>
      <c r="C67" s="20">
        <v>41457</v>
      </c>
      <c r="D67" s="21">
        <v>0.77430555555555547</v>
      </c>
      <c r="E67" s="22">
        <v>1.25</v>
      </c>
      <c r="F67" s="23">
        <f>1/E66</f>
        <v>0.95238095238095233</v>
      </c>
      <c r="G67" s="19">
        <v>0.08</v>
      </c>
      <c r="H67" s="24">
        <f t="shared" si="2"/>
        <v>80</v>
      </c>
      <c r="I67" s="23" t="e">
        <f>F67*SQRT(#REF!)</f>
        <v>#REF!</v>
      </c>
      <c r="J67" s="25" t="e">
        <f>G67*#REF!</f>
        <v>#REF!</v>
      </c>
      <c r="K67" s="22">
        <v>1.25</v>
      </c>
      <c r="L67" s="23">
        <f t="shared" si="0"/>
        <v>0.8</v>
      </c>
      <c r="M67" s="22">
        <v>65.86</v>
      </c>
      <c r="N67" s="23" t="e">
        <f>L67*SQRT(#REF!)</f>
        <v>#REF!</v>
      </c>
      <c r="O67" s="23" t="e">
        <f>M67*#REF!</f>
        <v>#REF!</v>
      </c>
      <c r="P67" s="26"/>
      <c r="Q67" s="27"/>
      <c r="R67" s="27"/>
      <c r="S67" s="27"/>
      <c r="T67" s="27"/>
      <c r="U67" s="28"/>
    </row>
    <row r="68" spans="1:21" s="1" customFormat="1" ht="16" thickBot="1">
      <c r="A68" s="18"/>
      <c r="B68" s="19">
        <v>32</v>
      </c>
      <c r="C68" s="20">
        <v>41457</v>
      </c>
      <c r="D68" s="21">
        <v>0.77916666666666667</v>
      </c>
      <c r="E68" s="22">
        <v>1.5</v>
      </c>
      <c r="F68" s="23">
        <f>1/E66</f>
        <v>0.95238095238095233</v>
      </c>
      <c r="G68" s="19">
        <v>0.08</v>
      </c>
      <c r="H68" s="24">
        <f t="shared" ref="H68:H69" si="4">G68*1000</f>
        <v>80</v>
      </c>
      <c r="I68" s="23" t="e">
        <f>F68*SQRT(#REF!)</f>
        <v>#REF!</v>
      </c>
      <c r="J68" s="25" t="e">
        <f>G68*#REF!</f>
        <v>#REF!</v>
      </c>
      <c r="K68" s="22">
        <v>1.496</v>
      </c>
      <c r="L68" s="48">
        <f t="shared" ref="L68:L69" si="5">1/K68</f>
        <v>0.66844919786096257</v>
      </c>
      <c r="M68" s="22">
        <v>63.11</v>
      </c>
      <c r="N68" s="23"/>
      <c r="O68" s="23"/>
      <c r="P68" s="53"/>
      <c r="Q68" s="54"/>
      <c r="R68" s="54"/>
      <c r="S68" s="54"/>
      <c r="T68" s="54"/>
      <c r="U68" s="55"/>
    </row>
    <row r="69" spans="1:21" s="1" customFormat="1" ht="16" thickBot="1">
      <c r="A69" s="18"/>
      <c r="B69" s="19">
        <v>83</v>
      </c>
      <c r="C69" s="20">
        <v>41459</v>
      </c>
      <c r="D69" s="21">
        <v>0.50624999999999998</v>
      </c>
      <c r="E69" s="22">
        <v>1.4</v>
      </c>
      <c r="F69" s="23"/>
      <c r="G69" s="19">
        <v>0.08</v>
      </c>
      <c r="H69" s="24">
        <f t="shared" si="4"/>
        <v>80</v>
      </c>
      <c r="I69" s="23"/>
      <c r="J69" s="25" t="e">
        <f>G69*#REF!</f>
        <v>#REF!</v>
      </c>
      <c r="K69" s="22">
        <v>1.3979999999999999</v>
      </c>
      <c r="L69" s="48">
        <f t="shared" si="5"/>
        <v>0.71530758226037205</v>
      </c>
      <c r="M69" s="22">
        <v>64.78</v>
      </c>
      <c r="N69" s="23"/>
      <c r="O69" s="23"/>
      <c r="P69" s="53"/>
      <c r="Q69" s="54"/>
      <c r="R69" s="54"/>
      <c r="S69" s="54"/>
      <c r="T69" s="54"/>
      <c r="U69" s="55"/>
    </row>
    <row r="70" spans="1:21" ht="17" thickTop="1" thickBot="1">
      <c r="A70" s="35">
        <v>4</v>
      </c>
      <c r="B70" s="36">
        <v>45</v>
      </c>
      <c r="C70" s="37">
        <v>41458</v>
      </c>
      <c r="D70" s="38">
        <v>0.58402777777777781</v>
      </c>
      <c r="E70" s="39">
        <v>1.5</v>
      </c>
      <c r="F70" s="42"/>
      <c r="G70" s="36">
        <v>0.01</v>
      </c>
      <c r="H70" s="41">
        <f>G70*1000</f>
        <v>10</v>
      </c>
      <c r="I70" s="42" t="e">
        <f>F70*SQRT(#REF!)</f>
        <v>#REF!</v>
      </c>
      <c r="J70" s="41" t="e">
        <f>G70*#REF!</f>
        <v>#REF!</v>
      </c>
      <c r="K70" s="39">
        <v>1.5</v>
      </c>
      <c r="L70" s="23">
        <f t="shared" si="0"/>
        <v>0.66666666666666663</v>
      </c>
      <c r="M70" s="39">
        <v>7.95</v>
      </c>
      <c r="N70" s="41" t="e">
        <f>L70*SQRT(#REF!)</f>
        <v>#REF!</v>
      </c>
      <c r="O70" s="42" t="e">
        <f>M70*#REF!</f>
        <v>#REF!</v>
      </c>
      <c r="P70" s="45"/>
      <c r="Q70" s="46"/>
      <c r="R70" s="46"/>
      <c r="S70" s="46"/>
      <c r="T70" s="46"/>
      <c r="U70" s="47"/>
    </row>
    <row r="71" spans="1:21" ht="16" thickBot="1">
      <c r="A71" s="18"/>
      <c r="B71" s="56">
        <v>46</v>
      </c>
      <c r="C71" s="57">
        <v>41458</v>
      </c>
      <c r="D71" s="58">
        <v>0.58750000000000002</v>
      </c>
      <c r="E71" s="59">
        <v>1.5</v>
      </c>
      <c r="F71" s="48"/>
      <c r="G71" s="19">
        <v>0.02</v>
      </c>
      <c r="H71" s="24">
        <f t="shared" si="2"/>
        <v>20</v>
      </c>
      <c r="I71" s="23" t="e">
        <f>F71*SQRT(#REF!)</f>
        <v>#REF!</v>
      </c>
      <c r="J71" s="25" t="e">
        <f>G71*#REF!</f>
        <v>#REF!</v>
      </c>
      <c r="K71" s="59">
        <v>1.5</v>
      </c>
      <c r="L71" s="23">
        <f t="shared" si="0"/>
        <v>0.66666666666666663</v>
      </c>
      <c r="M71" s="59">
        <v>16.649999999999999</v>
      </c>
      <c r="N71" s="23" t="e">
        <f>L71*SQRT(#REF!)</f>
        <v>#REF!</v>
      </c>
      <c r="O71" s="23" t="e">
        <f>M71*#REF!</f>
        <v>#REF!</v>
      </c>
      <c r="P71" s="26"/>
      <c r="Q71" s="27"/>
      <c r="R71" s="27"/>
      <c r="S71" s="27"/>
      <c r="T71" s="27"/>
      <c r="U71" s="28"/>
    </row>
    <row r="72" spans="1:21" ht="16" thickBot="1">
      <c r="A72" s="18"/>
      <c r="B72" s="56">
        <v>47</v>
      </c>
      <c r="C72" s="57">
        <v>41458</v>
      </c>
      <c r="D72" s="58">
        <v>0.59236111111111112</v>
      </c>
      <c r="E72" s="59">
        <v>1.5</v>
      </c>
      <c r="F72" s="48"/>
      <c r="G72" s="19">
        <v>0.03</v>
      </c>
      <c r="H72" s="24">
        <f t="shared" si="2"/>
        <v>30</v>
      </c>
      <c r="I72" s="23" t="e">
        <f>F72*SQRT(#REF!)</f>
        <v>#REF!</v>
      </c>
      <c r="J72" s="25" t="e">
        <f>G72*#REF!</f>
        <v>#REF!</v>
      </c>
      <c r="K72" s="59">
        <v>1.5</v>
      </c>
      <c r="L72" s="23">
        <f t="shared" si="0"/>
        <v>0.66666666666666663</v>
      </c>
      <c r="M72" s="59">
        <v>25.75</v>
      </c>
      <c r="N72" s="23" t="e">
        <f>L72*SQRT(#REF!)</f>
        <v>#REF!</v>
      </c>
      <c r="O72" s="23" t="e">
        <f>M72*#REF!</f>
        <v>#REF!</v>
      </c>
      <c r="P72" s="26"/>
      <c r="Q72" s="27"/>
      <c r="R72" s="27"/>
      <c r="S72" s="27"/>
      <c r="T72" s="27"/>
      <c r="U72" s="28"/>
    </row>
    <row r="73" spans="1:21" ht="16" thickBot="1">
      <c r="A73" s="18"/>
      <c r="B73" s="56">
        <v>48</v>
      </c>
      <c r="C73" s="57">
        <v>41458</v>
      </c>
      <c r="D73" s="58">
        <v>0.59722222222222221</v>
      </c>
      <c r="E73" s="59">
        <v>1.5</v>
      </c>
      <c r="F73" s="48"/>
      <c r="G73" s="19">
        <v>0.04</v>
      </c>
      <c r="H73" s="24">
        <f t="shared" si="2"/>
        <v>40</v>
      </c>
      <c r="I73" s="23" t="e">
        <f>F73*SQRT(#REF!)</f>
        <v>#REF!</v>
      </c>
      <c r="J73" s="25" t="e">
        <f>G73*#REF!</f>
        <v>#REF!</v>
      </c>
      <c r="K73" s="59">
        <v>1.5</v>
      </c>
      <c r="L73" s="23">
        <f t="shared" si="0"/>
        <v>0.66666666666666663</v>
      </c>
      <c r="M73" s="59">
        <v>35.25</v>
      </c>
      <c r="N73" s="23" t="e">
        <f>L73*SQRT(#REF!)</f>
        <v>#REF!</v>
      </c>
      <c r="O73" s="23" t="e">
        <f>M73*#REF!</f>
        <v>#REF!</v>
      </c>
      <c r="P73" s="26" t="s">
        <v>25</v>
      </c>
      <c r="Q73" s="27"/>
      <c r="R73" s="27"/>
      <c r="S73" s="27"/>
      <c r="T73" s="27"/>
      <c r="U73" s="28"/>
    </row>
    <row r="74" spans="1:21" ht="16" thickBot="1">
      <c r="A74" s="18"/>
      <c r="B74" s="56">
        <v>49</v>
      </c>
      <c r="C74" s="57">
        <v>41458</v>
      </c>
      <c r="D74" s="58">
        <v>0.60347222222222219</v>
      </c>
      <c r="E74" s="59">
        <v>1.5</v>
      </c>
      <c r="F74" s="48"/>
      <c r="G74" s="19">
        <v>0.06</v>
      </c>
      <c r="H74" s="24">
        <f t="shared" si="2"/>
        <v>60</v>
      </c>
      <c r="I74" s="23" t="e">
        <f>F74*SQRT(#REF!)</f>
        <v>#REF!</v>
      </c>
      <c r="J74" s="25" t="e">
        <f>G74*#REF!</f>
        <v>#REF!</v>
      </c>
      <c r="K74" s="59">
        <v>1.5</v>
      </c>
      <c r="L74" s="23">
        <f t="shared" si="0"/>
        <v>0.66666666666666663</v>
      </c>
      <c r="M74" s="59">
        <v>48.65</v>
      </c>
      <c r="N74" s="23" t="e">
        <f>L74*SQRT(#REF!)</f>
        <v>#REF!</v>
      </c>
      <c r="O74" s="23" t="e">
        <f>M74*#REF!</f>
        <v>#REF!</v>
      </c>
      <c r="P74" s="26"/>
      <c r="Q74" s="27"/>
      <c r="R74" s="27"/>
      <c r="S74" s="27"/>
      <c r="T74" s="27"/>
      <c r="U74" s="28"/>
    </row>
    <row r="75" spans="1:21" s="1" customFormat="1" ht="16" thickBot="1">
      <c r="A75" s="18"/>
      <c r="B75" s="56">
        <v>50</v>
      </c>
      <c r="C75" s="57">
        <v>41458</v>
      </c>
      <c r="D75" s="58">
        <v>0.60902777777777783</v>
      </c>
      <c r="E75" s="59">
        <v>1.5</v>
      </c>
      <c r="F75" s="48"/>
      <c r="G75" s="19">
        <v>0.08</v>
      </c>
      <c r="H75" s="24">
        <f>G75*1000</f>
        <v>80</v>
      </c>
      <c r="I75" s="23" t="e">
        <f>F75*SQRT(#REF!)</f>
        <v>#REF!</v>
      </c>
      <c r="J75" s="25" t="e">
        <f>G75*#REF!</f>
        <v>#REF!</v>
      </c>
      <c r="K75" s="59">
        <v>1.4970000000000001</v>
      </c>
      <c r="L75" s="23">
        <f>1/K75</f>
        <v>0.66800267201068797</v>
      </c>
      <c r="M75" s="59">
        <v>66.760000000000005</v>
      </c>
      <c r="N75" s="23" t="e">
        <f>L75*SQRT(#REF!)</f>
        <v>#REF!</v>
      </c>
      <c r="O75" s="23" t="e">
        <f>M75*#REF!</f>
        <v>#REF!</v>
      </c>
      <c r="P75" s="26" t="s">
        <v>29</v>
      </c>
      <c r="Q75" s="27"/>
      <c r="R75" s="27"/>
      <c r="S75" s="27"/>
      <c r="T75" s="27"/>
      <c r="U75" s="28"/>
    </row>
    <row r="76" spans="1:21" ht="17" thickTop="1" thickBot="1">
      <c r="A76" s="35">
        <v>5</v>
      </c>
      <c r="B76" s="36">
        <v>51</v>
      </c>
      <c r="C76" s="37">
        <v>41458</v>
      </c>
      <c r="D76" s="38">
        <v>0.61388888888888882</v>
      </c>
      <c r="E76" s="39">
        <v>1.25</v>
      </c>
      <c r="F76" s="42"/>
      <c r="G76" s="36">
        <v>0.01</v>
      </c>
      <c r="H76" s="41">
        <f>G76*1000</f>
        <v>10</v>
      </c>
      <c r="I76" s="42" t="e">
        <f>F76*SQRT(#REF!)</f>
        <v>#REF!</v>
      </c>
      <c r="J76" s="41" t="e">
        <f>G76*#REF!</f>
        <v>#REF!</v>
      </c>
      <c r="K76" s="39">
        <v>1.2529999999999999</v>
      </c>
      <c r="L76" s="23">
        <f t="shared" si="0"/>
        <v>0.79808459696727863</v>
      </c>
      <c r="M76" s="39">
        <v>7.49</v>
      </c>
      <c r="N76" s="41" t="e">
        <f>L76*SQRT(#REF!)</f>
        <v>#REF!</v>
      </c>
      <c r="O76" s="42" t="e">
        <f>M76*#REF!</f>
        <v>#REF!</v>
      </c>
      <c r="P76" s="45"/>
      <c r="Q76" s="46"/>
      <c r="R76" s="46"/>
      <c r="S76" s="46"/>
      <c r="T76" s="46"/>
      <c r="U76" s="47"/>
    </row>
    <row r="77" spans="1:21" ht="16" thickBot="1">
      <c r="A77" s="18"/>
      <c r="B77" s="56">
        <v>52</v>
      </c>
      <c r="C77" s="57">
        <v>41458</v>
      </c>
      <c r="D77" s="58">
        <v>0.61736111111111114</v>
      </c>
      <c r="E77" s="59">
        <v>1.25</v>
      </c>
      <c r="F77" s="48"/>
      <c r="G77" s="19">
        <v>0.02</v>
      </c>
      <c r="H77" s="24">
        <f t="shared" si="2"/>
        <v>20</v>
      </c>
      <c r="I77" s="23" t="e">
        <f>F77*SQRT(#REF!)</f>
        <v>#REF!</v>
      </c>
      <c r="J77" s="25" t="e">
        <f>G77*#REF!</f>
        <v>#REF!</v>
      </c>
      <c r="K77" s="59">
        <v>1.25</v>
      </c>
      <c r="L77" s="23">
        <f t="shared" si="0"/>
        <v>0.8</v>
      </c>
      <c r="M77" s="59">
        <v>17.59</v>
      </c>
      <c r="N77" s="23" t="e">
        <f>L77*SQRT(#REF!)</f>
        <v>#REF!</v>
      </c>
      <c r="O77" s="23" t="e">
        <f>M77*#REF!</f>
        <v>#REF!</v>
      </c>
      <c r="P77" s="26"/>
      <c r="Q77" s="27"/>
      <c r="R77" s="27"/>
      <c r="S77" s="27"/>
      <c r="T77" s="27"/>
      <c r="U77" s="28"/>
    </row>
    <row r="78" spans="1:21" ht="16" thickBot="1">
      <c r="A78" s="18"/>
      <c r="B78" s="56">
        <v>53</v>
      </c>
      <c r="C78" s="57">
        <v>41458</v>
      </c>
      <c r="D78" s="58">
        <v>0.62222222222222223</v>
      </c>
      <c r="E78" s="59">
        <v>1.25</v>
      </c>
      <c r="F78" s="48"/>
      <c r="G78" s="19">
        <v>0.03</v>
      </c>
      <c r="H78" s="24">
        <f t="shared" si="2"/>
        <v>30</v>
      </c>
      <c r="I78" s="23" t="e">
        <f>F78*SQRT(#REF!)</f>
        <v>#REF!</v>
      </c>
      <c r="J78" s="25" t="e">
        <f>G78*#REF!</f>
        <v>#REF!</v>
      </c>
      <c r="K78" s="59">
        <v>1.25</v>
      </c>
      <c r="L78" s="23">
        <f t="shared" si="0"/>
        <v>0.8</v>
      </c>
      <c r="M78" s="59">
        <v>24.34</v>
      </c>
      <c r="N78" s="23" t="e">
        <f>L78*SQRT(#REF!)</f>
        <v>#REF!</v>
      </c>
      <c r="O78" s="23" t="e">
        <f>M78*#REF!</f>
        <v>#REF!</v>
      </c>
      <c r="P78" s="26"/>
      <c r="Q78" s="27"/>
      <c r="R78" s="27"/>
      <c r="S78" s="27"/>
      <c r="T78" s="27"/>
      <c r="U78" s="28"/>
    </row>
    <row r="79" spans="1:21" ht="16" thickBot="1">
      <c r="A79" s="18"/>
      <c r="B79" s="56">
        <v>54</v>
      </c>
      <c r="C79" s="57">
        <v>41458</v>
      </c>
      <c r="D79" s="58">
        <v>0.62708333333333333</v>
      </c>
      <c r="E79" s="59">
        <v>1.25</v>
      </c>
      <c r="F79" s="48"/>
      <c r="G79" s="19">
        <v>0.04</v>
      </c>
      <c r="H79" s="24">
        <f t="shared" si="2"/>
        <v>40</v>
      </c>
      <c r="I79" s="23" t="e">
        <f>F79*SQRT(#REF!)</f>
        <v>#REF!</v>
      </c>
      <c r="J79" s="25" t="e">
        <f>G79*#REF!</f>
        <v>#REF!</v>
      </c>
      <c r="K79" s="59">
        <v>1.25</v>
      </c>
      <c r="L79" s="23">
        <f t="shared" si="0"/>
        <v>0.8</v>
      </c>
      <c r="M79" s="59">
        <v>31.06</v>
      </c>
      <c r="N79" s="23" t="e">
        <f>L79*SQRT(#REF!)</f>
        <v>#REF!</v>
      </c>
      <c r="O79" s="23" t="e">
        <f>M79*#REF!</f>
        <v>#REF!</v>
      </c>
      <c r="P79" s="26"/>
      <c r="Q79" s="27"/>
      <c r="R79" s="27"/>
      <c r="S79" s="27"/>
      <c r="T79" s="27"/>
      <c r="U79" s="28"/>
    </row>
    <row r="80" spans="1:21" ht="16" thickBot="1">
      <c r="A80" s="18"/>
      <c r="B80" s="56">
        <v>55</v>
      </c>
      <c r="C80" s="57">
        <v>41458</v>
      </c>
      <c r="D80" s="58">
        <v>0.63194444444444442</v>
      </c>
      <c r="E80" s="59">
        <v>1.25</v>
      </c>
      <c r="F80" s="48"/>
      <c r="G80" s="19">
        <v>0.06</v>
      </c>
      <c r="H80" s="24">
        <f t="shared" si="2"/>
        <v>60</v>
      </c>
      <c r="I80" s="23" t="e">
        <f>F80*SQRT(#REF!)</f>
        <v>#REF!</v>
      </c>
      <c r="J80" s="25" t="e">
        <f>G80*#REF!</f>
        <v>#REF!</v>
      </c>
      <c r="K80" s="59">
        <v>1.25</v>
      </c>
      <c r="L80" s="23">
        <f t="shared" si="0"/>
        <v>0.8</v>
      </c>
      <c r="M80" s="59">
        <v>49.64</v>
      </c>
      <c r="N80" s="23" t="e">
        <f>L80*SQRT(#REF!)</f>
        <v>#REF!</v>
      </c>
      <c r="O80" s="23" t="e">
        <f>M80*#REF!</f>
        <v>#REF!</v>
      </c>
      <c r="P80" s="26"/>
      <c r="Q80" s="27"/>
      <c r="R80" s="27"/>
      <c r="S80" s="27"/>
      <c r="T80" s="27"/>
      <c r="U80" s="28"/>
    </row>
    <row r="81" spans="1:21" ht="16" thickBot="1">
      <c r="A81" s="18"/>
      <c r="B81" s="56">
        <v>56</v>
      </c>
      <c r="C81" s="57">
        <v>41458</v>
      </c>
      <c r="D81" s="58">
        <v>0.63611111111111118</v>
      </c>
      <c r="E81" s="59">
        <v>1.25</v>
      </c>
      <c r="F81" s="48"/>
      <c r="G81" s="19">
        <v>0.08</v>
      </c>
      <c r="H81" s="24">
        <f t="shared" si="2"/>
        <v>80</v>
      </c>
      <c r="I81" s="23" t="e">
        <f>F81*SQRT(#REF!)</f>
        <v>#REF!</v>
      </c>
      <c r="J81" s="25" t="e">
        <f>G81*#REF!</f>
        <v>#REF!</v>
      </c>
      <c r="K81" s="59">
        <v>1.25</v>
      </c>
      <c r="L81" s="23">
        <f t="shared" si="0"/>
        <v>0.8</v>
      </c>
      <c r="M81" s="59">
        <v>62.21</v>
      </c>
      <c r="N81" s="23" t="e">
        <f>L81*SQRT(#REF!)</f>
        <v>#REF!</v>
      </c>
      <c r="O81" s="23" t="e">
        <f>M81*#REF!</f>
        <v>#REF!</v>
      </c>
      <c r="P81" s="26"/>
      <c r="Q81" s="27"/>
      <c r="R81" s="27"/>
      <c r="S81" s="27"/>
      <c r="T81" s="27"/>
      <c r="U81" s="28"/>
    </row>
    <row r="82" spans="1:21" s="1" customFormat="1" ht="16" thickBot="1">
      <c r="A82" s="60"/>
      <c r="B82" s="61">
        <v>57</v>
      </c>
      <c r="C82" s="62">
        <v>41458</v>
      </c>
      <c r="D82" s="63">
        <v>0.64097222222222217</v>
      </c>
      <c r="E82" s="64">
        <v>1.25</v>
      </c>
      <c r="F82" s="65"/>
      <c r="G82" s="66">
        <v>0.1</v>
      </c>
      <c r="H82" s="67">
        <f t="shared" si="2"/>
        <v>100</v>
      </c>
      <c r="I82" s="68"/>
      <c r="J82" s="69" t="e">
        <f>G82*#REF!</f>
        <v>#REF!</v>
      </c>
      <c r="K82" s="64">
        <v>1.248</v>
      </c>
      <c r="L82" s="68">
        <f t="shared" si="0"/>
        <v>0.80128205128205132</v>
      </c>
      <c r="M82" s="64">
        <v>84.21</v>
      </c>
      <c r="N82" s="68" t="e">
        <f>L82*SQRT(#REF!)</f>
        <v>#REF!</v>
      </c>
      <c r="O82" s="68" t="e">
        <f>M82*#REF!</f>
        <v>#REF!</v>
      </c>
      <c r="P82" s="70"/>
      <c r="Q82" s="71"/>
      <c r="R82" s="71"/>
      <c r="S82" s="71"/>
      <c r="T82" s="71"/>
      <c r="U82" s="72"/>
    </row>
    <row r="83" spans="1:21" ht="16" thickTop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</row>
    <row r="84" spans="1:21" ht="1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</row>
    <row r="85" spans="1:21" ht="1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</row>
    <row r="86" spans="1:21" ht="1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</row>
    <row r="87" spans="1:21" ht="1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</row>
    <row r="88" spans="1:21" ht="1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</row>
    <row r="89" spans="1:21" ht="1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</row>
    <row r="90" spans="1:21" ht="1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</row>
    <row r="91" spans="1:21">
      <c r="T91"/>
      <c r="U91"/>
    </row>
    <row r="92" spans="1:21">
      <c r="T92"/>
      <c r="U92"/>
    </row>
    <row r="93" spans="1:21">
      <c r="T93"/>
      <c r="U93"/>
    </row>
    <row r="94" spans="1:21">
      <c r="T94"/>
      <c r="U94"/>
    </row>
    <row r="95" spans="1:21">
      <c r="T95"/>
      <c r="U95"/>
    </row>
    <row r="96" spans="1:21">
      <c r="T96"/>
      <c r="U96"/>
    </row>
    <row r="97" spans="20:21">
      <c r="T97"/>
      <c r="U97"/>
    </row>
    <row r="98" spans="20:21">
      <c r="T98"/>
      <c r="U98"/>
    </row>
    <row r="99" spans="20:21">
      <c r="T99"/>
      <c r="U99"/>
    </row>
    <row r="100" spans="20:21" s="1" customFormat="1"/>
    <row r="101" spans="20:21" s="1" customFormat="1"/>
    <row r="102" spans="20:21" s="1" customFormat="1"/>
    <row r="103" spans="20:21" s="1" customFormat="1"/>
    <row r="104" spans="20:21" s="1" customFormat="1"/>
    <row r="105" spans="20:21" s="1" customFormat="1"/>
    <row r="106" spans="20:21" s="1" customFormat="1"/>
    <row r="107" spans="20:21" s="1" customFormat="1"/>
    <row r="108" spans="20:21">
      <c r="T108"/>
      <c r="U108"/>
    </row>
    <row r="109" spans="20:21">
      <c r="T109"/>
      <c r="U109"/>
    </row>
    <row r="110" spans="20:21">
      <c r="T110"/>
      <c r="U110"/>
    </row>
    <row r="111" spans="20:21">
      <c r="T111"/>
      <c r="U111"/>
    </row>
    <row r="112" spans="20:21">
      <c r="T112"/>
      <c r="U112"/>
    </row>
    <row r="113" spans="20:21">
      <c r="T113"/>
      <c r="U113"/>
    </row>
    <row r="114" spans="20:21">
      <c r="T114"/>
      <c r="U114"/>
    </row>
    <row r="115" spans="20:21">
      <c r="T115"/>
      <c r="U115"/>
    </row>
    <row r="116" spans="20:21" s="1" customFormat="1"/>
    <row r="117" spans="20:21" s="1" customFormat="1"/>
    <row r="118" spans="20:21" s="1" customFormat="1"/>
    <row r="119" spans="20:21" s="1" customFormat="1"/>
    <row r="120" spans="20:21" s="1" customFormat="1"/>
    <row r="121" spans="20:21" s="1" customFormat="1"/>
    <row r="122" spans="20:21">
      <c r="T122"/>
      <c r="U122"/>
    </row>
    <row r="123" spans="20:21" s="1" customFormat="1"/>
    <row r="124" spans="20:21">
      <c r="T124"/>
      <c r="U124"/>
    </row>
    <row r="125" spans="20:21">
      <c r="T125"/>
      <c r="U125"/>
    </row>
    <row r="126" spans="20:21">
      <c r="T126"/>
      <c r="U126"/>
    </row>
    <row r="127" spans="20:21">
      <c r="T127"/>
      <c r="U127"/>
    </row>
    <row r="128" spans="20:21">
      <c r="T128"/>
      <c r="U128"/>
    </row>
    <row r="129" spans="20:21">
      <c r="T129"/>
      <c r="U129"/>
    </row>
    <row r="130" spans="20:21">
      <c r="T130"/>
      <c r="U130"/>
    </row>
    <row r="131" spans="20:21">
      <c r="T131"/>
      <c r="U131"/>
    </row>
    <row r="132" spans="20:21" s="1" customFormat="1"/>
    <row r="133" spans="20:21">
      <c r="T133"/>
      <c r="U133"/>
    </row>
    <row r="134" spans="20:21">
      <c r="T134"/>
      <c r="U134"/>
    </row>
    <row r="135" spans="20:21">
      <c r="T135"/>
      <c r="U135"/>
    </row>
    <row r="136" spans="20:21" s="1" customFormat="1"/>
    <row r="137" spans="20:21" s="1" customFormat="1"/>
    <row r="138" spans="20:21" s="1" customFormat="1"/>
    <row r="139" spans="20:21" s="1" customFormat="1"/>
    <row r="140" spans="20:21" s="1" customFormat="1"/>
    <row r="141" spans="20:21" s="1" customFormat="1"/>
    <row r="142" spans="20:21" s="1" customFormat="1"/>
    <row r="143" spans="20:21" s="1" customFormat="1"/>
    <row r="144" spans="20:21" s="1" customFormat="1"/>
    <row r="145" spans="20:21" s="1" customFormat="1"/>
    <row r="146" spans="20:21" s="1" customFormat="1"/>
    <row r="147" spans="20:21" s="1" customFormat="1"/>
    <row r="148" spans="20:21" s="1" customFormat="1"/>
    <row r="149" spans="20:21" s="1" customFormat="1"/>
    <row r="150" spans="20:21" s="1" customFormat="1"/>
    <row r="151" spans="20:21" s="1" customFormat="1"/>
    <row r="152" spans="20:21" s="1" customFormat="1"/>
    <row r="153" spans="20:21" s="1" customFormat="1"/>
    <row r="154" spans="20:21">
      <c r="T154"/>
      <c r="U154"/>
    </row>
    <row r="155" spans="20:21">
      <c r="T155"/>
      <c r="U155"/>
    </row>
    <row r="156" spans="20:21">
      <c r="T156"/>
      <c r="U156"/>
    </row>
    <row r="157" spans="20:21">
      <c r="T157"/>
      <c r="U157"/>
    </row>
    <row r="158" spans="20:21">
      <c r="T158"/>
      <c r="U158"/>
    </row>
    <row r="159" spans="20:21">
      <c r="T159"/>
      <c r="U159"/>
    </row>
    <row r="160" spans="20:21">
      <c r="T160"/>
      <c r="U160"/>
    </row>
    <row r="161" spans="20:21">
      <c r="T161"/>
      <c r="U161"/>
    </row>
    <row r="162" spans="20:21">
      <c r="T162"/>
      <c r="U162"/>
    </row>
    <row r="163" spans="20:21">
      <c r="T163"/>
      <c r="U163"/>
    </row>
    <row r="164" spans="20:21">
      <c r="T164"/>
      <c r="U164"/>
    </row>
    <row r="165" spans="20:21">
      <c r="T165"/>
      <c r="U165"/>
    </row>
    <row r="166" spans="20:21">
      <c r="T166"/>
      <c r="U166"/>
    </row>
    <row r="167" spans="20:21">
      <c r="T167"/>
      <c r="U167"/>
    </row>
    <row r="168" spans="20:21">
      <c r="T168"/>
      <c r="U168"/>
    </row>
    <row r="169" spans="20:21">
      <c r="T169"/>
      <c r="U169"/>
    </row>
    <row r="170" spans="20:21">
      <c r="T170"/>
      <c r="U170"/>
    </row>
    <row r="171" spans="20:21">
      <c r="T171"/>
      <c r="U171"/>
    </row>
    <row r="172" spans="20:21">
      <c r="T172"/>
      <c r="U172"/>
    </row>
    <row r="173" spans="20:21">
      <c r="T173"/>
      <c r="U173"/>
    </row>
  </sheetData>
  <mergeCells count="79">
    <mergeCell ref="A76:A81"/>
    <mergeCell ref="A61:A69"/>
    <mergeCell ref="A70:A75"/>
    <mergeCell ref="P74:U74"/>
    <mergeCell ref="P9:U9"/>
    <mergeCell ref="P12:U12"/>
    <mergeCell ref="P15:U15"/>
    <mergeCell ref="P16:U16"/>
    <mergeCell ref="P17:U17"/>
    <mergeCell ref="P18:U18"/>
    <mergeCell ref="P19:U19"/>
    <mergeCell ref="P20:U20"/>
    <mergeCell ref="P21:U21"/>
    <mergeCell ref="P26:U26"/>
    <mergeCell ref="P27:U27"/>
    <mergeCell ref="P28:U28"/>
    <mergeCell ref="P45:U45"/>
    <mergeCell ref="P46:U46"/>
    <mergeCell ref="P47:U47"/>
    <mergeCell ref="P81:U81"/>
    <mergeCell ref="P80:U80"/>
    <mergeCell ref="P79:U79"/>
    <mergeCell ref="P78:U78"/>
    <mergeCell ref="P53:U53"/>
    <mergeCell ref="P50:U50"/>
    <mergeCell ref="P57:U57"/>
    <mergeCell ref="P60:U60"/>
    <mergeCell ref="P8:U8"/>
    <mergeCell ref="P77:U77"/>
    <mergeCell ref="P76:U76"/>
    <mergeCell ref="P75:U75"/>
    <mergeCell ref="P73:U73"/>
    <mergeCell ref="P72:U72"/>
    <mergeCell ref="P71:U71"/>
    <mergeCell ref="P70:U70"/>
    <mergeCell ref="P67:U67"/>
    <mergeCell ref="P66:U66"/>
    <mergeCell ref="P65:U65"/>
    <mergeCell ref="E7:J7"/>
    <mergeCell ref="K7:O7"/>
    <mergeCell ref="P49:U49"/>
    <mergeCell ref="P48:U48"/>
    <mergeCell ref="P39:U39"/>
    <mergeCell ref="P10:U10"/>
    <mergeCell ref="P11:U11"/>
    <mergeCell ref="P13:U13"/>
    <mergeCell ref="P14:U14"/>
    <mergeCell ref="P64:U64"/>
    <mergeCell ref="P38:U38"/>
    <mergeCell ref="P37:U37"/>
    <mergeCell ref="P36:U36"/>
    <mergeCell ref="P35:U35"/>
    <mergeCell ref="P34:U34"/>
    <mergeCell ref="P22:U22"/>
    <mergeCell ref="P56:U56"/>
    <mergeCell ref="P63:U63"/>
    <mergeCell ref="P62:U62"/>
    <mergeCell ref="P61:U61"/>
    <mergeCell ref="A34:A60"/>
    <mergeCell ref="P58:U58"/>
    <mergeCell ref="P59:U59"/>
    <mergeCell ref="A9:A33"/>
    <mergeCell ref="P29:U29"/>
    <mergeCell ref="P31:U31"/>
    <mergeCell ref="P33:U33"/>
    <mergeCell ref="P32:U32"/>
    <mergeCell ref="P30:U30"/>
    <mergeCell ref="P51:U51"/>
    <mergeCell ref="P52:U52"/>
    <mergeCell ref="P54:U54"/>
    <mergeCell ref="P55:U55"/>
    <mergeCell ref="P43:U43"/>
    <mergeCell ref="P42:U42"/>
    <mergeCell ref="P41:U41"/>
    <mergeCell ref="P40:U40"/>
    <mergeCell ref="P23:U23"/>
    <mergeCell ref="P44:U44"/>
    <mergeCell ref="P24:U24"/>
    <mergeCell ref="P25:U2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French</dc:creator>
  <cp:lastModifiedBy>Lucas</cp:lastModifiedBy>
  <dcterms:created xsi:type="dcterms:W3CDTF">2013-06-10T23:46:59Z</dcterms:created>
  <dcterms:modified xsi:type="dcterms:W3CDTF">2016-12-09T02:51:26Z</dcterms:modified>
</cp:coreProperties>
</file>