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42" i="1" l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33" i="1"/>
  <c r="X134" i="1"/>
  <c r="X135" i="1"/>
  <c r="X136" i="1"/>
  <c r="X137" i="1"/>
  <c r="X138" i="1"/>
  <c r="X139" i="1"/>
  <c r="X140" i="1"/>
  <c r="X141" i="1"/>
  <c r="X123" i="1"/>
  <c r="X124" i="1"/>
  <c r="X125" i="1"/>
  <c r="X126" i="1"/>
  <c r="X127" i="1"/>
  <c r="X128" i="1"/>
  <c r="X129" i="1"/>
  <c r="X130" i="1"/>
  <c r="X131" i="1"/>
  <c r="X122" i="1"/>
  <c r="X132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9" i="1"/>
  <c r="N10" i="1"/>
  <c r="N11" i="1"/>
  <c r="K26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9" i="1"/>
  <c r="I15" i="1"/>
  <c r="I16" i="1"/>
  <c r="I17" i="1"/>
  <c r="I18" i="1"/>
  <c r="I19" i="1"/>
  <c r="I20" i="1"/>
  <c r="I21" i="1"/>
  <c r="I22" i="1"/>
  <c r="I23" i="1"/>
  <c r="I24" i="1"/>
  <c r="I25" i="1"/>
  <c r="I26" i="1"/>
  <c r="G15" i="1"/>
  <c r="G16" i="1"/>
  <c r="G17" i="1"/>
  <c r="G18" i="1"/>
  <c r="G19" i="1"/>
  <c r="G20" i="1"/>
  <c r="G21" i="1"/>
  <c r="G22" i="1"/>
  <c r="G23" i="1"/>
  <c r="G24" i="1"/>
  <c r="G25" i="1"/>
  <c r="G26" i="1"/>
  <c r="O10" i="1"/>
  <c r="O11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9" i="1"/>
  <c r="O140" i="1"/>
  <c r="O141" i="1"/>
  <c r="O142" i="1"/>
  <c r="O143" i="1"/>
  <c r="O144" i="1"/>
  <c r="O145" i="1"/>
  <c r="O146" i="1"/>
  <c r="O147" i="1"/>
  <c r="O148" i="1"/>
  <c r="O149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I168" i="1"/>
  <c r="I169" i="1"/>
  <c r="I170" i="1"/>
  <c r="I171" i="1"/>
  <c r="I172" i="1"/>
  <c r="I173" i="1"/>
  <c r="I174" i="1"/>
  <c r="I175" i="1"/>
  <c r="I176" i="1"/>
  <c r="I177" i="1"/>
  <c r="I140" i="1"/>
  <c r="I141" i="1"/>
  <c r="I142" i="1"/>
  <c r="I143" i="1"/>
  <c r="I144" i="1"/>
  <c r="I145" i="1"/>
  <c r="I146" i="1"/>
  <c r="I147" i="1"/>
  <c r="I148" i="1"/>
  <c r="I149" i="1"/>
  <c r="N177" i="1"/>
  <c r="K177" i="1"/>
  <c r="G177" i="1"/>
  <c r="N176" i="1"/>
  <c r="K176" i="1"/>
  <c r="G176" i="1"/>
  <c r="N175" i="1"/>
  <c r="K175" i="1"/>
  <c r="G175" i="1"/>
  <c r="N174" i="1"/>
  <c r="K174" i="1"/>
  <c r="G174" i="1"/>
  <c r="N173" i="1"/>
  <c r="K173" i="1"/>
  <c r="G173" i="1"/>
  <c r="N172" i="1"/>
  <c r="K172" i="1"/>
  <c r="G172" i="1"/>
  <c r="N171" i="1"/>
  <c r="K171" i="1"/>
  <c r="G171" i="1"/>
  <c r="N170" i="1"/>
  <c r="K170" i="1"/>
  <c r="G170" i="1"/>
  <c r="N169" i="1"/>
  <c r="K169" i="1"/>
  <c r="G169" i="1"/>
  <c r="N168" i="1"/>
  <c r="K168" i="1"/>
  <c r="G168" i="1"/>
  <c r="N167" i="1"/>
  <c r="K167" i="1"/>
  <c r="I167" i="1"/>
  <c r="G167" i="1"/>
  <c r="N166" i="1"/>
  <c r="K166" i="1"/>
  <c r="I166" i="1"/>
  <c r="G166" i="1"/>
  <c r="N165" i="1"/>
  <c r="K165" i="1"/>
  <c r="I165" i="1"/>
  <c r="G165" i="1"/>
  <c r="N164" i="1"/>
  <c r="K164" i="1"/>
  <c r="I164" i="1"/>
  <c r="G164" i="1"/>
  <c r="N163" i="1"/>
  <c r="K163" i="1"/>
  <c r="I163" i="1"/>
  <c r="G163" i="1"/>
  <c r="N162" i="1"/>
  <c r="K162" i="1"/>
  <c r="I162" i="1"/>
  <c r="G162" i="1"/>
  <c r="N161" i="1"/>
  <c r="K161" i="1"/>
  <c r="I161" i="1"/>
  <c r="G161" i="1"/>
  <c r="N160" i="1"/>
  <c r="K160" i="1"/>
  <c r="I160" i="1"/>
  <c r="G160" i="1"/>
  <c r="N159" i="1"/>
  <c r="K159" i="1"/>
  <c r="I159" i="1"/>
  <c r="G159" i="1"/>
  <c r="O158" i="1"/>
  <c r="N158" i="1"/>
  <c r="K158" i="1"/>
  <c r="I158" i="1"/>
  <c r="G158" i="1"/>
  <c r="O157" i="1"/>
  <c r="N157" i="1"/>
  <c r="K157" i="1"/>
  <c r="I157" i="1"/>
  <c r="G157" i="1"/>
  <c r="O156" i="1"/>
  <c r="N156" i="1"/>
  <c r="K156" i="1"/>
  <c r="I156" i="1"/>
  <c r="G156" i="1"/>
  <c r="O155" i="1"/>
  <c r="N155" i="1"/>
  <c r="K155" i="1"/>
  <c r="I155" i="1"/>
  <c r="G155" i="1"/>
  <c r="O154" i="1"/>
  <c r="N154" i="1"/>
  <c r="K154" i="1"/>
  <c r="I154" i="1"/>
  <c r="G154" i="1"/>
  <c r="O153" i="1"/>
  <c r="N153" i="1"/>
  <c r="K153" i="1"/>
  <c r="I153" i="1"/>
  <c r="G153" i="1"/>
  <c r="O152" i="1"/>
  <c r="N152" i="1"/>
  <c r="K152" i="1"/>
  <c r="I152" i="1"/>
  <c r="G152" i="1"/>
  <c r="O151" i="1"/>
  <c r="N151" i="1"/>
  <c r="K151" i="1"/>
  <c r="I151" i="1"/>
  <c r="G151" i="1"/>
  <c r="O150" i="1"/>
  <c r="N150" i="1"/>
  <c r="K150" i="1"/>
  <c r="I150" i="1"/>
  <c r="G150" i="1"/>
  <c r="O139" i="1"/>
  <c r="I139" i="1"/>
  <c r="O138" i="1"/>
  <c r="I138" i="1"/>
  <c r="O137" i="1"/>
  <c r="I137" i="1"/>
  <c r="O136" i="1"/>
  <c r="I136" i="1"/>
  <c r="O135" i="1"/>
  <c r="I135" i="1"/>
  <c r="O134" i="1"/>
  <c r="I134" i="1"/>
  <c r="O133" i="1"/>
  <c r="I133" i="1"/>
  <c r="O132" i="1"/>
  <c r="I132" i="1"/>
  <c r="O131" i="1"/>
  <c r="I131" i="1"/>
  <c r="O130" i="1"/>
  <c r="I130" i="1"/>
  <c r="O129" i="1"/>
  <c r="I129" i="1"/>
  <c r="O128" i="1"/>
  <c r="I128" i="1"/>
  <c r="O127" i="1"/>
  <c r="I127" i="1"/>
  <c r="O126" i="1"/>
  <c r="I126" i="1"/>
  <c r="O125" i="1"/>
  <c r="I125" i="1"/>
  <c r="O124" i="1"/>
  <c r="I124" i="1"/>
  <c r="O123" i="1"/>
  <c r="I123" i="1"/>
  <c r="O122" i="1"/>
  <c r="I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22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49" i="1"/>
  <c r="G50" i="1"/>
  <c r="G51" i="1"/>
  <c r="G52" i="1"/>
  <c r="G53" i="1"/>
  <c r="G54" i="1"/>
  <c r="G55" i="1"/>
  <c r="G56" i="1"/>
  <c r="G57" i="1"/>
  <c r="G58" i="1"/>
  <c r="G59" i="1"/>
  <c r="G68" i="1"/>
  <c r="G69" i="1"/>
  <c r="G70" i="1"/>
  <c r="G71" i="1"/>
  <c r="G72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7" i="1"/>
  <c r="O78" i="1"/>
  <c r="O79" i="1"/>
  <c r="O80" i="1"/>
  <c r="O81" i="1"/>
  <c r="O82" i="1"/>
  <c r="O83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10" i="1"/>
  <c r="O111" i="1"/>
  <c r="O112" i="1"/>
  <c r="O113" i="1"/>
  <c r="O114" i="1"/>
  <c r="O115" i="1"/>
  <c r="O116" i="1"/>
  <c r="O118" i="1"/>
  <c r="O119" i="1"/>
  <c r="O44" i="1"/>
  <c r="I77" i="1"/>
  <c r="I78" i="1"/>
  <c r="I79" i="1"/>
  <c r="I80" i="1"/>
  <c r="I81" i="1"/>
  <c r="I82" i="1"/>
  <c r="I83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9" i="1"/>
  <c r="I100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18" i="1"/>
  <c r="I119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44" i="1"/>
  <c r="I10" i="1"/>
  <c r="I11" i="1"/>
  <c r="I13" i="1"/>
  <c r="I14" i="1"/>
  <c r="I9" i="1"/>
  <c r="G10" i="1"/>
  <c r="G11" i="1"/>
  <c r="G12" i="1"/>
  <c r="G13" i="1"/>
  <c r="G14" i="1"/>
  <c r="G9" i="1"/>
  <c r="N81" i="1"/>
  <c r="N82" i="1"/>
  <c r="N83" i="1"/>
  <c r="N68" i="1"/>
  <c r="N69" i="1"/>
  <c r="N70" i="1"/>
  <c r="N71" i="1"/>
  <c r="N72" i="1"/>
  <c r="N49" i="1"/>
  <c r="N50" i="1"/>
  <c r="N51" i="1"/>
  <c r="N52" i="1"/>
  <c r="N53" i="1"/>
  <c r="N54" i="1"/>
  <c r="N55" i="1"/>
  <c r="N56" i="1"/>
  <c r="N57" i="1"/>
  <c r="N58" i="1"/>
  <c r="N59" i="1"/>
  <c r="K49" i="1"/>
  <c r="K50" i="1"/>
  <c r="K51" i="1"/>
  <c r="K52" i="1"/>
  <c r="K53" i="1"/>
  <c r="K54" i="1"/>
  <c r="K55" i="1"/>
  <c r="K56" i="1"/>
  <c r="K57" i="1"/>
  <c r="K58" i="1"/>
  <c r="K59" i="1"/>
  <c r="K81" i="1"/>
  <c r="K82" i="1"/>
  <c r="K83" i="1"/>
  <c r="K68" i="1"/>
  <c r="K69" i="1"/>
  <c r="K70" i="1"/>
  <c r="K71" i="1"/>
  <c r="K72" i="1"/>
  <c r="G117" i="1"/>
  <c r="G118" i="1"/>
  <c r="G119" i="1"/>
  <c r="N86" i="1"/>
  <c r="K86" i="1"/>
  <c r="N85" i="1"/>
  <c r="K85" i="1"/>
  <c r="N84" i="1"/>
  <c r="K84" i="1"/>
  <c r="N75" i="1"/>
  <c r="K75" i="1"/>
  <c r="G75" i="1"/>
  <c r="N74" i="1"/>
  <c r="K74" i="1"/>
  <c r="G74" i="1"/>
  <c r="N73" i="1"/>
  <c r="K73" i="1"/>
  <c r="G73" i="1"/>
  <c r="N62" i="1"/>
  <c r="K62" i="1"/>
  <c r="G62" i="1"/>
  <c r="N61" i="1"/>
  <c r="K61" i="1"/>
  <c r="G61" i="1"/>
  <c r="N60" i="1"/>
  <c r="K60" i="1"/>
  <c r="G60" i="1"/>
  <c r="K114" i="1"/>
  <c r="K115" i="1"/>
  <c r="K116" i="1"/>
  <c r="K117" i="1"/>
  <c r="K118" i="1"/>
  <c r="K119" i="1"/>
  <c r="K108" i="1"/>
  <c r="K107" i="1"/>
  <c r="K106" i="1"/>
  <c r="K105" i="1"/>
  <c r="K104" i="1"/>
  <c r="K103" i="1"/>
  <c r="K92" i="1"/>
  <c r="K93" i="1"/>
  <c r="K94" i="1"/>
  <c r="K95" i="1"/>
  <c r="K96" i="1"/>
  <c r="K97" i="1"/>
  <c r="N114" i="1"/>
  <c r="N115" i="1"/>
  <c r="N116" i="1"/>
  <c r="N117" i="1"/>
  <c r="N118" i="1"/>
  <c r="N119" i="1"/>
  <c r="N103" i="1"/>
  <c r="N104" i="1"/>
  <c r="N105" i="1"/>
  <c r="N106" i="1"/>
  <c r="N107" i="1"/>
  <c r="N108" i="1"/>
  <c r="N92" i="1"/>
  <c r="N93" i="1"/>
  <c r="N94" i="1"/>
  <c r="N95" i="1"/>
  <c r="N96" i="1"/>
  <c r="N97" i="1"/>
  <c r="G104" i="1"/>
  <c r="G105" i="1"/>
  <c r="G115" i="1"/>
  <c r="G116" i="1"/>
  <c r="G108" i="1"/>
  <c r="G107" i="1"/>
  <c r="G106" i="1"/>
  <c r="G97" i="1"/>
  <c r="G92" i="1"/>
  <c r="G93" i="1"/>
  <c r="G94" i="1"/>
  <c r="G95" i="1"/>
  <c r="G96" i="1"/>
  <c r="G114" i="1"/>
  <c r="G103" i="1"/>
  <c r="G83" i="1"/>
  <c r="G82" i="1"/>
  <c r="G81" i="1"/>
  <c r="G44" i="1"/>
  <c r="K44" i="1"/>
  <c r="G45" i="1"/>
  <c r="K45" i="1"/>
  <c r="G46" i="1"/>
  <c r="K46" i="1"/>
  <c r="N113" i="1"/>
  <c r="K113" i="1"/>
  <c r="G113" i="1"/>
  <c r="N112" i="1"/>
  <c r="K112" i="1"/>
  <c r="G112" i="1"/>
  <c r="N111" i="1"/>
  <c r="K111" i="1"/>
  <c r="G111" i="1"/>
  <c r="N110" i="1"/>
  <c r="K110" i="1"/>
  <c r="G110" i="1"/>
  <c r="N109" i="1"/>
  <c r="K109" i="1"/>
  <c r="G109" i="1"/>
  <c r="N102" i="1"/>
  <c r="K102" i="1"/>
  <c r="G102" i="1"/>
  <c r="N101" i="1"/>
  <c r="K101" i="1"/>
  <c r="G101" i="1"/>
  <c r="N100" i="1"/>
  <c r="K100" i="1"/>
  <c r="G100" i="1"/>
  <c r="N99" i="1"/>
  <c r="K99" i="1"/>
  <c r="G99" i="1"/>
  <c r="N98" i="1"/>
  <c r="K98" i="1"/>
  <c r="G98" i="1"/>
  <c r="N91" i="1"/>
  <c r="K91" i="1"/>
  <c r="G91" i="1"/>
  <c r="N90" i="1"/>
  <c r="K90" i="1"/>
  <c r="G90" i="1"/>
  <c r="N89" i="1"/>
  <c r="K89" i="1"/>
  <c r="G89" i="1"/>
  <c r="N88" i="1"/>
  <c r="K88" i="1"/>
  <c r="G88" i="1"/>
  <c r="N87" i="1"/>
  <c r="K87" i="1"/>
  <c r="G87" i="1"/>
  <c r="K47" i="1"/>
  <c r="K48" i="1"/>
  <c r="K63" i="1"/>
  <c r="K64" i="1"/>
  <c r="K65" i="1"/>
  <c r="K66" i="1"/>
  <c r="K67" i="1"/>
  <c r="K76" i="1"/>
  <c r="K77" i="1"/>
  <c r="K78" i="1"/>
  <c r="K79" i="1"/>
  <c r="K80" i="1"/>
  <c r="N45" i="1"/>
  <c r="N46" i="1"/>
  <c r="N47" i="1"/>
  <c r="N48" i="1"/>
  <c r="N63" i="1"/>
  <c r="N64" i="1"/>
  <c r="N65" i="1"/>
  <c r="N66" i="1"/>
  <c r="N67" i="1"/>
  <c r="N76" i="1"/>
  <c r="N77" i="1"/>
  <c r="N78" i="1"/>
  <c r="N79" i="1"/>
  <c r="N80" i="1"/>
  <c r="N44" i="1"/>
  <c r="G80" i="1"/>
  <c r="G79" i="1"/>
  <c r="G78" i="1"/>
  <c r="G77" i="1"/>
  <c r="G76" i="1"/>
  <c r="G67" i="1"/>
  <c r="G66" i="1"/>
  <c r="G65" i="1"/>
  <c r="G64" i="1"/>
  <c r="G63" i="1"/>
  <c r="G48" i="1"/>
  <c r="G47" i="1"/>
</calcChain>
</file>

<file path=xl/sharedStrings.xml><?xml version="1.0" encoding="utf-8"?>
<sst xmlns="http://schemas.openxmlformats.org/spreadsheetml/2006/main" count="221" uniqueCount="126">
  <si>
    <t>Wavelength*</t>
  </si>
  <si>
    <t>Wave Steepness</t>
  </si>
  <si>
    <t>Condition</t>
  </si>
  <si>
    <t>ka</t>
  </si>
  <si>
    <t>Target</t>
  </si>
  <si>
    <t>Measured</t>
  </si>
  <si>
    <t>Run No.</t>
  </si>
  <si>
    <t>-</t>
  </si>
  <si>
    <t>Collision/Rafting Experiments</t>
  </si>
  <si>
    <t>Prepared by Lucas Yiew</t>
  </si>
  <si>
    <t>Date</t>
  </si>
  <si>
    <t>Experiment Runsheet</t>
  </si>
  <si>
    <t>Time</t>
  </si>
  <si>
    <t>[s]</t>
  </si>
  <si>
    <t>[Hz]</t>
  </si>
  <si>
    <t>[m]</t>
  </si>
  <si>
    <t>[mm]</t>
  </si>
  <si>
    <t xml:space="preserve">Wave 
Period </t>
  </si>
  <si>
    <t xml:space="preserve">Wave 
Frequency </t>
  </si>
  <si>
    <t>Wave 
Period</t>
  </si>
  <si>
    <t xml:space="preserve">Wavelength </t>
  </si>
  <si>
    <t xml:space="preserve">Wave Height </t>
  </si>
  <si>
    <t>X</t>
  </si>
  <si>
    <t>Wave Height</t>
  </si>
  <si>
    <t>checked sep dist, wrong, adjusted moorings</t>
  </si>
  <si>
    <t>repeat</t>
  </si>
  <si>
    <t>repeat of 20</t>
  </si>
  <si>
    <t>repeat of 11</t>
  </si>
  <si>
    <t>repeat of 12</t>
  </si>
  <si>
    <t>repeat of 13</t>
  </si>
  <si>
    <t>repeat of 14</t>
  </si>
  <si>
    <t>repeat of 15</t>
  </si>
  <si>
    <t>repeat of 16</t>
  </si>
  <si>
    <t>repeat of 17</t>
  </si>
  <si>
    <t>repeat of 18</t>
  </si>
  <si>
    <t>repeat of 19</t>
  </si>
  <si>
    <t>Collisions?</t>
  </si>
  <si>
    <t>Rafting?</t>
  </si>
  <si>
    <t>Overwash?</t>
  </si>
  <si>
    <t>Target (Dispersion)</t>
  </si>
  <si>
    <t>200mm approx</t>
  </si>
  <si>
    <t>400mm approx</t>
  </si>
  <si>
    <t>600mm approx</t>
  </si>
  <si>
    <t>1000mm approx</t>
  </si>
  <si>
    <t>from video</t>
  </si>
  <si>
    <t>Dalian University of Technology, 14-23 January 2016</t>
  </si>
  <si>
    <t>Surge
Amplitude</t>
  </si>
  <si>
    <t>Heave
Amplitude</t>
  </si>
  <si>
    <t>Pitch
Amplitude</t>
  </si>
  <si>
    <t>[deg]</t>
  </si>
  <si>
    <t>video measurements only</t>
  </si>
  <si>
    <t>video and 6-DOF data</t>
  </si>
  <si>
    <t>Separation/
Extension Length</t>
  </si>
  <si>
    <t>800mm approx</t>
  </si>
  <si>
    <t>repeat of 162</t>
  </si>
  <si>
    <t>with single floe only,
check RAOs</t>
  </si>
  <si>
    <t>mooring test,
no waves
(extend one floe only, release)</t>
  </si>
  <si>
    <t>check restitution,
(extend one floe only,
release to collide
with other stationary floe)</t>
  </si>
  <si>
    <t>collision/rafting tests,
video recording only</t>
  </si>
  <si>
    <t>collision/rafting tests,
video recording and
6DOF system</t>
  </si>
  <si>
    <t>floe outside video (6-DOF data only)</t>
  </si>
  <si>
    <t>small overwash</t>
  </si>
  <si>
    <t>less overwash than 89, smaller drift</t>
  </si>
  <si>
    <t>similar to 90</t>
  </si>
  <si>
    <t>small overwash, small drift</t>
  </si>
  <si>
    <t>small overwash, repeated collisions</t>
  </si>
  <si>
    <t>no overwash, repeated collisions</t>
  </si>
  <si>
    <t>similar to 98</t>
  </si>
  <si>
    <t>no collisions, but very close</t>
  </si>
  <si>
    <t>similar to 100</t>
  </si>
  <si>
    <t>repeat of 98</t>
  </si>
  <si>
    <t>repeat of 100</t>
  </si>
  <si>
    <t>waves close to breaking, rafted a little, 
came apart, rafted again, stayed rafted</t>
  </si>
  <si>
    <t>waves close to breaking, similar to 95,
but larger drift</t>
  </si>
  <si>
    <t>similar to 95, but waves linear</t>
  </si>
  <si>
    <t>measurements using video &amp; 6-DOF,
wave close to breaking,
large overwash, strong drift</t>
  </si>
  <si>
    <t>large overwash, stong drift, 
waves close to breaking</t>
  </si>
  <si>
    <t>video ended early</t>
  </si>
  <si>
    <t>repeat of 110</t>
  </si>
  <si>
    <t>repeat of 106, waves breaking,
large overwash, strong drift,
rafted about 10cm in, stayed rafted,
tethers touched tripod</t>
  </si>
  <si>
    <t>rafted slightly once then kept apart,
large overwash</t>
  </si>
  <si>
    <t>small overwash, strong collisions</t>
  </si>
  <si>
    <t>no overwash, weaker collisions</t>
  </si>
  <si>
    <t>very weak collisions</t>
  </si>
  <si>
    <t>repeat of 108, overwash no so obvious</t>
  </si>
  <si>
    <t>initial waves broken, very large overwash,
rafted 3 times, but short duration,
then kept apart by scattered waves</t>
  </si>
  <si>
    <t>small overwash, repeated collisions,
rafted slightly once</t>
  </si>
  <si>
    <t>weaker collisions</t>
  </si>
  <si>
    <t>similar to 117</t>
  </si>
  <si>
    <t>repeat of 118</t>
  </si>
  <si>
    <t>repeat of 115, similar, but rafted once, 
then one strong head on collision,
then kept apart</t>
  </si>
  <si>
    <t>repeat of 116, similar, rafted slightly once</t>
  </si>
  <si>
    <t>waves close to breaking, strong drift,
rafted at the edge, stuck together</t>
  </si>
  <si>
    <t>small contact, kept apart by scattered waves</t>
  </si>
  <si>
    <t>small overwash, no collisions</t>
  </si>
  <si>
    <t>repeat of 128</t>
  </si>
  <si>
    <t>repeat of 126</t>
  </si>
  <si>
    <t>repeat of 124, rafted at edge, small contact,
kept apart by scattered waves</t>
  </si>
  <si>
    <t>waves breaking, rafted at edge,
stuck together, large overwash, strong drift</t>
  </si>
  <si>
    <t>similar to 133, tethers touching tripod</t>
  </si>
  <si>
    <t>very small overwash</t>
  </si>
  <si>
    <t>repeat of 138</t>
  </si>
  <si>
    <t>repeat of 134, waves breaking, 
rafted twice, kept apart, different from 134, tethers touching tripod</t>
  </si>
  <si>
    <t>repeat of 136, no collisions, 
slightly smaller wave height</t>
  </si>
  <si>
    <t>initial waves broken, very large overwash,
rafted 2 times, but short duration,
then kept apart by scattered waves</t>
  </si>
  <si>
    <t>repeat of 146</t>
  </si>
  <si>
    <t>repeat of 143, same as 143</t>
  </si>
  <si>
    <t>repeat of 144, slightly rafted once</t>
  </si>
  <si>
    <t>Remarks/Observations</t>
  </si>
  <si>
    <t>removed 6-DOF wires (video only)</t>
  </si>
  <si>
    <t>max</t>
  </si>
  <si>
    <t>min</t>
  </si>
  <si>
    <t>Heave Error</t>
  </si>
  <si>
    <t>Surge Error</t>
  </si>
  <si>
    <t>Pitch Error</t>
  </si>
  <si>
    <t>Measured (Front WP)</t>
  </si>
  <si>
    <t>Contact Duration</t>
  </si>
  <si>
    <t>Collision
Frequency</t>
  </si>
  <si>
    <t>strong repeated collisions,
only rafted once at the end</t>
  </si>
  <si>
    <t>[s/30s]</t>
  </si>
  <si>
    <t>repeat of 96, waves linear,
made contact 4 times</t>
  </si>
  <si>
    <t>NaN</t>
  </si>
  <si>
    <t>No. of
Collisions</t>
  </si>
  <si>
    <t>[/30s]</t>
  </si>
  <si>
    <t>video measurements only, WP data bad</t>
  </si>
  <si>
    <t>collisions 3x, then rafted once short duration, no contact after, small overwash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</si>
</sst>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CC99"/>
        <bgColor rgb="FF000000"/>
      </patternFill>
    </fill>
    <fill>
      <patternFill patternType="solid">
        <fgColor rgb="FFFFEB9C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medium">
        <color auto="1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medium">
        <color auto="1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rgb="FF4F81BD"/>
      </left>
      <right style="thin">
        <color rgb="FF4F81BD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medium">
        <color auto="1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rgb="FF4F81BD"/>
      </left>
      <right/>
      <top style="thin">
        <color rgb="FF4F81BD"/>
      </top>
      <bottom style="thin">
        <color rgb="FF4F81BD"/>
      </bottom>
      <diagonal/>
    </border>
    <border>
      <left style="thin">
        <color rgb="FF4F81BD"/>
      </left>
      <right/>
      <top style="thin">
        <color rgb="FF4F81BD"/>
      </top>
      <bottom style="medium">
        <color auto="1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/>
      <diagonal/>
    </border>
    <border>
      <left style="thin">
        <color theme="4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medium">
        <color auto="1"/>
      </bottom>
      <diagonal/>
    </border>
    <border>
      <left/>
      <right/>
      <top style="medium">
        <color auto="1"/>
      </top>
      <bottom style="thick">
        <color theme="4" tint="0.499984740745262"/>
      </bottom>
      <diagonal/>
    </border>
  </borders>
  <cellStyleXfs count="39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3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7">
    <xf numFmtId="0" fontId="0" fillId="0" borderId="0" xfId="0"/>
    <xf numFmtId="2" fontId="0" fillId="0" borderId="0" xfId="0" applyNumberFormat="1"/>
    <xf numFmtId="0" fontId="1" fillId="0" borderId="1" xfId="1"/>
    <xf numFmtId="0" fontId="2" fillId="0" borderId="2" xfId="2"/>
    <xf numFmtId="0" fontId="2" fillId="0" borderId="2" xfId="2" applyAlignment="1">
      <alignment horizontal="center" vertical="center"/>
    </xf>
    <xf numFmtId="0" fontId="2" fillId="0" borderId="2" xfId="2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" xfId="0" applyBorder="1"/>
    <xf numFmtId="0" fontId="4" fillId="3" borderId="5" xfId="4" applyBorder="1"/>
    <xf numFmtId="0" fontId="0" fillId="0" borderId="5" xfId="0" applyBorder="1"/>
    <xf numFmtId="14" fontId="4" fillId="3" borderId="5" xfId="4" applyNumberFormat="1" applyBorder="1"/>
    <xf numFmtId="20" fontId="4" fillId="3" borderId="5" xfId="4" applyNumberFormat="1" applyBorder="1"/>
    <xf numFmtId="0" fontId="0" fillId="0" borderId="5" xfId="0" applyFill="1" applyBorder="1"/>
    <xf numFmtId="2" fontId="5" fillId="0" borderId="5" xfId="0" applyNumberFormat="1" applyFont="1" applyBorder="1"/>
    <xf numFmtId="2" fontId="0" fillId="0" borderId="5" xfId="0" applyNumberFormat="1" applyBorder="1"/>
    <xf numFmtId="2" fontId="3" fillId="2" borderId="5" xfId="3" applyNumberFormat="1" applyBorder="1"/>
    <xf numFmtId="2" fontId="5" fillId="0" borderId="5" xfId="0" applyNumberFormat="1" applyFont="1" applyFill="1" applyBorder="1"/>
    <xf numFmtId="14" fontId="4" fillId="4" borderId="5" xfId="0" applyNumberFormat="1" applyFont="1" applyFill="1" applyBorder="1"/>
    <xf numFmtId="14" fontId="4" fillId="3" borderId="7" xfId="4" applyNumberFormat="1" applyBorder="1"/>
    <xf numFmtId="0" fontId="4" fillId="3" borderId="7" xfId="4" applyBorder="1"/>
    <xf numFmtId="0" fontId="0" fillId="0" borderId="7" xfId="0" applyBorder="1"/>
    <xf numFmtId="2" fontId="5" fillId="0" borderId="7" xfId="0" applyNumberFormat="1" applyFont="1" applyBorder="1"/>
    <xf numFmtId="2" fontId="0" fillId="0" borderId="7" xfId="0" applyNumberFormat="1" applyBorder="1"/>
    <xf numFmtId="14" fontId="4" fillId="3" borderId="6" xfId="4" applyNumberFormat="1" applyBorder="1"/>
    <xf numFmtId="0" fontId="4" fillId="3" borderId="6" xfId="4" applyBorder="1"/>
    <xf numFmtId="0" fontId="0" fillId="0" borderId="6" xfId="0" applyBorder="1"/>
    <xf numFmtId="2" fontId="5" fillId="0" borderId="6" xfId="0" applyNumberFormat="1" applyFont="1" applyBorder="1"/>
    <xf numFmtId="2" fontId="0" fillId="0" borderId="6" xfId="0" applyNumberFormat="1" applyBorder="1"/>
    <xf numFmtId="2" fontId="3" fillId="2" borderId="7" xfId="3" applyNumberFormat="1" applyBorder="1"/>
    <xf numFmtId="0" fontId="0" fillId="0" borderId="6" xfId="0" applyFill="1" applyBorder="1"/>
    <xf numFmtId="20" fontId="4" fillId="3" borderId="7" xfId="4" applyNumberFormat="1" applyBorder="1"/>
    <xf numFmtId="14" fontId="4" fillId="4" borderId="8" xfId="0" applyNumberFormat="1" applyFont="1" applyFill="1" applyBorder="1"/>
    <xf numFmtId="14" fontId="4" fillId="4" borderId="9" xfId="0" applyNumberFormat="1" applyFont="1" applyFill="1" applyBorder="1"/>
    <xf numFmtId="20" fontId="4" fillId="3" borderId="6" xfId="4" applyNumberFormat="1" applyBorder="1"/>
    <xf numFmtId="0" fontId="4" fillId="3" borderId="5" xfId="4" applyNumberFormat="1" applyBorder="1"/>
    <xf numFmtId="14" fontId="4" fillId="4" borderId="10" xfId="0" applyNumberFormat="1" applyFont="1" applyFill="1" applyBorder="1"/>
    <xf numFmtId="20" fontId="4" fillId="3" borderId="11" xfId="4" applyNumberFormat="1" applyBorder="1"/>
    <xf numFmtId="0" fontId="0" fillId="0" borderId="11" xfId="0" applyBorder="1"/>
    <xf numFmtId="0" fontId="4" fillId="3" borderId="11" xfId="4" applyBorder="1"/>
    <xf numFmtId="0" fontId="0" fillId="0" borderId="11" xfId="0" applyFill="1" applyBorder="1"/>
    <xf numFmtId="2" fontId="0" fillId="0" borderId="12" xfId="0" applyNumberFormat="1" applyBorder="1"/>
    <xf numFmtId="2" fontId="0" fillId="0" borderId="11" xfId="0" applyNumberFormat="1" applyBorder="1"/>
    <xf numFmtId="20" fontId="4" fillId="3" borderId="13" xfId="4" applyNumberFormat="1" applyBorder="1"/>
    <xf numFmtId="0" fontId="0" fillId="0" borderId="13" xfId="0" applyBorder="1"/>
    <xf numFmtId="2" fontId="0" fillId="0" borderId="13" xfId="0" applyNumberFormat="1" applyBorder="1"/>
    <xf numFmtId="0" fontId="0" fillId="0" borderId="0" xfId="0" applyBorder="1"/>
    <xf numFmtId="14" fontId="4" fillId="4" borderId="14" xfId="0" applyNumberFormat="1" applyFont="1" applyFill="1" applyBorder="1"/>
    <xf numFmtId="0" fontId="0" fillId="0" borderId="13" xfId="0" applyFill="1" applyBorder="1"/>
    <xf numFmtId="0" fontId="0" fillId="0" borderId="12" xfId="0" applyBorder="1"/>
    <xf numFmtId="2" fontId="5" fillId="0" borderId="12" xfId="0" applyNumberFormat="1" applyFont="1" applyBorder="1"/>
    <xf numFmtId="14" fontId="4" fillId="3" borderId="12" xfId="4" applyNumberFormat="1" applyBorder="1"/>
    <xf numFmtId="2" fontId="0" fillId="0" borderId="5" xfId="0" applyNumberForma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5" fillId="0" borderId="17" xfId="0" applyFont="1" applyBorder="1"/>
    <xf numFmtId="0" fontId="5" fillId="0" borderId="18" xfId="0" applyFont="1" applyBorder="1"/>
    <xf numFmtId="0" fontId="5" fillId="0" borderId="22" xfId="0" applyFont="1" applyBorder="1"/>
    <xf numFmtId="0" fontId="5" fillId="0" borderId="23" xfId="0" applyFont="1" applyBorder="1"/>
    <xf numFmtId="2" fontId="2" fillId="0" borderId="2" xfId="2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4" fillId="3" borderId="5" xfId="4" applyNumberFormat="1" applyBorder="1"/>
    <xf numFmtId="2" fontId="4" fillId="3" borderId="6" xfId="4" applyNumberFormat="1" applyBorder="1"/>
    <xf numFmtId="2" fontId="4" fillId="3" borderId="7" xfId="4" applyNumberFormat="1" applyBorder="1"/>
    <xf numFmtId="2" fontId="4" fillId="3" borderId="11" xfId="4" applyNumberFormat="1" applyBorder="1"/>
    <xf numFmtId="2" fontId="4" fillId="3" borderId="16" xfId="4" applyNumberFormat="1" applyBorder="1"/>
    <xf numFmtId="2" fontId="4" fillId="3" borderId="3" xfId="4" applyNumberFormat="1"/>
    <xf numFmtId="2" fontId="4" fillId="3" borderId="15" xfId="4" applyNumberFormat="1" applyBorder="1"/>
    <xf numFmtId="2" fontId="0" fillId="0" borderId="6" xfId="0" applyNumberFormat="1" applyFill="1" applyBorder="1"/>
    <xf numFmtId="164" fontId="0" fillId="0" borderId="0" xfId="0" applyNumberFormat="1"/>
    <xf numFmtId="164" fontId="2" fillId="0" borderId="2" xfId="2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4" fillId="3" borderId="5" xfId="4" applyNumberFormat="1" applyBorder="1"/>
    <xf numFmtId="164" fontId="4" fillId="3" borderId="6" xfId="4" applyNumberFormat="1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4" fillId="3" borderId="7" xfId="4" applyNumberFormat="1" applyBorder="1"/>
    <xf numFmtId="164" fontId="4" fillId="3" borderId="11" xfId="4" applyNumberFormat="1" applyBorder="1"/>
    <xf numFmtId="164" fontId="4" fillId="3" borderId="16" xfId="4" applyNumberFormat="1" applyBorder="1"/>
    <xf numFmtId="164" fontId="4" fillId="3" borderId="3" xfId="4" applyNumberFormat="1"/>
    <xf numFmtId="164" fontId="4" fillId="3" borderId="15" xfId="4" applyNumberFormat="1" applyBorder="1"/>
    <xf numFmtId="164" fontId="0" fillId="0" borderId="11" xfId="0" applyNumberFormat="1" applyBorder="1"/>
    <xf numFmtId="2" fontId="0" fillId="0" borderId="7" xfId="0" applyNumberFormat="1" applyBorder="1" applyAlignment="1">
      <alignment horizontal="center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19" xfId="0" applyBorder="1" applyAlignment="1">
      <alignment wrapText="1"/>
    </xf>
    <xf numFmtId="2" fontId="0" fillId="0" borderId="25" xfId="0" applyNumberFormat="1" applyFill="1" applyBorder="1"/>
    <xf numFmtId="2" fontId="0" fillId="0" borderId="7" xfId="0" applyNumberFormat="1" applyFill="1" applyBorder="1"/>
    <xf numFmtId="0" fontId="5" fillId="0" borderId="22" xfId="0" applyFont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26" xfId="0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0" borderId="21" xfId="0" applyBorder="1"/>
    <xf numFmtId="0" fontId="4" fillId="3" borderId="27" xfId="4" applyBorder="1"/>
    <xf numFmtId="0" fontId="4" fillId="3" borderId="28" xfId="4" applyBorder="1"/>
    <xf numFmtId="0" fontId="4" fillId="3" borderId="29" xfId="4" applyBorder="1"/>
    <xf numFmtId="0" fontId="4" fillId="3" borderId="30" xfId="4" applyBorder="1"/>
    <xf numFmtId="0" fontId="4" fillId="3" borderId="31" xfId="4" applyBorder="1"/>
    <xf numFmtId="0" fontId="2" fillId="0" borderId="2" xfId="2" applyAlignment="1">
      <alignment horizontal="center" vertical="center" wrapText="1"/>
    </xf>
    <xf numFmtId="0" fontId="2" fillId="0" borderId="2" xfId="2" applyAlignment="1">
      <alignment horizontal="center" vertical="center"/>
    </xf>
    <xf numFmtId="2" fontId="0" fillId="0" borderId="4" xfId="0" applyNumberFormat="1" applyBorder="1"/>
    <xf numFmtId="2" fontId="0" fillId="0" borderId="0" xfId="0" applyNumberFormat="1" applyBorder="1"/>
    <xf numFmtId="2" fontId="8" fillId="5" borderId="7" xfId="331" applyNumberFormat="1" applyBorder="1"/>
    <xf numFmtId="2" fontId="5" fillId="0" borderId="0" xfId="0" applyNumberFormat="1" applyFont="1"/>
    <xf numFmtId="1" fontId="0" fillId="0" borderId="0" xfId="0" applyNumberFormat="1"/>
    <xf numFmtId="1" fontId="0" fillId="0" borderId="4" xfId="0" applyNumberFormat="1" applyBorder="1"/>
    <xf numFmtId="0" fontId="2" fillId="0" borderId="2" xfId="2" applyAlignment="1">
      <alignment horizontal="center" vertical="center" wrapText="1"/>
    </xf>
    <xf numFmtId="0" fontId="2" fillId="0" borderId="2" xfId="2" applyAlignment="1">
      <alignment horizontal="center" vertical="center"/>
    </xf>
    <xf numFmtId="0" fontId="0" fillId="0" borderId="13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24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2" fontId="2" fillId="0" borderId="32" xfId="2" applyNumberFormat="1" applyBorder="1" applyAlignment="1">
      <alignment horizontal="center" vertical="center" wrapText="1"/>
    </xf>
  </cellXfs>
  <cellStyles count="394">
    <cellStyle name="Bad" xfId="3" builtinId="27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Heading 1" xfId="1" builtinId="16"/>
    <cellStyle name="Heading 2" xfId="2" builtinId="17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Input" xfId="4" builtinId="20"/>
    <cellStyle name="Neutral" xfId="331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7"/>
  <sheetViews>
    <sheetView tabSelected="1" workbookViewId="0">
      <pane xSplit="7" ySplit="8" topLeftCell="H176" activePane="bottomRight" state="frozen"/>
      <selection pane="topRight" activeCell="F1" sqref="F1"/>
      <selection pane="bottomLeft" activeCell="A8" sqref="A8"/>
      <selection pane="bottomRight" activeCell="D183" sqref="D183"/>
    </sheetView>
  </sheetViews>
  <sheetFormatPr baseColWidth="10" defaultRowHeight="15" x14ac:dyDescent="0"/>
  <cols>
    <col min="3" max="3" width="10" bestFit="1" customWidth="1"/>
    <col min="4" max="4" width="26" bestFit="1" customWidth="1"/>
    <col min="5" max="5" width="8.33203125" bestFit="1" customWidth="1"/>
    <col min="6" max="6" width="11" style="1" bestFit="1" customWidth="1"/>
    <col min="7" max="7" width="12" customWidth="1"/>
    <col min="8" max="8" width="9.5" style="1" bestFit="1" customWidth="1"/>
    <col min="9" max="9" width="10.6640625" bestFit="1" customWidth="1"/>
    <col min="10" max="10" width="17.5" bestFit="1" customWidth="1"/>
    <col min="11" max="11" width="13.1640625" bestFit="1" customWidth="1"/>
    <col min="12" max="12" width="12.83203125" bestFit="1" customWidth="1"/>
    <col min="13" max="13" width="18.83203125" style="70" bestFit="1" customWidth="1"/>
    <col min="14" max="14" width="16" bestFit="1" customWidth="1"/>
    <col min="15" max="15" width="16" customWidth="1"/>
    <col min="16" max="16" width="17.5" bestFit="1" customWidth="1"/>
    <col min="17" max="17" width="36.83203125" bestFit="1" customWidth="1"/>
    <col min="21" max="23" width="10.83203125" style="1"/>
  </cols>
  <sheetData>
    <row r="1" spans="1:29" ht="20" thickBot="1">
      <c r="A1" s="2" t="s">
        <v>8</v>
      </c>
      <c r="B1" s="2"/>
    </row>
    <row r="2" spans="1:29" ht="21" thickTop="1" thickBot="1">
      <c r="A2" s="2" t="s">
        <v>45</v>
      </c>
      <c r="B2" s="2"/>
    </row>
    <row r="3" spans="1:29" ht="18" thickTop="1" thickBot="1">
      <c r="A3" s="3" t="s">
        <v>11</v>
      </c>
      <c r="B3" s="3"/>
    </row>
    <row r="4" spans="1:29" ht="18" thickTop="1" thickBot="1">
      <c r="A4" s="3" t="s">
        <v>9</v>
      </c>
      <c r="B4" s="3"/>
    </row>
    <row r="5" spans="1:29" ht="16" thickTop="1"/>
    <row r="6" spans="1:29" s="4" customFormat="1" ht="33" thickBot="1">
      <c r="A6" s="4" t="s">
        <v>10</v>
      </c>
      <c r="B6" s="4" t="s">
        <v>12</v>
      </c>
      <c r="C6" s="4" t="s">
        <v>2</v>
      </c>
      <c r="E6" s="4" t="s">
        <v>6</v>
      </c>
      <c r="F6" s="60" t="s">
        <v>17</v>
      </c>
      <c r="G6" s="5" t="s">
        <v>18</v>
      </c>
      <c r="H6" s="60" t="s">
        <v>19</v>
      </c>
      <c r="I6" s="5" t="s">
        <v>18</v>
      </c>
      <c r="J6" s="5" t="s">
        <v>20</v>
      </c>
      <c r="K6" s="4" t="s">
        <v>0</v>
      </c>
      <c r="L6" s="5" t="s">
        <v>21</v>
      </c>
      <c r="M6" s="71" t="s">
        <v>23</v>
      </c>
      <c r="N6" s="4" t="s">
        <v>1</v>
      </c>
      <c r="O6" s="4" t="s">
        <v>1</v>
      </c>
      <c r="P6" s="5" t="s">
        <v>52</v>
      </c>
      <c r="Q6" s="4" t="s">
        <v>108</v>
      </c>
      <c r="R6" s="4" t="s">
        <v>36</v>
      </c>
      <c r="S6" s="4" t="s">
        <v>37</v>
      </c>
      <c r="T6" s="4" t="s">
        <v>38</v>
      </c>
      <c r="U6" s="60" t="s">
        <v>46</v>
      </c>
      <c r="V6" s="60" t="s">
        <v>47</v>
      </c>
      <c r="W6" s="60" t="s">
        <v>48</v>
      </c>
      <c r="X6" s="109" t="s">
        <v>113</v>
      </c>
      <c r="Y6" s="109"/>
      <c r="Z6" s="110" t="s">
        <v>112</v>
      </c>
      <c r="AA6" s="110"/>
      <c r="AB6" s="110" t="s">
        <v>114</v>
      </c>
      <c r="AC6" s="110"/>
    </row>
    <row r="7" spans="1:29" s="6" customFormat="1" ht="16" thickTop="1">
      <c r="F7" s="61" t="s">
        <v>13</v>
      </c>
      <c r="G7" s="6" t="s">
        <v>14</v>
      </c>
      <c r="H7" s="61" t="s">
        <v>13</v>
      </c>
      <c r="I7" s="6" t="s">
        <v>14</v>
      </c>
      <c r="J7" s="6" t="s">
        <v>15</v>
      </c>
      <c r="L7" s="6" t="s">
        <v>16</v>
      </c>
      <c r="M7" s="72" t="s">
        <v>16</v>
      </c>
      <c r="N7" s="6" t="s">
        <v>3</v>
      </c>
      <c r="O7" s="6" t="s">
        <v>3</v>
      </c>
      <c r="P7" s="6" t="s">
        <v>16</v>
      </c>
      <c r="U7" s="61" t="s">
        <v>16</v>
      </c>
      <c r="V7" s="61" t="s">
        <v>16</v>
      </c>
      <c r="W7" s="61" t="s">
        <v>49</v>
      </c>
      <c r="X7" s="6" t="s">
        <v>110</v>
      </c>
      <c r="Y7" s="6" t="s">
        <v>111</v>
      </c>
      <c r="Z7" s="6" t="s">
        <v>110</v>
      </c>
      <c r="AA7" s="6" t="s">
        <v>111</v>
      </c>
      <c r="AB7" s="6" t="s">
        <v>110</v>
      </c>
      <c r="AC7" s="6" t="s">
        <v>111</v>
      </c>
    </row>
    <row r="8" spans="1:29" s="92" customFormat="1">
      <c r="B8" s="92" t="s">
        <v>44</v>
      </c>
      <c r="F8" s="93" t="s">
        <v>4</v>
      </c>
      <c r="G8" s="92" t="s">
        <v>4</v>
      </c>
      <c r="H8" s="93" t="s">
        <v>5</v>
      </c>
      <c r="I8" s="92" t="s">
        <v>5</v>
      </c>
      <c r="J8" s="92" t="s">
        <v>39</v>
      </c>
      <c r="L8" s="92" t="s">
        <v>4</v>
      </c>
      <c r="M8" s="94" t="s">
        <v>115</v>
      </c>
      <c r="N8" s="92" t="s">
        <v>4</v>
      </c>
      <c r="O8" s="92" t="s">
        <v>5</v>
      </c>
      <c r="U8" s="93"/>
      <c r="V8" s="93"/>
      <c r="W8" s="93"/>
    </row>
    <row r="9" spans="1:29">
      <c r="A9" s="18">
        <v>42387</v>
      </c>
      <c r="B9" s="30">
        <v>0.62847222222222221</v>
      </c>
      <c r="C9" s="54">
        <v>1</v>
      </c>
      <c r="D9" s="114" t="s">
        <v>55</v>
      </c>
      <c r="E9" s="96">
        <v>1</v>
      </c>
      <c r="F9" s="22">
        <v>0.6</v>
      </c>
      <c r="G9" s="22">
        <f>1/F9</f>
        <v>1.6666666666666667</v>
      </c>
      <c r="H9" s="64">
        <v>0.6</v>
      </c>
      <c r="I9" s="22">
        <f>1/H9</f>
        <v>1.6666666666666667</v>
      </c>
      <c r="J9" s="22">
        <v>0.56210000000000004</v>
      </c>
      <c r="K9" s="22">
        <f>J9/0.4</f>
        <v>1.4052500000000001</v>
      </c>
      <c r="L9" s="20">
        <v>40</v>
      </c>
      <c r="M9" s="78">
        <v>46.3</v>
      </c>
      <c r="N9" s="14">
        <f t="shared" ref="N9:N26" si="0">2*PI()/J9*L9/2*0.001</f>
        <v>0.223561121052467</v>
      </c>
      <c r="O9" s="22">
        <f>PI()/J9*M9*0.001</f>
        <v>0.25877199761823055</v>
      </c>
      <c r="P9" s="20"/>
      <c r="Q9" s="54" t="s">
        <v>124</v>
      </c>
      <c r="R9" s="20"/>
      <c r="S9" s="20"/>
      <c r="T9" s="20">
        <v>1</v>
      </c>
    </row>
    <row r="10" spans="1:29">
      <c r="A10" s="10">
        <v>42387</v>
      </c>
      <c r="B10" s="11">
        <v>0.64930555555555558</v>
      </c>
      <c r="C10" s="52"/>
      <c r="D10" s="111"/>
      <c r="E10" s="97">
        <v>2</v>
      </c>
      <c r="F10" s="14">
        <v>1</v>
      </c>
      <c r="G10" s="14">
        <f t="shared" ref="G10:G26" si="1">1/F10</f>
        <v>1</v>
      </c>
      <c r="H10" s="62">
        <v>1</v>
      </c>
      <c r="I10" s="14">
        <f t="shared" ref="I10:I26" si="2">1/H10</f>
        <v>1</v>
      </c>
      <c r="J10" s="14">
        <v>1.5129999999999999</v>
      </c>
      <c r="K10" s="22">
        <f t="shared" ref="K10:K25" si="3">J10/0.4</f>
        <v>3.7824999999999998</v>
      </c>
      <c r="L10" s="9">
        <v>40</v>
      </c>
      <c r="M10" s="73">
        <v>27.059835512031999</v>
      </c>
      <c r="N10" s="14">
        <f t="shared" si="0"/>
        <v>8.3055985554257597E-2</v>
      </c>
      <c r="O10" s="22">
        <f t="shared" ref="O10:O20" si="4">PI()/J10*M10*0.001</f>
        <v>5.6187032684697907E-2</v>
      </c>
      <c r="P10" s="9"/>
      <c r="Q10" s="52"/>
      <c r="R10" s="9"/>
      <c r="S10" s="9"/>
      <c r="T10" s="9">
        <v>0</v>
      </c>
    </row>
    <row r="11" spans="1:29">
      <c r="A11" s="10">
        <v>42387</v>
      </c>
      <c r="B11" s="11">
        <v>0.65347222222222223</v>
      </c>
      <c r="C11" s="52"/>
      <c r="D11" s="111"/>
      <c r="E11" s="97">
        <v>3</v>
      </c>
      <c r="F11" s="14">
        <v>1.5</v>
      </c>
      <c r="G11" s="14">
        <f t="shared" si="1"/>
        <v>0.66666666666666663</v>
      </c>
      <c r="H11" s="62">
        <v>1.5</v>
      </c>
      <c r="I11" s="14">
        <f t="shared" si="2"/>
        <v>0.66666666666666663</v>
      </c>
      <c r="J11" s="14">
        <v>2.8264999999999998</v>
      </c>
      <c r="K11" s="22">
        <f t="shared" si="3"/>
        <v>7.0662499999999993</v>
      </c>
      <c r="L11" s="9">
        <v>40</v>
      </c>
      <c r="M11" s="73">
        <v>30.597559008000701</v>
      </c>
      <c r="N11" s="14">
        <f t="shared" si="0"/>
        <v>4.4459121225399516E-2</v>
      </c>
      <c r="O11" s="22">
        <f t="shared" si="4"/>
        <v>3.4008514628450448E-2</v>
      </c>
      <c r="P11" s="9"/>
      <c r="Q11" s="52"/>
      <c r="R11" s="9"/>
      <c r="S11" s="9"/>
      <c r="T11" s="9">
        <v>0</v>
      </c>
    </row>
    <row r="12" spans="1:29">
      <c r="A12" s="8" t="s">
        <v>7</v>
      </c>
      <c r="B12" s="8"/>
      <c r="C12" s="52"/>
      <c r="D12" s="111"/>
      <c r="E12" s="97" t="s">
        <v>22</v>
      </c>
      <c r="F12" s="14">
        <v>0.6</v>
      </c>
      <c r="G12" s="14">
        <f t="shared" si="1"/>
        <v>1.6666666666666667</v>
      </c>
      <c r="H12" s="62"/>
      <c r="I12" s="14"/>
      <c r="J12" s="22">
        <v>0.56210000000000004</v>
      </c>
      <c r="K12" s="22">
        <f t="shared" si="3"/>
        <v>1.4052500000000001</v>
      </c>
      <c r="L12" s="9">
        <v>60</v>
      </c>
      <c r="M12" s="73"/>
      <c r="N12" s="15">
        <f t="shared" si="0"/>
        <v>0.33534168157870053</v>
      </c>
      <c r="O12" s="22"/>
      <c r="P12" s="9"/>
      <c r="Q12" s="52"/>
      <c r="R12" s="9"/>
      <c r="S12" s="9"/>
      <c r="T12" s="9"/>
    </row>
    <row r="13" spans="1:29">
      <c r="A13" s="35">
        <v>42387</v>
      </c>
      <c r="B13" s="36">
        <v>0.65833333333333333</v>
      </c>
      <c r="C13" s="55"/>
      <c r="D13" s="111"/>
      <c r="E13" s="98">
        <v>4</v>
      </c>
      <c r="F13" s="41">
        <v>1</v>
      </c>
      <c r="G13" s="41">
        <f t="shared" si="1"/>
        <v>1</v>
      </c>
      <c r="H13" s="65">
        <v>1</v>
      </c>
      <c r="I13" s="41">
        <f t="shared" si="2"/>
        <v>1</v>
      </c>
      <c r="J13" s="14">
        <v>1.5129999999999999</v>
      </c>
      <c r="K13" s="22">
        <f t="shared" si="3"/>
        <v>3.7824999999999998</v>
      </c>
      <c r="L13" s="37">
        <v>60</v>
      </c>
      <c r="M13" s="79">
        <v>57.537345696636699</v>
      </c>
      <c r="N13" s="14">
        <f t="shared" si="0"/>
        <v>0.12458397833138637</v>
      </c>
      <c r="O13" s="22">
        <f t="shared" si="4"/>
        <v>0.11947052382525457</v>
      </c>
      <c r="P13" s="37"/>
      <c r="Q13" s="55"/>
      <c r="R13" s="9"/>
      <c r="S13" s="9"/>
      <c r="T13" s="9">
        <v>0</v>
      </c>
    </row>
    <row r="14" spans="1:29" s="45" customFormat="1">
      <c r="A14" s="17">
        <v>42387</v>
      </c>
      <c r="B14" s="11">
        <v>0.66388888888888886</v>
      </c>
      <c r="C14" s="52"/>
      <c r="D14" s="111"/>
      <c r="E14" s="97">
        <v>5</v>
      </c>
      <c r="F14" s="14">
        <v>1.5</v>
      </c>
      <c r="G14" s="14">
        <f t="shared" si="1"/>
        <v>0.66666666666666663</v>
      </c>
      <c r="H14" s="62">
        <v>1.5</v>
      </c>
      <c r="I14" s="14">
        <f t="shared" si="2"/>
        <v>0.66666666666666663</v>
      </c>
      <c r="J14" s="14">
        <v>2.8264999999999998</v>
      </c>
      <c r="K14" s="22">
        <f t="shared" si="3"/>
        <v>7.0662499999999993</v>
      </c>
      <c r="L14" s="9">
        <v>60</v>
      </c>
      <c r="M14" s="73">
        <v>47.644345756747697</v>
      </c>
      <c r="N14" s="14">
        <f t="shared" si="0"/>
        <v>6.668868183809927E-2</v>
      </c>
      <c r="O14" s="22">
        <f t="shared" si="4"/>
        <v>5.2955643592602374E-2</v>
      </c>
      <c r="P14" s="9"/>
      <c r="Q14" s="52"/>
      <c r="R14" s="9"/>
      <c r="S14" s="9"/>
      <c r="T14" s="9">
        <v>0</v>
      </c>
      <c r="U14" s="104"/>
      <c r="V14" s="104"/>
      <c r="W14" s="104"/>
    </row>
    <row r="15" spans="1:29" ht="45">
      <c r="A15" s="46">
        <v>42390</v>
      </c>
      <c r="B15" s="42">
        <v>0.4694444444444445</v>
      </c>
      <c r="C15" s="95"/>
      <c r="D15" s="111"/>
      <c r="E15" s="99">
        <v>83</v>
      </c>
      <c r="F15" s="44">
        <v>0.55000000000000004</v>
      </c>
      <c r="G15" s="14">
        <f t="shared" si="1"/>
        <v>1.8181818181818181</v>
      </c>
      <c r="H15" s="66">
        <v>0.55000000000000004</v>
      </c>
      <c r="I15" s="14">
        <f t="shared" si="2"/>
        <v>1.8181818181818181</v>
      </c>
      <c r="J15" s="14">
        <v>0.4723</v>
      </c>
      <c r="K15" s="22">
        <f t="shared" si="3"/>
        <v>1.18075</v>
      </c>
      <c r="L15" s="43">
        <v>40</v>
      </c>
      <c r="M15" s="80">
        <v>37.200000000000003</v>
      </c>
      <c r="N15" s="15">
        <f t="shared" si="0"/>
        <v>0.26606755482445849</v>
      </c>
      <c r="O15" s="28">
        <f t="shared" si="4"/>
        <v>0.24744282598674638</v>
      </c>
      <c r="P15" s="47"/>
      <c r="Q15" s="86" t="s">
        <v>75</v>
      </c>
      <c r="R15" s="9"/>
      <c r="S15" s="9"/>
      <c r="T15" s="9">
        <v>1</v>
      </c>
    </row>
    <row r="16" spans="1:29">
      <c r="A16" s="35">
        <v>42390</v>
      </c>
      <c r="B16" s="36">
        <v>0.52500000000000002</v>
      </c>
      <c r="C16" s="55"/>
      <c r="D16" s="111"/>
      <c r="E16" s="98">
        <v>84</v>
      </c>
      <c r="F16" s="41">
        <v>0.8</v>
      </c>
      <c r="G16" s="14">
        <f t="shared" si="1"/>
        <v>1.25</v>
      </c>
      <c r="H16" s="67">
        <v>0.8</v>
      </c>
      <c r="I16" s="14">
        <f t="shared" si="2"/>
        <v>1.25</v>
      </c>
      <c r="J16" s="14">
        <v>0.99560000000000004</v>
      </c>
      <c r="K16" s="22">
        <f t="shared" si="3"/>
        <v>2.4889999999999999</v>
      </c>
      <c r="L16" s="37">
        <v>40</v>
      </c>
      <c r="M16" s="81">
        <v>39.378503081839497</v>
      </c>
      <c r="N16" s="14">
        <f t="shared" si="0"/>
        <v>0.12621907005181973</v>
      </c>
      <c r="O16" s="22">
        <f t="shared" si="4"/>
        <v>0.12425795097556247</v>
      </c>
      <c r="P16" s="39"/>
      <c r="Q16" s="55" t="s">
        <v>64</v>
      </c>
      <c r="R16" s="9"/>
      <c r="S16" s="9"/>
      <c r="T16" s="9">
        <v>1</v>
      </c>
      <c r="U16" s="1">
        <v>25.160432700574798</v>
      </c>
      <c r="V16" s="1">
        <v>31.111712812980599</v>
      </c>
      <c r="W16" s="1">
        <v>12.516849317085599</v>
      </c>
      <c r="X16" s="1">
        <v>28.692281506692101</v>
      </c>
      <c r="Y16" s="1">
        <v>21.1234865581945</v>
      </c>
      <c r="Z16" s="1">
        <v>34.2998570751936</v>
      </c>
      <c r="AA16" s="1">
        <v>28.624898104492701</v>
      </c>
      <c r="AB16" s="1">
        <v>13.158285295037199</v>
      </c>
      <c r="AC16" s="1">
        <v>12.050174536493801</v>
      </c>
    </row>
    <row r="17" spans="1:29">
      <c r="A17" s="35">
        <v>42390</v>
      </c>
      <c r="B17" s="36">
        <v>0.52916666666666667</v>
      </c>
      <c r="C17" s="55"/>
      <c r="D17" s="111"/>
      <c r="E17" s="98">
        <v>85</v>
      </c>
      <c r="F17" s="41">
        <v>1.3</v>
      </c>
      <c r="G17" s="14">
        <f t="shared" si="1"/>
        <v>0.76923076923076916</v>
      </c>
      <c r="H17" s="67">
        <v>1.3</v>
      </c>
      <c r="I17" s="14">
        <f t="shared" si="2"/>
        <v>0.76923076923076916</v>
      </c>
      <c r="J17" s="14">
        <v>2.3117999999999999</v>
      </c>
      <c r="K17" s="22">
        <f t="shared" si="3"/>
        <v>5.7794999999999996</v>
      </c>
      <c r="L17" s="37">
        <v>40</v>
      </c>
      <c r="M17" s="81">
        <v>24.352059705014199</v>
      </c>
      <c r="N17" s="14">
        <f t="shared" si="0"/>
        <v>5.4357516283238927E-2</v>
      </c>
      <c r="O17" s="22">
        <f t="shared" si="4"/>
        <v>3.3092937048642898E-2</v>
      </c>
      <c r="P17" s="39"/>
      <c r="Q17" s="55"/>
      <c r="R17" s="9"/>
      <c r="S17" s="9"/>
      <c r="T17" s="9">
        <v>0</v>
      </c>
      <c r="U17" s="1">
        <v>29.217605842224501</v>
      </c>
      <c r="V17" s="1">
        <v>29.872828456763902</v>
      </c>
      <c r="W17" s="1">
        <v>4.2486628141212401</v>
      </c>
      <c r="X17" s="1">
        <v>35.480600378924997</v>
      </c>
      <c r="Y17" s="1">
        <v>24.614230722492699</v>
      </c>
      <c r="Z17" s="1">
        <v>32.271031877476801</v>
      </c>
      <c r="AA17" s="1">
        <v>25.727238359995599</v>
      </c>
      <c r="AB17" s="1">
        <v>4.7590798071280203</v>
      </c>
      <c r="AC17" s="1">
        <v>3.8541680160305001</v>
      </c>
    </row>
    <row r="18" spans="1:29">
      <c r="A18" s="35">
        <v>42390</v>
      </c>
      <c r="B18" s="36">
        <v>0.53749999999999998</v>
      </c>
      <c r="C18" s="55"/>
      <c r="D18" s="111"/>
      <c r="E18" s="98">
        <v>86</v>
      </c>
      <c r="F18" s="41">
        <v>1.5</v>
      </c>
      <c r="G18" s="14">
        <f t="shared" si="1"/>
        <v>0.66666666666666663</v>
      </c>
      <c r="H18" s="67">
        <v>1.5</v>
      </c>
      <c r="I18" s="14">
        <f t="shared" si="2"/>
        <v>0.66666666666666663</v>
      </c>
      <c r="J18" s="14">
        <v>2.8264999999999998</v>
      </c>
      <c r="K18" s="22">
        <f t="shared" si="3"/>
        <v>7.0662499999999993</v>
      </c>
      <c r="L18" s="37">
        <v>40</v>
      </c>
      <c r="M18" s="81">
        <v>27.925502318991601</v>
      </c>
      <c r="N18" s="14">
        <f t="shared" si="0"/>
        <v>4.4459121225399516E-2</v>
      </c>
      <c r="O18" s="22">
        <f t="shared" si="4"/>
        <v>3.103858232200557E-2</v>
      </c>
      <c r="P18" s="39"/>
      <c r="Q18" s="55"/>
      <c r="R18" s="9"/>
      <c r="S18" s="9"/>
      <c r="T18" s="9">
        <v>0</v>
      </c>
      <c r="U18" s="1">
        <v>46.727893871654899</v>
      </c>
      <c r="V18" s="1">
        <v>40.177170064718403</v>
      </c>
      <c r="W18" s="1">
        <v>5.0371248019359296</v>
      </c>
      <c r="X18" s="1">
        <v>53.928707793494198</v>
      </c>
      <c r="Y18" s="1">
        <v>38.696874915311</v>
      </c>
      <c r="Z18" s="1">
        <v>43.467542783907099</v>
      </c>
      <c r="AA18" s="1">
        <v>35.506686340681803</v>
      </c>
      <c r="AB18" s="1">
        <v>5.44137493239176</v>
      </c>
      <c r="AC18" s="1">
        <v>4.5337107167954596</v>
      </c>
    </row>
    <row r="19" spans="1:29">
      <c r="A19" s="35">
        <v>42390</v>
      </c>
      <c r="B19" s="36">
        <v>0.54166666666666663</v>
      </c>
      <c r="C19" s="55"/>
      <c r="D19" s="111"/>
      <c r="E19" s="98">
        <v>87</v>
      </c>
      <c r="F19" s="41">
        <v>0.8</v>
      </c>
      <c r="G19" s="14">
        <f t="shared" si="1"/>
        <v>1.25</v>
      </c>
      <c r="H19" s="67">
        <v>0.8</v>
      </c>
      <c r="I19" s="14">
        <f t="shared" si="2"/>
        <v>1.25</v>
      </c>
      <c r="J19" s="14">
        <v>0.99560000000000004</v>
      </c>
      <c r="K19" s="22">
        <f t="shared" si="3"/>
        <v>2.4889999999999999</v>
      </c>
      <c r="L19" s="37">
        <v>40</v>
      </c>
      <c r="M19" s="81">
        <v>39.529476791014602</v>
      </c>
      <c r="N19" s="14">
        <f t="shared" si="0"/>
        <v>0.12621907005181973</v>
      </c>
      <c r="O19" s="22">
        <f t="shared" si="4"/>
        <v>0.12473434500492135</v>
      </c>
      <c r="P19" s="39"/>
      <c r="Q19" s="55" t="s">
        <v>61</v>
      </c>
      <c r="R19" s="9"/>
      <c r="S19" s="9"/>
      <c r="T19" s="9">
        <v>1</v>
      </c>
      <c r="U19" s="1">
        <v>24.526816207923702</v>
      </c>
      <c r="V19" s="1">
        <v>29.0303598462236</v>
      </c>
      <c r="W19" s="1">
        <v>12.111033753338299</v>
      </c>
      <c r="X19" s="1">
        <v>29.007739769870302</v>
      </c>
      <c r="Y19" s="1">
        <v>19.4982870171111</v>
      </c>
      <c r="Z19" s="1">
        <v>31.647358977953601</v>
      </c>
      <c r="AA19" s="1">
        <v>26.039069409943099</v>
      </c>
      <c r="AB19" s="1">
        <v>13.180765871406599</v>
      </c>
      <c r="AC19" s="1">
        <v>11.3308632237287</v>
      </c>
    </row>
    <row r="20" spans="1:29">
      <c r="A20" s="35">
        <v>42390</v>
      </c>
      <c r="B20" s="36">
        <v>0.54999999999999993</v>
      </c>
      <c r="C20" s="55"/>
      <c r="D20" s="111"/>
      <c r="E20" s="98">
        <v>88</v>
      </c>
      <c r="F20" s="41">
        <v>1.5</v>
      </c>
      <c r="G20" s="14">
        <f t="shared" si="1"/>
        <v>0.66666666666666663</v>
      </c>
      <c r="H20" s="67">
        <v>1.5</v>
      </c>
      <c r="I20" s="14">
        <f t="shared" si="2"/>
        <v>0.66666666666666663</v>
      </c>
      <c r="J20" s="14">
        <v>2.8264999999999998</v>
      </c>
      <c r="K20" s="22">
        <f t="shared" si="3"/>
        <v>7.0662499999999993</v>
      </c>
      <c r="L20" s="37">
        <v>40</v>
      </c>
      <c r="M20" s="81">
        <v>27.317069586377801</v>
      </c>
      <c r="N20" s="14">
        <f t="shared" si="0"/>
        <v>4.4459121225399516E-2</v>
      </c>
      <c r="O20" s="22">
        <f t="shared" si="4"/>
        <v>3.036232270658612E-2</v>
      </c>
      <c r="P20" s="39"/>
      <c r="Q20" s="55"/>
      <c r="R20" s="9"/>
      <c r="S20" s="9"/>
      <c r="T20" s="9">
        <v>0</v>
      </c>
      <c r="U20" s="1">
        <v>45.1147452666237</v>
      </c>
      <c r="V20" s="1">
        <v>37.526350454405602</v>
      </c>
      <c r="W20" s="1">
        <v>4.7320091533279198</v>
      </c>
      <c r="X20" s="1">
        <v>51.364467808784603</v>
      </c>
      <c r="Y20" s="1">
        <v>36.776194227500397</v>
      </c>
      <c r="Z20" s="1">
        <v>40.852207842864999</v>
      </c>
      <c r="AA20" s="1">
        <v>33.563794799992401</v>
      </c>
      <c r="AB20" s="1">
        <v>5.0799654579957698</v>
      </c>
      <c r="AC20" s="1">
        <v>4.4291959301058004</v>
      </c>
    </row>
    <row r="21" spans="1:29" ht="30">
      <c r="A21" s="35">
        <v>42390</v>
      </c>
      <c r="B21" s="36">
        <v>0.5541666666666667</v>
      </c>
      <c r="C21" s="55"/>
      <c r="D21" s="111"/>
      <c r="E21" s="98">
        <v>89</v>
      </c>
      <c r="F21" s="41">
        <v>0.55000000000000004</v>
      </c>
      <c r="G21" s="14">
        <f t="shared" si="1"/>
        <v>1.8181818181818181</v>
      </c>
      <c r="H21" s="67">
        <v>0.56000000000000005</v>
      </c>
      <c r="I21" s="14">
        <f t="shared" si="2"/>
        <v>1.7857142857142856</v>
      </c>
      <c r="J21" s="14">
        <v>0.4723</v>
      </c>
      <c r="K21" s="22">
        <f t="shared" si="3"/>
        <v>1.18075</v>
      </c>
      <c r="L21" s="37">
        <v>60</v>
      </c>
      <c r="M21" s="81"/>
      <c r="N21" s="15">
        <f t="shared" si="0"/>
        <v>0.39910133223668764</v>
      </c>
      <c r="O21" s="28">
        <f t="shared" ref="O21:O26" si="5">PI()/J21*M21*0.001</f>
        <v>0</v>
      </c>
      <c r="P21" s="39"/>
      <c r="Q21" s="85" t="s">
        <v>76</v>
      </c>
      <c r="R21" s="9"/>
      <c r="S21" s="9"/>
      <c r="T21" s="9">
        <v>1</v>
      </c>
      <c r="X21" s="1"/>
      <c r="Y21" s="1"/>
      <c r="Z21" s="1"/>
      <c r="AA21" s="1"/>
      <c r="AB21" s="1"/>
      <c r="AC21" s="1"/>
    </row>
    <row r="22" spans="1:29">
      <c r="A22" s="35">
        <v>42390</v>
      </c>
      <c r="B22" s="36">
        <v>0.55972222222222223</v>
      </c>
      <c r="C22" s="55"/>
      <c r="D22" s="111"/>
      <c r="E22" s="98">
        <v>90</v>
      </c>
      <c r="F22" s="41">
        <v>0.8</v>
      </c>
      <c r="G22" s="14">
        <f t="shared" si="1"/>
        <v>1.25</v>
      </c>
      <c r="H22" s="67">
        <v>0.8</v>
      </c>
      <c r="I22" s="14">
        <f t="shared" si="2"/>
        <v>1.25</v>
      </c>
      <c r="J22" s="14">
        <v>0.99560000000000004</v>
      </c>
      <c r="K22" s="22">
        <f t="shared" si="3"/>
        <v>2.4889999999999999</v>
      </c>
      <c r="L22" s="37">
        <v>60</v>
      </c>
      <c r="M22" s="81">
        <v>46.869398414979898</v>
      </c>
      <c r="N22" s="14">
        <f t="shared" si="0"/>
        <v>0.18932860507772958</v>
      </c>
      <c r="O22" s="22">
        <f t="shared" si="5"/>
        <v>0.14789529704567492</v>
      </c>
      <c r="P22" s="39"/>
      <c r="Q22" s="55" t="s">
        <v>62</v>
      </c>
      <c r="R22" s="9"/>
      <c r="S22" s="9"/>
      <c r="T22" s="9">
        <v>1</v>
      </c>
      <c r="U22" s="1">
        <v>29.591809262035401</v>
      </c>
      <c r="V22" s="1">
        <v>37.675656272684598</v>
      </c>
      <c r="W22" s="1">
        <v>15.530902620054601</v>
      </c>
      <c r="X22" s="1">
        <v>34.841460014061298</v>
      </c>
      <c r="Y22" s="1">
        <v>25.2696203624314</v>
      </c>
      <c r="Z22" s="1">
        <v>41.575963520820899</v>
      </c>
      <c r="AA22" s="1">
        <v>35.009477539982797</v>
      </c>
      <c r="AB22" s="1">
        <v>17.2874871591379</v>
      </c>
      <c r="AC22" s="1">
        <v>13.9094043134551</v>
      </c>
    </row>
    <row r="23" spans="1:29">
      <c r="A23" s="35">
        <v>42390</v>
      </c>
      <c r="B23" s="36">
        <v>0.56597222222222221</v>
      </c>
      <c r="C23" s="55"/>
      <c r="D23" s="111"/>
      <c r="E23" s="98">
        <v>91</v>
      </c>
      <c r="F23" s="41">
        <v>1.3</v>
      </c>
      <c r="G23" s="14">
        <f t="shared" si="1"/>
        <v>0.76923076923076916</v>
      </c>
      <c r="H23" s="67">
        <v>1.3</v>
      </c>
      <c r="I23" s="14">
        <f t="shared" si="2"/>
        <v>0.76923076923076916</v>
      </c>
      <c r="J23" s="14">
        <v>2.3117999999999999</v>
      </c>
      <c r="K23" s="22">
        <f t="shared" si="3"/>
        <v>5.7794999999999996</v>
      </c>
      <c r="L23" s="37">
        <v>60</v>
      </c>
      <c r="M23" s="81">
        <v>45.070898822270401</v>
      </c>
      <c r="N23" s="14">
        <f t="shared" si="0"/>
        <v>8.153627442485839E-2</v>
      </c>
      <c r="O23" s="22">
        <f t="shared" si="5"/>
        <v>6.1248552915794438E-2</v>
      </c>
      <c r="P23" s="39"/>
      <c r="Q23" s="55"/>
      <c r="R23" s="9"/>
      <c r="S23" s="9"/>
      <c r="T23" s="9">
        <v>0</v>
      </c>
      <c r="U23" s="1">
        <v>54.338247828367798</v>
      </c>
      <c r="V23" s="1">
        <v>54.170650533224503</v>
      </c>
      <c r="W23" s="1">
        <v>7.8465531685594998</v>
      </c>
      <c r="X23" s="1">
        <v>64.757470654911899</v>
      </c>
      <c r="Y23" s="1">
        <v>46.066172745614097</v>
      </c>
      <c r="Z23" s="1">
        <v>60.060246710911798</v>
      </c>
      <c r="AA23" s="1">
        <v>47.757452384563997</v>
      </c>
      <c r="AB23" s="1">
        <v>9.2010634918177896</v>
      </c>
      <c r="AC23" s="1">
        <v>7.0862263048334304</v>
      </c>
    </row>
    <row r="24" spans="1:29">
      <c r="A24" s="35">
        <v>42390</v>
      </c>
      <c r="B24" s="36">
        <v>0.57152777777777775</v>
      </c>
      <c r="C24" s="55"/>
      <c r="D24" s="111"/>
      <c r="E24" s="98">
        <v>92</v>
      </c>
      <c r="F24" s="41">
        <v>1.5</v>
      </c>
      <c r="G24" s="14">
        <f t="shared" si="1"/>
        <v>0.66666666666666663</v>
      </c>
      <c r="H24" s="67">
        <v>1.5</v>
      </c>
      <c r="I24" s="14">
        <f t="shared" si="2"/>
        <v>0.66666666666666663</v>
      </c>
      <c r="J24" s="14">
        <v>2.8264999999999998</v>
      </c>
      <c r="K24" s="22">
        <f t="shared" si="3"/>
        <v>7.0662499999999993</v>
      </c>
      <c r="L24" s="37">
        <v>60</v>
      </c>
      <c r="M24" s="81">
        <v>45.5891596610847</v>
      </c>
      <c r="N24" s="14">
        <f t="shared" si="0"/>
        <v>6.668868183809927E-2</v>
      </c>
      <c r="O24" s="22">
        <f t="shared" si="5"/>
        <v>5.0671349398406458E-2</v>
      </c>
      <c r="P24" s="39"/>
      <c r="Q24" s="55"/>
      <c r="R24" s="9"/>
      <c r="S24" s="9"/>
      <c r="T24" s="9">
        <v>0</v>
      </c>
      <c r="U24" s="1">
        <v>73.433691617879902</v>
      </c>
      <c r="V24" s="1">
        <v>61.037805273733099</v>
      </c>
      <c r="W24" s="1">
        <v>7.8625246869333001</v>
      </c>
      <c r="X24" s="1">
        <v>86.923131856136095</v>
      </c>
      <c r="Y24" s="1">
        <v>57.138832019259198</v>
      </c>
      <c r="Z24" s="1">
        <v>65.435403917430705</v>
      </c>
      <c r="AA24" s="1">
        <v>55.642633729646498</v>
      </c>
      <c r="AB24" s="1">
        <v>8.3113125883700008</v>
      </c>
      <c r="AC24" s="1">
        <v>7.3612923106172996</v>
      </c>
    </row>
    <row r="25" spans="1:29">
      <c r="A25" s="35">
        <v>42390</v>
      </c>
      <c r="B25" s="36">
        <v>0.5805555555555556</v>
      </c>
      <c r="C25" s="55"/>
      <c r="D25" s="111"/>
      <c r="E25" s="98">
        <v>93</v>
      </c>
      <c r="F25" s="41">
        <v>0.8</v>
      </c>
      <c r="G25" s="14">
        <f t="shared" si="1"/>
        <v>1.25</v>
      </c>
      <c r="H25" s="67">
        <v>0.8</v>
      </c>
      <c r="I25" s="14">
        <f t="shared" si="2"/>
        <v>1.25</v>
      </c>
      <c r="J25" s="14">
        <v>0.99560000000000004</v>
      </c>
      <c r="K25" s="22">
        <f t="shared" si="3"/>
        <v>2.4889999999999999</v>
      </c>
      <c r="L25" s="37">
        <v>60</v>
      </c>
      <c r="M25" s="81">
        <v>50.516556225222601</v>
      </c>
      <c r="N25" s="14">
        <f t="shared" si="0"/>
        <v>0.18932860507772958</v>
      </c>
      <c r="O25" s="22">
        <f t="shared" si="5"/>
        <v>0.15940381872420153</v>
      </c>
      <c r="P25" s="39"/>
      <c r="Q25" s="55" t="s">
        <v>63</v>
      </c>
      <c r="R25" s="9"/>
      <c r="S25" s="9"/>
      <c r="T25" s="9">
        <v>1</v>
      </c>
      <c r="U25" s="1">
        <v>32.487034158330601</v>
      </c>
      <c r="V25" s="1">
        <v>41.200978140832198</v>
      </c>
      <c r="W25" s="1">
        <v>16.631788658975399</v>
      </c>
      <c r="X25" s="1">
        <v>36.747556161289502</v>
      </c>
      <c r="Y25" s="1">
        <v>27.2582499755068</v>
      </c>
      <c r="Z25" s="1">
        <v>44.375105698815901</v>
      </c>
      <c r="AA25" s="1">
        <v>38.588373063905699</v>
      </c>
      <c r="AB25" s="1">
        <v>17.445143134872801</v>
      </c>
      <c r="AC25" s="1">
        <v>15.659157384013399</v>
      </c>
    </row>
    <row r="26" spans="1:29" s="7" customFormat="1" ht="16" thickBot="1">
      <c r="A26" s="32">
        <v>42390</v>
      </c>
      <c r="B26" s="33">
        <v>0.5854166666666667</v>
      </c>
      <c r="C26" s="53"/>
      <c r="D26" s="115"/>
      <c r="E26" s="100">
        <v>94</v>
      </c>
      <c r="F26" s="27">
        <v>1.5</v>
      </c>
      <c r="G26" s="27">
        <f t="shared" si="1"/>
        <v>0.66666666666666663</v>
      </c>
      <c r="H26" s="68">
        <v>1.5</v>
      </c>
      <c r="I26" s="27">
        <f t="shared" si="2"/>
        <v>0.66666666666666663</v>
      </c>
      <c r="J26" s="27">
        <v>2.8264999999999998</v>
      </c>
      <c r="K26" s="40">
        <f>J26/0.4</f>
        <v>7.0662499999999993</v>
      </c>
      <c r="L26" s="25">
        <v>60</v>
      </c>
      <c r="M26" s="82">
        <v>44.251607842984498</v>
      </c>
      <c r="N26" s="27">
        <f t="shared" si="0"/>
        <v>6.668868183809927E-2</v>
      </c>
      <c r="O26" s="40">
        <f t="shared" si="5"/>
        <v>4.9184689937752192E-2</v>
      </c>
      <c r="P26" s="25"/>
      <c r="Q26" s="53"/>
      <c r="R26" s="25"/>
      <c r="S26" s="25"/>
      <c r="T26" s="25">
        <v>0</v>
      </c>
      <c r="U26" s="103">
        <v>72.634572800567497</v>
      </c>
      <c r="V26" s="103">
        <v>59.182500227763498</v>
      </c>
      <c r="W26" s="103">
        <v>7.9251106079834797</v>
      </c>
      <c r="X26" s="103">
        <v>80.661943523920101</v>
      </c>
      <c r="Y26" s="103">
        <v>63.748212116214198</v>
      </c>
      <c r="Z26" s="103">
        <v>64.087891184682107</v>
      </c>
      <c r="AA26" s="103">
        <v>54.5798277985608</v>
      </c>
      <c r="AB26" s="103">
        <v>8.4776988902740893</v>
      </c>
      <c r="AC26" s="103">
        <v>7.2947988390178802</v>
      </c>
    </row>
    <row r="27" spans="1:29">
      <c r="A27" s="18">
        <v>42387</v>
      </c>
      <c r="B27" s="30">
        <v>0.67986111111111114</v>
      </c>
      <c r="C27" s="20">
        <v>2</v>
      </c>
      <c r="D27" s="111" t="s">
        <v>56</v>
      </c>
      <c r="E27" s="19">
        <v>6</v>
      </c>
      <c r="F27" s="22"/>
      <c r="G27" s="20"/>
      <c r="H27" s="22"/>
      <c r="I27" s="20"/>
      <c r="J27" s="20"/>
      <c r="K27" s="20"/>
      <c r="L27" s="20"/>
      <c r="M27" s="75"/>
      <c r="N27" s="20"/>
      <c r="O27" s="20"/>
      <c r="P27" s="20" t="s">
        <v>40</v>
      </c>
      <c r="Q27" s="54" t="s">
        <v>50</v>
      </c>
      <c r="R27" s="20"/>
      <c r="S27" s="20"/>
      <c r="T27" s="20"/>
    </row>
    <row r="28" spans="1:29">
      <c r="A28" s="31">
        <v>42387</v>
      </c>
      <c r="B28" s="11">
        <v>0.68125000000000002</v>
      </c>
      <c r="C28" s="9"/>
      <c r="D28" s="111"/>
      <c r="E28" s="8">
        <v>7</v>
      </c>
      <c r="F28" s="14"/>
      <c r="G28" s="9"/>
      <c r="H28" s="14"/>
      <c r="I28" s="9"/>
      <c r="J28" s="9"/>
      <c r="K28" s="9"/>
      <c r="L28" s="9"/>
      <c r="M28" s="76"/>
      <c r="N28" s="9"/>
      <c r="O28" s="9"/>
      <c r="P28" s="9" t="s">
        <v>41</v>
      </c>
      <c r="Q28" s="52"/>
      <c r="R28" s="9"/>
      <c r="S28" s="9"/>
      <c r="T28" s="9"/>
    </row>
    <row r="29" spans="1:29">
      <c r="A29" s="31">
        <v>42387</v>
      </c>
      <c r="B29" s="11">
        <v>0.68263888888888891</v>
      </c>
      <c r="C29" s="9"/>
      <c r="D29" s="111"/>
      <c r="E29" s="8">
        <v>8</v>
      </c>
      <c r="F29" s="14"/>
      <c r="G29" s="9"/>
      <c r="H29" s="14"/>
      <c r="I29" s="9"/>
      <c r="J29" s="9"/>
      <c r="K29" s="9"/>
      <c r="L29" s="9"/>
      <c r="M29" s="76"/>
      <c r="N29" s="9"/>
      <c r="O29" s="9"/>
      <c r="P29" s="9" t="s">
        <v>42</v>
      </c>
      <c r="Q29" s="52"/>
      <c r="R29" s="9"/>
      <c r="S29" s="9"/>
      <c r="T29" s="9"/>
    </row>
    <row r="30" spans="1:29">
      <c r="A30" s="31">
        <v>42387</v>
      </c>
      <c r="B30" s="11">
        <v>0.68402777777777779</v>
      </c>
      <c r="C30" s="9"/>
      <c r="D30" s="111"/>
      <c r="E30" s="8">
        <v>9</v>
      </c>
      <c r="F30" s="14"/>
      <c r="G30" s="9"/>
      <c r="H30" s="14"/>
      <c r="I30" s="9"/>
      <c r="J30" s="9"/>
      <c r="K30" s="9"/>
      <c r="L30" s="9"/>
      <c r="M30" s="76"/>
      <c r="N30" s="9"/>
      <c r="O30" s="9"/>
      <c r="P30" s="12" t="s">
        <v>43</v>
      </c>
      <c r="Q30" s="52"/>
      <c r="R30" s="9"/>
      <c r="S30" s="9"/>
      <c r="T30" s="9"/>
    </row>
    <row r="31" spans="1:29">
      <c r="A31" s="35">
        <v>42387</v>
      </c>
      <c r="B31" s="36">
        <v>0.68541666666666667</v>
      </c>
      <c r="C31" s="37"/>
      <c r="D31" s="111"/>
      <c r="E31" s="38">
        <v>10</v>
      </c>
      <c r="F31" s="41"/>
      <c r="G31" s="37"/>
      <c r="H31" s="41"/>
      <c r="I31" s="37"/>
      <c r="J31" s="37"/>
      <c r="K31" s="37"/>
      <c r="L31" s="37"/>
      <c r="M31" s="83"/>
      <c r="N31" s="37"/>
      <c r="O31" s="37"/>
      <c r="P31" s="39" t="s">
        <v>43</v>
      </c>
      <c r="Q31" s="55"/>
      <c r="R31" s="37"/>
      <c r="S31" s="37"/>
      <c r="T31" s="37"/>
    </row>
    <row r="32" spans="1:29">
      <c r="A32" s="35">
        <v>42391</v>
      </c>
      <c r="B32" s="36">
        <v>0.6875</v>
      </c>
      <c r="C32" s="37"/>
      <c r="D32" s="111"/>
      <c r="E32" s="38">
        <v>156</v>
      </c>
      <c r="F32" s="41"/>
      <c r="G32" s="37"/>
      <c r="H32" s="41"/>
      <c r="I32" s="37"/>
      <c r="J32" s="37"/>
      <c r="K32" s="37"/>
      <c r="L32" s="37"/>
      <c r="M32" s="83"/>
      <c r="N32" s="37"/>
      <c r="O32" s="37"/>
      <c r="P32" s="20" t="s">
        <v>41</v>
      </c>
      <c r="Q32" s="55" t="s">
        <v>51</v>
      </c>
      <c r="R32" s="37"/>
      <c r="S32" s="37"/>
      <c r="T32" s="37"/>
    </row>
    <row r="33" spans="1:23">
      <c r="A33" s="35">
        <v>42391</v>
      </c>
      <c r="B33" s="36">
        <v>0.68819444444444444</v>
      </c>
      <c r="C33" s="37"/>
      <c r="D33" s="111"/>
      <c r="E33" s="38">
        <v>157</v>
      </c>
      <c r="F33" s="41"/>
      <c r="G33" s="37"/>
      <c r="H33" s="41"/>
      <c r="I33" s="37"/>
      <c r="J33" s="37"/>
      <c r="K33" s="37"/>
      <c r="L33" s="37"/>
      <c r="M33" s="83"/>
      <c r="N33" s="37"/>
      <c r="O33" s="37"/>
      <c r="P33" s="9" t="s">
        <v>42</v>
      </c>
      <c r="Q33" s="55"/>
      <c r="R33" s="37"/>
      <c r="S33" s="37"/>
      <c r="T33" s="37"/>
    </row>
    <row r="34" spans="1:23">
      <c r="A34" s="35">
        <v>42391</v>
      </c>
      <c r="B34" s="36">
        <v>0.68888888888888899</v>
      </c>
      <c r="C34" s="37"/>
      <c r="D34" s="111"/>
      <c r="E34" s="38">
        <v>158</v>
      </c>
      <c r="F34" s="41"/>
      <c r="G34" s="37"/>
      <c r="H34" s="41"/>
      <c r="I34" s="37"/>
      <c r="J34" s="37"/>
      <c r="K34" s="37"/>
      <c r="L34" s="37"/>
      <c r="M34" s="83"/>
      <c r="N34" s="37"/>
      <c r="O34" s="37"/>
      <c r="P34" s="9" t="s">
        <v>53</v>
      </c>
      <c r="Q34" s="55"/>
      <c r="R34" s="37"/>
      <c r="S34" s="37"/>
      <c r="T34" s="37"/>
    </row>
    <row r="35" spans="1:23">
      <c r="A35" s="35">
        <v>42391</v>
      </c>
      <c r="B35" s="36">
        <v>0.69027777777777777</v>
      </c>
      <c r="C35" s="37"/>
      <c r="D35" s="111"/>
      <c r="E35" s="38">
        <v>159</v>
      </c>
      <c r="F35" s="41"/>
      <c r="G35" s="37"/>
      <c r="H35" s="41"/>
      <c r="I35" s="37"/>
      <c r="J35" s="37"/>
      <c r="K35" s="37"/>
      <c r="L35" s="37"/>
      <c r="M35" s="83"/>
      <c r="N35" s="37"/>
      <c r="O35" s="37"/>
      <c r="P35" s="12" t="s">
        <v>43</v>
      </c>
      <c r="Q35" s="55" t="s">
        <v>60</v>
      </c>
      <c r="R35" s="37"/>
      <c r="S35" s="37"/>
      <c r="T35" s="37"/>
    </row>
    <row r="36" spans="1:23">
      <c r="A36" s="35">
        <v>42391</v>
      </c>
      <c r="B36" s="36">
        <v>0.69097222222222221</v>
      </c>
      <c r="C36" s="37"/>
      <c r="D36" s="111"/>
      <c r="E36" s="38">
        <v>160</v>
      </c>
      <c r="F36" s="41"/>
      <c r="G36" s="37"/>
      <c r="H36" s="41"/>
      <c r="I36" s="37"/>
      <c r="J36" s="37"/>
      <c r="K36" s="37"/>
      <c r="L36" s="37"/>
      <c r="M36" s="83"/>
      <c r="N36" s="37"/>
      <c r="O36" s="37"/>
      <c r="P36" s="39" t="s">
        <v>43</v>
      </c>
      <c r="Q36" s="55" t="s">
        <v>60</v>
      </c>
      <c r="R36" s="37"/>
      <c r="S36" s="37"/>
      <c r="T36" s="37"/>
    </row>
    <row r="37" spans="1:23">
      <c r="A37" s="35">
        <v>42391</v>
      </c>
      <c r="B37" s="36">
        <v>0.6972222222222223</v>
      </c>
      <c r="C37" s="37"/>
      <c r="D37" s="111"/>
      <c r="E37" s="38">
        <v>161</v>
      </c>
      <c r="F37" s="41"/>
      <c r="G37" s="37"/>
      <c r="H37" s="41"/>
      <c r="I37" s="37"/>
      <c r="J37" s="37"/>
      <c r="K37" s="37"/>
      <c r="L37" s="37"/>
      <c r="M37" s="83"/>
      <c r="N37" s="37"/>
      <c r="O37" s="37"/>
      <c r="P37" s="39" t="s">
        <v>43</v>
      </c>
      <c r="Q37" s="55" t="s">
        <v>109</v>
      </c>
      <c r="R37" s="37"/>
      <c r="S37" s="37"/>
      <c r="T37" s="37"/>
    </row>
    <row r="38" spans="1:23" s="7" customFormat="1" ht="16" thickBot="1">
      <c r="A38" s="32">
        <v>42391</v>
      </c>
      <c r="B38" s="33">
        <v>0.69791666666666663</v>
      </c>
      <c r="C38" s="25"/>
      <c r="D38" s="112"/>
      <c r="E38" s="24">
        <v>162</v>
      </c>
      <c r="F38" s="27"/>
      <c r="G38" s="25"/>
      <c r="H38" s="27"/>
      <c r="I38" s="25"/>
      <c r="J38" s="25"/>
      <c r="K38" s="25"/>
      <c r="L38" s="25"/>
      <c r="M38" s="77"/>
      <c r="N38" s="25"/>
      <c r="O38" s="25"/>
      <c r="P38" s="29" t="s">
        <v>43</v>
      </c>
      <c r="Q38" s="53" t="s">
        <v>54</v>
      </c>
      <c r="R38" s="25"/>
      <c r="S38" s="25"/>
      <c r="T38" s="25"/>
      <c r="U38" s="103"/>
      <c r="V38" s="103"/>
      <c r="W38" s="103"/>
    </row>
    <row r="39" spans="1:23">
      <c r="A39" s="46">
        <v>42391</v>
      </c>
      <c r="B39" s="30">
        <v>0.68055555555555547</v>
      </c>
      <c r="C39" s="20">
        <v>3</v>
      </c>
      <c r="D39" s="113" t="s">
        <v>57</v>
      </c>
      <c r="E39" s="19">
        <v>151</v>
      </c>
      <c r="F39" s="84"/>
      <c r="G39" s="20"/>
      <c r="H39" s="64"/>
      <c r="I39" s="20"/>
      <c r="J39" s="20"/>
      <c r="K39" s="20"/>
      <c r="L39" s="20"/>
      <c r="M39" s="78"/>
      <c r="N39" s="20"/>
      <c r="O39" s="20"/>
      <c r="P39" s="20" t="s">
        <v>41</v>
      </c>
      <c r="Q39" s="54" t="s">
        <v>51</v>
      </c>
      <c r="R39" s="20"/>
      <c r="S39" s="20"/>
      <c r="T39" s="20"/>
    </row>
    <row r="40" spans="1:23">
      <c r="A40" s="35">
        <v>42391</v>
      </c>
      <c r="B40" s="30">
        <v>0.68194444444444446</v>
      </c>
      <c r="C40" s="20"/>
      <c r="D40" s="111"/>
      <c r="E40" s="19">
        <v>152</v>
      </c>
      <c r="F40" s="22"/>
      <c r="G40" s="20"/>
      <c r="H40" s="64"/>
      <c r="I40" s="20"/>
      <c r="J40" s="20"/>
      <c r="K40" s="20"/>
      <c r="L40" s="20"/>
      <c r="M40" s="78"/>
      <c r="N40" s="20"/>
      <c r="O40" s="20"/>
      <c r="P40" s="9" t="s">
        <v>42</v>
      </c>
      <c r="Q40" s="54"/>
      <c r="R40" s="20"/>
      <c r="S40" s="20"/>
      <c r="T40" s="20"/>
    </row>
    <row r="41" spans="1:23">
      <c r="A41" s="35">
        <v>42391</v>
      </c>
      <c r="B41" s="30">
        <v>0.68263888888888891</v>
      </c>
      <c r="C41" s="20"/>
      <c r="D41" s="111"/>
      <c r="E41" s="19">
        <v>153</v>
      </c>
      <c r="F41" s="22"/>
      <c r="G41" s="20"/>
      <c r="H41" s="64"/>
      <c r="I41" s="20"/>
      <c r="J41" s="20"/>
      <c r="K41" s="20"/>
      <c r="L41" s="20"/>
      <c r="M41" s="78"/>
      <c r="N41" s="20"/>
      <c r="O41" s="20"/>
      <c r="P41" s="9" t="s">
        <v>53</v>
      </c>
      <c r="Q41" s="54"/>
      <c r="R41" s="20"/>
      <c r="S41" s="20"/>
      <c r="T41" s="20"/>
    </row>
    <row r="42" spans="1:23">
      <c r="A42" s="35">
        <v>42391</v>
      </c>
      <c r="B42" s="11">
        <v>0.68333333333333324</v>
      </c>
      <c r="C42" s="9"/>
      <c r="D42" s="111"/>
      <c r="E42" s="19">
        <v>154</v>
      </c>
      <c r="F42" s="14"/>
      <c r="G42" s="9"/>
      <c r="H42" s="62"/>
      <c r="I42" s="9"/>
      <c r="J42" s="9"/>
      <c r="K42" s="9"/>
      <c r="L42" s="9"/>
      <c r="M42" s="73"/>
      <c r="N42" s="9"/>
      <c r="O42" s="9"/>
      <c r="P42" s="12" t="s">
        <v>43</v>
      </c>
      <c r="Q42" s="55" t="s">
        <v>60</v>
      </c>
      <c r="R42" s="9"/>
      <c r="S42" s="9"/>
      <c r="T42" s="9"/>
    </row>
    <row r="43" spans="1:23" s="7" customFormat="1" ht="16" thickBot="1">
      <c r="A43" s="32">
        <v>42391</v>
      </c>
      <c r="B43" s="33">
        <v>0.68611111111111101</v>
      </c>
      <c r="C43" s="25"/>
      <c r="D43" s="112"/>
      <c r="E43" s="24">
        <v>155</v>
      </c>
      <c r="F43" s="27"/>
      <c r="G43" s="25"/>
      <c r="H43" s="63"/>
      <c r="I43" s="25"/>
      <c r="J43" s="25"/>
      <c r="K43" s="25"/>
      <c r="L43" s="25"/>
      <c r="M43" s="74"/>
      <c r="N43" s="25"/>
      <c r="O43" s="25"/>
      <c r="P43" s="29" t="s">
        <v>43</v>
      </c>
      <c r="Q43" s="53" t="s">
        <v>60</v>
      </c>
      <c r="R43" s="25"/>
      <c r="S43" s="25"/>
      <c r="T43" s="25"/>
      <c r="U43" s="103"/>
      <c r="V43" s="103"/>
      <c r="W43" s="103"/>
    </row>
    <row r="44" spans="1:23" ht="15" customHeight="1">
      <c r="A44" s="18">
        <v>42388</v>
      </c>
      <c r="B44" s="30">
        <v>0.49444444444444446</v>
      </c>
      <c r="C44" s="20">
        <v>4</v>
      </c>
      <c r="D44" s="113" t="s">
        <v>58</v>
      </c>
      <c r="E44" s="19">
        <v>11</v>
      </c>
      <c r="F44" s="22">
        <v>0.6</v>
      </c>
      <c r="G44" s="21">
        <f>1/F44</f>
        <v>1.6666666666666667</v>
      </c>
      <c r="H44" s="64">
        <v>0.6</v>
      </c>
      <c r="I44" s="22">
        <f>1/H44</f>
        <v>1.6666666666666667</v>
      </c>
      <c r="J44" s="22">
        <v>0.56210000000000004</v>
      </c>
      <c r="K44" s="21">
        <f>J44/0.4</f>
        <v>1.4052500000000001</v>
      </c>
      <c r="L44" s="20">
        <v>40</v>
      </c>
      <c r="M44" s="78">
        <v>32.1</v>
      </c>
      <c r="N44" s="22">
        <f>2*PI()/J44*L44/2*0.001</f>
        <v>0.223561121052467</v>
      </c>
      <c r="O44" s="22">
        <f>PI()/J44*M44*0.001</f>
        <v>0.17940779964460479</v>
      </c>
      <c r="P44" s="20">
        <v>45</v>
      </c>
      <c r="Q44" s="54"/>
      <c r="R44" s="20">
        <v>1</v>
      </c>
      <c r="S44" s="20">
        <v>1</v>
      </c>
      <c r="T44" s="20"/>
    </row>
    <row r="45" spans="1:23">
      <c r="A45" s="10">
        <v>42388</v>
      </c>
      <c r="B45" s="11">
        <v>0.5</v>
      </c>
      <c r="C45" s="9"/>
      <c r="D45" s="111"/>
      <c r="E45" s="8">
        <v>12</v>
      </c>
      <c r="F45" s="14">
        <v>0.8</v>
      </c>
      <c r="G45" s="13">
        <f>1/F45</f>
        <v>1.25</v>
      </c>
      <c r="H45" s="62">
        <v>0.8</v>
      </c>
      <c r="I45" s="22">
        <f t="shared" ref="I45:I108" si="6">1/H45</f>
        <v>1.25</v>
      </c>
      <c r="J45" s="14">
        <v>0.99560000000000004</v>
      </c>
      <c r="K45" s="13">
        <f t="shared" ref="K45:K83" si="7">J45/0.4</f>
        <v>2.4889999999999999</v>
      </c>
      <c r="L45" s="9">
        <v>40</v>
      </c>
      <c r="M45" s="73">
        <v>38.199999999999996</v>
      </c>
      <c r="N45" s="14">
        <f t="shared" ref="N45:N83" si="8">2*PI()/J45*L45/2*0.001</f>
        <v>0.12621907005181973</v>
      </c>
      <c r="O45" s="22">
        <f t="shared" ref="O45:O108" si="9">PI()/J45*M45*0.001</f>
        <v>0.12053921189948782</v>
      </c>
      <c r="P45" s="9">
        <v>45</v>
      </c>
      <c r="Q45" s="52"/>
      <c r="R45" s="9">
        <v>0</v>
      </c>
      <c r="S45" s="9">
        <v>0</v>
      </c>
      <c r="T45" s="9"/>
    </row>
    <row r="46" spans="1:23">
      <c r="A46" s="10">
        <v>42388</v>
      </c>
      <c r="B46" s="11">
        <v>0.50416666666666665</v>
      </c>
      <c r="C46" s="9"/>
      <c r="D46" s="111"/>
      <c r="E46" s="8">
        <v>13</v>
      </c>
      <c r="F46" s="14">
        <v>1</v>
      </c>
      <c r="G46" s="13">
        <f>1/F46</f>
        <v>1</v>
      </c>
      <c r="H46" s="62">
        <v>1</v>
      </c>
      <c r="I46" s="22">
        <f t="shared" si="6"/>
        <v>1</v>
      </c>
      <c r="J46" s="14">
        <v>1.5129999999999999</v>
      </c>
      <c r="K46" s="13">
        <f t="shared" si="7"/>
        <v>3.7824999999999998</v>
      </c>
      <c r="L46" s="9">
        <v>40</v>
      </c>
      <c r="M46" s="73">
        <v>32.200000000000003</v>
      </c>
      <c r="N46" s="14">
        <f t="shared" si="8"/>
        <v>8.3055985554257597E-2</v>
      </c>
      <c r="O46" s="22">
        <f t="shared" si="9"/>
        <v>6.6860068371177361E-2</v>
      </c>
      <c r="P46" s="9">
        <v>45</v>
      </c>
      <c r="Q46" s="52"/>
      <c r="R46" s="9">
        <v>0</v>
      </c>
      <c r="S46" s="9">
        <v>0</v>
      </c>
      <c r="T46" s="9"/>
    </row>
    <row r="47" spans="1:23">
      <c r="A47" s="10">
        <v>42388</v>
      </c>
      <c r="B47" s="11">
        <v>0.50763888888888886</v>
      </c>
      <c r="C47" s="9"/>
      <c r="D47" s="111"/>
      <c r="E47" s="8">
        <v>14</v>
      </c>
      <c r="F47" s="14">
        <v>1.3</v>
      </c>
      <c r="G47" s="13">
        <f>1/F47</f>
        <v>0.76923076923076916</v>
      </c>
      <c r="H47" s="62">
        <v>1.3</v>
      </c>
      <c r="I47" s="22">
        <f t="shared" si="6"/>
        <v>0.76923076923076916</v>
      </c>
      <c r="J47" s="14">
        <v>2.3117999999999999</v>
      </c>
      <c r="K47" s="13">
        <f t="shared" si="7"/>
        <v>5.7794999999999996</v>
      </c>
      <c r="L47" s="9">
        <v>40</v>
      </c>
      <c r="M47" s="73">
        <v>27.5</v>
      </c>
      <c r="N47" s="14">
        <f t="shared" si="8"/>
        <v>5.4357516283238927E-2</v>
      </c>
      <c r="O47" s="22">
        <f t="shared" si="9"/>
        <v>3.7370792444726762E-2</v>
      </c>
      <c r="P47" s="9">
        <v>45</v>
      </c>
      <c r="Q47" s="52"/>
      <c r="R47" s="9">
        <v>0</v>
      </c>
      <c r="S47" s="9">
        <v>0</v>
      </c>
      <c r="T47" s="9"/>
    </row>
    <row r="48" spans="1:23">
      <c r="A48" s="10">
        <v>42388</v>
      </c>
      <c r="B48" s="11">
        <v>0.51111111111111118</v>
      </c>
      <c r="C48" s="9"/>
      <c r="D48" s="111"/>
      <c r="E48" s="8">
        <v>15</v>
      </c>
      <c r="F48" s="14">
        <v>1.5</v>
      </c>
      <c r="G48" s="13">
        <f>1/F48</f>
        <v>0.66666666666666663</v>
      </c>
      <c r="H48" s="62">
        <v>1.5</v>
      </c>
      <c r="I48" s="22">
        <f t="shared" si="6"/>
        <v>0.66666666666666663</v>
      </c>
      <c r="J48" s="14">
        <v>2.8264999999999998</v>
      </c>
      <c r="K48" s="13">
        <f t="shared" si="7"/>
        <v>7.0662499999999993</v>
      </c>
      <c r="L48" s="9">
        <v>40</v>
      </c>
      <c r="M48" s="73">
        <v>31</v>
      </c>
      <c r="N48" s="14">
        <f t="shared" si="8"/>
        <v>4.4459121225399516E-2</v>
      </c>
      <c r="O48" s="22">
        <f t="shared" si="9"/>
        <v>3.4455818949684629E-2</v>
      </c>
      <c r="P48" s="9">
        <v>45</v>
      </c>
      <c r="Q48" s="52"/>
      <c r="R48" s="9">
        <v>0</v>
      </c>
      <c r="S48" s="9">
        <v>0</v>
      </c>
      <c r="T48" s="9"/>
    </row>
    <row r="49" spans="1:23">
      <c r="A49" s="10">
        <v>42388</v>
      </c>
      <c r="B49" s="11">
        <v>0.51736111111111105</v>
      </c>
      <c r="C49" s="9"/>
      <c r="D49" s="111"/>
      <c r="E49" s="8">
        <v>16</v>
      </c>
      <c r="F49" s="14">
        <v>0.6</v>
      </c>
      <c r="G49" s="13">
        <f t="shared" ref="G49:G59" si="10">1/F49</f>
        <v>1.6666666666666667</v>
      </c>
      <c r="H49" s="62">
        <v>0.6</v>
      </c>
      <c r="I49" s="22">
        <f t="shared" si="6"/>
        <v>1.6666666666666667</v>
      </c>
      <c r="J49" s="14">
        <v>0.56210000000000004</v>
      </c>
      <c r="K49" s="13">
        <f t="shared" si="7"/>
        <v>1.4052500000000001</v>
      </c>
      <c r="L49" s="9">
        <v>40</v>
      </c>
      <c r="M49" s="73">
        <v>37.299999999999997</v>
      </c>
      <c r="N49" s="14">
        <f t="shared" si="8"/>
        <v>0.223561121052467</v>
      </c>
      <c r="O49" s="22">
        <f t="shared" si="9"/>
        <v>0.20847074538142549</v>
      </c>
      <c r="P49" s="9">
        <v>45</v>
      </c>
      <c r="Q49" s="52" t="s">
        <v>25</v>
      </c>
      <c r="R49" s="9">
        <v>1</v>
      </c>
      <c r="S49" s="9">
        <v>0</v>
      </c>
      <c r="T49" s="9"/>
    </row>
    <row r="50" spans="1:23">
      <c r="A50" s="10">
        <v>42388</v>
      </c>
      <c r="B50" s="11">
        <v>0.52708333333333335</v>
      </c>
      <c r="C50" s="9"/>
      <c r="D50" s="111"/>
      <c r="E50" s="8">
        <v>17</v>
      </c>
      <c r="F50" s="14">
        <v>1</v>
      </c>
      <c r="G50" s="13">
        <f t="shared" si="10"/>
        <v>1</v>
      </c>
      <c r="H50" s="62">
        <v>1</v>
      </c>
      <c r="I50" s="22">
        <f t="shared" si="6"/>
        <v>1</v>
      </c>
      <c r="J50" s="14">
        <v>1.5129999999999999</v>
      </c>
      <c r="K50" s="13">
        <f t="shared" si="7"/>
        <v>3.7824999999999998</v>
      </c>
      <c r="L50" s="9">
        <v>40</v>
      </c>
      <c r="M50" s="73">
        <v>32.599999999999994</v>
      </c>
      <c r="N50" s="14">
        <f t="shared" si="8"/>
        <v>8.3055985554257597E-2</v>
      </c>
      <c r="O50" s="22">
        <f t="shared" si="9"/>
        <v>6.7690628226719923E-2</v>
      </c>
      <c r="P50" s="9">
        <v>45</v>
      </c>
      <c r="Q50" s="52" t="s">
        <v>25</v>
      </c>
      <c r="R50" s="9">
        <v>0</v>
      </c>
      <c r="S50" s="9">
        <v>0</v>
      </c>
      <c r="T50" s="9"/>
    </row>
    <row r="51" spans="1:23">
      <c r="A51" s="10">
        <v>42388</v>
      </c>
      <c r="B51" s="11">
        <v>0.53055555555555556</v>
      </c>
      <c r="C51" s="9"/>
      <c r="D51" s="111"/>
      <c r="E51" s="8">
        <v>18</v>
      </c>
      <c r="F51" s="14">
        <v>1.5</v>
      </c>
      <c r="G51" s="13">
        <f t="shared" si="10"/>
        <v>0.66666666666666663</v>
      </c>
      <c r="H51" s="62">
        <v>1.5</v>
      </c>
      <c r="I51" s="22">
        <f t="shared" si="6"/>
        <v>0.66666666666666663</v>
      </c>
      <c r="J51" s="14">
        <v>2.8264999999999998</v>
      </c>
      <c r="K51" s="13">
        <f t="shared" si="7"/>
        <v>7.0662499999999993</v>
      </c>
      <c r="L51" s="9">
        <v>40</v>
      </c>
      <c r="M51" s="73">
        <v>31.8</v>
      </c>
      <c r="N51" s="14">
        <f t="shared" si="8"/>
        <v>4.4459121225399516E-2</v>
      </c>
      <c r="O51" s="22">
        <f t="shared" si="9"/>
        <v>3.5345001374192615E-2</v>
      </c>
      <c r="P51" s="9">
        <v>45</v>
      </c>
      <c r="Q51" s="52" t="s">
        <v>25</v>
      </c>
      <c r="R51" s="9">
        <v>0</v>
      </c>
      <c r="S51" s="9">
        <v>0</v>
      </c>
      <c r="T51" s="9"/>
    </row>
    <row r="52" spans="1:23">
      <c r="A52" s="10">
        <v>42388</v>
      </c>
      <c r="B52" s="11">
        <v>0.62638888888888888</v>
      </c>
      <c r="C52" s="9"/>
      <c r="D52" s="111"/>
      <c r="E52" s="8">
        <v>34</v>
      </c>
      <c r="F52" s="51">
        <v>0.6</v>
      </c>
      <c r="G52" s="13">
        <f t="shared" si="10"/>
        <v>1.6666666666666667</v>
      </c>
      <c r="H52" s="62">
        <v>0.6</v>
      </c>
      <c r="I52" s="22">
        <f t="shared" si="6"/>
        <v>1.6666666666666667</v>
      </c>
      <c r="J52" s="14">
        <v>0.56210000000000004</v>
      </c>
      <c r="K52" s="13">
        <f t="shared" si="7"/>
        <v>1.4052500000000001</v>
      </c>
      <c r="L52" s="9">
        <v>40</v>
      </c>
      <c r="M52" s="73">
        <v>40.4</v>
      </c>
      <c r="N52" s="14">
        <f t="shared" si="8"/>
        <v>0.223561121052467</v>
      </c>
      <c r="O52" s="22">
        <f t="shared" si="9"/>
        <v>0.22579673226299168</v>
      </c>
      <c r="P52" s="12">
        <v>30</v>
      </c>
      <c r="Q52" s="52" t="s">
        <v>27</v>
      </c>
      <c r="R52" s="9">
        <v>1</v>
      </c>
      <c r="S52" s="9">
        <v>1</v>
      </c>
      <c r="T52" s="9">
        <v>1</v>
      </c>
    </row>
    <row r="53" spans="1:23">
      <c r="A53" s="10">
        <v>42388</v>
      </c>
      <c r="B53" s="11">
        <v>0.63055555555555554</v>
      </c>
      <c r="C53" s="9"/>
      <c r="D53" s="111"/>
      <c r="E53" s="8">
        <v>35</v>
      </c>
      <c r="F53" s="14">
        <v>0.8</v>
      </c>
      <c r="G53" s="13">
        <f t="shared" si="10"/>
        <v>1.25</v>
      </c>
      <c r="H53" s="62">
        <v>0.8</v>
      </c>
      <c r="I53" s="22">
        <f t="shared" si="6"/>
        <v>1.25</v>
      </c>
      <c r="J53" s="14">
        <v>0.99560000000000004</v>
      </c>
      <c r="K53" s="13">
        <f t="shared" si="7"/>
        <v>2.4889999999999999</v>
      </c>
      <c r="L53" s="9">
        <v>40</v>
      </c>
      <c r="M53" s="73">
        <v>45</v>
      </c>
      <c r="N53" s="14">
        <f t="shared" si="8"/>
        <v>0.12621907005181973</v>
      </c>
      <c r="O53" s="22">
        <f t="shared" si="9"/>
        <v>0.1419964538082972</v>
      </c>
      <c r="P53" s="12">
        <v>30</v>
      </c>
      <c r="Q53" s="52" t="s">
        <v>28</v>
      </c>
      <c r="R53" s="9">
        <v>1</v>
      </c>
      <c r="S53" s="9">
        <v>1</v>
      </c>
      <c r="T53" s="9">
        <v>1</v>
      </c>
    </row>
    <row r="54" spans="1:23">
      <c r="A54" s="10">
        <v>42388</v>
      </c>
      <c r="B54" s="11">
        <v>0.63402777777777775</v>
      </c>
      <c r="C54" s="9"/>
      <c r="D54" s="111"/>
      <c r="E54" s="8">
        <v>36</v>
      </c>
      <c r="F54" s="14">
        <v>1</v>
      </c>
      <c r="G54" s="13">
        <f t="shared" si="10"/>
        <v>1</v>
      </c>
      <c r="H54" s="62">
        <v>1</v>
      </c>
      <c r="I54" s="22">
        <f t="shared" si="6"/>
        <v>1</v>
      </c>
      <c r="J54" s="14">
        <v>1.5129999999999999</v>
      </c>
      <c r="K54" s="13">
        <f t="shared" si="7"/>
        <v>3.7824999999999998</v>
      </c>
      <c r="L54" s="9">
        <v>40</v>
      </c>
      <c r="M54" s="73">
        <v>31.3</v>
      </c>
      <c r="N54" s="14">
        <f t="shared" si="8"/>
        <v>8.3055985554257597E-2</v>
      </c>
      <c r="O54" s="22">
        <f t="shared" si="9"/>
        <v>6.4991308696206562E-2</v>
      </c>
      <c r="P54" s="12">
        <v>30</v>
      </c>
      <c r="Q54" s="52" t="s">
        <v>29</v>
      </c>
      <c r="R54" s="9">
        <v>0</v>
      </c>
      <c r="S54" s="9">
        <v>0</v>
      </c>
      <c r="T54" s="9">
        <v>0</v>
      </c>
    </row>
    <row r="55" spans="1:23">
      <c r="A55" s="10">
        <v>42388</v>
      </c>
      <c r="B55" s="11">
        <v>0.63680555555555551</v>
      </c>
      <c r="C55" s="9"/>
      <c r="D55" s="111"/>
      <c r="E55" s="8">
        <v>37</v>
      </c>
      <c r="F55" s="14">
        <v>1.3</v>
      </c>
      <c r="G55" s="13">
        <f t="shared" si="10"/>
        <v>0.76923076923076916</v>
      </c>
      <c r="H55" s="62">
        <v>1.3</v>
      </c>
      <c r="I55" s="22">
        <f t="shared" si="6"/>
        <v>0.76923076923076916</v>
      </c>
      <c r="J55" s="14">
        <v>2.3117999999999999</v>
      </c>
      <c r="K55" s="13">
        <f t="shared" si="7"/>
        <v>5.7794999999999996</v>
      </c>
      <c r="L55" s="9">
        <v>40</v>
      </c>
      <c r="M55" s="73">
        <v>25.1</v>
      </c>
      <c r="N55" s="14">
        <f t="shared" si="8"/>
        <v>5.4357516283238927E-2</v>
      </c>
      <c r="O55" s="22">
        <f t="shared" si="9"/>
        <v>3.4109341467732431E-2</v>
      </c>
      <c r="P55" s="12">
        <v>30</v>
      </c>
      <c r="Q55" s="52" t="s">
        <v>30</v>
      </c>
      <c r="R55" s="9">
        <v>0</v>
      </c>
      <c r="S55" s="9">
        <v>0</v>
      </c>
      <c r="T55" s="9">
        <v>0</v>
      </c>
    </row>
    <row r="56" spans="1:23">
      <c r="A56" s="10">
        <v>42388</v>
      </c>
      <c r="B56" s="11">
        <v>0.64027777777777783</v>
      </c>
      <c r="C56" s="9"/>
      <c r="D56" s="111"/>
      <c r="E56" s="8">
        <v>38</v>
      </c>
      <c r="F56" s="14">
        <v>1.5</v>
      </c>
      <c r="G56" s="13">
        <f t="shared" si="10"/>
        <v>0.66666666666666663</v>
      </c>
      <c r="H56" s="62">
        <v>1.5</v>
      </c>
      <c r="I56" s="22">
        <f t="shared" si="6"/>
        <v>0.66666666666666663</v>
      </c>
      <c r="J56" s="14">
        <v>2.8264999999999998</v>
      </c>
      <c r="K56" s="13">
        <f t="shared" si="7"/>
        <v>7.0662499999999993</v>
      </c>
      <c r="L56" s="9">
        <v>40</v>
      </c>
      <c r="M56" s="73">
        <v>31</v>
      </c>
      <c r="N56" s="14">
        <f t="shared" si="8"/>
        <v>4.4459121225399516E-2</v>
      </c>
      <c r="O56" s="22">
        <f t="shared" si="9"/>
        <v>3.4455818949684629E-2</v>
      </c>
      <c r="P56" s="12">
        <v>30</v>
      </c>
      <c r="Q56" s="52" t="s">
        <v>31</v>
      </c>
      <c r="R56" s="9">
        <v>0</v>
      </c>
      <c r="S56" s="9">
        <v>0</v>
      </c>
      <c r="T56" s="9">
        <v>0</v>
      </c>
    </row>
    <row r="57" spans="1:23">
      <c r="A57" s="10">
        <v>42388</v>
      </c>
      <c r="B57" s="11">
        <v>0.6430555555555556</v>
      </c>
      <c r="C57" s="9"/>
      <c r="D57" s="111"/>
      <c r="E57" s="8">
        <v>39</v>
      </c>
      <c r="F57" s="14">
        <v>0.6</v>
      </c>
      <c r="G57" s="13">
        <f t="shared" si="10"/>
        <v>1.6666666666666667</v>
      </c>
      <c r="H57" s="62">
        <v>0.6</v>
      </c>
      <c r="I57" s="22">
        <f t="shared" si="6"/>
        <v>1.6666666666666667</v>
      </c>
      <c r="J57" s="14">
        <v>0.56210000000000004</v>
      </c>
      <c r="K57" s="13">
        <f t="shared" si="7"/>
        <v>1.4052500000000001</v>
      </c>
      <c r="L57" s="9">
        <v>40</v>
      </c>
      <c r="M57" s="73">
        <v>41.4</v>
      </c>
      <c r="N57" s="14">
        <f t="shared" si="8"/>
        <v>0.223561121052467</v>
      </c>
      <c r="O57" s="22">
        <f t="shared" si="9"/>
        <v>0.23138576028930335</v>
      </c>
      <c r="P57" s="12">
        <v>30</v>
      </c>
      <c r="Q57" s="52" t="s">
        <v>32</v>
      </c>
      <c r="R57" s="9">
        <v>1</v>
      </c>
      <c r="S57" s="9">
        <v>1</v>
      </c>
      <c r="T57" s="9">
        <v>1</v>
      </c>
    </row>
    <row r="58" spans="1:23">
      <c r="A58" s="10">
        <v>42388</v>
      </c>
      <c r="B58" s="11">
        <v>0.64652777777777781</v>
      </c>
      <c r="C58" s="9"/>
      <c r="D58" s="111"/>
      <c r="E58" s="8">
        <v>40</v>
      </c>
      <c r="F58" s="14">
        <v>1</v>
      </c>
      <c r="G58" s="13">
        <f t="shared" si="10"/>
        <v>1</v>
      </c>
      <c r="H58" s="62">
        <v>1</v>
      </c>
      <c r="I58" s="22">
        <f t="shared" si="6"/>
        <v>1</v>
      </c>
      <c r="J58" s="14">
        <v>1.5129999999999999</v>
      </c>
      <c r="K58" s="13">
        <f t="shared" si="7"/>
        <v>3.7824999999999998</v>
      </c>
      <c r="L58" s="9">
        <v>40</v>
      </c>
      <c r="M58" s="73">
        <v>33.5</v>
      </c>
      <c r="N58" s="14">
        <f t="shared" si="8"/>
        <v>8.3055985554257597E-2</v>
      </c>
      <c r="O58" s="22">
        <f t="shared" si="9"/>
        <v>6.9559387901690722E-2</v>
      </c>
      <c r="P58" s="12">
        <v>30</v>
      </c>
      <c r="Q58" s="52" t="s">
        <v>33</v>
      </c>
      <c r="R58" s="9">
        <v>1</v>
      </c>
      <c r="S58" s="9">
        <v>0</v>
      </c>
      <c r="T58" s="9">
        <v>0</v>
      </c>
    </row>
    <row r="59" spans="1:23">
      <c r="A59" s="10">
        <v>42388</v>
      </c>
      <c r="B59" s="11">
        <v>0.65069444444444446</v>
      </c>
      <c r="C59" s="9"/>
      <c r="D59" s="111"/>
      <c r="E59" s="8">
        <v>41</v>
      </c>
      <c r="F59" s="14">
        <v>1.5</v>
      </c>
      <c r="G59" s="13">
        <f t="shared" si="10"/>
        <v>0.66666666666666663</v>
      </c>
      <c r="H59" s="62">
        <v>1.5</v>
      </c>
      <c r="I59" s="22">
        <f t="shared" si="6"/>
        <v>0.66666666666666663</v>
      </c>
      <c r="J59" s="14">
        <v>2.8264999999999998</v>
      </c>
      <c r="K59" s="13">
        <f t="shared" si="7"/>
        <v>7.0662499999999993</v>
      </c>
      <c r="L59" s="9">
        <v>40</v>
      </c>
      <c r="M59" s="73">
        <v>29.3</v>
      </c>
      <c r="N59" s="14">
        <f t="shared" si="8"/>
        <v>4.4459121225399516E-2</v>
      </c>
      <c r="O59" s="22">
        <f t="shared" si="9"/>
        <v>3.2566306297605145E-2</v>
      </c>
      <c r="P59" s="12">
        <v>30</v>
      </c>
      <c r="Q59" s="52" t="s">
        <v>34</v>
      </c>
      <c r="R59" s="9">
        <v>0</v>
      </c>
      <c r="S59" s="9">
        <v>0</v>
      </c>
      <c r="T59" s="9">
        <v>0</v>
      </c>
    </row>
    <row r="60" spans="1:23">
      <c r="A60" s="10">
        <v>42389</v>
      </c>
      <c r="B60" s="11">
        <v>0.49444444444444446</v>
      </c>
      <c r="C60" s="9"/>
      <c r="D60" s="111"/>
      <c r="E60" s="8">
        <v>75</v>
      </c>
      <c r="F60" s="51">
        <v>0.55000000000000004</v>
      </c>
      <c r="G60" s="13">
        <f t="shared" ref="G60:G62" si="11">1/F60</f>
        <v>1.8181818181818181</v>
      </c>
      <c r="H60" s="62">
        <v>0.55000000000000004</v>
      </c>
      <c r="I60" s="22">
        <f t="shared" si="6"/>
        <v>1.8181818181818181</v>
      </c>
      <c r="J60" s="14">
        <v>0.4723</v>
      </c>
      <c r="K60" s="13">
        <f t="shared" ref="K60:K62" si="12">J60/0.4</f>
        <v>1.18075</v>
      </c>
      <c r="L60" s="9">
        <v>40</v>
      </c>
      <c r="M60" s="73">
        <v>40.6</v>
      </c>
      <c r="N60" s="1">
        <f t="shared" ref="N60:N62" si="13">2*PI()/J60*L60/2*0.001</f>
        <v>0.26606755482445849</v>
      </c>
      <c r="O60" s="22">
        <f t="shared" si="9"/>
        <v>0.27005856814682533</v>
      </c>
      <c r="P60" s="9">
        <v>30</v>
      </c>
      <c r="Q60" s="52"/>
      <c r="R60" s="9">
        <v>1</v>
      </c>
      <c r="S60" s="9">
        <v>1</v>
      </c>
      <c r="T60" s="9">
        <v>1</v>
      </c>
    </row>
    <row r="61" spans="1:23">
      <c r="A61" s="10">
        <v>42389</v>
      </c>
      <c r="B61" s="11">
        <v>0.49861111111111112</v>
      </c>
      <c r="C61" s="9"/>
      <c r="D61" s="111"/>
      <c r="E61" s="8">
        <v>76</v>
      </c>
      <c r="F61" s="51">
        <v>0.55000000000000004</v>
      </c>
      <c r="G61" s="13">
        <f t="shared" si="11"/>
        <v>1.8181818181818181</v>
      </c>
      <c r="H61" s="62">
        <v>0.55000000000000004</v>
      </c>
      <c r="I61" s="22">
        <f t="shared" si="6"/>
        <v>1.8181818181818181</v>
      </c>
      <c r="J61" s="14">
        <v>0.4723</v>
      </c>
      <c r="K61" s="13">
        <f t="shared" si="12"/>
        <v>1.18075</v>
      </c>
      <c r="L61" s="9">
        <v>40</v>
      </c>
      <c r="M61" s="73">
        <v>38</v>
      </c>
      <c r="N61" s="14">
        <f t="shared" si="13"/>
        <v>0.26606755482445849</v>
      </c>
      <c r="O61" s="22">
        <f t="shared" si="9"/>
        <v>0.25276417708323551</v>
      </c>
      <c r="P61" s="9">
        <v>30</v>
      </c>
      <c r="Q61" s="56" t="s">
        <v>25</v>
      </c>
      <c r="R61" s="9">
        <v>1</v>
      </c>
      <c r="S61" s="9">
        <v>1</v>
      </c>
      <c r="T61" s="9">
        <v>1</v>
      </c>
    </row>
    <row r="62" spans="1:23" s="7" customFormat="1" ht="16" thickBot="1">
      <c r="A62" s="23">
        <v>42389</v>
      </c>
      <c r="B62" s="33">
        <v>0.50416666666666665</v>
      </c>
      <c r="C62" s="25"/>
      <c r="D62" s="111"/>
      <c r="E62" s="24">
        <v>77</v>
      </c>
      <c r="F62" s="69">
        <v>1.1499999999999999</v>
      </c>
      <c r="G62" s="26">
        <f t="shared" si="11"/>
        <v>0.86956521739130443</v>
      </c>
      <c r="H62" s="63">
        <v>1.1499999999999999</v>
      </c>
      <c r="I62" s="40">
        <f t="shared" si="6"/>
        <v>0.86956521739130443</v>
      </c>
      <c r="J62" s="27">
        <v>1.9152</v>
      </c>
      <c r="K62" s="26">
        <f t="shared" si="12"/>
        <v>4.7879999999999994</v>
      </c>
      <c r="L62" s="29">
        <v>40</v>
      </c>
      <c r="M62" s="74">
        <v>37.6</v>
      </c>
      <c r="N62" s="27">
        <f t="shared" si="13"/>
        <v>6.5613881653922165E-2</v>
      </c>
      <c r="O62" s="40">
        <f t="shared" si="9"/>
        <v>6.1677048754686839E-2</v>
      </c>
      <c r="P62" s="25">
        <v>30</v>
      </c>
      <c r="Q62" s="53"/>
      <c r="R62" s="25">
        <v>1</v>
      </c>
      <c r="S62" s="25">
        <v>0</v>
      </c>
      <c r="T62" s="25">
        <v>0</v>
      </c>
      <c r="U62" s="103"/>
      <c r="V62" s="103"/>
      <c r="W62" s="103"/>
    </row>
    <row r="63" spans="1:23" ht="15" customHeight="1">
      <c r="A63" s="18">
        <v>42388</v>
      </c>
      <c r="B63" s="30">
        <v>0.53402777777777777</v>
      </c>
      <c r="C63" s="20">
        <v>5</v>
      </c>
      <c r="D63" s="111"/>
      <c r="E63" s="19">
        <v>19</v>
      </c>
      <c r="F63" s="22">
        <v>0.6</v>
      </c>
      <c r="G63" s="21">
        <f>1/F63</f>
        <v>1.6666666666666667</v>
      </c>
      <c r="H63" s="64">
        <v>0.6</v>
      </c>
      <c r="I63" s="22">
        <f t="shared" si="6"/>
        <v>1.6666666666666667</v>
      </c>
      <c r="J63" s="22">
        <v>0.56210000000000004</v>
      </c>
      <c r="K63" s="21">
        <f>J63/0.4</f>
        <v>1.4052500000000001</v>
      </c>
      <c r="L63" s="20">
        <v>60</v>
      </c>
      <c r="M63" s="78">
        <v>48.4</v>
      </c>
      <c r="N63" s="28">
        <f t="shared" si="8"/>
        <v>0.33534168157870053</v>
      </c>
      <c r="O63" s="22">
        <f t="shared" si="9"/>
        <v>0.27050895647348505</v>
      </c>
      <c r="P63" s="20">
        <v>45</v>
      </c>
      <c r="Q63" s="54"/>
      <c r="R63" s="20">
        <v>1</v>
      </c>
      <c r="S63" s="20">
        <v>1</v>
      </c>
      <c r="T63" s="20"/>
    </row>
    <row r="64" spans="1:23">
      <c r="A64" s="10">
        <v>42388</v>
      </c>
      <c r="B64" s="11">
        <v>0.53819444444444442</v>
      </c>
      <c r="C64" s="9"/>
      <c r="D64" s="111"/>
      <c r="E64" s="8">
        <v>20</v>
      </c>
      <c r="F64" s="14">
        <v>0.8</v>
      </c>
      <c r="G64" s="13">
        <f>1/F64</f>
        <v>1.25</v>
      </c>
      <c r="H64" s="62">
        <v>0.8</v>
      </c>
      <c r="I64" s="22">
        <f t="shared" si="6"/>
        <v>1.25</v>
      </c>
      <c r="J64" s="14">
        <v>0.99560000000000004</v>
      </c>
      <c r="K64" s="13">
        <f t="shared" si="7"/>
        <v>2.4889999999999999</v>
      </c>
      <c r="L64" s="9">
        <v>60</v>
      </c>
      <c r="M64" s="73">
        <v>52.199999999999996</v>
      </c>
      <c r="N64" s="14">
        <f t="shared" si="8"/>
        <v>0.18932860507772958</v>
      </c>
      <c r="O64" s="22">
        <f t="shared" si="9"/>
        <v>0.16471588641762472</v>
      </c>
      <c r="P64" s="9">
        <v>45</v>
      </c>
      <c r="Q64" s="52"/>
      <c r="R64" s="9">
        <v>1</v>
      </c>
      <c r="S64" s="9">
        <v>1</v>
      </c>
      <c r="T64" s="9"/>
    </row>
    <row r="65" spans="1:23">
      <c r="A65" s="10">
        <v>42388</v>
      </c>
      <c r="B65" s="11">
        <v>0.55277777777777781</v>
      </c>
      <c r="C65" s="9"/>
      <c r="D65" s="111"/>
      <c r="E65" s="8">
        <v>21</v>
      </c>
      <c r="F65" s="14">
        <v>1</v>
      </c>
      <c r="G65" s="13">
        <f>1/F65</f>
        <v>1</v>
      </c>
      <c r="H65" s="62">
        <v>1</v>
      </c>
      <c r="I65" s="22">
        <f t="shared" si="6"/>
        <v>1</v>
      </c>
      <c r="J65" s="14">
        <v>1.5129999999999999</v>
      </c>
      <c r="K65" s="13">
        <f t="shared" si="7"/>
        <v>3.7824999999999998</v>
      </c>
      <c r="L65" s="9">
        <v>60</v>
      </c>
      <c r="M65" s="73">
        <v>56</v>
      </c>
      <c r="N65" s="14">
        <f t="shared" si="8"/>
        <v>0.12458397833138637</v>
      </c>
      <c r="O65" s="22">
        <f t="shared" si="9"/>
        <v>0.11627837977596062</v>
      </c>
      <c r="P65" s="9">
        <v>30</v>
      </c>
      <c r="Q65" s="52" t="s">
        <v>24</v>
      </c>
      <c r="R65" s="9">
        <v>1</v>
      </c>
      <c r="S65" s="9">
        <v>0</v>
      </c>
      <c r="T65" s="9"/>
    </row>
    <row r="66" spans="1:23">
      <c r="A66" s="10">
        <v>42388</v>
      </c>
      <c r="B66" s="11">
        <v>0.55902777777777779</v>
      </c>
      <c r="C66" s="9"/>
      <c r="D66" s="111"/>
      <c r="E66" s="8">
        <v>22</v>
      </c>
      <c r="F66" s="14">
        <v>1.3</v>
      </c>
      <c r="G66" s="13">
        <f>1/F66</f>
        <v>0.76923076923076916</v>
      </c>
      <c r="H66" s="62">
        <v>1.3</v>
      </c>
      <c r="I66" s="22">
        <f t="shared" si="6"/>
        <v>0.76923076923076916</v>
      </c>
      <c r="J66" s="14">
        <v>2.3117999999999999</v>
      </c>
      <c r="K66" s="13">
        <f t="shared" si="7"/>
        <v>5.7794999999999996</v>
      </c>
      <c r="L66" s="9">
        <v>60</v>
      </c>
      <c r="M66" s="73">
        <v>43.6</v>
      </c>
      <c r="N66" s="14">
        <f t="shared" si="8"/>
        <v>8.153627442485839E-2</v>
      </c>
      <c r="O66" s="22">
        <f t="shared" si="9"/>
        <v>5.9249692748730425E-2</v>
      </c>
      <c r="P66" s="9">
        <v>30</v>
      </c>
      <c r="Q66" s="52"/>
      <c r="R66" s="9">
        <v>1</v>
      </c>
      <c r="S66" s="9">
        <v>0</v>
      </c>
      <c r="T66" s="9"/>
    </row>
    <row r="67" spans="1:23">
      <c r="A67" s="10">
        <v>42388</v>
      </c>
      <c r="B67" s="11">
        <v>0.56388888888888888</v>
      </c>
      <c r="C67" s="9"/>
      <c r="D67" s="111"/>
      <c r="E67" s="8">
        <v>23</v>
      </c>
      <c r="F67" s="14">
        <v>1.5</v>
      </c>
      <c r="G67" s="13">
        <f>1/F67</f>
        <v>0.66666666666666663</v>
      </c>
      <c r="H67" s="62">
        <v>1.5</v>
      </c>
      <c r="I67" s="22">
        <f t="shared" si="6"/>
        <v>0.66666666666666663</v>
      </c>
      <c r="J67" s="14">
        <v>2.8264999999999998</v>
      </c>
      <c r="K67" s="13">
        <f t="shared" si="7"/>
        <v>7.0662499999999993</v>
      </c>
      <c r="L67" s="9">
        <v>60</v>
      </c>
      <c r="M67" s="73">
        <v>46.2</v>
      </c>
      <c r="N67" s="14">
        <f t="shared" si="8"/>
        <v>6.668868183809927E-2</v>
      </c>
      <c r="O67" s="22">
        <f t="shared" si="9"/>
        <v>5.1350285015336443E-2</v>
      </c>
      <c r="P67" s="9">
        <v>30</v>
      </c>
      <c r="Q67" s="52"/>
      <c r="R67" s="9">
        <v>1</v>
      </c>
      <c r="S67" s="9">
        <v>0</v>
      </c>
      <c r="T67" s="9"/>
    </row>
    <row r="68" spans="1:23">
      <c r="A68" s="10">
        <v>42388</v>
      </c>
      <c r="B68" s="11">
        <v>0.56805555555555554</v>
      </c>
      <c r="C68" s="9"/>
      <c r="D68" s="111"/>
      <c r="E68" s="8">
        <v>24</v>
      </c>
      <c r="F68" s="14">
        <v>0.8</v>
      </c>
      <c r="G68" s="13">
        <f t="shared" ref="G68:G72" si="14">1/F68</f>
        <v>1.25</v>
      </c>
      <c r="H68" s="62">
        <v>0.8</v>
      </c>
      <c r="I68" s="22">
        <f t="shared" si="6"/>
        <v>1.25</v>
      </c>
      <c r="J68" s="14">
        <v>0.99560000000000004</v>
      </c>
      <c r="K68" s="13">
        <f t="shared" si="7"/>
        <v>2.4889999999999999</v>
      </c>
      <c r="L68" s="12">
        <v>60</v>
      </c>
      <c r="M68" s="73">
        <v>50.4</v>
      </c>
      <c r="N68" s="14">
        <f t="shared" si="8"/>
        <v>0.18932860507772958</v>
      </c>
      <c r="O68" s="22">
        <f t="shared" si="9"/>
        <v>0.15903602826529287</v>
      </c>
      <c r="P68" s="12">
        <v>30</v>
      </c>
      <c r="Q68" s="56" t="s">
        <v>25</v>
      </c>
      <c r="R68" s="9">
        <v>0</v>
      </c>
      <c r="S68" s="9">
        <v>0</v>
      </c>
      <c r="T68" s="9"/>
    </row>
    <row r="69" spans="1:23">
      <c r="A69" s="10">
        <v>42388</v>
      </c>
      <c r="B69" s="11">
        <v>0.57222222222222219</v>
      </c>
      <c r="C69" s="9"/>
      <c r="D69" s="111"/>
      <c r="E69" s="8">
        <v>25</v>
      </c>
      <c r="F69" s="14">
        <v>1</v>
      </c>
      <c r="G69" s="13">
        <f t="shared" si="14"/>
        <v>1</v>
      </c>
      <c r="H69" s="62">
        <v>1</v>
      </c>
      <c r="I69" s="22">
        <f t="shared" si="6"/>
        <v>1</v>
      </c>
      <c r="J69" s="14">
        <v>1.5129999999999999</v>
      </c>
      <c r="K69" s="13">
        <f t="shared" si="7"/>
        <v>3.7824999999999998</v>
      </c>
      <c r="L69" s="12">
        <v>60</v>
      </c>
      <c r="M69" s="73">
        <v>57.9</v>
      </c>
      <c r="N69" s="14">
        <f t="shared" si="8"/>
        <v>0.12458397833138637</v>
      </c>
      <c r="O69" s="22">
        <f t="shared" si="9"/>
        <v>0.12022353908978785</v>
      </c>
      <c r="P69" s="9">
        <v>30</v>
      </c>
      <c r="Q69" s="52" t="s">
        <v>25</v>
      </c>
      <c r="R69" s="9">
        <v>1</v>
      </c>
      <c r="S69" s="9">
        <v>0</v>
      </c>
      <c r="T69" s="9"/>
    </row>
    <row r="70" spans="1:23">
      <c r="A70" s="10">
        <v>42388</v>
      </c>
      <c r="B70" s="11">
        <v>0.5756944444444444</v>
      </c>
      <c r="C70" s="9"/>
      <c r="D70" s="111"/>
      <c r="E70" s="8">
        <v>26</v>
      </c>
      <c r="F70" s="14">
        <v>1.5</v>
      </c>
      <c r="G70" s="13">
        <f t="shared" si="14"/>
        <v>0.66666666666666663</v>
      </c>
      <c r="H70" s="62">
        <v>1.5</v>
      </c>
      <c r="I70" s="22">
        <f t="shared" si="6"/>
        <v>0.66666666666666663</v>
      </c>
      <c r="J70" s="14">
        <v>2.8264999999999998</v>
      </c>
      <c r="K70" s="13">
        <f t="shared" si="7"/>
        <v>7.0662499999999993</v>
      </c>
      <c r="L70" s="12">
        <v>60</v>
      </c>
      <c r="M70" s="73">
        <v>46.1</v>
      </c>
      <c r="N70" s="14">
        <f t="shared" si="8"/>
        <v>6.668868183809927E-2</v>
      </c>
      <c r="O70" s="22">
        <f t="shared" si="9"/>
        <v>5.1239137212272946E-2</v>
      </c>
      <c r="P70" s="9">
        <v>30</v>
      </c>
      <c r="Q70" s="52" t="s">
        <v>25</v>
      </c>
      <c r="R70" s="9">
        <v>1</v>
      </c>
      <c r="S70" s="9">
        <v>0</v>
      </c>
      <c r="T70" s="9"/>
    </row>
    <row r="71" spans="1:23">
      <c r="A71" s="10">
        <v>42388</v>
      </c>
      <c r="B71" s="11">
        <v>0.65694444444444444</v>
      </c>
      <c r="C71" s="9"/>
      <c r="D71" s="111"/>
      <c r="E71" s="8">
        <v>42</v>
      </c>
      <c r="F71" s="51">
        <v>0.6</v>
      </c>
      <c r="G71" s="13">
        <f t="shared" si="14"/>
        <v>1.6666666666666667</v>
      </c>
      <c r="H71" s="62">
        <v>0.6</v>
      </c>
      <c r="I71" s="22">
        <f t="shared" si="6"/>
        <v>1.6666666666666667</v>
      </c>
      <c r="J71" s="14">
        <v>0.56210000000000004</v>
      </c>
      <c r="K71" s="13">
        <f t="shared" si="7"/>
        <v>1.4052500000000001</v>
      </c>
      <c r="L71" s="12">
        <v>60</v>
      </c>
      <c r="M71" s="73">
        <v>50.6</v>
      </c>
      <c r="N71" s="15">
        <f t="shared" si="8"/>
        <v>0.33534168157870053</v>
      </c>
      <c r="O71" s="22">
        <f t="shared" si="9"/>
        <v>0.28280481813137076</v>
      </c>
      <c r="P71" s="12">
        <v>30</v>
      </c>
      <c r="Q71" s="52" t="s">
        <v>35</v>
      </c>
      <c r="R71" s="9">
        <v>1</v>
      </c>
      <c r="S71" s="9">
        <v>1</v>
      </c>
      <c r="T71" s="9">
        <v>1</v>
      </c>
    </row>
    <row r="72" spans="1:23">
      <c r="A72" s="10">
        <v>42388</v>
      </c>
      <c r="B72" s="11">
        <v>0.66111111111111109</v>
      </c>
      <c r="C72" s="9"/>
      <c r="D72" s="111"/>
      <c r="E72" s="8">
        <v>43</v>
      </c>
      <c r="F72" s="51">
        <v>0.8</v>
      </c>
      <c r="G72" s="13">
        <f t="shared" si="14"/>
        <v>1.25</v>
      </c>
      <c r="H72" s="62">
        <v>0.8</v>
      </c>
      <c r="I72" s="22">
        <f t="shared" si="6"/>
        <v>1.25</v>
      </c>
      <c r="J72" s="14">
        <v>0.99560000000000004</v>
      </c>
      <c r="K72" s="13">
        <f t="shared" si="7"/>
        <v>2.4889999999999999</v>
      </c>
      <c r="L72" s="12">
        <v>60</v>
      </c>
      <c r="M72" s="73">
        <v>53</v>
      </c>
      <c r="N72" s="14">
        <f t="shared" si="8"/>
        <v>0.18932860507772958</v>
      </c>
      <c r="O72" s="22">
        <f t="shared" si="9"/>
        <v>0.16724026781866114</v>
      </c>
      <c r="P72" s="12">
        <v>30</v>
      </c>
      <c r="Q72" s="52" t="s">
        <v>26</v>
      </c>
      <c r="R72" s="9">
        <v>1</v>
      </c>
      <c r="S72" s="9">
        <v>1</v>
      </c>
      <c r="T72" s="9">
        <v>1</v>
      </c>
    </row>
    <row r="73" spans="1:23">
      <c r="A73" s="10">
        <v>42389</v>
      </c>
      <c r="B73" s="11">
        <v>0.51041666666666663</v>
      </c>
      <c r="C73" s="9"/>
      <c r="D73" s="111"/>
      <c r="E73" s="8">
        <v>78</v>
      </c>
      <c r="F73" s="51">
        <v>0.55000000000000004</v>
      </c>
      <c r="G73" s="13">
        <f t="shared" ref="G73:G75" si="15">1/F73</f>
        <v>1.8181818181818181</v>
      </c>
      <c r="H73" s="62">
        <v>0.56000000000000005</v>
      </c>
      <c r="I73" s="22">
        <f t="shared" si="6"/>
        <v>1.7857142857142856</v>
      </c>
      <c r="J73" s="14">
        <v>0.4723</v>
      </c>
      <c r="K73" s="13">
        <f t="shared" ref="K73:K75" si="16">J73/0.4</f>
        <v>1.18075</v>
      </c>
      <c r="L73" s="9">
        <v>60</v>
      </c>
      <c r="M73" s="73">
        <v>47.7</v>
      </c>
      <c r="N73" s="15">
        <f t="shared" ref="N73:N75" si="17">2*PI()/J73*L73/2*0.001</f>
        <v>0.39910133223668764</v>
      </c>
      <c r="O73" s="28">
        <f t="shared" si="9"/>
        <v>0.31728555912816669</v>
      </c>
      <c r="P73" s="9">
        <v>30</v>
      </c>
      <c r="Q73" s="52"/>
      <c r="R73" s="9">
        <v>1</v>
      </c>
      <c r="S73" s="9">
        <v>1</v>
      </c>
      <c r="T73" s="9">
        <v>1</v>
      </c>
    </row>
    <row r="74" spans="1:23">
      <c r="A74" s="10">
        <v>42389</v>
      </c>
      <c r="B74" s="11">
        <v>0.51736111111111105</v>
      </c>
      <c r="C74" s="9"/>
      <c r="D74" s="111"/>
      <c r="E74" s="8">
        <v>79</v>
      </c>
      <c r="F74" s="51">
        <v>1.1499999999999999</v>
      </c>
      <c r="G74" s="13">
        <f t="shared" si="15"/>
        <v>0.86956521739130443</v>
      </c>
      <c r="H74" s="62">
        <v>1.1499999999999999</v>
      </c>
      <c r="I74" s="22">
        <f t="shared" si="6"/>
        <v>0.86956521739130443</v>
      </c>
      <c r="J74" s="14">
        <v>1.9152</v>
      </c>
      <c r="K74" s="13">
        <f t="shared" si="16"/>
        <v>4.7879999999999994</v>
      </c>
      <c r="L74" s="9">
        <v>60</v>
      </c>
      <c r="M74" s="73">
        <v>56</v>
      </c>
      <c r="N74" s="14">
        <f t="shared" si="17"/>
        <v>9.8420822480883241E-2</v>
      </c>
      <c r="O74" s="22">
        <f t="shared" si="9"/>
        <v>9.1859434315491026E-2</v>
      </c>
      <c r="P74" s="9">
        <v>30</v>
      </c>
      <c r="Q74" s="52"/>
      <c r="R74" s="9">
        <v>1</v>
      </c>
      <c r="S74" s="9">
        <v>0</v>
      </c>
      <c r="T74" s="9">
        <v>0</v>
      </c>
    </row>
    <row r="75" spans="1:23" s="7" customFormat="1" ht="16" thickBot="1">
      <c r="A75" s="23">
        <v>42389</v>
      </c>
      <c r="B75" s="33">
        <v>0.52152777777777781</v>
      </c>
      <c r="C75" s="25"/>
      <c r="D75" s="111"/>
      <c r="E75" s="24">
        <v>80</v>
      </c>
      <c r="F75" s="69">
        <v>1.1499999999999999</v>
      </c>
      <c r="G75" s="26">
        <f t="shared" si="15"/>
        <v>0.86956521739130443</v>
      </c>
      <c r="H75" s="63">
        <v>1.1499999999999999</v>
      </c>
      <c r="I75" s="40">
        <f t="shared" si="6"/>
        <v>0.86956521739130443</v>
      </c>
      <c r="J75" s="27">
        <v>1.9152</v>
      </c>
      <c r="K75" s="26">
        <f t="shared" si="16"/>
        <v>4.7879999999999994</v>
      </c>
      <c r="L75" s="25">
        <v>60</v>
      </c>
      <c r="M75" s="74">
        <v>53.7</v>
      </c>
      <c r="N75" s="27">
        <f t="shared" si="17"/>
        <v>9.8420822480883241E-2</v>
      </c>
      <c r="O75" s="40">
        <f t="shared" si="9"/>
        <v>8.8086636120390513E-2</v>
      </c>
      <c r="P75" s="25">
        <v>30</v>
      </c>
      <c r="Q75" s="57" t="s">
        <v>25</v>
      </c>
      <c r="R75" s="25">
        <v>1</v>
      </c>
      <c r="S75" s="25">
        <v>0</v>
      </c>
      <c r="T75" s="25">
        <v>0</v>
      </c>
      <c r="U75" s="103"/>
      <c r="V75" s="103"/>
      <c r="W75" s="103"/>
    </row>
    <row r="76" spans="1:23" ht="15" customHeight="1">
      <c r="A76" s="18" t="s">
        <v>7</v>
      </c>
      <c r="B76" s="19"/>
      <c r="C76" s="20">
        <v>6</v>
      </c>
      <c r="D76" s="111"/>
      <c r="E76" s="19" t="s">
        <v>22</v>
      </c>
      <c r="F76" s="22">
        <v>0.6</v>
      </c>
      <c r="G76" s="21">
        <f t="shared" ref="G76:G83" si="18">1/F76</f>
        <v>1.6666666666666667</v>
      </c>
      <c r="H76" s="64"/>
      <c r="I76" s="22"/>
      <c r="J76" s="22">
        <v>0.56210000000000004</v>
      </c>
      <c r="K76" s="21">
        <f>J76/0.4</f>
        <v>1.4052500000000001</v>
      </c>
      <c r="L76" s="20">
        <v>80</v>
      </c>
      <c r="M76" s="78"/>
      <c r="N76" s="28">
        <f t="shared" si="8"/>
        <v>0.44712224210493401</v>
      </c>
      <c r="O76" s="22"/>
      <c r="P76" s="20">
        <v>30</v>
      </c>
      <c r="Q76" s="54"/>
      <c r="R76" s="20"/>
      <c r="S76" s="20"/>
      <c r="T76" s="20"/>
    </row>
    <row r="77" spans="1:23">
      <c r="A77" s="10">
        <v>42388</v>
      </c>
      <c r="B77" s="11">
        <v>0.57986111111111105</v>
      </c>
      <c r="C77" s="9"/>
      <c r="D77" s="111"/>
      <c r="E77" s="8">
        <v>27</v>
      </c>
      <c r="F77" s="14">
        <v>0.8</v>
      </c>
      <c r="G77" s="13">
        <f t="shared" si="18"/>
        <v>1.25</v>
      </c>
      <c r="H77" s="62">
        <v>0.8</v>
      </c>
      <c r="I77" s="22">
        <f t="shared" si="6"/>
        <v>1.25</v>
      </c>
      <c r="J77" s="14">
        <v>0.99560000000000004</v>
      </c>
      <c r="K77" s="13">
        <f t="shared" si="7"/>
        <v>2.4889999999999999</v>
      </c>
      <c r="L77" s="9">
        <v>80</v>
      </c>
      <c r="M77" s="73">
        <v>56.4</v>
      </c>
      <c r="N77" s="14">
        <f t="shared" si="8"/>
        <v>0.25243814010363946</v>
      </c>
      <c r="O77" s="22">
        <f t="shared" si="9"/>
        <v>0.1779688887730658</v>
      </c>
      <c r="P77" s="9">
        <v>30</v>
      </c>
      <c r="Q77" s="52"/>
      <c r="R77" s="9">
        <v>1</v>
      </c>
      <c r="S77" s="9">
        <v>1</v>
      </c>
      <c r="T77" s="9"/>
    </row>
    <row r="78" spans="1:23">
      <c r="A78" s="10">
        <v>42388</v>
      </c>
      <c r="B78" s="11">
        <v>0.58402777777777781</v>
      </c>
      <c r="C78" s="9"/>
      <c r="D78" s="111"/>
      <c r="E78" s="8">
        <v>28</v>
      </c>
      <c r="F78" s="14">
        <v>1</v>
      </c>
      <c r="G78" s="13">
        <f t="shared" si="18"/>
        <v>1</v>
      </c>
      <c r="H78" s="62">
        <v>1</v>
      </c>
      <c r="I78" s="22">
        <f t="shared" si="6"/>
        <v>1</v>
      </c>
      <c r="J78" s="14">
        <v>1.5129999999999999</v>
      </c>
      <c r="K78" s="13">
        <f t="shared" si="7"/>
        <v>3.7824999999999998</v>
      </c>
      <c r="L78" s="9">
        <v>80</v>
      </c>
      <c r="M78" s="73">
        <v>72.2</v>
      </c>
      <c r="N78" s="14">
        <f t="shared" si="8"/>
        <v>0.16611197110851519</v>
      </c>
      <c r="O78" s="22">
        <f t="shared" si="9"/>
        <v>0.14991605392543494</v>
      </c>
      <c r="P78" s="9">
        <v>30</v>
      </c>
      <c r="Q78" s="52"/>
      <c r="R78" s="9">
        <v>1</v>
      </c>
      <c r="S78" s="9">
        <v>1</v>
      </c>
      <c r="T78" s="9">
        <v>1</v>
      </c>
    </row>
    <row r="79" spans="1:23">
      <c r="A79" s="10">
        <v>42388</v>
      </c>
      <c r="B79" s="11">
        <v>0.58819444444444446</v>
      </c>
      <c r="C79" s="9"/>
      <c r="D79" s="111"/>
      <c r="E79" s="8">
        <v>29</v>
      </c>
      <c r="F79" s="14">
        <v>1.3</v>
      </c>
      <c r="G79" s="13">
        <f t="shared" si="18"/>
        <v>0.76923076923076916</v>
      </c>
      <c r="H79" s="62">
        <v>1.3</v>
      </c>
      <c r="I79" s="22">
        <f t="shared" si="6"/>
        <v>0.76923076923076916</v>
      </c>
      <c r="J79" s="14">
        <v>2.3117999999999999</v>
      </c>
      <c r="K79" s="13">
        <f t="shared" si="7"/>
        <v>5.7794999999999996</v>
      </c>
      <c r="L79" s="9">
        <v>80</v>
      </c>
      <c r="M79" s="73">
        <v>59.699999999999996</v>
      </c>
      <c r="N79" s="14">
        <f t="shared" si="8"/>
        <v>0.10871503256647785</v>
      </c>
      <c r="O79" s="22">
        <f t="shared" si="9"/>
        <v>8.1128593052734094E-2</v>
      </c>
      <c r="P79" s="9">
        <v>30</v>
      </c>
      <c r="Q79" s="52"/>
      <c r="R79" s="9">
        <v>1</v>
      </c>
      <c r="S79" s="9">
        <v>0</v>
      </c>
      <c r="T79" s="9">
        <v>0</v>
      </c>
    </row>
    <row r="80" spans="1:23">
      <c r="A80" s="10">
        <v>42388</v>
      </c>
      <c r="B80" s="11">
        <v>0.59444444444444444</v>
      </c>
      <c r="C80" s="9"/>
      <c r="D80" s="111"/>
      <c r="E80" s="8">
        <v>30</v>
      </c>
      <c r="F80" s="14">
        <v>1.5</v>
      </c>
      <c r="G80" s="13">
        <f t="shared" si="18"/>
        <v>0.66666666666666663</v>
      </c>
      <c r="H80" s="62">
        <v>1.5</v>
      </c>
      <c r="I80" s="22">
        <f t="shared" si="6"/>
        <v>0.66666666666666663</v>
      </c>
      <c r="J80" s="14">
        <v>2.8264999999999998</v>
      </c>
      <c r="K80" s="13">
        <f t="shared" si="7"/>
        <v>7.0662499999999993</v>
      </c>
      <c r="L80" s="9">
        <v>80</v>
      </c>
      <c r="M80" s="73">
        <v>65.900000000000006</v>
      </c>
      <c r="N80" s="14">
        <f t="shared" si="8"/>
        <v>8.8918242450799032E-2</v>
      </c>
      <c r="O80" s="22">
        <f t="shared" si="9"/>
        <v>7.3246402218845708E-2</v>
      </c>
      <c r="P80" s="9">
        <v>30</v>
      </c>
      <c r="Q80" s="52"/>
      <c r="R80" s="9">
        <v>1</v>
      </c>
      <c r="S80" s="9">
        <v>0</v>
      </c>
      <c r="T80" s="9">
        <v>0</v>
      </c>
    </row>
    <row r="81" spans="1:23">
      <c r="A81" s="10">
        <v>42388</v>
      </c>
      <c r="B81" s="11">
        <v>0.59861111111111109</v>
      </c>
      <c r="C81" s="9"/>
      <c r="D81" s="111"/>
      <c r="E81" s="8">
        <v>31</v>
      </c>
      <c r="F81" s="51">
        <v>0.8</v>
      </c>
      <c r="G81" s="13">
        <f t="shared" si="18"/>
        <v>1.25</v>
      </c>
      <c r="H81" s="62">
        <v>0.8</v>
      </c>
      <c r="I81" s="22">
        <f t="shared" si="6"/>
        <v>1.25</v>
      </c>
      <c r="J81" s="14">
        <v>0.99560000000000004</v>
      </c>
      <c r="K81" s="13">
        <f t="shared" si="7"/>
        <v>2.4889999999999999</v>
      </c>
      <c r="L81" s="12">
        <v>80</v>
      </c>
      <c r="M81" s="73">
        <v>54.699999999999996</v>
      </c>
      <c r="N81" s="14">
        <f t="shared" si="8"/>
        <v>0.25243814010363946</v>
      </c>
      <c r="O81" s="22">
        <f t="shared" si="9"/>
        <v>0.17260457829586345</v>
      </c>
      <c r="P81" s="9">
        <v>30</v>
      </c>
      <c r="Q81" s="52" t="s">
        <v>25</v>
      </c>
      <c r="R81" s="9">
        <v>1</v>
      </c>
      <c r="S81" s="9">
        <v>1</v>
      </c>
      <c r="T81" s="9">
        <v>1</v>
      </c>
    </row>
    <row r="82" spans="1:23">
      <c r="A82" s="10">
        <v>42388</v>
      </c>
      <c r="B82" s="11">
        <v>0.60277777777777775</v>
      </c>
      <c r="C82" s="9"/>
      <c r="D82" s="111"/>
      <c r="E82" s="8">
        <v>32</v>
      </c>
      <c r="F82" s="51">
        <v>1</v>
      </c>
      <c r="G82" s="16">
        <f t="shared" si="18"/>
        <v>1</v>
      </c>
      <c r="H82" s="62">
        <v>1</v>
      </c>
      <c r="I82" s="22">
        <f t="shared" si="6"/>
        <v>1</v>
      </c>
      <c r="J82" s="14">
        <v>1.5129999999999999</v>
      </c>
      <c r="K82" s="13">
        <f t="shared" si="7"/>
        <v>3.7824999999999998</v>
      </c>
      <c r="L82" s="12">
        <v>80</v>
      </c>
      <c r="M82" s="73">
        <v>70.8</v>
      </c>
      <c r="N82" s="14">
        <f t="shared" si="8"/>
        <v>0.16611197110851519</v>
      </c>
      <c r="O82" s="22">
        <f t="shared" si="9"/>
        <v>0.14700909443103594</v>
      </c>
      <c r="P82" s="9">
        <v>30</v>
      </c>
      <c r="Q82" s="52" t="s">
        <v>25</v>
      </c>
      <c r="R82" s="9">
        <v>1</v>
      </c>
      <c r="S82" s="9">
        <v>1</v>
      </c>
      <c r="T82" s="9">
        <v>1</v>
      </c>
    </row>
    <row r="83" spans="1:23">
      <c r="A83" s="17">
        <v>42388</v>
      </c>
      <c r="B83" s="11">
        <v>0.6069444444444444</v>
      </c>
      <c r="C83" s="9"/>
      <c r="D83" s="111"/>
      <c r="E83" s="8">
        <v>33</v>
      </c>
      <c r="F83" s="14">
        <v>1.5</v>
      </c>
      <c r="G83" s="14">
        <f t="shared" si="18"/>
        <v>0.66666666666666663</v>
      </c>
      <c r="H83" s="62">
        <v>1.5</v>
      </c>
      <c r="I83" s="22">
        <f t="shared" si="6"/>
        <v>0.66666666666666663</v>
      </c>
      <c r="J83" s="14">
        <v>2.8264999999999998</v>
      </c>
      <c r="K83" s="13">
        <f t="shared" si="7"/>
        <v>7.0662499999999993</v>
      </c>
      <c r="L83" s="9">
        <v>80</v>
      </c>
      <c r="M83" s="73">
        <v>66.2</v>
      </c>
      <c r="N83" s="14">
        <f t="shared" si="8"/>
        <v>8.8918242450799032E-2</v>
      </c>
      <c r="O83" s="22">
        <f t="shared" si="9"/>
        <v>7.3579845628036197E-2</v>
      </c>
      <c r="P83" s="9">
        <v>30</v>
      </c>
      <c r="Q83" s="52" t="s">
        <v>25</v>
      </c>
      <c r="R83" s="9">
        <v>1</v>
      </c>
      <c r="S83" s="9">
        <v>0</v>
      </c>
      <c r="T83" s="9">
        <v>0</v>
      </c>
    </row>
    <row r="84" spans="1:23">
      <c r="A84" s="10" t="s">
        <v>7</v>
      </c>
      <c r="B84" s="8"/>
      <c r="C84" s="9"/>
      <c r="D84" s="111"/>
      <c r="E84" s="8" t="s">
        <v>22</v>
      </c>
      <c r="F84" s="13">
        <v>0.55000000000000004</v>
      </c>
      <c r="G84" s="13">
        <v>2.78</v>
      </c>
      <c r="H84" s="62"/>
      <c r="I84" s="22"/>
      <c r="J84" s="14">
        <v>0.4723</v>
      </c>
      <c r="K84" s="13">
        <f t="shared" ref="K84:K86" si="19">J84/0.4</f>
        <v>1.18075</v>
      </c>
      <c r="L84" s="9">
        <v>80</v>
      </c>
      <c r="M84" s="73"/>
      <c r="N84" s="15">
        <f t="shared" ref="N84:N86" si="20">2*PI()/J84*L84/2*0.001</f>
        <v>0.53213510964891697</v>
      </c>
      <c r="O84" s="22"/>
      <c r="P84" s="9">
        <v>30</v>
      </c>
      <c r="Q84" s="52"/>
      <c r="R84" s="9"/>
      <c r="S84" s="9"/>
      <c r="T84" s="9"/>
    </row>
    <row r="85" spans="1:23">
      <c r="A85" s="10">
        <v>42389</v>
      </c>
      <c r="B85" s="11">
        <v>0.52569444444444446</v>
      </c>
      <c r="C85" s="9"/>
      <c r="D85" s="111"/>
      <c r="E85" s="8">
        <v>81</v>
      </c>
      <c r="F85" s="13">
        <v>1.1499999999999999</v>
      </c>
      <c r="G85" s="13">
        <v>0.87</v>
      </c>
      <c r="H85" s="62">
        <v>1.1499999999999999</v>
      </c>
      <c r="I85" s="22">
        <f t="shared" si="6"/>
        <v>0.86956521739130443</v>
      </c>
      <c r="J85" s="14">
        <v>1.9152</v>
      </c>
      <c r="K85" s="13">
        <f t="shared" si="19"/>
        <v>4.7879999999999994</v>
      </c>
      <c r="L85" s="9">
        <v>80</v>
      </c>
      <c r="M85" s="73">
        <v>74.7</v>
      </c>
      <c r="N85" s="14">
        <f t="shared" si="20"/>
        <v>0.13122776330784433</v>
      </c>
      <c r="O85" s="22">
        <f t="shared" si="9"/>
        <v>0.12253392398869964</v>
      </c>
      <c r="P85" s="9">
        <v>30</v>
      </c>
      <c r="Q85" s="52"/>
      <c r="R85" s="9">
        <v>1</v>
      </c>
      <c r="S85" s="9">
        <v>1</v>
      </c>
      <c r="T85" s="9">
        <v>1</v>
      </c>
    </row>
    <row r="86" spans="1:23" s="7" customFormat="1" ht="16" thickBot="1">
      <c r="A86" s="23">
        <v>42389</v>
      </c>
      <c r="B86" s="33">
        <v>0.53125</v>
      </c>
      <c r="C86" s="25"/>
      <c r="D86" s="111"/>
      <c r="E86" s="24">
        <v>82</v>
      </c>
      <c r="F86" s="26">
        <v>1.1499999999999999</v>
      </c>
      <c r="G86" s="26">
        <v>0.87</v>
      </c>
      <c r="H86" s="63">
        <v>1.1499999999999999</v>
      </c>
      <c r="I86" s="40">
        <f t="shared" si="6"/>
        <v>0.86956521739130443</v>
      </c>
      <c r="J86" s="27">
        <v>1.9152</v>
      </c>
      <c r="K86" s="26">
        <f t="shared" si="19"/>
        <v>4.7879999999999994</v>
      </c>
      <c r="L86" s="25">
        <v>80</v>
      </c>
      <c r="M86" s="74">
        <v>68.3</v>
      </c>
      <c r="N86" s="27">
        <f t="shared" si="20"/>
        <v>0.13122776330784433</v>
      </c>
      <c r="O86" s="40">
        <f t="shared" si="9"/>
        <v>0.11203570292407208</v>
      </c>
      <c r="P86" s="25">
        <v>30</v>
      </c>
      <c r="Q86" s="57" t="s">
        <v>25</v>
      </c>
      <c r="R86" s="25">
        <v>1</v>
      </c>
      <c r="S86" s="25">
        <v>1</v>
      </c>
      <c r="T86" s="25">
        <v>1</v>
      </c>
      <c r="U86" s="103"/>
      <c r="V86" s="103"/>
      <c r="W86" s="103"/>
    </row>
    <row r="87" spans="1:23" ht="15" customHeight="1">
      <c r="A87" s="18">
        <v>42388</v>
      </c>
      <c r="B87" s="30">
        <v>0.8208333333333333</v>
      </c>
      <c r="C87" s="20">
        <v>7</v>
      </c>
      <c r="D87" s="111"/>
      <c r="E87" s="19">
        <v>59</v>
      </c>
      <c r="F87" s="22">
        <v>0.6</v>
      </c>
      <c r="G87" s="21">
        <f>1/F87</f>
        <v>1.6666666666666667</v>
      </c>
      <c r="H87" s="64">
        <v>0.6</v>
      </c>
      <c r="I87" s="22">
        <f t="shared" si="6"/>
        <v>1.6666666666666667</v>
      </c>
      <c r="J87" s="22">
        <v>0.56210000000000004</v>
      </c>
      <c r="K87" s="21">
        <f>J87/0.4</f>
        <v>1.4052500000000001</v>
      </c>
      <c r="L87" s="20">
        <v>40</v>
      </c>
      <c r="M87" s="78">
        <v>38</v>
      </c>
      <c r="N87" s="22">
        <f>2*PI()/J87*L87/2*0.001</f>
        <v>0.223561121052467</v>
      </c>
      <c r="O87" s="22">
        <f t="shared" si="9"/>
        <v>0.21238306499984366</v>
      </c>
      <c r="P87" s="20">
        <v>60</v>
      </c>
      <c r="Q87" s="54"/>
      <c r="R87" s="20">
        <v>1</v>
      </c>
      <c r="S87" s="20">
        <v>1</v>
      </c>
      <c r="T87" s="20">
        <v>1</v>
      </c>
    </row>
    <row r="88" spans="1:23">
      <c r="A88" s="10">
        <v>42388</v>
      </c>
      <c r="B88" s="11">
        <v>0.82430555555555562</v>
      </c>
      <c r="C88" s="9"/>
      <c r="D88" s="111"/>
      <c r="E88" s="8">
        <v>60</v>
      </c>
      <c r="F88" s="14">
        <v>0.8</v>
      </c>
      <c r="G88" s="13">
        <f>1/F88</f>
        <v>1.25</v>
      </c>
      <c r="H88" s="62">
        <v>0.8</v>
      </c>
      <c r="I88" s="22">
        <f t="shared" si="6"/>
        <v>1.25</v>
      </c>
      <c r="J88" s="14">
        <v>0.99560000000000004</v>
      </c>
      <c r="K88" s="13">
        <f t="shared" ref="K88:K119" si="21">J88/0.4</f>
        <v>2.4889999999999999</v>
      </c>
      <c r="L88" s="9">
        <v>40</v>
      </c>
      <c r="M88" s="73">
        <v>46</v>
      </c>
      <c r="N88" s="14">
        <f t="shared" ref="N88:N97" si="22">2*PI()/J88*L88/2*0.001</f>
        <v>0.12621907005181973</v>
      </c>
      <c r="O88" s="22">
        <f t="shared" si="9"/>
        <v>0.14515193055959266</v>
      </c>
      <c r="P88" s="9">
        <v>60</v>
      </c>
      <c r="Q88" s="52"/>
      <c r="R88" s="9">
        <v>0</v>
      </c>
      <c r="S88" s="9">
        <v>0</v>
      </c>
      <c r="T88" s="9">
        <v>1</v>
      </c>
    </row>
    <row r="89" spans="1:23">
      <c r="A89" s="10">
        <v>42388</v>
      </c>
      <c r="B89" s="11">
        <v>0.82708333333333339</v>
      </c>
      <c r="C89" s="9"/>
      <c r="D89" s="111"/>
      <c r="E89" s="8">
        <v>61</v>
      </c>
      <c r="F89" s="14">
        <v>1</v>
      </c>
      <c r="G89" s="13">
        <f>1/F89</f>
        <v>1</v>
      </c>
      <c r="H89" s="62">
        <v>1</v>
      </c>
      <c r="I89" s="22">
        <f t="shared" si="6"/>
        <v>1</v>
      </c>
      <c r="J89" s="14">
        <v>1.5129999999999999</v>
      </c>
      <c r="K89" s="13">
        <f t="shared" si="21"/>
        <v>3.7824999999999998</v>
      </c>
      <c r="L89" s="9">
        <v>40</v>
      </c>
      <c r="M89" s="73">
        <v>31.9</v>
      </c>
      <c r="N89" s="14">
        <f t="shared" si="22"/>
        <v>8.3055985554257597E-2</v>
      </c>
      <c r="O89" s="22">
        <f t="shared" si="9"/>
        <v>6.6237148479520433E-2</v>
      </c>
      <c r="P89" s="9">
        <v>60</v>
      </c>
      <c r="Q89" s="52"/>
      <c r="R89" s="9">
        <v>0</v>
      </c>
      <c r="S89" s="9">
        <v>0</v>
      </c>
      <c r="T89" s="9">
        <v>0</v>
      </c>
    </row>
    <row r="90" spans="1:23">
      <c r="A90" s="10">
        <v>42388</v>
      </c>
      <c r="B90" s="11">
        <v>0.82986111111111116</v>
      </c>
      <c r="C90" s="9"/>
      <c r="D90" s="111"/>
      <c r="E90" s="8">
        <v>62</v>
      </c>
      <c r="F90" s="14">
        <v>1.3</v>
      </c>
      <c r="G90" s="13">
        <f>1/F90</f>
        <v>0.76923076923076916</v>
      </c>
      <c r="H90" s="62">
        <v>1.3</v>
      </c>
      <c r="I90" s="22">
        <f t="shared" si="6"/>
        <v>0.76923076923076916</v>
      </c>
      <c r="J90" s="14">
        <v>2.3117999999999999</v>
      </c>
      <c r="K90" s="13">
        <f t="shared" si="21"/>
        <v>5.7794999999999996</v>
      </c>
      <c r="L90" s="9">
        <v>40</v>
      </c>
      <c r="M90" s="73">
        <v>25.7</v>
      </c>
      <c r="N90" s="14">
        <f t="shared" si="22"/>
        <v>5.4357516283238927E-2</v>
      </c>
      <c r="O90" s="22">
        <f t="shared" si="9"/>
        <v>3.492470421198101E-2</v>
      </c>
      <c r="P90" s="9">
        <v>60</v>
      </c>
      <c r="Q90" s="52"/>
      <c r="R90" s="9">
        <v>0</v>
      </c>
      <c r="S90" s="9">
        <v>0</v>
      </c>
      <c r="T90" s="9">
        <v>0</v>
      </c>
    </row>
    <row r="91" spans="1:23">
      <c r="A91" s="10">
        <v>42388</v>
      </c>
      <c r="B91" s="11">
        <v>0.83333333333333337</v>
      </c>
      <c r="C91" s="9"/>
      <c r="D91" s="111"/>
      <c r="E91" s="8">
        <v>63</v>
      </c>
      <c r="F91" s="14">
        <v>1.5</v>
      </c>
      <c r="G91" s="13">
        <f>1/F91</f>
        <v>0.66666666666666663</v>
      </c>
      <c r="H91" s="62">
        <v>1.5</v>
      </c>
      <c r="I91" s="22">
        <f t="shared" si="6"/>
        <v>0.66666666666666663</v>
      </c>
      <c r="J91" s="14">
        <v>2.8264999999999998</v>
      </c>
      <c r="K91" s="13">
        <f t="shared" si="21"/>
        <v>7.0662499999999993</v>
      </c>
      <c r="L91" s="9">
        <v>40</v>
      </c>
      <c r="M91" s="73">
        <v>30.9</v>
      </c>
      <c r="N91" s="14">
        <f t="shared" si="22"/>
        <v>4.4459121225399516E-2</v>
      </c>
      <c r="O91" s="22">
        <f t="shared" si="9"/>
        <v>3.4344671146621125E-2</v>
      </c>
      <c r="P91" s="9">
        <v>60</v>
      </c>
      <c r="Q91" s="52"/>
      <c r="R91" s="9">
        <v>0</v>
      </c>
      <c r="S91" s="9">
        <v>0</v>
      </c>
      <c r="T91" s="9">
        <v>0</v>
      </c>
    </row>
    <row r="92" spans="1:23">
      <c r="A92" s="10">
        <v>42388</v>
      </c>
      <c r="B92" s="11">
        <v>0.83611111111111114</v>
      </c>
      <c r="C92" s="9"/>
      <c r="D92" s="111"/>
      <c r="E92" s="8">
        <v>64</v>
      </c>
      <c r="F92" s="14">
        <v>0.6</v>
      </c>
      <c r="G92" s="13">
        <f t="shared" ref="G92:G97" si="23">1/F92</f>
        <v>1.6666666666666667</v>
      </c>
      <c r="H92" s="62">
        <v>0.6</v>
      </c>
      <c r="I92" s="22">
        <f t="shared" si="6"/>
        <v>1.6666666666666667</v>
      </c>
      <c r="J92" s="14">
        <v>0.56210000000000004</v>
      </c>
      <c r="K92" s="13">
        <f t="shared" si="21"/>
        <v>1.4052500000000001</v>
      </c>
      <c r="L92" s="9">
        <v>40</v>
      </c>
      <c r="M92" s="73">
        <v>36.1</v>
      </c>
      <c r="N92" s="14">
        <f t="shared" si="22"/>
        <v>0.223561121052467</v>
      </c>
      <c r="O92" s="22">
        <f t="shared" si="9"/>
        <v>0.2017639117498515</v>
      </c>
      <c r="P92" s="9">
        <v>60</v>
      </c>
      <c r="Q92" s="58" t="s">
        <v>25</v>
      </c>
      <c r="R92" s="9">
        <v>1</v>
      </c>
      <c r="S92" s="9">
        <v>1</v>
      </c>
      <c r="T92" s="9">
        <v>1</v>
      </c>
    </row>
    <row r="93" spans="1:23">
      <c r="A93" s="10">
        <v>42388</v>
      </c>
      <c r="B93" s="11">
        <v>0.83888888888888891</v>
      </c>
      <c r="C93" s="9"/>
      <c r="D93" s="111"/>
      <c r="E93" s="8">
        <v>65</v>
      </c>
      <c r="F93" s="51">
        <v>1</v>
      </c>
      <c r="G93" s="13">
        <f t="shared" si="23"/>
        <v>1</v>
      </c>
      <c r="H93" s="62">
        <v>1</v>
      </c>
      <c r="I93" s="22">
        <f t="shared" si="6"/>
        <v>1</v>
      </c>
      <c r="J93" s="14">
        <v>1.5129999999999999</v>
      </c>
      <c r="K93" s="13">
        <f t="shared" si="21"/>
        <v>3.7824999999999998</v>
      </c>
      <c r="L93" s="9">
        <v>40</v>
      </c>
      <c r="M93" s="73">
        <v>34.200000000000003</v>
      </c>
      <c r="N93" s="14">
        <f t="shared" si="22"/>
        <v>8.3055985554257597E-2</v>
      </c>
      <c r="O93" s="22">
        <f t="shared" si="9"/>
        <v>7.1012867648890241E-2</v>
      </c>
      <c r="P93" s="9">
        <v>60</v>
      </c>
      <c r="Q93" s="58" t="s">
        <v>25</v>
      </c>
      <c r="R93" s="9">
        <v>0</v>
      </c>
      <c r="S93" s="9">
        <v>0</v>
      </c>
      <c r="T93" s="9">
        <v>0</v>
      </c>
    </row>
    <row r="94" spans="1:23">
      <c r="A94" s="10">
        <v>42388</v>
      </c>
      <c r="B94" s="11">
        <v>0.84166666666666667</v>
      </c>
      <c r="C94" s="9"/>
      <c r="D94" s="111"/>
      <c r="E94" s="8">
        <v>66</v>
      </c>
      <c r="F94" s="14">
        <v>1.5</v>
      </c>
      <c r="G94" s="13">
        <f t="shared" si="23"/>
        <v>0.66666666666666663</v>
      </c>
      <c r="H94" s="62">
        <v>1.5</v>
      </c>
      <c r="I94" s="22">
        <f t="shared" si="6"/>
        <v>0.66666666666666663</v>
      </c>
      <c r="J94" s="14">
        <v>2.8264999999999998</v>
      </c>
      <c r="K94" s="13">
        <f t="shared" si="21"/>
        <v>7.0662499999999993</v>
      </c>
      <c r="L94" s="9">
        <v>40</v>
      </c>
      <c r="M94" s="73">
        <v>30.1</v>
      </c>
      <c r="N94" s="14">
        <f t="shared" si="22"/>
        <v>4.4459121225399516E-2</v>
      </c>
      <c r="O94" s="22">
        <f t="shared" si="9"/>
        <v>3.3455488722113139E-2</v>
      </c>
      <c r="P94" s="9">
        <v>60</v>
      </c>
      <c r="Q94" s="58" t="s">
        <v>25</v>
      </c>
      <c r="R94" s="9">
        <v>0</v>
      </c>
      <c r="S94" s="9">
        <v>0</v>
      </c>
      <c r="T94" s="9">
        <v>0</v>
      </c>
    </row>
    <row r="95" spans="1:23">
      <c r="A95" s="10">
        <v>42389</v>
      </c>
      <c r="B95" s="11">
        <v>0.44930555555555557</v>
      </c>
      <c r="C95" s="9"/>
      <c r="D95" s="111"/>
      <c r="E95" s="8">
        <v>67</v>
      </c>
      <c r="F95" s="51">
        <v>0.55000000000000004</v>
      </c>
      <c r="G95" s="13">
        <f t="shared" si="23"/>
        <v>1.8181818181818181</v>
      </c>
      <c r="H95" s="62">
        <v>0.55000000000000004</v>
      </c>
      <c r="I95" s="22">
        <f t="shared" si="6"/>
        <v>1.8181818181818181</v>
      </c>
      <c r="J95" s="14">
        <v>0.4723</v>
      </c>
      <c r="K95" s="13">
        <f t="shared" si="21"/>
        <v>1.18075</v>
      </c>
      <c r="L95" s="9">
        <v>40</v>
      </c>
      <c r="M95" s="73">
        <v>33.299999999999997</v>
      </c>
      <c r="N95" s="1">
        <f t="shared" si="22"/>
        <v>0.26606755482445849</v>
      </c>
      <c r="O95" s="22">
        <f t="shared" si="9"/>
        <v>0.22150123939136165</v>
      </c>
      <c r="P95" s="9">
        <v>60</v>
      </c>
      <c r="Q95" s="52"/>
      <c r="R95" s="9">
        <v>1</v>
      </c>
      <c r="S95" s="9">
        <v>1</v>
      </c>
      <c r="T95" s="9">
        <v>1</v>
      </c>
    </row>
    <row r="96" spans="1:23">
      <c r="A96" s="10">
        <v>42389</v>
      </c>
      <c r="B96" s="11">
        <v>0.45347222222222222</v>
      </c>
      <c r="C96" s="9"/>
      <c r="D96" s="111"/>
      <c r="E96" s="8">
        <v>68</v>
      </c>
      <c r="F96" s="51">
        <v>1.1499999999999999</v>
      </c>
      <c r="G96" s="13">
        <f t="shared" si="23"/>
        <v>0.86956521739130443</v>
      </c>
      <c r="H96" s="62">
        <v>1.55</v>
      </c>
      <c r="I96" s="22">
        <f t="shared" si="6"/>
        <v>0.64516129032258063</v>
      </c>
      <c r="J96" s="14">
        <v>1.9152</v>
      </c>
      <c r="K96" s="13">
        <f t="shared" si="21"/>
        <v>4.7879999999999994</v>
      </c>
      <c r="L96" s="9">
        <v>40</v>
      </c>
      <c r="M96" s="73">
        <v>33.6</v>
      </c>
      <c r="N96" s="14">
        <f t="shared" si="22"/>
        <v>6.5613881653922165E-2</v>
      </c>
      <c r="O96" s="22">
        <f t="shared" si="9"/>
        <v>5.5115660589294624E-2</v>
      </c>
      <c r="P96" s="9">
        <v>60</v>
      </c>
      <c r="Q96" s="52"/>
      <c r="R96" s="9">
        <v>0</v>
      </c>
      <c r="S96" s="9">
        <v>0</v>
      </c>
      <c r="T96" s="9">
        <v>0</v>
      </c>
    </row>
    <row r="97" spans="1:23" s="7" customFormat="1" ht="16" thickBot="1">
      <c r="A97" s="23">
        <v>42389</v>
      </c>
      <c r="B97" s="33">
        <v>0.45763888888888887</v>
      </c>
      <c r="C97" s="25"/>
      <c r="D97" s="111"/>
      <c r="E97" s="24">
        <v>69</v>
      </c>
      <c r="F97" s="69">
        <v>0.55000000000000004</v>
      </c>
      <c r="G97" s="26">
        <f t="shared" si="23"/>
        <v>1.8181818181818181</v>
      </c>
      <c r="H97" s="63">
        <v>0.55000000000000004</v>
      </c>
      <c r="I97" s="40">
        <f t="shared" si="6"/>
        <v>1.8181818181818181</v>
      </c>
      <c r="J97" s="27">
        <v>0.4723</v>
      </c>
      <c r="K97" s="26">
        <f t="shared" si="21"/>
        <v>1.18075</v>
      </c>
      <c r="L97" s="29">
        <v>40</v>
      </c>
      <c r="M97" s="74">
        <v>35.9</v>
      </c>
      <c r="N97" s="27">
        <f t="shared" si="22"/>
        <v>0.26606755482445849</v>
      </c>
      <c r="O97" s="40">
        <f t="shared" si="9"/>
        <v>0.23879563045495145</v>
      </c>
      <c r="P97" s="25">
        <v>60</v>
      </c>
      <c r="Q97" s="59" t="s">
        <v>25</v>
      </c>
      <c r="R97" s="25">
        <v>1</v>
      </c>
      <c r="S97" s="25">
        <v>1</v>
      </c>
      <c r="T97" s="25">
        <v>1</v>
      </c>
      <c r="U97" s="103"/>
      <c r="V97" s="103"/>
      <c r="W97" s="103"/>
    </row>
    <row r="98" spans="1:23" ht="15" customHeight="1">
      <c r="A98" s="18">
        <v>42388</v>
      </c>
      <c r="B98" s="30">
        <v>0.79583333333333339</v>
      </c>
      <c r="C98" s="20">
        <v>8</v>
      </c>
      <c r="D98" s="111"/>
      <c r="E98" s="19">
        <v>51</v>
      </c>
      <c r="F98" s="22">
        <v>0.6</v>
      </c>
      <c r="G98" s="21">
        <f t="shared" ref="G98:G103" si="24">1/F98</f>
        <v>1.6666666666666667</v>
      </c>
      <c r="H98" s="64">
        <v>0.6</v>
      </c>
      <c r="I98" s="22"/>
      <c r="J98" s="22">
        <v>0.56210000000000004</v>
      </c>
      <c r="K98" s="21">
        <f>J98/0.4</f>
        <v>1.4052500000000001</v>
      </c>
      <c r="L98" s="20">
        <v>60</v>
      </c>
      <c r="M98" s="78">
        <v>51.6</v>
      </c>
      <c r="N98" s="28">
        <f t="shared" ref="N98:N108" si="25">2*PI()/J98*L98/2*0.001</f>
        <v>0.33534168157870053</v>
      </c>
      <c r="O98" s="22">
        <f t="shared" si="9"/>
        <v>0.28839384615768243</v>
      </c>
      <c r="P98" s="20">
        <v>60</v>
      </c>
      <c r="Q98" s="54"/>
      <c r="R98" s="20">
        <v>1</v>
      </c>
      <c r="S98" s="20">
        <v>1</v>
      </c>
      <c r="T98" s="20">
        <v>1</v>
      </c>
    </row>
    <row r="99" spans="1:23">
      <c r="A99" s="10">
        <v>42388</v>
      </c>
      <c r="B99" s="11">
        <v>0.7993055555555556</v>
      </c>
      <c r="C99" s="9"/>
      <c r="D99" s="111"/>
      <c r="E99" s="8">
        <v>52</v>
      </c>
      <c r="F99" s="14">
        <v>0.8</v>
      </c>
      <c r="G99" s="13">
        <f t="shared" si="24"/>
        <v>1.25</v>
      </c>
      <c r="H99" s="62">
        <v>0.8</v>
      </c>
      <c r="I99" s="22">
        <f t="shared" si="6"/>
        <v>1.25</v>
      </c>
      <c r="J99" s="14">
        <v>0.99560000000000004</v>
      </c>
      <c r="K99" s="13">
        <f t="shared" si="21"/>
        <v>2.4889999999999999</v>
      </c>
      <c r="L99" s="9">
        <v>60</v>
      </c>
      <c r="M99" s="73">
        <v>54.7</v>
      </c>
      <c r="N99" s="14">
        <f t="shared" si="25"/>
        <v>0.18932860507772958</v>
      </c>
      <c r="O99" s="22">
        <f t="shared" si="9"/>
        <v>0.17260457829586348</v>
      </c>
      <c r="P99" s="9">
        <v>60</v>
      </c>
      <c r="Q99" s="52"/>
      <c r="R99" s="9">
        <v>1</v>
      </c>
      <c r="S99" s="9">
        <v>1</v>
      </c>
      <c r="T99" s="9">
        <v>1</v>
      </c>
    </row>
    <row r="100" spans="1:23">
      <c r="A100" s="10">
        <v>42388</v>
      </c>
      <c r="B100" s="11">
        <v>0.80208333333333337</v>
      </c>
      <c r="C100" s="9"/>
      <c r="D100" s="111"/>
      <c r="E100" s="8">
        <v>53</v>
      </c>
      <c r="F100" s="14">
        <v>1</v>
      </c>
      <c r="G100" s="13">
        <f t="shared" si="24"/>
        <v>1</v>
      </c>
      <c r="H100" s="62">
        <v>1</v>
      </c>
      <c r="I100" s="22">
        <f t="shared" si="6"/>
        <v>1</v>
      </c>
      <c r="J100" s="14">
        <v>1.5129999999999999</v>
      </c>
      <c r="K100" s="13">
        <f t="shared" si="21"/>
        <v>3.7824999999999998</v>
      </c>
      <c r="L100" s="9">
        <v>60</v>
      </c>
      <c r="M100" s="73">
        <v>60.2</v>
      </c>
      <c r="N100" s="14">
        <f t="shared" si="25"/>
        <v>0.12458397833138637</v>
      </c>
      <c r="O100" s="22">
        <f t="shared" si="9"/>
        <v>0.12499925825915767</v>
      </c>
      <c r="P100" s="9">
        <v>60</v>
      </c>
      <c r="Q100" s="52"/>
      <c r="R100" s="9">
        <v>1</v>
      </c>
      <c r="S100" s="9">
        <v>0</v>
      </c>
      <c r="T100" s="9">
        <v>0</v>
      </c>
    </row>
    <row r="101" spans="1:23">
      <c r="A101" s="10">
        <v>42388</v>
      </c>
      <c r="B101" s="11">
        <v>0.80486111111111114</v>
      </c>
      <c r="C101" s="9"/>
      <c r="D101" s="111"/>
      <c r="E101" s="8">
        <v>54</v>
      </c>
      <c r="F101" s="14">
        <v>1.3</v>
      </c>
      <c r="G101" s="13">
        <f t="shared" si="24"/>
        <v>0.76923076923076916</v>
      </c>
      <c r="H101" s="62">
        <v>1.3</v>
      </c>
      <c r="I101" s="22">
        <f t="shared" si="6"/>
        <v>0.76923076923076916</v>
      </c>
      <c r="J101" s="14">
        <v>2.3117999999999999</v>
      </c>
      <c r="K101" s="13">
        <f t="shared" si="21"/>
        <v>5.7794999999999996</v>
      </c>
      <c r="L101" s="9">
        <v>60</v>
      </c>
      <c r="M101" s="73">
        <v>51.3</v>
      </c>
      <c r="N101" s="14">
        <f t="shared" si="25"/>
        <v>8.153627442485839E-2</v>
      </c>
      <c r="O101" s="22">
        <f t="shared" si="9"/>
        <v>6.9713514633253912E-2</v>
      </c>
      <c r="P101" s="9">
        <v>60</v>
      </c>
      <c r="Q101" s="52"/>
      <c r="R101" s="9">
        <v>0</v>
      </c>
      <c r="S101" s="9">
        <v>0</v>
      </c>
      <c r="T101" s="9">
        <v>0</v>
      </c>
    </row>
    <row r="102" spans="1:23">
      <c r="A102" s="10">
        <v>42388</v>
      </c>
      <c r="B102" s="11">
        <v>0.80763888888888891</v>
      </c>
      <c r="C102" s="9"/>
      <c r="D102" s="111"/>
      <c r="E102" s="8">
        <v>55</v>
      </c>
      <c r="F102" s="14">
        <v>1.5</v>
      </c>
      <c r="G102" s="13">
        <f t="shared" si="24"/>
        <v>0.66666666666666663</v>
      </c>
      <c r="H102" s="62">
        <v>1.5</v>
      </c>
      <c r="I102" s="22">
        <f t="shared" si="6"/>
        <v>0.66666666666666663</v>
      </c>
      <c r="J102" s="14">
        <v>2.8264999999999998</v>
      </c>
      <c r="K102" s="13">
        <f t="shared" si="21"/>
        <v>7.0662499999999993</v>
      </c>
      <c r="L102" s="9">
        <v>60</v>
      </c>
      <c r="M102" s="73">
        <v>49.7</v>
      </c>
      <c r="N102" s="14">
        <f t="shared" si="25"/>
        <v>6.668868183809927E-2</v>
      </c>
      <c r="O102" s="22">
        <f t="shared" si="9"/>
        <v>5.52404581225589E-2</v>
      </c>
      <c r="P102" s="9">
        <v>60</v>
      </c>
      <c r="Q102" s="52"/>
      <c r="R102" s="9">
        <v>0</v>
      </c>
      <c r="S102" s="9">
        <v>0</v>
      </c>
      <c r="T102" s="9">
        <v>0</v>
      </c>
    </row>
    <row r="103" spans="1:23">
      <c r="A103" s="10">
        <v>42388</v>
      </c>
      <c r="B103" s="11">
        <v>0.81111111111111101</v>
      </c>
      <c r="C103" s="9"/>
      <c r="D103" s="111"/>
      <c r="E103" s="8">
        <v>56</v>
      </c>
      <c r="F103" s="51">
        <v>0.6</v>
      </c>
      <c r="G103" s="13">
        <f t="shared" si="24"/>
        <v>1.6666666666666667</v>
      </c>
      <c r="H103" s="62">
        <v>0.6</v>
      </c>
      <c r="I103" s="22">
        <f t="shared" si="6"/>
        <v>1.6666666666666667</v>
      </c>
      <c r="J103" s="14">
        <v>0.56210000000000004</v>
      </c>
      <c r="K103" s="13">
        <f t="shared" si="21"/>
        <v>1.4052500000000001</v>
      </c>
      <c r="L103" s="9">
        <v>60</v>
      </c>
      <c r="M103" s="73">
        <v>53</v>
      </c>
      <c r="N103" s="15">
        <f t="shared" si="25"/>
        <v>0.33534168157870053</v>
      </c>
      <c r="O103" s="22">
        <f t="shared" si="9"/>
        <v>0.29621848539451878</v>
      </c>
      <c r="P103" s="9">
        <v>60</v>
      </c>
      <c r="Q103" s="58" t="s">
        <v>25</v>
      </c>
      <c r="R103" s="9">
        <v>1</v>
      </c>
      <c r="S103" s="9">
        <v>1</v>
      </c>
      <c r="T103" s="9">
        <v>1</v>
      </c>
    </row>
    <row r="104" spans="1:23">
      <c r="A104" s="10">
        <v>42388</v>
      </c>
      <c r="B104" s="11">
        <v>0.81388888888888899</v>
      </c>
      <c r="C104" s="9"/>
      <c r="D104" s="111"/>
      <c r="E104" s="8">
        <v>57</v>
      </c>
      <c r="F104" s="14">
        <v>1</v>
      </c>
      <c r="G104" s="13">
        <f t="shared" ref="G104:G105" si="26">1/F104</f>
        <v>1</v>
      </c>
      <c r="H104" s="62">
        <v>1</v>
      </c>
      <c r="I104" s="22">
        <f t="shared" si="6"/>
        <v>1</v>
      </c>
      <c r="J104" s="14">
        <v>1.5129999999999999</v>
      </c>
      <c r="K104" s="13">
        <f t="shared" si="21"/>
        <v>3.7824999999999998</v>
      </c>
      <c r="L104" s="9">
        <v>60</v>
      </c>
      <c r="M104" s="73">
        <v>56.6</v>
      </c>
      <c r="N104" s="14">
        <f t="shared" si="25"/>
        <v>0.12458397833138637</v>
      </c>
      <c r="O104" s="22">
        <f t="shared" si="9"/>
        <v>0.11752421955927449</v>
      </c>
      <c r="P104" s="9">
        <v>60</v>
      </c>
      <c r="Q104" s="58" t="s">
        <v>25</v>
      </c>
      <c r="R104" s="9">
        <v>0</v>
      </c>
      <c r="S104" s="9">
        <v>0</v>
      </c>
      <c r="T104" s="9">
        <v>0</v>
      </c>
    </row>
    <row r="105" spans="1:23">
      <c r="A105" s="10">
        <v>42388</v>
      </c>
      <c r="B105" s="11">
        <v>0.81736111111111109</v>
      </c>
      <c r="C105" s="9"/>
      <c r="D105" s="111"/>
      <c r="E105" s="8">
        <v>58</v>
      </c>
      <c r="F105" s="14">
        <v>1.5</v>
      </c>
      <c r="G105" s="13">
        <f t="shared" si="26"/>
        <v>0.66666666666666663</v>
      </c>
      <c r="H105" s="62">
        <v>1.5</v>
      </c>
      <c r="I105" s="22">
        <f t="shared" si="6"/>
        <v>0.66666666666666663</v>
      </c>
      <c r="J105" s="14">
        <v>2.8264999999999998</v>
      </c>
      <c r="K105" s="13">
        <f t="shared" si="21"/>
        <v>7.0662499999999993</v>
      </c>
      <c r="L105" s="9">
        <v>60</v>
      </c>
      <c r="M105" s="73">
        <v>47</v>
      </c>
      <c r="N105" s="14">
        <f t="shared" si="25"/>
        <v>6.668868183809927E-2</v>
      </c>
      <c r="O105" s="22">
        <f t="shared" si="9"/>
        <v>5.2239467439844436E-2</v>
      </c>
      <c r="P105" s="9">
        <v>60</v>
      </c>
      <c r="Q105" s="58" t="s">
        <v>25</v>
      </c>
      <c r="R105" s="9">
        <v>0</v>
      </c>
      <c r="S105" s="9">
        <v>0</v>
      </c>
      <c r="T105" s="9">
        <v>0</v>
      </c>
    </row>
    <row r="106" spans="1:23">
      <c r="A106" s="10">
        <v>42389</v>
      </c>
      <c r="B106" s="11">
        <v>0.46180555555555558</v>
      </c>
      <c r="C106" s="9"/>
      <c r="D106" s="111"/>
      <c r="E106" s="8">
        <v>70</v>
      </c>
      <c r="F106" s="51">
        <v>0.55000000000000004</v>
      </c>
      <c r="G106" s="13">
        <f t="shared" ref="G106:G108" si="27">1/F106</f>
        <v>1.8181818181818181</v>
      </c>
      <c r="H106" s="62">
        <v>0.55000000000000004</v>
      </c>
      <c r="I106" s="22">
        <f t="shared" si="6"/>
        <v>1.8181818181818181</v>
      </c>
      <c r="J106" s="14">
        <v>0.4723</v>
      </c>
      <c r="K106" s="13">
        <f t="shared" si="21"/>
        <v>1.18075</v>
      </c>
      <c r="L106" s="9">
        <v>60</v>
      </c>
      <c r="M106" s="73">
        <v>45.2</v>
      </c>
      <c r="N106" s="15">
        <f t="shared" si="25"/>
        <v>0.39910133223668764</v>
      </c>
      <c r="O106" s="22">
        <f t="shared" si="9"/>
        <v>0.30065633695163807</v>
      </c>
      <c r="P106" s="9">
        <v>60</v>
      </c>
      <c r="Q106" s="52"/>
      <c r="R106" s="9">
        <v>1</v>
      </c>
      <c r="S106" s="9">
        <v>1</v>
      </c>
      <c r="T106" s="9">
        <v>1</v>
      </c>
    </row>
    <row r="107" spans="1:23">
      <c r="A107" s="10">
        <v>42389</v>
      </c>
      <c r="B107" s="11">
        <v>0.46597222222222223</v>
      </c>
      <c r="C107" s="9"/>
      <c r="D107" s="111"/>
      <c r="E107" s="8">
        <v>71</v>
      </c>
      <c r="F107" s="51">
        <v>1.1499999999999999</v>
      </c>
      <c r="G107" s="13">
        <f t="shared" si="27"/>
        <v>0.86956521739130443</v>
      </c>
      <c r="H107" s="62">
        <v>1.1499999999999999</v>
      </c>
      <c r="I107" s="22">
        <f t="shared" si="6"/>
        <v>0.86956521739130443</v>
      </c>
      <c r="J107" s="14">
        <v>1.9152</v>
      </c>
      <c r="K107" s="13">
        <f t="shared" si="21"/>
        <v>4.7879999999999994</v>
      </c>
      <c r="L107" s="9">
        <v>60</v>
      </c>
      <c r="M107" s="73">
        <v>53.8</v>
      </c>
      <c r="N107" s="14">
        <f t="shared" si="25"/>
        <v>9.8420822480883241E-2</v>
      </c>
      <c r="O107" s="22">
        <f t="shared" si="9"/>
        <v>8.8250670824525299E-2</v>
      </c>
      <c r="P107" s="9">
        <v>60</v>
      </c>
      <c r="Q107" s="52"/>
      <c r="R107" s="9">
        <v>0</v>
      </c>
      <c r="S107" s="9">
        <v>0</v>
      </c>
      <c r="T107" s="9">
        <v>0</v>
      </c>
    </row>
    <row r="108" spans="1:23" s="7" customFormat="1" ht="16" thickBot="1">
      <c r="A108" s="23">
        <v>42389</v>
      </c>
      <c r="B108" s="33">
        <v>0.4694444444444445</v>
      </c>
      <c r="C108" s="25"/>
      <c r="D108" s="111"/>
      <c r="E108" s="24">
        <v>72</v>
      </c>
      <c r="F108" s="69">
        <v>1.1499999999999999</v>
      </c>
      <c r="G108" s="26">
        <f t="shared" si="27"/>
        <v>0.86956521739130443</v>
      </c>
      <c r="H108" s="63">
        <v>1.1499999999999999</v>
      </c>
      <c r="I108" s="40">
        <f t="shared" si="6"/>
        <v>0.86956521739130443</v>
      </c>
      <c r="J108" s="27">
        <v>1.9152</v>
      </c>
      <c r="K108" s="26">
        <f t="shared" si="21"/>
        <v>4.7879999999999994</v>
      </c>
      <c r="L108" s="25">
        <v>60</v>
      </c>
      <c r="M108" s="74">
        <v>57.6</v>
      </c>
      <c r="N108" s="27">
        <f t="shared" si="25"/>
        <v>9.8420822480883241E-2</v>
      </c>
      <c r="O108" s="40">
        <f t="shared" si="9"/>
        <v>9.4483989581647915E-2</v>
      </c>
      <c r="P108" s="25">
        <v>60</v>
      </c>
      <c r="Q108" s="59" t="s">
        <v>25</v>
      </c>
      <c r="R108" s="25">
        <v>0</v>
      </c>
      <c r="S108" s="25">
        <v>0</v>
      </c>
      <c r="T108" s="25">
        <v>0</v>
      </c>
      <c r="U108" s="103"/>
      <c r="V108" s="103"/>
      <c r="W108" s="103"/>
    </row>
    <row r="109" spans="1:23" ht="15" customHeight="1">
      <c r="A109" s="19" t="s">
        <v>7</v>
      </c>
      <c r="B109" s="19"/>
      <c r="C109" s="20">
        <v>9</v>
      </c>
      <c r="D109" s="111"/>
      <c r="E109" s="19" t="s">
        <v>22</v>
      </c>
      <c r="F109" s="22">
        <v>0.6</v>
      </c>
      <c r="G109" s="21">
        <f t="shared" ref="G109:G114" si="28">1/F109</f>
        <v>1.6666666666666667</v>
      </c>
      <c r="H109" s="64"/>
      <c r="I109" s="22"/>
      <c r="J109" s="22">
        <v>0.56210000000000004</v>
      </c>
      <c r="K109" s="21">
        <f>J109/0.4</f>
        <v>1.4052500000000001</v>
      </c>
      <c r="L109" s="20">
        <v>80</v>
      </c>
      <c r="M109" s="78"/>
      <c r="N109" s="28">
        <f t="shared" ref="N109:N119" si="29">2*PI()/J109*L109/2*0.001</f>
        <v>0.44712224210493401</v>
      </c>
      <c r="O109" s="22"/>
      <c r="P109" s="20">
        <v>60</v>
      </c>
      <c r="Q109" s="54"/>
      <c r="R109" s="20"/>
      <c r="S109" s="20"/>
      <c r="T109" s="20"/>
    </row>
    <row r="110" spans="1:23">
      <c r="A110" s="10">
        <v>42388</v>
      </c>
      <c r="B110" s="11">
        <v>0.77013888888888893</v>
      </c>
      <c r="C110" s="9"/>
      <c r="D110" s="111"/>
      <c r="E110" s="8">
        <v>44</v>
      </c>
      <c r="F110" s="14">
        <v>0.8</v>
      </c>
      <c r="G110" s="13">
        <f t="shared" si="28"/>
        <v>1.25</v>
      </c>
      <c r="H110" s="62">
        <v>0.8</v>
      </c>
      <c r="I110" s="22">
        <f t="shared" ref="I110:I149" si="30">1/H110</f>
        <v>1.25</v>
      </c>
      <c r="J110" s="14">
        <v>0.99560000000000004</v>
      </c>
      <c r="K110" s="13">
        <f t="shared" si="21"/>
        <v>2.4889999999999999</v>
      </c>
      <c r="L110" s="9">
        <v>80</v>
      </c>
      <c r="M110" s="73">
        <v>60.5</v>
      </c>
      <c r="N110" s="14">
        <f t="shared" si="29"/>
        <v>0.25243814010363946</v>
      </c>
      <c r="O110" s="22">
        <f t="shared" ref="O110:O149" si="31">PI()/J110*M110*0.001</f>
        <v>0.19090634345337734</v>
      </c>
      <c r="P110" s="9">
        <v>60</v>
      </c>
      <c r="Q110" s="52"/>
      <c r="R110" s="9">
        <v>1</v>
      </c>
      <c r="S110" s="9">
        <v>1</v>
      </c>
      <c r="T110" s="9">
        <v>1</v>
      </c>
    </row>
    <row r="111" spans="1:23">
      <c r="A111" s="10">
        <v>42388</v>
      </c>
      <c r="B111" s="11">
        <v>0.77430555555555547</v>
      </c>
      <c r="C111" s="9"/>
      <c r="D111" s="111"/>
      <c r="E111" s="8">
        <v>45</v>
      </c>
      <c r="F111" s="14">
        <v>1</v>
      </c>
      <c r="G111" s="13">
        <f t="shared" si="28"/>
        <v>1</v>
      </c>
      <c r="H111" s="62">
        <v>1</v>
      </c>
      <c r="I111" s="22">
        <f t="shared" si="30"/>
        <v>1</v>
      </c>
      <c r="J111" s="14">
        <v>1.5129999999999999</v>
      </c>
      <c r="K111" s="13">
        <f t="shared" si="21"/>
        <v>3.7824999999999998</v>
      </c>
      <c r="L111" s="9">
        <v>80</v>
      </c>
      <c r="M111" s="73">
        <v>71.599999999999994</v>
      </c>
      <c r="N111" s="14">
        <f t="shared" si="29"/>
        <v>0.16611197110851519</v>
      </c>
      <c r="O111" s="22">
        <f t="shared" si="31"/>
        <v>0.14867021414212106</v>
      </c>
      <c r="P111" s="9">
        <v>60</v>
      </c>
      <c r="Q111" s="52"/>
      <c r="R111" s="9">
        <v>1</v>
      </c>
      <c r="S111" s="9">
        <v>0</v>
      </c>
      <c r="T111" s="9">
        <v>0</v>
      </c>
    </row>
    <row r="112" spans="1:23">
      <c r="A112" s="10">
        <v>42388</v>
      </c>
      <c r="B112" s="11">
        <v>0.78055555555555556</v>
      </c>
      <c r="C112" s="9"/>
      <c r="D112" s="111"/>
      <c r="E112" s="8">
        <v>46</v>
      </c>
      <c r="F112" s="14">
        <v>1.3</v>
      </c>
      <c r="G112" s="13">
        <f t="shared" si="28"/>
        <v>0.76923076923076916</v>
      </c>
      <c r="H112" s="62">
        <v>1.3</v>
      </c>
      <c r="I112" s="22">
        <f t="shared" si="30"/>
        <v>0.76923076923076916</v>
      </c>
      <c r="J112" s="14">
        <v>2.3117999999999999</v>
      </c>
      <c r="K112" s="13">
        <f t="shared" si="21"/>
        <v>5.7794999999999996</v>
      </c>
      <c r="L112" s="9">
        <v>80</v>
      </c>
      <c r="M112" s="73">
        <v>57</v>
      </c>
      <c r="N112" s="14">
        <f t="shared" si="29"/>
        <v>0.10871503256647785</v>
      </c>
      <c r="O112" s="22">
        <f t="shared" si="31"/>
        <v>7.7459460703615465E-2</v>
      </c>
      <c r="P112" s="9">
        <v>60</v>
      </c>
      <c r="Q112" s="52"/>
      <c r="R112" s="9">
        <v>0</v>
      </c>
      <c r="S112" s="9">
        <v>0</v>
      </c>
      <c r="T112" s="9">
        <v>0</v>
      </c>
    </row>
    <row r="113" spans="1:24">
      <c r="A113" s="10">
        <v>42388</v>
      </c>
      <c r="B113" s="11">
        <v>0.78333333333333333</v>
      </c>
      <c r="C113" s="9"/>
      <c r="D113" s="111"/>
      <c r="E113" s="8">
        <v>47</v>
      </c>
      <c r="F113" s="14">
        <v>1.5</v>
      </c>
      <c r="G113" s="13">
        <f t="shared" si="28"/>
        <v>0.66666666666666663</v>
      </c>
      <c r="H113" s="62">
        <v>1.5</v>
      </c>
      <c r="I113" s="22">
        <f t="shared" si="30"/>
        <v>0.66666666666666663</v>
      </c>
      <c r="J113" s="14">
        <v>2.8264999999999998</v>
      </c>
      <c r="K113" s="13">
        <f t="shared" si="21"/>
        <v>7.0662499999999993</v>
      </c>
      <c r="L113" s="9">
        <v>80</v>
      </c>
      <c r="M113" s="73">
        <v>64</v>
      </c>
      <c r="N113" s="14">
        <f t="shared" si="29"/>
        <v>8.8918242450799032E-2</v>
      </c>
      <c r="O113" s="22">
        <f t="shared" si="31"/>
        <v>7.1134593960639217E-2</v>
      </c>
      <c r="P113" s="9">
        <v>60</v>
      </c>
      <c r="Q113" s="52"/>
      <c r="R113" s="9">
        <v>1</v>
      </c>
      <c r="S113" s="9">
        <v>0</v>
      </c>
      <c r="T113" s="9">
        <v>0</v>
      </c>
    </row>
    <row r="114" spans="1:24">
      <c r="A114" s="10">
        <v>42388</v>
      </c>
      <c r="B114" s="11">
        <v>0.78611111111111109</v>
      </c>
      <c r="C114" s="9"/>
      <c r="D114" s="111"/>
      <c r="E114" s="8">
        <v>48</v>
      </c>
      <c r="F114" s="51">
        <v>0.8</v>
      </c>
      <c r="G114" s="13">
        <f t="shared" si="28"/>
        <v>1.25</v>
      </c>
      <c r="H114" s="62">
        <v>0.8</v>
      </c>
      <c r="I114" s="22">
        <f t="shared" si="30"/>
        <v>1.25</v>
      </c>
      <c r="J114" s="14">
        <v>0.99560000000000004</v>
      </c>
      <c r="K114" s="13">
        <f t="shared" si="21"/>
        <v>2.4889999999999999</v>
      </c>
      <c r="L114" s="9">
        <v>80</v>
      </c>
      <c r="M114" s="73">
        <v>52.3</v>
      </c>
      <c r="N114" s="14">
        <f t="shared" si="29"/>
        <v>0.25243814010363946</v>
      </c>
      <c r="O114" s="22">
        <f t="shared" si="31"/>
        <v>0.16503143409275428</v>
      </c>
      <c r="P114" s="9">
        <v>60</v>
      </c>
      <c r="Q114" s="58" t="s">
        <v>25</v>
      </c>
      <c r="R114" s="9">
        <v>1</v>
      </c>
      <c r="S114" s="9">
        <v>1</v>
      </c>
      <c r="T114" s="9">
        <v>1</v>
      </c>
    </row>
    <row r="115" spans="1:24">
      <c r="A115" s="10">
        <v>42388</v>
      </c>
      <c r="B115" s="11">
        <v>0.79027777777777775</v>
      </c>
      <c r="C115" s="9"/>
      <c r="D115" s="111"/>
      <c r="E115" s="8">
        <v>49</v>
      </c>
      <c r="F115" s="14">
        <v>1</v>
      </c>
      <c r="G115" s="13">
        <f t="shared" ref="G115:G131" si="32">1/F115</f>
        <v>1</v>
      </c>
      <c r="H115" s="62">
        <v>1</v>
      </c>
      <c r="I115" s="22">
        <f t="shared" si="30"/>
        <v>1</v>
      </c>
      <c r="J115" s="14">
        <v>1.5129999999999999</v>
      </c>
      <c r="K115" s="13">
        <f t="shared" si="21"/>
        <v>3.7824999999999998</v>
      </c>
      <c r="L115" s="9">
        <v>80</v>
      </c>
      <c r="M115" s="73">
        <v>70.5</v>
      </c>
      <c r="N115" s="14">
        <f t="shared" si="29"/>
        <v>0.16611197110851519</v>
      </c>
      <c r="O115" s="22">
        <f t="shared" si="31"/>
        <v>0.14638617453937899</v>
      </c>
      <c r="P115" s="9">
        <v>60</v>
      </c>
      <c r="Q115" s="58" t="s">
        <v>25</v>
      </c>
      <c r="R115" s="9">
        <v>1</v>
      </c>
      <c r="S115" s="9">
        <v>1</v>
      </c>
      <c r="T115" s="9">
        <v>1</v>
      </c>
    </row>
    <row r="116" spans="1:24">
      <c r="A116" s="10">
        <v>42388</v>
      </c>
      <c r="B116" s="11">
        <v>0.79305555555555562</v>
      </c>
      <c r="C116" s="9"/>
      <c r="D116" s="111"/>
      <c r="E116" s="8">
        <v>50</v>
      </c>
      <c r="F116" s="14">
        <v>1.5</v>
      </c>
      <c r="G116" s="13">
        <f t="shared" si="32"/>
        <v>0.66666666666666663</v>
      </c>
      <c r="H116" s="62">
        <v>1.5</v>
      </c>
      <c r="I116" s="22">
        <f t="shared" si="30"/>
        <v>0.66666666666666663</v>
      </c>
      <c r="J116" s="14">
        <v>2.8264999999999998</v>
      </c>
      <c r="K116" s="13">
        <f t="shared" si="21"/>
        <v>7.0662499999999993</v>
      </c>
      <c r="L116" s="9">
        <v>80</v>
      </c>
      <c r="M116" s="73">
        <v>63.6</v>
      </c>
      <c r="N116" s="14">
        <f t="shared" si="29"/>
        <v>8.8918242450799032E-2</v>
      </c>
      <c r="O116" s="22">
        <f t="shared" si="31"/>
        <v>7.0690002748385231E-2</v>
      </c>
      <c r="P116" s="9">
        <v>60</v>
      </c>
      <c r="Q116" s="58" t="s">
        <v>25</v>
      </c>
      <c r="R116" s="9">
        <v>1</v>
      </c>
      <c r="S116" s="9">
        <v>0</v>
      </c>
      <c r="T116" s="9">
        <v>0</v>
      </c>
    </row>
    <row r="117" spans="1:24">
      <c r="A117" s="10" t="s">
        <v>7</v>
      </c>
      <c r="B117" s="34"/>
      <c r="C117" s="9"/>
      <c r="D117" s="111"/>
      <c r="E117" s="8" t="s">
        <v>22</v>
      </c>
      <c r="F117" s="13">
        <v>0.55000000000000004</v>
      </c>
      <c r="G117" s="13">
        <f t="shared" si="32"/>
        <v>1.8181818181818181</v>
      </c>
      <c r="H117" s="62"/>
      <c r="I117" s="22"/>
      <c r="J117" s="14">
        <v>0.4723</v>
      </c>
      <c r="K117" s="13">
        <f t="shared" si="21"/>
        <v>1.18075</v>
      </c>
      <c r="L117" s="9">
        <v>80</v>
      </c>
      <c r="M117" s="73"/>
      <c r="N117" s="15">
        <f t="shared" si="29"/>
        <v>0.53213510964891697</v>
      </c>
      <c r="O117" s="22"/>
      <c r="P117" s="9">
        <v>60</v>
      </c>
      <c r="Q117" s="52"/>
      <c r="R117" s="9"/>
      <c r="S117" s="9"/>
      <c r="T117" s="9"/>
    </row>
    <row r="118" spans="1:24">
      <c r="A118" s="10">
        <v>42389</v>
      </c>
      <c r="B118" s="11">
        <v>0.47291666666666665</v>
      </c>
      <c r="C118" s="9"/>
      <c r="D118" s="111"/>
      <c r="E118" s="8">
        <v>73</v>
      </c>
      <c r="F118" s="13">
        <v>1.1499999999999999</v>
      </c>
      <c r="G118" s="13">
        <f t="shared" si="32"/>
        <v>0.86956521739130443</v>
      </c>
      <c r="H118" s="62">
        <v>1.1499999999999999</v>
      </c>
      <c r="I118" s="22">
        <f t="shared" si="30"/>
        <v>0.86956521739130443</v>
      </c>
      <c r="J118" s="14">
        <v>1.9152</v>
      </c>
      <c r="K118" s="13">
        <f t="shared" si="21"/>
        <v>4.7879999999999994</v>
      </c>
      <c r="L118" s="9">
        <v>80</v>
      </c>
      <c r="M118" s="73">
        <v>74.2</v>
      </c>
      <c r="N118" s="14">
        <f t="shared" si="29"/>
        <v>0.13122776330784433</v>
      </c>
      <c r="O118" s="22">
        <f t="shared" si="31"/>
        <v>0.12171375046802563</v>
      </c>
      <c r="P118" s="9">
        <v>60</v>
      </c>
      <c r="Q118" s="52"/>
      <c r="R118" s="9">
        <v>1</v>
      </c>
      <c r="S118" s="9">
        <v>0</v>
      </c>
      <c r="T118" s="9">
        <v>0</v>
      </c>
    </row>
    <row r="119" spans="1:24" s="7" customFormat="1" ht="16" thickBot="1">
      <c r="A119" s="23">
        <v>42389</v>
      </c>
      <c r="B119" s="33">
        <v>0.4777777777777778</v>
      </c>
      <c r="C119" s="25"/>
      <c r="D119" s="112"/>
      <c r="E119" s="24">
        <v>74</v>
      </c>
      <c r="F119" s="26">
        <v>1.1499999999999999</v>
      </c>
      <c r="G119" s="26">
        <f t="shared" si="32"/>
        <v>0.86956521739130443</v>
      </c>
      <c r="H119" s="63">
        <v>1.1499999999999999</v>
      </c>
      <c r="I119" s="40">
        <f t="shared" si="30"/>
        <v>0.86956521739130443</v>
      </c>
      <c r="J119" s="27">
        <v>1.9152</v>
      </c>
      <c r="K119" s="26">
        <f t="shared" si="21"/>
        <v>4.7879999999999994</v>
      </c>
      <c r="L119" s="25">
        <v>80</v>
      </c>
      <c r="M119" s="74">
        <v>70</v>
      </c>
      <c r="N119" s="27">
        <f t="shared" si="29"/>
        <v>0.13122776330784433</v>
      </c>
      <c r="O119" s="40">
        <f t="shared" si="31"/>
        <v>0.1148242928943638</v>
      </c>
      <c r="P119" s="25">
        <v>60</v>
      </c>
      <c r="Q119" s="59" t="s">
        <v>25</v>
      </c>
      <c r="R119" s="25">
        <v>1</v>
      </c>
      <c r="S119" s="25">
        <v>0</v>
      </c>
      <c r="T119" s="25">
        <v>0</v>
      </c>
      <c r="U119" s="103"/>
      <c r="V119" s="103"/>
      <c r="W119" s="103"/>
    </row>
    <row r="120" spans="1:24" s="102" customFormat="1" ht="33" thickBot="1">
      <c r="U120" s="60" t="s">
        <v>122</v>
      </c>
      <c r="V120" s="101" t="s">
        <v>117</v>
      </c>
      <c r="W120" s="116" t="s">
        <v>116</v>
      </c>
      <c r="X120" s="116"/>
    </row>
    <row r="121" spans="1:24" s="6" customFormat="1" ht="17" thickTop="1" thickBot="1">
      <c r="U121" s="61" t="s">
        <v>123</v>
      </c>
      <c r="V121" s="6" t="s">
        <v>14</v>
      </c>
      <c r="W121" s="61" t="s">
        <v>13</v>
      </c>
      <c r="X121" s="61" t="s">
        <v>119</v>
      </c>
    </row>
    <row r="122" spans="1:24" ht="30">
      <c r="A122" s="18">
        <v>42390</v>
      </c>
      <c r="B122" s="30">
        <v>0.61458333333333337</v>
      </c>
      <c r="C122" s="20">
        <v>10</v>
      </c>
      <c r="D122" s="111" t="s">
        <v>59</v>
      </c>
      <c r="E122" s="19">
        <v>95</v>
      </c>
      <c r="F122" s="22">
        <v>0.55000000000000004</v>
      </c>
      <c r="G122" s="21">
        <f t="shared" si="32"/>
        <v>1.8181818181818181</v>
      </c>
      <c r="H122" s="64">
        <v>0.55000000000000004</v>
      </c>
      <c r="I122" s="22">
        <f t="shared" si="30"/>
        <v>1.8181818181818181</v>
      </c>
      <c r="J122" s="22">
        <v>0.4723</v>
      </c>
      <c r="K122" s="21">
        <f>J122/0.4</f>
        <v>1.18075</v>
      </c>
      <c r="L122" s="20">
        <v>40</v>
      </c>
      <c r="M122" s="78">
        <v>42</v>
      </c>
      <c r="N122" s="88">
        <f>PI()/J122*L122*0.001</f>
        <v>0.26606755482445849</v>
      </c>
      <c r="O122" s="28">
        <f t="shared" si="31"/>
        <v>0.27937093256568135</v>
      </c>
      <c r="P122" s="20">
        <v>30</v>
      </c>
      <c r="Q122" s="87" t="s">
        <v>72</v>
      </c>
      <c r="R122" s="20">
        <v>1</v>
      </c>
      <c r="S122" s="20">
        <v>1</v>
      </c>
      <c r="T122" s="20">
        <v>1</v>
      </c>
      <c r="U122" s="107">
        <v>2</v>
      </c>
      <c r="V122" s="1">
        <v>0.24259993173543701</v>
      </c>
      <c r="W122" s="1">
        <v>27.86</v>
      </c>
      <c r="X122" s="1">
        <f>W122/30</f>
        <v>0.92866666666666664</v>
      </c>
    </row>
    <row r="123" spans="1:24">
      <c r="A123" s="18">
        <v>42390</v>
      </c>
      <c r="B123" s="11">
        <v>0.61944444444444446</v>
      </c>
      <c r="C123" s="9"/>
      <c r="D123" s="111"/>
      <c r="E123" s="8">
        <v>96</v>
      </c>
      <c r="F123" s="14">
        <v>0.6</v>
      </c>
      <c r="G123" s="13">
        <f t="shared" si="32"/>
        <v>1.6666666666666667</v>
      </c>
      <c r="H123" s="62">
        <v>0.6</v>
      </c>
      <c r="I123" s="22">
        <f t="shared" si="30"/>
        <v>1.6666666666666667</v>
      </c>
      <c r="J123" s="22">
        <v>0.56210000000000004</v>
      </c>
      <c r="K123" s="21">
        <f t="shared" ref="K123:K177" si="33">J123/0.4</f>
        <v>1.4052500000000001</v>
      </c>
      <c r="L123" s="9">
        <v>40</v>
      </c>
      <c r="M123" s="73">
        <v>40.799999999999997</v>
      </c>
      <c r="N123" s="51">
        <f t="shared" ref="N123:N149" si="34">PI()/J123*L123*0.001</f>
        <v>0.223561121052467</v>
      </c>
      <c r="O123" s="105">
        <f t="shared" si="31"/>
        <v>0.22803234347351634</v>
      </c>
      <c r="P123" s="9">
        <v>30</v>
      </c>
      <c r="Q123" s="52" t="s">
        <v>74</v>
      </c>
      <c r="R123" s="9">
        <v>1</v>
      </c>
      <c r="S123" s="9">
        <v>1</v>
      </c>
      <c r="T123" s="9">
        <v>1</v>
      </c>
      <c r="U123" s="107">
        <v>2</v>
      </c>
      <c r="V123" s="1">
        <v>0.226133873020362</v>
      </c>
      <c r="W123" s="1">
        <v>27.44</v>
      </c>
      <c r="X123" s="1">
        <f t="shared" ref="X123:X131" si="35">W123/30</f>
        <v>0.91466666666666674</v>
      </c>
    </row>
    <row r="124" spans="1:24">
      <c r="A124" s="18">
        <v>42390</v>
      </c>
      <c r="B124" s="11">
        <v>0.62638888888888888</v>
      </c>
      <c r="C124" s="9"/>
      <c r="D124" s="111"/>
      <c r="E124" s="8">
        <v>97</v>
      </c>
      <c r="F124" s="14">
        <v>0.8</v>
      </c>
      <c r="G124" s="13">
        <f t="shared" si="32"/>
        <v>1.25</v>
      </c>
      <c r="H124" s="62">
        <v>0.8</v>
      </c>
      <c r="I124" s="22">
        <f t="shared" si="30"/>
        <v>1.25</v>
      </c>
      <c r="J124" s="14">
        <v>0.99560000000000004</v>
      </c>
      <c r="K124" s="21">
        <f t="shared" si="33"/>
        <v>2.4889999999999999</v>
      </c>
      <c r="L124" s="9">
        <v>40</v>
      </c>
      <c r="M124" s="73">
        <v>41</v>
      </c>
      <c r="N124" s="51">
        <f t="shared" si="34"/>
        <v>0.12621907005181973</v>
      </c>
      <c r="O124" s="22">
        <f t="shared" si="31"/>
        <v>0.12937454680311522</v>
      </c>
      <c r="P124" s="9">
        <v>30</v>
      </c>
      <c r="Q124" s="52" t="s">
        <v>65</v>
      </c>
      <c r="R124" s="9">
        <v>1</v>
      </c>
      <c r="S124" s="9">
        <v>0</v>
      </c>
      <c r="T124" s="9">
        <v>1</v>
      </c>
      <c r="U124" s="107">
        <v>6</v>
      </c>
      <c r="V124" s="1">
        <v>0.17925246032101899</v>
      </c>
      <c r="W124" s="1">
        <v>0.24</v>
      </c>
      <c r="X124" s="1">
        <f t="shared" si="35"/>
        <v>8.0000000000000002E-3</v>
      </c>
    </row>
    <row r="125" spans="1:24">
      <c r="A125" s="18">
        <v>42390</v>
      </c>
      <c r="B125" s="11">
        <v>0.63124999999999998</v>
      </c>
      <c r="C125" s="9"/>
      <c r="D125" s="111"/>
      <c r="E125" s="8">
        <v>98</v>
      </c>
      <c r="F125" s="14">
        <v>1</v>
      </c>
      <c r="G125" s="13">
        <f t="shared" si="32"/>
        <v>1</v>
      </c>
      <c r="H125" s="62">
        <v>1</v>
      </c>
      <c r="I125" s="22">
        <f t="shared" si="30"/>
        <v>1</v>
      </c>
      <c r="J125" s="14">
        <v>1.5129999999999999</v>
      </c>
      <c r="K125" s="21">
        <f t="shared" si="33"/>
        <v>3.7824999999999998</v>
      </c>
      <c r="L125" s="9">
        <v>40</v>
      </c>
      <c r="M125" s="73">
        <v>32.9</v>
      </c>
      <c r="N125" s="51">
        <f t="shared" si="34"/>
        <v>8.3055985554257597E-2</v>
      </c>
      <c r="O125" s="22">
        <f t="shared" si="31"/>
        <v>6.8313548118376866E-2</v>
      </c>
      <c r="P125" s="9">
        <v>30</v>
      </c>
      <c r="Q125" s="52" t="s">
        <v>66</v>
      </c>
      <c r="R125" s="9">
        <v>1</v>
      </c>
      <c r="S125" s="9">
        <v>0</v>
      </c>
      <c r="T125" s="9">
        <v>0</v>
      </c>
      <c r="U125" s="107">
        <v>7</v>
      </c>
      <c r="V125" s="1">
        <v>0.20116682091000601</v>
      </c>
      <c r="W125" s="1">
        <v>0.28000000000000003</v>
      </c>
      <c r="X125" s="1">
        <f t="shared" si="35"/>
        <v>9.3333333333333341E-3</v>
      </c>
    </row>
    <row r="126" spans="1:24">
      <c r="A126" s="18">
        <v>42390</v>
      </c>
      <c r="B126" s="11">
        <v>0.63611111111111118</v>
      </c>
      <c r="C126" s="9"/>
      <c r="D126" s="111"/>
      <c r="E126" s="8">
        <v>99</v>
      </c>
      <c r="F126" s="14">
        <v>1.1499999999999999</v>
      </c>
      <c r="G126" s="13">
        <f t="shared" si="32"/>
        <v>0.86956521739130443</v>
      </c>
      <c r="H126" s="62">
        <v>1.1499999999999999</v>
      </c>
      <c r="I126" s="22">
        <f t="shared" si="30"/>
        <v>0.86956521739130443</v>
      </c>
      <c r="J126" s="14">
        <v>1.9152</v>
      </c>
      <c r="K126" s="21">
        <f t="shared" si="33"/>
        <v>4.7879999999999994</v>
      </c>
      <c r="L126" s="9">
        <v>40</v>
      </c>
      <c r="M126" s="73">
        <v>39.6</v>
      </c>
      <c r="N126" s="51">
        <f t="shared" si="34"/>
        <v>6.5613881653922165E-2</v>
      </c>
      <c r="O126" s="22">
        <f t="shared" si="31"/>
        <v>6.495774283738294E-2</v>
      </c>
      <c r="P126" s="9">
        <v>30</v>
      </c>
      <c r="Q126" s="52" t="s">
        <v>67</v>
      </c>
      <c r="R126" s="9">
        <v>1</v>
      </c>
      <c r="S126" s="9">
        <v>0</v>
      </c>
      <c r="T126" s="9">
        <v>0</v>
      </c>
      <c r="U126" s="107">
        <v>7</v>
      </c>
      <c r="V126" s="1">
        <v>0.210360253495189</v>
      </c>
      <c r="W126" s="1">
        <v>0.32</v>
      </c>
      <c r="X126" s="1">
        <f t="shared" si="35"/>
        <v>1.0666666666666666E-2</v>
      </c>
    </row>
    <row r="127" spans="1:24">
      <c r="A127" s="18">
        <v>42390</v>
      </c>
      <c r="B127" s="11">
        <v>0.64236111111111105</v>
      </c>
      <c r="C127" s="9"/>
      <c r="D127" s="111"/>
      <c r="E127" s="8">
        <v>100</v>
      </c>
      <c r="F127" s="51">
        <v>1.3</v>
      </c>
      <c r="G127" s="13">
        <f t="shared" si="32"/>
        <v>0.76923076923076916</v>
      </c>
      <c r="H127" s="62">
        <v>1.3</v>
      </c>
      <c r="I127" s="22">
        <f t="shared" si="30"/>
        <v>0.76923076923076916</v>
      </c>
      <c r="J127" s="14">
        <v>2.3117999999999999</v>
      </c>
      <c r="K127" s="21">
        <f t="shared" si="33"/>
        <v>5.7794999999999996</v>
      </c>
      <c r="L127" s="9">
        <v>40</v>
      </c>
      <c r="M127" s="73">
        <v>24.4</v>
      </c>
      <c r="N127" s="51">
        <f t="shared" si="34"/>
        <v>5.4357516283238927E-2</v>
      </c>
      <c r="O127" s="22">
        <f t="shared" si="31"/>
        <v>3.3158084932775743E-2</v>
      </c>
      <c r="P127" s="9">
        <v>30</v>
      </c>
      <c r="Q127" s="58" t="s">
        <v>68</v>
      </c>
      <c r="R127" s="9">
        <v>0</v>
      </c>
      <c r="S127" s="9">
        <v>0</v>
      </c>
      <c r="T127" s="9">
        <v>0</v>
      </c>
      <c r="U127" s="107">
        <v>0</v>
      </c>
      <c r="V127" s="1">
        <v>0</v>
      </c>
      <c r="W127" s="1" t="s">
        <v>121</v>
      </c>
      <c r="X127" s="1" t="e">
        <f t="shared" si="35"/>
        <v>#VALUE!</v>
      </c>
    </row>
    <row r="128" spans="1:24">
      <c r="A128" s="18">
        <v>42390</v>
      </c>
      <c r="B128" s="11">
        <v>0.64861111111111114</v>
      </c>
      <c r="C128" s="9"/>
      <c r="D128" s="111"/>
      <c r="E128" s="8">
        <v>101</v>
      </c>
      <c r="F128" s="14">
        <v>1.5</v>
      </c>
      <c r="G128" s="13">
        <f t="shared" si="32"/>
        <v>0.66666666666666663</v>
      </c>
      <c r="H128" s="62">
        <v>1.5</v>
      </c>
      <c r="I128" s="22">
        <f t="shared" si="30"/>
        <v>0.66666666666666663</v>
      </c>
      <c r="J128" s="14">
        <v>2.8264999999999998</v>
      </c>
      <c r="K128" s="21">
        <f t="shared" si="33"/>
        <v>7.0662499999999993</v>
      </c>
      <c r="L128" s="9">
        <v>40</v>
      </c>
      <c r="M128" s="73">
        <v>29.8</v>
      </c>
      <c r="N128" s="51">
        <f t="shared" si="34"/>
        <v>4.4459121225399516E-2</v>
      </c>
      <c r="O128" s="22">
        <f t="shared" si="31"/>
        <v>3.3122045312922635E-2</v>
      </c>
      <c r="P128" s="9">
        <v>30</v>
      </c>
      <c r="Q128" s="58" t="s">
        <v>69</v>
      </c>
      <c r="R128" s="9">
        <v>0</v>
      </c>
      <c r="S128" s="9">
        <v>0</v>
      </c>
      <c r="T128" s="9">
        <v>0</v>
      </c>
      <c r="U128" s="107">
        <v>0</v>
      </c>
      <c r="V128" s="1">
        <v>0</v>
      </c>
      <c r="W128" s="1" t="s">
        <v>121</v>
      </c>
      <c r="X128" s="1" t="e">
        <f t="shared" si="35"/>
        <v>#VALUE!</v>
      </c>
    </row>
    <row r="129" spans="1:24" ht="30">
      <c r="A129" s="18">
        <v>42390</v>
      </c>
      <c r="B129" s="11">
        <v>0.65416666666666667</v>
      </c>
      <c r="C129" s="9"/>
      <c r="D129" s="111"/>
      <c r="E129" s="8">
        <v>102</v>
      </c>
      <c r="F129" s="14">
        <v>0.6</v>
      </c>
      <c r="G129" s="13">
        <f t="shared" si="32"/>
        <v>1.6666666666666667</v>
      </c>
      <c r="H129" s="62">
        <v>0.6</v>
      </c>
      <c r="I129" s="22">
        <f t="shared" si="30"/>
        <v>1.6666666666666667</v>
      </c>
      <c r="J129" s="22">
        <v>0.56210000000000004</v>
      </c>
      <c r="K129" s="21">
        <f t="shared" si="33"/>
        <v>1.4052500000000001</v>
      </c>
      <c r="L129" s="9">
        <v>40</v>
      </c>
      <c r="M129" s="73">
        <v>39.299999999999997</v>
      </c>
      <c r="N129" s="51">
        <f t="shared" si="34"/>
        <v>0.223561121052467</v>
      </c>
      <c r="O129" s="105">
        <f t="shared" si="31"/>
        <v>0.21964880143404883</v>
      </c>
      <c r="P129" s="9">
        <v>30</v>
      </c>
      <c r="Q129" s="90" t="s">
        <v>120</v>
      </c>
      <c r="R129" s="9">
        <v>1</v>
      </c>
      <c r="S129" s="9">
        <v>1</v>
      </c>
      <c r="T129" s="9">
        <v>1</v>
      </c>
      <c r="U129" s="107">
        <v>4</v>
      </c>
      <c r="V129" s="1">
        <v>1.6845703125</v>
      </c>
      <c r="W129" s="1">
        <v>29</v>
      </c>
      <c r="X129" s="1">
        <f t="shared" si="35"/>
        <v>0.96666666666666667</v>
      </c>
    </row>
    <row r="130" spans="1:24">
      <c r="A130" s="18">
        <v>42390</v>
      </c>
      <c r="B130" s="11">
        <v>0.66041666666666665</v>
      </c>
      <c r="C130" s="9"/>
      <c r="D130" s="111"/>
      <c r="E130" s="8">
        <v>103</v>
      </c>
      <c r="F130" s="13">
        <v>1</v>
      </c>
      <c r="G130" s="13">
        <f t="shared" si="32"/>
        <v>1</v>
      </c>
      <c r="H130" s="62">
        <v>1</v>
      </c>
      <c r="I130" s="22">
        <f t="shared" si="30"/>
        <v>1</v>
      </c>
      <c r="J130" s="14">
        <v>1.5129999999999999</v>
      </c>
      <c r="K130" s="21">
        <f t="shared" si="33"/>
        <v>3.7824999999999998</v>
      </c>
      <c r="L130" s="9">
        <v>40</v>
      </c>
      <c r="M130" s="73">
        <v>35.299999999999997</v>
      </c>
      <c r="N130" s="51">
        <f t="shared" si="34"/>
        <v>8.3055985554257597E-2</v>
      </c>
      <c r="O130" s="22">
        <f t="shared" si="31"/>
        <v>7.3296907251632321E-2</v>
      </c>
      <c r="P130" s="9">
        <v>30</v>
      </c>
      <c r="Q130" s="58" t="s">
        <v>70</v>
      </c>
      <c r="R130" s="9">
        <v>1</v>
      </c>
      <c r="S130" s="9">
        <v>0</v>
      </c>
      <c r="T130" s="9">
        <v>0</v>
      </c>
      <c r="U130" s="107">
        <v>7</v>
      </c>
      <c r="V130" s="1">
        <v>0.20116682091000601</v>
      </c>
      <c r="W130" s="1">
        <v>0.28000000000000003</v>
      </c>
      <c r="X130" s="1">
        <f t="shared" si="35"/>
        <v>9.3333333333333341E-3</v>
      </c>
    </row>
    <row r="131" spans="1:24" s="7" customFormat="1" ht="16" thickBot="1">
      <c r="A131" s="50">
        <v>42390</v>
      </c>
      <c r="B131" s="33">
        <v>0.66666666666666663</v>
      </c>
      <c r="C131" s="25"/>
      <c r="D131" s="111"/>
      <c r="E131" s="24">
        <v>104</v>
      </c>
      <c r="F131" s="26">
        <v>1.3</v>
      </c>
      <c r="G131" s="26">
        <f t="shared" si="32"/>
        <v>0.76923076923076916</v>
      </c>
      <c r="H131" s="63">
        <v>1.3</v>
      </c>
      <c r="I131" s="40">
        <f t="shared" si="30"/>
        <v>0.76923076923076916</v>
      </c>
      <c r="J131" s="27">
        <v>2.3117999999999999</v>
      </c>
      <c r="K131" s="49">
        <f t="shared" si="33"/>
        <v>5.7794999999999996</v>
      </c>
      <c r="L131" s="25">
        <v>40</v>
      </c>
      <c r="M131" s="74">
        <v>23.4</v>
      </c>
      <c r="N131" s="69">
        <f t="shared" si="34"/>
        <v>5.4357516283238927E-2</v>
      </c>
      <c r="O131" s="40">
        <f t="shared" si="31"/>
        <v>3.1799147025694773E-2</v>
      </c>
      <c r="P131" s="25">
        <v>30</v>
      </c>
      <c r="Q131" s="59" t="s">
        <v>71</v>
      </c>
      <c r="R131" s="25">
        <v>0</v>
      </c>
      <c r="S131" s="25">
        <v>0</v>
      </c>
      <c r="T131" s="25">
        <v>0</v>
      </c>
      <c r="U131" s="108">
        <v>0</v>
      </c>
      <c r="V131" s="103">
        <v>0</v>
      </c>
      <c r="W131" s="1" t="s">
        <v>121</v>
      </c>
      <c r="X131" s="103" t="e">
        <f t="shared" si="35"/>
        <v>#VALUE!</v>
      </c>
    </row>
    <row r="132" spans="1:24" ht="30">
      <c r="A132" s="18">
        <v>42390</v>
      </c>
      <c r="B132" s="30">
        <v>0.67152777777777783</v>
      </c>
      <c r="C132" s="20">
        <v>11</v>
      </c>
      <c r="D132" s="111"/>
      <c r="E132" s="19">
        <v>105</v>
      </c>
      <c r="F132" s="22">
        <v>0.55000000000000004</v>
      </c>
      <c r="G132" s="21">
        <f t="shared" ref="G132:G159" si="36">1/F132</f>
        <v>1.8181818181818181</v>
      </c>
      <c r="H132" s="64">
        <v>0.55000000000000004</v>
      </c>
      <c r="I132" s="22">
        <f t="shared" si="30"/>
        <v>1.8181818181818181</v>
      </c>
      <c r="J132" s="22">
        <v>0.4723</v>
      </c>
      <c r="K132" s="21">
        <f t="shared" si="33"/>
        <v>1.18075</v>
      </c>
      <c r="L132" s="20">
        <v>60</v>
      </c>
      <c r="M132" s="78">
        <v>42.6</v>
      </c>
      <c r="N132" s="28">
        <f t="shared" si="34"/>
        <v>0.39910133223668764</v>
      </c>
      <c r="O132" s="28">
        <f t="shared" si="31"/>
        <v>0.28336194588804825</v>
      </c>
      <c r="P132" s="20">
        <v>30</v>
      </c>
      <c r="Q132" s="87" t="s">
        <v>73</v>
      </c>
      <c r="R132" s="20">
        <v>1</v>
      </c>
      <c r="S132" s="20">
        <v>1</v>
      </c>
      <c r="T132" s="20">
        <v>1</v>
      </c>
      <c r="U132" s="107">
        <v>2</v>
      </c>
      <c r="V132" s="1" t="s">
        <v>121</v>
      </c>
      <c r="W132" s="1">
        <v>30</v>
      </c>
      <c r="X132" s="1">
        <f>W132/30</f>
        <v>1</v>
      </c>
    </row>
    <row r="133" spans="1:24">
      <c r="A133" s="18">
        <v>42390</v>
      </c>
      <c r="B133" s="11">
        <v>0.68125000000000002</v>
      </c>
      <c r="C133" s="9"/>
      <c r="D133" s="111"/>
      <c r="E133" s="8">
        <v>106</v>
      </c>
      <c r="F133" s="14">
        <v>0.6</v>
      </c>
      <c r="G133" s="13">
        <f t="shared" si="36"/>
        <v>1.6666666666666667</v>
      </c>
      <c r="H133" s="62">
        <v>0.6</v>
      </c>
      <c r="I133" s="22">
        <f t="shared" si="30"/>
        <v>1.6666666666666667</v>
      </c>
      <c r="J133" s="22">
        <v>0.56210000000000004</v>
      </c>
      <c r="K133" s="21">
        <f t="shared" si="33"/>
        <v>1.4052500000000001</v>
      </c>
      <c r="L133" s="9">
        <v>60</v>
      </c>
      <c r="M133" s="73">
        <v>60.3</v>
      </c>
      <c r="N133" s="15">
        <f t="shared" si="34"/>
        <v>0.33534168157870053</v>
      </c>
      <c r="O133" s="28">
        <f t="shared" si="31"/>
        <v>0.337018389986594</v>
      </c>
      <c r="P133" s="9">
        <v>30</v>
      </c>
      <c r="Q133" s="52" t="s">
        <v>77</v>
      </c>
      <c r="R133" s="9">
        <v>1</v>
      </c>
      <c r="S133" s="9">
        <v>1</v>
      </c>
      <c r="T133" s="9">
        <v>1</v>
      </c>
      <c r="U133" s="107">
        <v>1</v>
      </c>
      <c r="V133" s="1" t="s">
        <v>121</v>
      </c>
      <c r="W133" s="1">
        <v>30</v>
      </c>
      <c r="X133" s="1">
        <f t="shared" ref="X133:X177" si="37">W133/30</f>
        <v>1</v>
      </c>
    </row>
    <row r="134" spans="1:24" ht="30">
      <c r="A134" s="18">
        <v>42390</v>
      </c>
      <c r="B134" s="11">
        <v>0.68541666666666667</v>
      </c>
      <c r="C134" s="9"/>
      <c r="D134" s="111"/>
      <c r="E134" s="8">
        <v>107</v>
      </c>
      <c r="F134" s="14">
        <v>0.8</v>
      </c>
      <c r="G134" s="13">
        <f t="shared" si="36"/>
        <v>1.25</v>
      </c>
      <c r="H134" s="62">
        <v>0.8</v>
      </c>
      <c r="I134" s="22">
        <f t="shared" si="30"/>
        <v>1.25</v>
      </c>
      <c r="J134" s="14">
        <v>0.99560000000000004</v>
      </c>
      <c r="K134" s="21">
        <f t="shared" si="33"/>
        <v>2.4889999999999999</v>
      </c>
      <c r="L134" s="9">
        <v>60</v>
      </c>
      <c r="M134" s="73">
        <v>46.8</v>
      </c>
      <c r="N134" s="51">
        <f t="shared" si="34"/>
        <v>0.18932860507772958</v>
      </c>
      <c r="O134" s="22">
        <f t="shared" si="31"/>
        <v>0.14767631196062908</v>
      </c>
      <c r="P134" s="9">
        <v>30</v>
      </c>
      <c r="Q134" s="91" t="s">
        <v>80</v>
      </c>
      <c r="R134" s="9">
        <v>1</v>
      </c>
      <c r="S134" s="9">
        <v>1</v>
      </c>
      <c r="T134" s="9">
        <v>1</v>
      </c>
      <c r="U134" s="107">
        <v>1</v>
      </c>
      <c r="V134" s="1" t="s">
        <v>121</v>
      </c>
      <c r="W134" s="1">
        <v>0.1</v>
      </c>
      <c r="X134" s="1">
        <f t="shared" si="37"/>
        <v>3.3333333333333335E-3</v>
      </c>
    </row>
    <row r="135" spans="1:24">
      <c r="A135" s="18">
        <v>42390</v>
      </c>
      <c r="B135" s="11">
        <v>0.68958333333333333</v>
      </c>
      <c r="C135" s="9"/>
      <c r="D135" s="111"/>
      <c r="E135" s="8">
        <v>108</v>
      </c>
      <c r="F135" s="14">
        <v>1</v>
      </c>
      <c r="G135" s="13">
        <f t="shared" si="36"/>
        <v>1</v>
      </c>
      <c r="H135" s="62">
        <v>1</v>
      </c>
      <c r="I135" s="22">
        <f t="shared" si="30"/>
        <v>1</v>
      </c>
      <c r="J135" s="14">
        <v>1.5129999999999999</v>
      </c>
      <c r="K135" s="21">
        <f t="shared" si="33"/>
        <v>3.7824999999999998</v>
      </c>
      <c r="L135" s="9">
        <v>60</v>
      </c>
      <c r="M135" s="73">
        <v>57.4</v>
      </c>
      <c r="N135" s="51">
        <f t="shared" si="34"/>
        <v>0.12458397833138637</v>
      </c>
      <c r="O135" s="22">
        <f t="shared" si="31"/>
        <v>0.11918533927035964</v>
      </c>
      <c r="P135" s="9">
        <v>30</v>
      </c>
      <c r="Q135" s="52" t="s">
        <v>81</v>
      </c>
      <c r="R135" s="9">
        <v>1</v>
      </c>
      <c r="S135" s="9">
        <v>0</v>
      </c>
      <c r="T135" s="9">
        <v>1</v>
      </c>
      <c r="U135" s="107">
        <v>6</v>
      </c>
      <c r="V135" s="1">
        <v>0.19456568496245799</v>
      </c>
      <c r="W135" s="1">
        <v>0.34</v>
      </c>
      <c r="X135" s="1">
        <f t="shared" si="37"/>
        <v>1.1333333333333334E-2</v>
      </c>
    </row>
    <row r="136" spans="1:24">
      <c r="A136" s="18">
        <v>42390</v>
      </c>
      <c r="B136" s="11">
        <v>0.69374999999999998</v>
      </c>
      <c r="C136" s="9"/>
      <c r="D136" s="111"/>
      <c r="E136" s="8">
        <v>109</v>
      </c>
      <c r="F136" s="14">
        <v>1.1499999999999999</v>
      </c>
      <c r="G136" s="13">
        <f t="shared" si="36"/>
        <v>0.86956521739130443</v>
      </c>
      <c r="H136" s="62">
        <v>1.1499999999999999</v>
      </c>
      <c r="I136" s="22">
        <f t="shared" si="30"/>
        <v>0.86956521739130443</v>
      </c>
      <c r="J136" s="14">
        <v>1.9152</v>
      </c>
      <c r="K136" s="21">
        <f t="shared" si="33"/>
        <v>4.7879999999999994</v>
      </c>
      <c r="L136" s="9">
        <v>60</v>
      </c>
      <c r="M136" s="73">
        <v>56.8</v>
      </c>
      <c r="N136" s="51">
        <f t="shared" si="34"/>
        <v>9.8420822480883241E-2</v>
      </c>
      <c r="O136" s="22">
        <f t="shared" si="31"/>
        <v>9.3171711948569463E-2</v>
      </c>
      <c r="P136" s="9">
        <v>30</v>
      </c>
      <c r="Q136" s="52" t="s">
        <v>82</v>
      </c>
      <c r="R136" s="9">
        <v>1</v>
      </c>
      <c r="S136" s="9">
        <v>0</v>
      </c>
      <c r="T136" s="9">
        <v>0</v>
      </c>
      <c r="U136" s="107">
        <v>7</v>
      </c>
      <c r="V136" s="1">
        <v>0.20852122087969399</v>
      </c>
      <c r="W136" s="1">
        <v>0.5</v>
      </c>
      <c r="X136" s="1">
        <f t="shared" si="37"/>
        <v>1.6666666666666666E-2</v>
      </c>
    </row>
    <row r="137" spans="1:24">
      <c r="A137" s="18">
        <v>42390</v>
      </c>
      <c r="B137" s="11">
        <v>0.69791666666666663</v>
      </c>
      <c r="C137" s="9"/>
      <c r="D137" s="111"/>
      <c r="E137" s="8">
        <v>110</v>
      </c>
      <c r="F137" s="51">
        <v>1.3</v>
      </c>
      <c r="G137" s="13">
        <f t="shared" si="36"/>
        <v>0.76923076923076916</v>
      </c>
      <c r="H137" s="62">
        <v>1.3</v>
      </c>
      <c r="I137" s="22">
        <f t="shared" si="30"/>
        <v>0.76923076923076916</v>
      </c>
      <c r="J137" s="14">
        <v>2.3117999999999999</v>
      </c>
      <c r="K137" s="21">
        <f t="shared" si="33"/>
        <v>5.7794999999999996</v>
      </c>
      <c r="L137" s="9">
        <v>60</v>
      </c>
      <c r="M137" s="73">
        <v>41</v>
      </c>
      <c r="N137" s="51">
        <f t="shared" si="34"/>
        <v>8.153627442485839E-2</v>
      </c>
      <c r="O137" s="22">
        <f t="shared" si="31"/>
        <v>5.5716454190319897E-2</v>
      </c>
      <c r="P137" s="9">
        <v>30</v>
      </c>
      <c r="Q137" s="58"/>
      <c r="R137" s="9">
        <v>1</v>
      </c>
      <c r="S137" s="9">
        <v>0</v>
      </c>
      <c r="T137" s="9">
        <v>0</v>
      </c>
      <c r="U137" s="107">
        <v>6</v>
      </c>
      <c r="V137" s="1">
        <v>0.19391857071092</v>
      </c>
      <c r="W137" s="1">
        <v>0.28000000000000003</v>
      </c>
      <c r="X137" s="1">
        <f t="shared" si="37"/>
        <v>9.3333333333333341E-3</v>
      </c>
    </row>
    <row r="138" spans="1:24">
      <c r="A138" s="18">
        <v>42390</v>
      </c>
      <c r="B138" s="11">
        <v>0.70277777777777783</v>
      </c>
      <c r="C138" s="9"/>
      <c r="D138" s="111"/>
      <c r="E138" s="8">
        <v>111</v>
      </c>
      <c r="F138" s="14">
        <v>1.5</v>
      </c>
      <c r="G138" s="13">
        <f t="shared" si="36"/>
        <v>0.66666666666666663</v>
      </c>
      <c r="H138" s="62">
        <v>1.5</v>
      </c>
      <c r="I138" s="22">
        <f t="shared" si="30"/>
        <v>0.66666666666666663</v>
      </c>
      <c r="J138" s="14">
        <v>2.8264999999999998</v>
      </c>
      <c r="K138" s="21">
        <f t="shared" si="33"/>
        <v>7.0662499999999993</v>
      </c>
      <c r="L138" s="9">
        <v>60</v>
      </c>
      <c r="M138" s="73">
        <v>46.6</v>
      </c>
      <c r="N138" s="51">
        <f t="shared" si="34"/>
        <v>6.668868183809927E-2</v>
      </c>
      <c r="O138" s="22">
        <f t="shared" si="31"/>
        <v>5.1794876227590436E-2</v>
      </c>
      <c r="P138" s="9">
        <v>30</v>
      </c>
      <c r="Q138" s="58" t="s">
        <v>83</v>
      </c>
      <c r="R138" s="9">
        <v>1</v>
      </c>
      <c r="S138" s="9">
        <v>0</v>
      </c>
      <c r="T138" s="9">
        <v>0</v>
      </c>
      <c r="U138" s="107">
        <v>7</v>
      </c>
      <c r="V138" s="1">
        <v>0.22199038728484199</v>
      </c>
      <c r="W138" s="1">
        <v>0.48</v>
      </c>
      <c r="X138" s="1">
        <f t="shared" si="37"/>
        <v>1.6E-2</v>
      </c>
    </row>
    <row r="139" spans="1:24" ht="60">
      <c r="A139" s="18">
        <v>42390</v>
      </c>
      <c r="B139" s="11">
        <v>0.70763888888888893</v>
      </c>
      <c r="C139" s="9"/>
      <c r="D139" s="111"/>
      <c r="E139" s="8">
        <v>112</v>
      </c>
      <c r="F139" s="14">
        <v>0.6</v>
      </c>
      <c r="G139" s="13">
        <f t="shared" si="36"/>
        <v>1.6666666666666667</v>
      </c>
      <c r="H139" s="62">
        <v>0.6</v>
      </c>
      <c r="I139" s="22">
        <f t="shared" si="30"/>
        <v>1.6666666666666667</v>
      </c>
      <c r="J139" s="22">
        <v>0.56210000000000004</v>
      </c>
      <c r="K139" s="21">
        <f t="shared" si="33"/>
        <v>1.4052500000000001</v>
      </c>
      <c r="L139" s="9">
        <v>60</v>
      </c>
      <c r="M139" s="73">
        <v>51.3</v>
      </c>
      <c r="N139" s="15">
        <f t="shared" si="34"/>
        <v>0.33534168157870053</v>
      </c>
      <c r="O139" s="28">
        <f t="shared" si="31"/>
        <v>0.28671713774978896</v>
      </c>
      <c r="P139" s="9">
        <v>30</v>
      </c>
      <c r="Q139" s="90" t="s">
        <v>79</v>
      </c>
      <c r="R139" s="9">
        <v>1</v>
      </c>
      <c r="S139" s="9">
        <v>1</v>
      </c>
      <c r="T139" s="9">
        <v>1</v>
      </c>
      <c r="U139" s="107">
        <v>1</v>
      </c>
      <c r="V139" s="1" t="s">
        <v>121</v>
      </c>
      <c r="W139" s="1">
        <v>30</v>
      </c>
      <c r="X139" s="1">
        <f t="shared" si="37"/>
        <v>1</v>
      </c>
    </row>
    <row r="140" spans="1:24">
      <c r="A140" s="10">
        <v>42391</v>
      </c>
      <c r="B140" s="11">
        <v>0.40138888888888885</v>
      </c>
      <c r="C140" s="9"/>
      <c r="D140" s="111"/>
      <c r="E140" s="8">
        <v>113</v>
      </c>
      <c r="F140" s="13">
        <v>1</v>
      </c>
      <c r="G140" s="13">
        <f t="shared" si="36"/>
        <v>1</v>
      </c>
      <c r="H140" s="62">
        <v>1</v>
      </c>
      <c r="I140" s="22">
        <f t="shared" si="30"/>
        <v>1</v>
      </c>
      <c r="J140" s="14">
        <v>1.5129999999999999</v>
      </c>
      <c r="K140" s="21">
        <f t="shared" si="33"/>
        <v>3.7824999999999998</v>
      </c>
      <c r="L140" s="9">
        <v>60</v>
      </c>
      <c r="M140" s="73">
        <v>51.6</v>
      </c>
      <c r="N140" s="51">
        <f t="shared" si="34"/>
        <v>0.12458397833138637</v>
      </c>
      <c r="O140" s="22">
        <f t="shared" si="31"/>
        <v>0.10714222136499228</v>
      </c>
      <c r="P140" s="9">
        <v>30</v>
      </c>
      <c r="Q140" s="58" t="s">
        <v>84</v>
      </c>
      <c r="R140" s="9">
        <v>1</v>
      </c>
      <c r="S140" s="9">
        <v>0</v>
      </c>
      <c r="T140" s="9">
        <v>0</v>
      </c>
      <c r="U140" s="107">
        <v>6</v>
      </c>
      <c r="V140" s="1">
        <v>0.19382903401745299</v>
      </c>
      <c r="W140" s="1">
        <v>0.32</v>
      </c>
      <c r="X140" s="1">
        <f t="shared" si="37"/>
        <v>1.0666666666666666E-2</v>
      </c>
    </row>
    <row r="141" spans="1:24" s="7" customFormat="1" ht="16" thickBot="1">
      <c r="A141" s="23">
        <v>42391</v>
      </c>
      <c r="B141" s="33">
        <v>0.40625</v>
      </c>
      <c r="C141" s="25"/>
      <c r="D141" s="111"/>
      <c r="E141" s="24">
        <v>114</v>
      </c>
      <c r="F141" s="26">
        <v>1.3</v>
      </c>
      <c r="G141" s="26">
        <f t="shared" si="36"/>
        <v>0.76923076923076916</v>
      </c>
      <c r="H141" s="63">
        <v>1.3</v>
      </c>
      <c r="I141" s="40">
        <f t="shared" si="30"/>
        <v>0.76923076923076916</v>
      </c>
      <c r="J141" s="27">
        <v>2.3117999999999999</v>
      </c>
      <c r="K141" s="49">
        <f t="shared" si="33"/>
        <v>5.7794999999999996</v>
      </c>
      <c r="L141" s="25">
        <v>60</v>
      </c>
      <c r="M141" s="74">
        <v>45.9</v>
      </c>
      <c r="N141" s="69">
        <f t="shared" si="34"/>
        <v>8.153627442485839E-2</v>
      </c>
      <c r="O141" s="40">
        <f t="shared" si="31"/>
        <v>6.2375249935016662E-2</v>
      </c>
      <c r="P141" s="25">
        <v>30</v>
      </c>
      <c r="Q141" s="59" t="s">
        <v>78</v>
      </c>
      <c r="R141" s="25">
        <v>1</v>
      </c>
      <c r="S141" s="25">
        <v>0</v>
      </c>
      <c r="T141" s="25">
        <v>0</v>
      </c>
      <c r="U141" s="108">
        <v>6</v>
      </c>
      <c r="V141" s="103">
        <v>0.193204584809923</v>
      </c>
      <c r="W141" s="103">
        <v>0.28000000000000003</v>
      </c>
      <c r="X141" s="103">
        <f t="shared" si="37"/>
        <v>9.3333333333333341E-3</v>
      </c>
    </row>
    <row r="142" spans="1:24" ht="45">
      <c r="A142" s="10">
        <v>42391</v>
      </c>
      <c r="B142" s="11">
        <v>0.41041666666666665</v>
      </c>
      <c r="C142" s="9">
        <v>12</v>
      </c>
      <c r="D142" s="111"/>
      <c r="E142" s="8">
        <v>115</v>
      </c>
      <c r="F142" s="14">
        <v>0.8</v>
      </c>
      <c r="G142" s="13">
        <f t="shared" si="36"/>
        <v>1.25</v>
      </c>
      <c r="H142" s="62">
        <v>0.8</v>
      </c>
      <c r="I142" s="22">
        <f t="shared" si="30"/>
        <v>1.25</v>
      </c>
      <c r="J142" s="14">
        <v>0.99560000000000004</v>
      </c>
      <c r="K142" s="21">
        <f t="shared" si="33"/>
        <v>2.4889999999999999</v>
      </c>
      <c r="L142" s="20">
        <v>80</v>
      </c>
      <c r="M142" s="73">
        <v>62.5</v>
      </c>
      <c r="N142" s="51">
        <f t="shared" si="34"/>
        <v>0.25243814010363946</v>
      </c>
      <c r="O142" s="22">
        <f t="shared" si="31"/>
        <v>0.19721729695596832</v>
      </c>
      <c r="P142" s="9">
        <v>30</v>
      </c>
      <c r="Q142" s="91" t="s">
        <v>85</v>
      </c>
      <c r="R142" s="9">
        <v>1</v>
      </c>
      <c r="S142" s="9">
        <v>1</v>
      </c>
      <c r="T142" s="9">
        <v>1</v>
      </c>
      <c r="U142" s="107">
        <v>3</v>
      </c>
      <c r="V142" s="1">
        <v>1.123046875</v>
      </c>
      <c r="W142" s="1">
        <v>1.36</v>
      </c>
      <c r="X142" s="1">
        <f t="shared" si="37"/>
        <v>4.5333333333333337E-2</v>
      </c>
    </row>
    <row r="143" spans="1:24" ht="30">
      <c r="A143" s="10">
        <v>42391</v>
      </c>
      <c r="B143" s="11">
        <v>0.41666666666666669</v>
      </c>
      <c r="C143" s="9"/>
      <c r="D143" s="111"/>
      <c r="E143" s="8">
        <v>116</v>
      </c>
      <c r="F143" s="14">
        <v>1</v>
      </c>
      <c r="G143" s="13">
        <f t="shared" si="36"/>
        <v>1</v>
      </c>
      <c r="H143" s="62">
        <v>1</v>
      </c>
      <c r="I143" s="22">
        <f t="shared" si="30"/>
        <v>1</v>
      </c>
      <c r="J143" s="14">
        <v>1.5129999999999999</v>
      </c>
      <c r="K143" s="21">
        <f t="shared" si="33"/>
        <v>3.7824999999999998</v>
      </c>
      <c r="L143" s="20">
        <v>80</v>
      </c>
      <c r="M143" s="73">
        <v>63</v>
      </c>
      <c r="N143" s="51">
        <f t="shared" si="34"/>
        <v>0.16611197110851519</v>
      </c>
      <c r="O143" s="22">
        <f t="shared" si="31"/>
        <v>0.13081317724795571</v>
      </c>
      <c r="P143" s="9">
        <v>30</v>
      </c>
      <c r="Q143" s="91" t="s">
        <v>86</v>
      </c>
      <c r="R143" s="9">
        <v>1</v>
      </c>
      <c r="S143" s="9">
        <v>1</v>
      </c>
      <c r="T143" s="9">
        <v>1</v>
      </c>
      <c r="U143" s="107">
        <v>6</v>
      </c>
      <c r="V143" s="1">
        <v>0.19967414472745401</v>
      </c>
      <c r="W143" s="1">
        <v>0.4</v>
      </c>
      <c r="X143" s="1">
        <f t="shared" si="37"/>
        <v>1.3333333333333334E-2</v>
      </c>
    </row>
    <row r="144" spans="1:24" ht="30">
      <c r="A144" s="10">
        <v>42391</v>
      </c>
      <c r="B144" s="11">
        <v>0.42152777777777778</v>
      </c>
      <c r="C144" s="9"/>
      <c r="D144" s="111"/>
      <c r="E144" s="8">
        <v>117</v>
      </c>
      <c r="F144" s="14">
        <v>1.1499999999999999</v>
      </c>
      <c r="G144" s="13">
        <f t="shared" si="36"/>
        <v>0.86956521739130443</v>
      </c>
      <c r="H144" s="62">
        <v>1.1499999999999999</v>
      </c>
      <c r="I144" s="22">
        <f t="shared" si="30"/>
        <v>0.86956521739130443</v>
      </c>
      <c r="J144" s="14">
        <v>1.9152</v>
      </c>
      <c r="K144" s="21">
        <f t="shared" si="33"/>
        <v>4.7879999999999994</v>
      </c>
      <c r="L144" s="20">
        <v>80</v>
      </c>
      <c r="M144" s="73">
        <v>78</v>
      </c>
      <c r="N144" s="51">
        <f t="shared" si="34"/>
        <v>0.13122776330784433</v>
      </c>
      <c r="O144" s="22">
        <f t="shared" si="31"/>
        <v>0.12794706922514823</v>
      </c>
      <c r="P144" s="9">
        <v>30</v>
      </c>
      <c r="Q144" s="91" t="s">
        <v>118</v>
      </c>
      <c r="R144" s="9">
        <v>1</v>
      </c>
      <c r="S144" s="9">
        <v>1</v>
      </c>
      <c r="T144" s="9">
        <v>0</v>
      </c>
      <c r="U144" s="107">
        <v>7</v>
      </c>
      <c r="V144" s="1">
        <v>0.20110899773641899</v>
      </c>
      <c r="W144" s="1">
        <v>0.74</v>
      </c>
      <c r="X144" s="1">
        <f t="shared" si="37"/>
        <v>2.4666666666666667E-2</v>
      </c>
    </row>
    <row r="145" spans="1:24">
      <c r="A145" s="10">
        <v>42391</v>
      </c>
      <c r="B145" s="11">
        <v>0.4284722222222222</v>
      </c>
      <c r="C145" s="9"/>
      <c r="D145" s="111"/>
      <c r="E145" s="8">
        <v>118</v>
      </c>
      <c r="F145" s="51">
        <v>1.3</v>
      </c>
      <c r="G145" s="13">
        <f t="shared" si="36"/>
        <v>0.76923076923076916</v>
      </c>
      <c r="H145" s="62">
        <v>1.3</v>
      </c>
      <c r="I145" s="22">
        <f t="shared" si="30"/>
        <v>0.76923076923076916</v>
      </c>
      <c r="J145" s="14">
        <v>2.3117999999999999</v>
      </c>
      <c r="K145" s="21">
        <f t="shared" si="33"/>
        <v>5.7794999999999996</v>
      </c>
      <c r="L145" s="20">
        <v>80</v>
      </c>
      <c r="M145" s="73">
        <v>56.1</v>
      </c>
      <c r="N145" s="51">
        <f t="shared" si="34"/>
        <v>0.10871503256647785</v>
      </c>
      <c r="O145" s="22">
        <f t="shared" si="31"/>
        <v>7.6236416587242589E-2</v>
      </c>
      <c r="P145" s="9">
        <v>30</v>
      </c>
      <c r="Q145" s="58" t="s">
        <v>88</v>
      </c>
      <c r="R145" s="9">
        <v>1</v>
      </c>
      <c r="S145" s="9">
        <v>0</v>
      </c>
      <c r="T145" s="9">
        <v>0</v>
      </c>
      <c r="U145" s="107">
        <v>6</v>
      </c>
      <c r="V145" s="1">
        <v>0.19332915256286301</v>
      </c>
      <c r="W145" s="1">
        <v>0.26</v>
      </c>
      <c r="X145" s="1">
        <f t="shared" si="37"/>
        <v>8.6666666666666663E-3</v>
      </c>
    </row>
    <row r="146" spans="1:24">
      <c r="A146" s="10">
        <v>42391</v>
      </c>
      <c r="B146" s="11">
        <v>0.43333333333333335</v>
      </c>
      <c r="C146" s="9"/>
      <c r="D146" s="111"/>
      <c r="E146" s="8">
        <v>119</v>
      </c>
      <c r="F146" s="14">
        <v>1.5</v>
      </c>
      <c r="G146" s="13">
        <f t="shared" si="36"/>
        <v>0.66666666666666663</v>
      </c>
      <c r="H146" s="62">
        <v>1.5</v>
      </c>
      <c r="I146" s="22">
        <f t="shared" si="30"/>
        <v>0.66666666666666663</v>
      </c>
      <c r="J146" s="14">
        <v>2.8264999999999998</v>
      </c>
      <c r="K146" s="21">
        <f t="shared" si="33"/>
        <v>7.0662499999999993</v>
      </c>
      <c r="L146" s="20">
        <v>80</v>
      </c>
      <c r="M146" s="73">
        <v>62.1</v>
      </c>
      <c r="N146" s="51">
        <f t="shared" si="34"/>
        <v>8.8918242450799032E-2</v>
      </c>
      <c r="O146" s="22">
        <f t="shared" si="31"/>
        <v>6.902278570243274E-2</v>
      </c>
      <c r="P146" s="9">
        <v>30</v>
      </c>
      <c r="Q146" s="58" t="s">
        <v>87</v>
      </c>
      <c r="R146" s="9">
        <v>1</v>
      </c>
      <c r="S146" s="9">
        <v>0</v>
      </c>
      <c r="T146" s="9">
        <v>0</v>
      </c>
      <c r="U146" s="107">
        <v>7</v>
      </c>
      <c r="V146" s="1">
        <v>0.222608400612472</v>
      </c>
      <c r="W146" s="1">
        <v>0.46</v>
      </c>
      <c r="X146" s="1">
        <f t="shared" si="37"/>
        <v>1.5333333333333334E-2</v>
      </c>
    </row>
    <row r="147" spans="1:24" ht="45">
      <c r="A147" s="10">
        <v>42391</v>
      </c>
      <c r="B147" s="11">
        <v>0.4368055555555555</v>
      </c>
      <c r="C147" s="9"/>
      <c r="D147" s="111"/>
      <c r="E147" s="8">
        <v>120</v>
      </c>
      <c r="F147" s="14">
        <v>0.8</v>
      </c>
      <c r="G147" s="13">
        <f t="shared" si="36"/>
        <v>1.25</v>
      </c>
      <c r="H147" s="62">
        <v>0.8</v>
      </c>
      <c r="I147" s="22">
        <f t="shared" si="30"/>
        <v>1.25</v>
      </c>
      <c r="J147" s="14">
        <v>0.99560000000000004</v>
      </c>
      <c r="K147" s="21">
        <f t="shared" si="33"/>
        <v>2.4889999999999999</v>
      </c>
      <c r="L147" s="20">
        <v>80</v>
      </c>
      <c r="M147" s="73">
        <v>62.4</v>
      </c>
      <c r="N147" s="14">
        <f t="shared" si="34"/>
        <v>0.25243814010363946</v>
      </c>
      <c r="O147" s="22">
        <f t="shared" si="31"/>
        <v>0.19690174928083878</v>
      </c>
      <c r="P147" s="9">
        <v>30</v>
      </c>
      <c r="Q147" s="90" t="s">
        <v>90</v>
      </c>
      <c r="R147" s="9">
        <v>1</v>
      </c>
      <c r="S147" s="9">
        <v>1</v>
      </c>
      <c r="T147" s="9">
        <v>1</v>
      </c>
      <c r="U147" s="107">
        <v>2</v>
      </c>
      <c r="V147" s="1">
        <v>1.2814252804487201</v>
      </c>
      <c r="W147" s="1">
        <v>0.56000000000000005</v>
      </c>
      <c r="X147" s="1">
        <f t="shared" si="37"/>
        <v>1.8666666666666668E-2</v>
      </c>
    </row>
    <row r="148" spans="1:24">
      <c r="A148" s="10">
        <v>42391</v>
      </c>
      <c r="B148" s="11">
        <v>0.44375000000000003</v>
      </c>
      <c r="C148" s="9"/>
      <c r="D148" s="111"/>
      <c r="E148" s="8">
        <v>121</v>
      </c>
      <c r="F148" s="13">
        <v>1</v>
      </c>
      <c r="G148" s="13">
        <f t="shared" si="36"/>
        <v>1</v>
      </c>
      <c r="H148" s="62">
        <v>1</v>
      </c>
      <c r="I148" s="22">
        <f t="shared" si="30"/>
        <v>1</v>
      </c>
      <c r="J148" s="14">
        <v>1.5129999999999999</v>
      </c>
      <c r="K148" s="21">
        <f t="shared" si="33"/>
        <v>3.7824999999999998</v>
      </c>
      <c r="L148" s="20">
        <v>80</v>
      </c>
      <c r="M148" s="73">
        <v>63.3</v>
      </c>
      <c r="N148" s="51">
        <f t="shared" si="34"/>
        <v>0.16611197110851519</v>
      </c>
      <c r="O148" s="22">
        <f t="shared" si="31"/>
        <v>0.13143609713961263</v>
      </c>
      <c r="P148" s="9">
        <v>30</v>
      </c>
      <c r="Q148" s="58" t="s">
        <v>91</v>
      </c>
      <c r="R148" s="9">
        <v>1</v>
      </c>
      <c r="S148" s="9">
        <v>1</v>
      </c>
      <c r="T148" s="9">
        <v>1</v>
      </c>
      <c r="U148" s="107">
        <v>6</v>
      </c>
      <c r="V148" s="1">
        <v>0.19467395746382901</v>
      </c>
      <c r="W148" s="1">
        <v>1.3</v>
      </c>
      <c r="X148" s="1">
        <f t="shared" si="37"/>
        <v>4.3333333333333335E-2</v>
      </c>
    </row>
    <row r="149" spans="1:24" s="7" customFormat="1" ht="16" thickBot="1">
      <c r="A149" s="23">
        <v>42391</v>
      </c>
      <c r="B149" s="33">
        <v>0.45069444444444445</v>
      </c>
      <c r="C149" s="25"/>
      <c r="D149" s="111"/>
      <c r="E149" s="24">
        <v>122</v>
      </c>
      <c r="F149" s="26">
        <v>1.3</v>
      </c>
      <c r="G149" s="26">
        <f t="shared" si="36"/>
        <v>0.76923076923076916</v>
      </c>
      <c r="H149" s="63">
        <v>1.3</v>
      </c>
      <c r="I149" s="40">
        <f t="shared" si="30"/>
        <v>0.76923076923076916</v>
      </c>
      <c r="J149" s="27">
        <v>2.3117999999999999</v>
      </c>
      <c r="K149" s="49">
        <f t="shared" si="33"/>
        <v>5.7794999999999996</v>
      </c>
      <c r="L149" s="48">
        <v>80</v>
      </c>
      <c r="M149" s="74">
        <v>56.4</v>
      </c>
      <c r="N149" s="69">
        <f t="shared" si="34"/>
        <v>0.10871503256647785</v>
      </c>
      <c r="O149" s="40">
        <f t="shared" si="31"/>
        <v>7.6644097959366872E-2</v>
      </c>
      <c r="P149" s="25">
        <v>30</v>
      </c>
      <c r="Q149" s="59" t="s">
        <v>89</v>
      </c>
      <c r="R149" s="25">
        <v>1</v>
      </c>
      <c r="S149" s="25">
        <v>0</v>
      </c>
      <c r="T149" s="25">
        <v>0</v>
      </c>
      <c r="U149" s="108">
        <v>6</v>
      </c>
      <c r="V149" s="103">
        <v>0.193489547324392</v>
      </c>
      <c r="W149" s="103">
        <v>0.22</v>
      </c>
      <c r="X149" s="103">
        <f t="shared" si="37"/>
        <v>7.3333333333333332E-3</v>
      </c>
    </row>
    <row r="150" spans="1:24" ht="30">
      <c r="A150" s="18">
        <v>42391</v>
      </c>
      <c r="B150" s="30">
        <v>0.4597222222222222</v>
      </c>
      <c r="C150" s="20">
        <v>13</v>
      </c>
      <c r="D150" s="111"/>
      <c r="E150" s="19">
        <v>123</v>
      </c>
      <c r="F150" s="22">
        <v>0.55000000000000004</v>
      </c>
      <c r="G150" s="21">
        <f t="shared" si="36"/>
        <v>1.8181818181818181</v>
      </c>
      <c r="H150" s="64">
        <v>0.55000000000000004</v>
      </c>
      <c r="I150" s="22">
        <f t="shared" ref="I150:I177" si="38">1/H150</f>
        <v>1.8181818181818181</v>
      </c>
      <c r="J150" s="22">
        <v>0.4723</v>
      </c>
      <c r="K150" s="21">
        <f>J150/0.4</f>
        <v>1.18075</v>
      </c>
      <c r="L150" s="20">
        <v>40</v>
      </c>
      <c r="M150" s="78">
        <v>44.1</v>
      </c>
      <c r="N150" s="89">
        <f>PI()/J150*L150*0.001</f>
        <v>0.26606755482445849</v>
      </c>
      <c r="O150" s="28">
        <f t="shared" ref="O150:O177" si="39">PI()/J150*M150*0.001</f>
        <v>0.29333947919396547</v>
      </c>
      <c r="P150" s="20">
        <v>60</v>
      </c>
      <c r="Q150" s="87" t="s">
        <v>92</v>
      </c>
      <c r="R150" s="20">
        <v>1</v>
      </c>
      <c r="S150" s="20">
        <v>1</v>
      </c>
      <c r="T150" s="20">
        <v>1</v>
      </c>
      <c r="U150" s="107">
        <v>1</v>
      </c>
      <c r="V150" s="1" t="s">
        <v>121</v>
      </c>
      <c r="W150" s="1">
        <v>30</v>
      </c>
      <c r="X150" s="1">
        <f t="shared" si="37"/>
        <v>1</v>
      </c>
    </row>
    <row r="151" spans="1:24">
      <c r="A151" s="10">
        <v>42391</v>
      </c>
      <c r="B151" s="11">
        <v>0.46597222222222223</v>
      </c>
      <c r="C151" s="9"/>
      <c r="D151" s="111"/>
      <c r="E151" s="8">
        <v>124</v>
      </c>
      <c r="F151" s="14">
        <v>0.6</v>
      </c>
      <c r="G151" s="13">
        <f t="shared" si="36"/>
        <v>1.6666666666666667</v>
      </c>
      <c r="H151" s="62">
        <v>0.6</v>
      </c>
      <c r="I151" s="22">
        <f t="shared" si="38"/>
        <v>1.6666666666666667</v>
      </c>
      <c r="J151" s="22">
        <v>0.56210000000000004</v>
      </c>
      <c r="K151" s="21">
        <f t="shared" si="33"/>
        <v>1.4052500000000001</v>
      </c>
      <c r="L151" s="9">
        <v>40</v>
      </c>
      <c r="M151" s="73">
        <v>38.5</v>
      </c>
      <c r="N151" s="51">
        <f t="shared" ref="N151:N177" si="40">PI()/J151*L151*0.001</f>
        <v>0.223561121052467</v>
      </c>
      <c r="O151" s="105">
        <f t="shared" si="39"/>
        <v>0.2151775790129995</v>
      </c>
      <c r="P151" s="9">
        <v>60</v>
      </c>
      <c r="Q151" s="52" t="s">
        <v>93</v>
      </c>
      <c r="R151" s="9">
        <v>1</v>
      </c>
      <c r="S151" s="9">
        <v>0</v>
      </c>
      <c r="T151" s="9">
        <v>1</v>
      </c>
      <c r="U151" s="107">
        <v>1</v>
      </c>
      <c r="V151" s="1" t="s">
        <v>121</v>
      </c>
      <c r="W151" s="1">
        <v>0.1</v>
      </c>
      <c r="X151" s="1">
        <f t="shared" si="37"/>
        <v>3.3333333333333335E-3</v>
      </c>
    </row>
    <row r="152" spans="1:24">
      <c r="A152" s="10">
        <v>42391</v>
      </c>
      <c r="B152" s="11">
        <v>0.47083333333333338</v>
      </c>
      <c r="C152" s="9"/>
      <c r="D152" s="111"/>
      <c r="E152" s="8">
        <v>125</v>
      </c>
      <c r="F152" s="14">
        <v>0.8</v>
      </c>
      <c r="G152" s="13">
        <f t="shared" si="36"/>
        <v>1.25</v>
      </c>
      <c r="H152" s="62">
        <v>0.8</v>
      </c>
      <c r="I152" s="22">
        <f t="shared" si="38"/>
        <v>1.25</v>
      </c>
      <c r="J152" s="14">
        <v>0.99560000000000004</v>
      </c>
      <c r="K152" s="21">
        <f t="shared" si="33"/>
        <v>2.4889999999999999</v>
      </c>
      <c r="L152" s="9">
        <v>40</v>
      </c>
      <c r="M152" s="73">
        <v>39.9</v>
      </c>
      <c r="N152" s="51">
        <f t="shared" si="40"/>
        <v>0.12621907005181973</v>
      </c>
      <c r="O152" s="22">
        <f t="shared" si="39"/>
        <v>0.12590352237669017</v>
      </c>
      <c r="P152" s="9">
        <v>60</v>
      </c>
      <c r="Q152" s="52" t="s">
        <v>94</v>
      </c>
      <c r="R152" s="9">
        <v>0</v>
      </c>
      <c r="S152" s="9">
        <v>0</v>
      </c>
      <c r="T152" s="9">
        <v>1</v>
      </c>
      <c r="U152" s="107">
        <v>0</v>
      </c>
      <c r="V152" s="1">
        <v>0</v>
      </c>
      <c r="W152" s="106" t="s">
        <v>121</v>
      </c>
      <c r="X152" s="1" t="e">
        <f t="shared" si="37"/>
        <v>#VALUE!</v>
      </c>
    </row>
    <row r="153" spans="1:24">
      <c r="A153" s="10">
        <v>42391</v>
      </c>
      <c r="B153" s="11">
        <v>0.55069444444444449</v>
      </c>
      <c r="C153" s="9"/>
      <c r="D153" s="111"/>
      <c r="E153" s="8">
        <v>126</v>
      </c>
      <c r="F153" s="14">
        <v>1</v>
      </c>
      <c r="G153" s="13">
        <f t="shared" si="36"/>
        <v>1</v>
      </c>
      <c r="H153" s="62">
        <v>1</v>
      </c>
      <c r="I153" s="22">
        <f t="shared" si="38"/>
        <v>1</v>
      </c>
      <c r="J153" s="14">
        <v>1.5129999999999999</v>
      </c>
      <c r="K153" s="21">
        <f t="shared" si="33"/>
        <v>3.7824999999999998</v>
      </c>
      <c r="L153" s="9">
        <v>40</v>
      </c>
      <c r="M153" s="73">
        <v>29.2</v>
      </c>
      <c r="N153" s="51">
        <f t="shared" si="40"/>
        <v>8.3055985554257597E-2</v>
      </c>
      <c r="O153" s="22">
        <f t="shared" si="39"/>
        <v>6.0630869454608043E-2</v>
      </c>
      <c r="P153" s="9">
        <v>60</v>
      </c>
      <c r="Q153" s="52"/>
      <c r="R153" s="9">
        <v>0</v>
      </c>
      <c r="S153" s="9">
        <v>0</v>
      </c>
      <c r="T153" s="9">
        <v>0</v>
      </c>
      <c r="U153" s="107">
        <v>0</v>
      </c>
      <c r="V153" s="1">
        <v>0</v>
      </c>
      <c r="W153" s="106" t="s">
        <v>121</v>
      </c>
      <c r="X153" s="1" t="e">
        <f t="shared" si="37"/>
        <v>#VALUE!</v>
      </c>
    </row>
    <row r="154" spans="1:24">
      <c r="A154" s="10">
        <v>42391</v>
      </c>
      <c r="B154" s="11">
        <v>0.5541666666666667</v>
      </c>
      <c r="C154" s="9"/>
      <c r="D154" s="111"/>
      <c r="E154" s="8">
        <v>127</v>
      </c>
      <c r="F154" s="14">
        <v>1.1499999999999999</v>
      </c>
      <c r="G154" s="13">
        <f t="shared" si="36"/>
        <v>0.86956521739130443</v>
      </c>
      <c r="H154" s="62">
        <v>1.1499999999999999</v>
      </c>
      <c r="I154" s="22">
        <f t="shared" si="38"/>
        <v>0.86956521739130443</v>
      </c>
      <c r="J154" s="14">
        <v>1.9152</v>
      </c>
      <c r="K154" s="21">
        <f t="shared" si="33"/>
        <v>4.7879999999999994</v>
      </c>
      <c r="L154" s="9">
        <v>40</v>
      </c>
      <c r="M154" s="73">
        <v>36.9</v>
      </c>
      <c r="N154" s="51">
        <f t="shared" si="40"/>
        <v>6.5613881653922165E-2</v>
      </c>
      <c r="O154" s="22">
        <f t="shared" si="39"/>
        <v>6.0528805825743194E-2</v>
      </c>
      <c r="P154" s="9">
        <v>60</v>
      </c>
      <c r="Q154" s="52"/>
      <c r="R154" s="9">
        <v>0</v>
      </c>
      <c r="S154" s="9">
        <v>0</v>
      </c>
      <c r="T154" s="9">
        <v>0</v>
      </c>
      <c r="U154" s="107">
        <v>0</v>
      </c>
      <c r="V154" s="1">
        <v>0</v>
      </c>
      <c r="W154" s="106" t="s">
        <v>121</v>
      </c>
      <c r="X154" s="1" t="e">
        <f t="shared" si="37"/>
        <v>#VALUE!</v>
      </c>
    </row>
    <row r="155" spans="1:24">
      <c r="A155" s="10">
        <v>42391</v>
      </c>
      <c r="B155" s="11">
        <v>0.55902777777777779</v>
      </c>
      <c r="C155" s="9"/>
      <c r="D155" s="111"/>
      <c r="E155" s="8">
        <v>128</v>
      </c>
      <c r="F155" s="51">
        <v>1.3</v>
      </c>
      <c r="G155" s="13">
        <f t="shared" si="36"/>
        <v>0.76923076923076916</v>
      </c>
      <c r="H155" s="62">
        <v>1.3</v>
      </c>
      <c r="I155" s="22">
        <f t="shared" si="38"/>
        <v>0.76923076923076916</v>
      </c>
      <c r="J155" s="14">
        <v>2.3117999999999999</v>
      </c>
      <c r="K155" s="21">
        <f t="shared" si="33"/>
        <v>5.7794999999999996</v>
      </c>
      <c r="L155" s="9">
        <v>40</v>
      </c>
      <c r="M155" s="73">
        <v>24.1</v>
      </c>
      <c r="N155" s="51">
        <f t="shared" si="40"/>
        <v>5.4357516283238927E-2</v>
      </c>
      <c r="O155" s="22">
        <f t="shared" si="39"/>
        <v>3.2750403560651453E-2</v>
      </c>
      <c r="P155" s="9">
        <v>60</v>
      </c>
      <c r="Q155" s="58"/>
      <c r="R155" s="9">
        <v>0</v>
      </c>
      <c r="S155" s="9">
        <v>0</v>
      </c>
      <c r="T155" s="9">
        <v>0</v>
      </c>
      <c r="U155" s="107">
        <v>0</v>
      </c>
      <c r="V155" s="1">
        <v>0</v>
      </c>
      <c r="W155" s="106" t="s">
        <v>121</v>
      </c>
      <c r="X155" s="1" t="e">
        <f t="shared" si="37"/>
        <v>#VALUE!</v>
      </c>
    </row>
    <row r="156" spans="1:24">
      <c r="A156" s="10">
        <v>42391</v>
      </c>
      <c r="B156" s="11">
        <v>0.56527777777777777</v>
      </c>
      <c r="C156" s="9"/>
      <c r="D156" s="111"/>
      <c r="E156" s="8">
        <v>129</v>
      </c>
      <c r="F156" s="14">
        <v>1.5</v>
      </c>
      <c r="G156" s="13">
        <f t="shared" si="36"/>
        <v>0.66666666666666663</v>
      </c>
      <c r="H156" s="62">
        <v>1.5</v>
      </c>
      <c r="I156" s="22">
        <f t="shared" si="38"/>
        <v>0.66666666666666663</v>
      </c>
      <c r="J156" s="14">
        <v>2.8264999999999998</v>
      </c>
      <c r="K156" s="21">
        <f t="shared" si="33"/>
        <v>7.0662499999999993</v>
      </c>
      <c r="L156" s="9">
        <v>40</v>
      </c>
      <c r="M156" s="73">
        <v>28.3</v>
      </c>
      <c r="N156" s="51">
        <f t="shared" si="40"/>
        <v>4.4459121225399516E-2</v>
      </c>
      <c r="O156" s="22">
        <f t="shared" si="39"/>
        <v>3.1454828266970158E-2</v>
      </c>
      <c r="P156" s="9">
        <v>60</v>
      </c>
      <c r="Q156" s="58"/>
      <c r="R156" s="9">
        <v>0</v>
      </c>
      <c r="S156" s="9">
        <v>0</v>
      </c>
      <c r="T156" s="9">
        <v>0</v>
      </c>
      <c r="U156" s="107">
        <v>0</v>
      </c>
      <c r="V156" s="1">
        <v>0</v>
      </c>
      <c r="W156" s="106" t="s">
        <v>121</v>
      </c>
      <c r="X156" s="1" t="e">
        <f t="shared" si="37"/>
        <v>#VALUE!</v>
      </c>
    </row>
    <row r="157" spans="1:24" ht="30">
      <c r="A157" s="10">
        <v>42391</v>
      </c>
      <c r="B157" s="11">
        <v>0.5708333333333333</v>
      </c>
      <c r="C157" s="9"/>
      <c r="D157" s="111"/>
      <c r="E157" s="8">
        <v>130</v>
      </c>
      <c r="F157" s="14">
        <v>0.6</v>
      </c>
      <c r="G157" s="13">
        <f t="shared" si="36"/>
        <v>1.6666666666666667</v>
      </c>
      <c r="H157" s="62">
        <v>0.6</v>
      </c>
      <c r="I157" s="22">
        <f t="shared" si="38"/>
        <v>1.6666666666666667</v>
      </c>
      <c r="J157" s="22">
        <v>0.56210000000000004</v>
      </c>
      <c r="K157" s="21">
        <f t="shared" si="33"/>
        <v>1.4052500000000001</v>
      </c>
      <c r="L157" s="9">
        <v>40</v>
      </c>
      <c r="M157" s="73">
        <v>34.6</v>
      </c>
      <c r="N157" s="51">
        <f t="shared" si="40"/>
        <v>0.223561121052467</v>
      </c>
      <c r="O157" s="105">
        <f t="shared" si="39"/>
        <v>0.19338036971038397</v>
      </c>
      <c r="P157" s="9">
        <v>60</v>
      </c>
      <c r="Q157" s="90" t="s">
        <v>97</v>
      </c>
      <c r="R157" s="9">
        <v>1</v>
      </c>
      <c r="S157" s="9">
        <v>1</v>
      </c>
      <c r="T157" s="9">
        <v>1</v>
      </c>
      <c r="U157" s="107">
        <v>1</v>
      </c>
      <c r="V157" s="1" t="s">
        <v>121</v>
      </c>
      <c r="W157" s="1">
        <v>0.2</v>
      </c>
      <c r="X157" s="1">
        <f t="shared" si="37"/>
        <v>6.6666666666666671E-3</v>
      </c>
    </row>
    <row r="158" spans="1:24">
      <c r="A158" s="10">
        <v>42391</v>
      </c>
      <c r="B158" s="11">
        <v>0.57708333333333328</v>
      </c>
      <c r="C158" s="9"/>
      <c r="D158" s="111"/>
      <c r="E158" s="8">
        <v>131</v>
      </c>
      <c r="F158" s="13">
        <v>1</v>
      </c>
      <c r="G158" s="13">
        <f t="shared" si="36"/>
        <v>1</v>
      </c>
      <c r="H158" s="62">
        <v>1</v>
      </c>
      <c r="I158" s="22">
        <f t="shared" si="38"/>
        <v>1</v>
      </c>
      <c r="J158" s="14">
        <v>1.5129999999999999</v>
      </c>
      <c r="K158" s="21">
        <f t="shared" si="33"/>
        <v>3.7824999999999998</v>
      </c>
      <c r="L158" s="9">
        <v>40</v>
      </c>
      <c r="M158" s="73">
        <v>31.3</v>
      </c>
      <c r="N158" s="51">
        <f t="shared" si="40"/>
        <v>8.3055985554257597E-2</v>
      </c>
      <c r="O158" s="22">
        <f t="shared" si="39"/>
        <v>6.4991308696206562E-2</v>
      </c>
      <c r="P158" s="9">
        <v>60</v>
      </c>
      <c r="Q158" s="58" t="s">
        <v>96</v>
      </c>
      <c r="R158" s="9">
        <v>0</v>
      </c>
      <c r="S158" s="9">
        <v>0</v>
      </c>
      <c r="T158" s="9">
        <v>0</v>
      </c>
      <c r="U158" s="107">
        <v>0</v>
      </c>
      <c r="V158" s="1">
        <v>0</v>
      </c>
      <c r="W158" s="106" t="s">
        <v>121</v>
      </c>
      <c r="X158" s="1" t="e">
        <f t="shared" si="37"/>
        <v>#VALUE!</v>
      </c>
    </row>
    <row r="159" spans="1:24" s="7" customFormat="1" ht="16" thickBot="1">
      <c r="A159" s="23">
        <v>42391</v>
      </c>
      <c r="B159" s="33">
        <v>0.58194444444444449</v>
      </c>
      <c r="C159" s="25"/>
      <c r="D159" s="111"/>
      <c r="E159" s="24">
        <v>132</v>
      </c>
      <c r="F159" s="26">
        <v>1.3</v>
      </c>
      <c r="G159" s="26">
        <f t="shared" si="36"/>
        <v>0.76923076923076916</v>
      </c>
      <c r="H159" s="63">
        <v>1.3</v>
      </c>
      <c r="I159" s="40">
        <f t="shared" si="38"/>
        <v>0.76923076923076916</v>
      </c>
      <c r="J159" s="27">
        <v>2.3117999999999999</v>
      </c>
      <c r="K159" s="49">
        <f t="shared" si="33"/>
        <v>5.7794999999999996</v>
      </c>
      <c r="L159" s="25">
        <v>40</v>
      </c>
      <c r="M159" s="74">
        <v>24.7</v>
      </c>
      <c r="N159" s="69">
        <f t="shared" si="40"/>
        <v>5.4357516283238927E-2</v>
      </c>
      <c r="O159" s="40">
        <f t="shared" si="39"/>
        <v>3.3565766304900033E-2</v>
      </c>
      <c r="P159" s="25">
        <v>60</v>
      </c>
      <c r="Q159" s="59" t="s">
        <v>95</v>
      </c>
      <c r="R159" s="25">
        <v>0</v>
      </c>
      <c r="S159" s="25">
        <v>0</v>
      </c>
      <c r="T159" s="25">
        <v>0</v>
      </c>
      <c r="U159" s="108">
        <v>0</v>
      </c>
      <c r="V159" s="103">
        <v>0</v>
      </c>
      <c r="W159" s="106" t="s">
        <v>121</v>
      </c>
      <c r="X159" s="103" t="e">
        <f t="shared" si="37"/>
        <v>#VALUE!</v>
      </c>
    </row>
    <row r="160" spans="1:24" ht="30">
      <c r="A160" s="18">
        <v>42391</v>
      </c>
      <c r="B160" s="30">
        <v>0.5854166666666667</v>
      </c>
      <c r="C160" s="20">
        <v>14</v>
      </c>
      <c r="D160" s="111"/>
      <c r="E160" s="19">
        <v>133</v>
      </c>
      <c r="F160" s="22">
        <v>0.55000000000000004</v>
      </c>
      <c r="G160" s="21">
        <f t="shared" ref="G160:G177" si="41">1/F160</f>
        <v>1.8181818181818181</v>
      </c>
      <c r="H160" s="64">
        <v>0.56000000000000005</v>
      </c>
      <c r="I160" s="22">
        <f t="shared" si="38"/>
        <v>1.7857142857142856</v>
      </c>
      <c r="J160" s="22">
        <v>0.4723</v>
      </c>
      <c r="K160" s="21">
        <f t="shared" si="33"/>
        <v>1.18075</v>
      </c>
      <c r="L160" s="20">
        <v>60</v>
      </c>
      <c r="M160" s="78">
        <v>38.1</v>
      </c>
      <c r="N160" s="28">
        <f t="shared" si="40"/>
        <v>0.39910133223668764</v>
      </c>
      <c r="O160" s="28">
        <f t="shared" si="39"/>
        <v>0.2534293459702967</v>
      </c>
      <c r="P160" s="20">
        <v>60</v>
      </c>
      <c r="Q160" s="87" t="s">
        <v>98</v>
      </c>
      <c r="R160" s="20">
        <v>1</v>
      </c>
      <c r="S160" s="20">
        <v>1</v>
      </c>
      <c r="T160" s="20">
        <v>1</v>
      </c>
      <c r="U160" s="107">
        <v>1</v>
      </c>
      <c r="V160" s="1" t="s">
        <v>121</v>
      </c>
      <c r="W160" s="1">
        <v>30</v>
      </c>
      <c r="X160" s="1">
        <f t="shared" si="37"/>
        <v>1</v>
      </c>
    </row>
    <row r="161" spans="1:24">
      <c r="A161" s="10">
        <v>42391</v>
      </c>
      <c r="B161" s="11">
        <v>0.59097222222222223</v>
      </c>
      <c r="C161" s="9"/>
      <c r="D161" s="111"/>
      <c r="E161" s="8">
        <v>134</v>
      </c>
      <c r="F161" s="14">
        <v>0.6</v>
      </c>
      <c r="G161" s="13">
        <f t="shared" si="41"/>
        <v>1.6666666666666667</v>
      </c>
      <c r="H161" s="62">
        <v>0.6</v>
      </c>
      <c r="I161" s="22">
        <f t="shared" si="38"/>
        <v>1.6666666666666667</v>
      </c>
      <c r="J161" s="22">
        <v>0.56210000000000004</v>
      </c>
      <c r="K161" s="21">
        <f t="shared" si="33"/>
        <v>1.4052500000000001</v>
      </c>
      <c r="L161" s="9">
        <v>60</v>
      </c>
      <c r="M161" s="73">
        <v>55.2</v>
      </c>
      <c r="N161" s="15">
        <f t="shared" si="40"/>
        <v>0.33534168157870053</v>
      </c>
      <c r="O161" s="28">
        <f t="shared" si="39"/>
        <v>0.30851434705240449</v>
      </c>
      <c r="P161" s="9">
        <v>60</v>
      </c>
      <c r="Q161" s="52" t="s">
        <v>99</v>
      </c>
      <c r="R161" s="9">
        <v>1</v>
      </c>
      <c r="S161" s="9">
        <v>1</v>
      </c>
      <c r="T161" s="9">
        <v>1</v>
      </c>
      <c r="U161" s="107">
        <v>2</v>
      </c>
      <c r="V161" s="1">
        <v>1.3882107204861101</v>
      </c>
      <c r="W161" s="1">
        <v>29.6</v>
      </c>
      <c r="X161" s="1">
        <f t="shared" si="37"/>
        <v>0.98666666666666669</v>
      </c>
    </row>
    <row r="162" spans="1:24" ht="30">
      <c r="A162" s="10">
        <v>42391</v>
      </c>
      <c r="B162" s="11">
        <v>0.59652777777777777</v>
      </c>
      <c r="C162" s="9"/>
      <c r="D162" s="111"/>
      <c r="E162" s="8">
        <v>135</v>
      </c>
      <c r="F162" s="14">
        <v>0.8</v>
      </c>
      <c r="G162" s="13">
        <f t="shared" si="41"/>
        <v>1.25</v>
      </c>
      <c r="H162" s="62">
        <v>0.8</v>
      </c>
      <c r="I162" s="22">
        <f t="shared" si="38"/>
        <v>1.25</v>
      </c>
      <c r="J162" s="14">
        <v>0.99560000000000004</v>
      </c>
      <c r="K162" s="21">
        <f t="shared" si="33"/>
        <v>2.4889999999999999</v>
      </c>
      <c r="L162" s="9">
        <v>60</v>
      </c>
      <c r="M162" s="73">
        <v>50.9</v>
      </c>
      <c r="N162" s="51">
        <f t="shared" si="40"/>
        <v>0.18932860507772958</v>
      </c>
      <c r="O162" s="22">
        <f t="shared" si="39"/>
        <v>0.1606137666409406</v>
      </c>
      <c r="P162" s="9">
        <v>60</v>
      </c>
      <c r="Q162" s="91" t="s">
        <v>80</v>
      </c>
      <c r="R162" s="9">
        <v>1</v>
      </c>
      <c r="S162" s="9">
        <v>1</v>
      </c>
      <c r="T162" s="9">
        <v>1</v>
      </c>
      <c r="U162" s="107">
        <v>1</v>
      </c>
      <c r="V162" s="1" t="s">
        <v>121</v>
      </c>
      <c r="W162" s="1">
        <v>0.1</v>
      </c>
      <c r="X162" s="1">
        <f t="shared" si="37"/>
        <v>3.3333333333333335E-3</v>
      </c>
    </row>
    <row r="163" spans="1:24">
      <c r="A163" s="10">
        <v>42391</v>
      </c>
      <c r="B163" s="11">
        <v>0.60138888888888886</v>
      </c>
      <c r="C163" s="9"/>
      <c r="D163" s="111"/>
      <c r="E163" s="8">
        <v>136</v>
      </c>
      <c r="F163" s="14">
        <v>1</v>
      </c>
      <c r="G163" s="13">
        <f t="shared" si="41"/>
        <v>1</v>
      </c>
      <c r="H163" s="62">
        <v>1</v>
      </c>
      <c r="I163" s="22">
        <f t="shared" si="38"/>
        <v>1</v>
      </c>
      <c r="J163" s="14">
        <v>1.5129999999999999</v>
      </c>
      <c r="K163" s="21">
        <f t="shared" si="33"/>
        <v>3.7824999999999998</v>
      </c>
      <c r="L163" s="9">
        <v>60</v>
      </c>
      <c r="M163" s="73">
        <v>57</v>
      </c>
      <c r="N163" s="51">
        <f t="shared" si="40"/>
        <v>0.12458397833138637</v>
      </c>
      <c r="O163" s="22">
        <f t="shared" si="39"/>
        <v>0.11835477941481706</v>
      </c>
      <c r="P163" s="9">
        <v>60</v>
      </c>
      <c r="Q163" s="52" t="s">
        <v>100</v>
      </c>
      <c r="R163" s="9">
        <v>1</v>
      </c>
      <c r="S163" s="9">
        <v>0</v>
      </c>
      <c r="T163" s="9">
        <v>1</v>
      </c>
      <c r="U163" s="107">
        <v>6</v>
      </c>
      <c r="V163" s="1">
        <v>0.18717447916666699</v>
      </c>
      <c r="W163" s="1">
        <v>0.2</v>
      </c>
      <c r="X163" s="1">
        <f t="shared" si="37"/>
        <v>6.6666666666666671E-3</v>
      </c>
    </row>
    <row r="164" spans="1:24">
      <c r="A164" s="10">
        <v>42391</v>
      </c>
      <c r="B164" s="11">
        <v>0.60625000000000007</v>
      </c>
      <c r="C164" s="9"/>
      <c r="D164" s="111"/>
      <c r="E164" s="8">
        <v>137</v>
      </c>
      <c r="F164" s="14">
        <v>1.1499999999999999</v>
      </c>
      <c r="G164" s="13">
        <f t="shared" si="41"/>
        <v>0.86956521739130443</v>
      </c>
      <c r="H164" s="62">
        <v>1.1499999999999999</v>
      </c>
      <c r="I164" s="22">
        <f t="shared" si="38"/>
        <v>0.86956521739130443</v>
      </c>
      <c r="J164" s="14">
        <v>1.9152</v>
      </c>
      <c r="K164" s="21">
        <f t="shared" si="33"/>
        <v>4.7879999999999994</v>
      </c>
      <c r="L164" s="9">
        <v>60</v>
      </c>
      <c r="M164" s="73">
        <v>59</v>
      </c>
      <c r="N164" s="51">
        <f t="shared" si="40"/>
        <v>9.8420822480883241E-2</v>
      </c>
      <c r="O164" s="22">
        <f t="shared" si="39"/>
        <v>9.6780475439535191E-2</v>
      </c>
      <c r="P164" s="9">
        <v>60</v>
      </c>
      <c r="Q164" s="52"/>
      <c r="R164" s="9">
        <v>0</v>
      </c>
      <c r="S164" s="9">
        <v>0</v>
      </c>
      <c r="T164" s="9">
        <v>0</v>
      </c>
      <c r="U164" s="107">
        <v>0</v>
      </c>
      <c r="V164" s="1">
        <v>0</v>
      </c>
      <c r="W164" s="106" t="s">
        <v>121</v>
      </c>
      <c r="X164" s="1" t="e">
        <f t="shared" si="37"/>
        <v>#VALUE!</v>
      </c>
    </row>
    <row r="165" spans="1:24">
      <c r="A165" s="10">
        <v>42391</v>
      </c>
      <c r="B165" s="11">
        <v>0.61041666666666672</v>
      </c>
      <c r="C165" s="9"/>
      <c r="D165" s="111"/>
      <c r="E165" s="8">
        <v>138</v>
      </c>
      <c r="F165" s="51">
        <v>1.3</v>
      </c>
      <c r="G165" s="13">
        <f t="shared" si="41"/>
        <v>0.76923076923076916</v>
      </c>
      <c r="H165" s="62">
        <v>1.3</v>
      </c>
      <c r="I165" s="22">
        <f t="shared" si="38"/>
        <v>0.76923076923076916</v>
      </c>
      <c r="J165" s="14">
        <v>2.3117999999999999</v>
      </c>
      <c r="K165" s="21">
        <f t="shared" si="33"/>
        <v>5.7794999999999996</v>
      </c>
      <c r="L165" s="9">
        <v>60</v>
      </c>
      <c r="M165" s="73">
        <v>42.5</v>
      </c>
      <c r="N165" s="51">
        <f t="shared" si="40"/>
        <v>8.153627442485839E-2</v>
      </c>
      <c r="O165" s="22">
        <f t="shared" si="39"/>
        <v>5.775486105094136E-2</v>
      </c>
      <c r="P165" s="9">
        <v>60</v>
      </c>
      <c r="Q165" s="58"/>
      <c r="R165" s="9">
        <v>0</v>
      </c>
      <c r="S165" s="9">
        <v>0</v>
      </c>
      <c r="T165" s="9">
        <v>0</v>
      </c>
      <c r="U165" s="107">
        <v>0</v>
      </c>
      <c r="V165" s="1">
        <v>0</v>
      </c>
      <c r="W165" s="106" t="s">
        <v>121</v>
      </c>
      <c r="X165" s="1" t="e">
        <f t="shared" si="37"/>
        <v>#VALUE!</v>
      </c>
    </row>
    <row r="166" spans="1:24">
      <c r="A166" s="10">
        <v>42391</v>
      </c>
      <c r="B166" s="11">
        <v>0.61458333333333337</v>
      </c>
      <c r="C166" s="9"/>
      <c r="D166" s="111"/>
      <c r="E166" s="8">
        <v>139</v>
      </c>
      <c r="F166" s="14">
        <v>1.5</v>
      </c>
      <c r="G166" s="13">
        <f t="shared" si="41"/>
        <v>0.66666666666666663</v>
      </c>
      <c r="H166" s="62">
        <v>1.5</v>
      </c>
      <c r="I166" s="22">
        <f t="shared" si="38"/>
        <v>0.66666666666666663</v>
      </c>
      <c r="J166" s="14">
        <v>2.8264999999999998</v>
      </c>
      <c r="K166" s="21">
        <f t="shared" si="33"/>
        <v>7.0662499999999993</v>
      </c>
      <c r="L166" s="9">
        <v>60</v>
      </c>
      <c r="M166" s="73">
        <v>45.3</v>
      </c>
      <c r="N166" s="51">
        <f t="shared" si="40"/>
        <v>6.668868183809927E-2</v>
      </c>
      <c r="O166" s="22">
        <f t="shared" si="39"/>
        <v>5.0349954787764946E-2</v>
      </c>
      <c r="P166" s="9">
        <v>60</v>
      </c>
      <c r="Q166" s="58"/>
      <c r="R166" s="9">
        <v>0</v>
      </c>
      <c r="S166" s="9">
        <v>0</v>
      </c>
      <c r="T166" s="9">
        <v>0</v>
      </c>
      <c r="U166" s="107">
        <v>0</v>
      </c>
      <c r="V166" s="1">
        <v>0</v>
      </c>
      <c r="W166" s="106" t="s">
        <v>121</v>
      </c>
      <c r="X166" s="1" t="e">
        <f t="shared" si="37"/>
        <v>#VALUE!</v>
      </c>
    </row>
    <row r="167" spans="1:24" ht="45">
      <c r="A167" s="10">
        <v>42391</v>
      </c>
      <c r="B167" s="11">
        <v>0.61944444444444446</v>
      </c>
      <c r="C167" s="9"/>
      <c r="D167" s="111"/>
      <c r="E167" s="8">
        <v>140</v>
      </c>
      <c r="F167" s="14">
        <v>0.6</v>
      </c>
      <c r="G167" s="13">
        <f t="shared" si="41"/>
        <v>1.6666666666666667</v>
      </c>
      <c r="H167" s="62">
        <v>0.6</v>
      </c>
      <c r="I167" s="22">
        <f t="shared" si="38"/>
        <v>1.6666666666666667</v>
      </c>
      <c r="J167" s="22">
        <v>0.56210000000000004</v>
      </c>
      <c r="K167" s="21">
        <f t="shared" si="33"/>
        <v>1.4052500000000001</v>
      </c>
      <c r="L167" s="9">
        <v>60</v>
      </c>
      <c r="M167" s="73">
        <v>49.8</v>
      </c>
      <c r="N167" s="15">
        <f t="shared" si="40"/>
        <v>0.33534168157870053</v>
      </c>
      <c r="O167" s="28">
        <f t="shared" si="39"/>
        <v>0.27833359571032146</v>
      </c>
      <c r="P167" s="9">
        <v>60</v>
      </c>
      <c r="Q167" s="90" t="s">
        <v>102</v>
      </c>
      <c r="R167" s="9">
        <v>1</v>
      </c>
      <c r="S167" s="9">
        <v>1</v>
      </c>
      <c r="T167" s="9">
        <v>1</v>
      </c>
      <c r="U167" s="107">
        <v>2</v>
      </c>
      <c r="V167" s="1">
        <v>1.92213792067308</v>
      </c>
      <c r="W167" s="1">
        <v>0.26</v>
      </c>
      <c r="X167" s="1">
        <f t="shared" si="37"/>
        <v>8.6666666666666663E-3</v>
      </c>
    </row>
    <row r="168" spans="1:24" ht="30">
      <c r="A168" s="10">
        <v>42391</v>
      </c>
      <c r="B168" s="11">
        <v>0.62430555555555556</v>
      </c>
      <c r="C168" s="9"/>
      <c r="D168" s="111"/>
      <c r="E168" s="8">
        <v>141</v>
      </c>
      <c r="F168" s="13">
        <v>1</v>
      </c>
      <c r="G168" s="13">
        <f t="shared" si="41"/>
        <v>1</v>
      </c>
      <c r="H168" s="62">
        <v>1</v>
      </c>
      <c r="I168" s="22">
        <f t="shared" si="38"/>
        <v>1</v>
      </c>
      <c r="J168" s="14">
        <v>1.5129999999999999</v>
      </c>
      <c r="K168" s="21">
        <f t="shared" si="33"/>
        <v>3.7824999999999998</v>
      </c>
      <c r="L168" s="9">
        <v>60</v>
      </c>
      <c r="M168" s="73">
        <v>50.2</v>
      </c>
      <c r="N168" s="51">
        <f t="shared" si="40"/>
        <v>0.12458397833138637</v>
      </c>
      <c r="O168" s="22">
        <f t="shared" si="39"/>
        <v>0.10423526187059327</v>
      </c>
      <c r="P168" s="9">
        <v>60</v>
      </c>
      <c r="Q168" s="90" t="s">
        <v>103</v>
      </c>
      <c r="R168" s="9">
        <v>0</v>
      </c>
      <c r="S168" s="9">
        <v>0</v>
      </c>
      <c r="T168" s="9">
        <v>0</v>
      </c>
      <c r="U168" s="107">
        <v>0</v>
      </c>
      <c r="V168" s="1">
        <v>0</v>
      </c>
      <c r="W168" s="106" t="s">
        <v>121</v>
      </c>
      <c r="X168" s="1" t="e">
        <f t="shared" si="37"/>
        <v>#VALUE!</v>
      </c>
    </row>
    <row r="169" spans="1:24" s="7" customFormat="1" ht="16" thickBot="1">
      <c r="A169" s="23">
        <v>42391</v>
      </c>
      <c r="B169" s="33">
        <v>0.62916666666666665</v>
      </c>
      <c r="C169" s="25"/>
      <c r="D169" s="111"/>
      <c r="E169" s="24">
        <v>142</v>
      </c>
      <c r="F169" s="26">
        <v>1.3</v>
      </c>
      <c r="G169" s="26">
        <f t="shared" si="41"/>
        <v>0.76923076923076916</v>
      </c>
      <c r="H169" s="63">
        <v>1.3</v>
      </c>
      <c r="I169" s="40">
        <f t="shared" si="38"/>
        <v>0.76923076923076916</v>
      </c>
      <c r="J169" s="27">
        <v>2.3117999999999999</v>
      </c>
      <c r="K169" s="49">
        <f t="shared" si="33"/>
        <v>5.7794999999999996</v>
      </c>
      <c r="L169" s="25">
        <v>60</v>
      </c>
      <c r="M169" s="74">
        <v>45.5</v>
      </c>
      <c r="N169" s="69">
        <f t="shared" si="40"/>
        <v>8.153627442485839E-2</v>
      </c>
      <c r="O169" s="40">
        <f t="shared" si="39"/>
        <v>6.1831674772184271E-2</v>
      </c>
      <c r="P169" s="25">
        <v>60</v>
      </c>
      <c r="Q169" s="59" t="s">
        <v>101</v>
      </c>
      <c r="R169" s="25">
        <v>0</v>
      </c>
      <c r="S169" s="25">
        <v>0</v>
      </c>
      <c r="T169" s="25">
        <v>0</v>
      </c>
      <c r="U169" s="108">
        <v>0</v>
      </c>
      <c r="V169" s="103">
        <v>0</v>
      </c>
      <c r="W169" s="106" t="s">
        <v>121</v>
      </c>
      <c r="X169" s="103" t="e">
        <f t="shared" si="37"/>
        <v>#VALUE!</v>
      </c>
    </row>
    <row r="170" spans="1:24" ht="45">
      <c r="A170" s="10">
        <v>42391</v>
      </c>
      <c r="B170" s="11">
        <v>0.63541666666666663</v>
      </c>
      <c r="C170" s="9">
        <v>15</v>
      </c>
      <c r="D170" s="111"/>
      <c r="E170" s="8">
        <v>143</v>
      </c>
      <c r="F170" s="14">
        <v>0.8</v>
      </c>
      <c r="G170" s="13">
        <f t="shared" si="41"/>
        <v>1.25</v>
      </c>
      <c r="H170" s="62">
        <v>0.8</v>
      </c>
      <c r="I170" s="22">
        <f t="shared" si="38"/>
        <v>1.25</v>
      </c>
      <c r="J170" s="14">
        <v>0.99560000000000004</v>
      </c>
      <c r="K170" s="21">
        <f t="shared" si="33"/>
        <v>2.4889999999999999</v>
      </c>
      <c r="L170" s="20">
        <v>80</v>
      </c>
      <c r="M170" s="73">
        <v>63.5</v>
      </c>
      <c r="N170" s="51">
        <f t="shared" si="40"/>
        <v>0.25243814010363946</v>
      </c>
      <c r="O170" s="22">
        <f t="shared" si="39"/>
        <v>0.20037277370726381</v>
      </c>
      <c r="P170" s="9">
        <v>60</v>
      </c>
      <c r="Q170" s="91" t="s">
        <v>104</v>
      </c>
      <c r="R170" s="9">
        <v>1</v>
      </c>
      <c r="S170" s="9">
        <v>1</v>
      </c>
      <c r="T170" s="9">
        <v>1</v>
      </c>
      <c r="U170" s="107">
        <v>2</v>
      </c>
      <c r="V170" s="1">
        <v>1.01990991709184</v>
      </c>
      <c r="W170" s="1">
        <v>0.48</v>
      </c>
      <c r="X170" s="1">
        <f t="shared" si="37"/>
        <v>1.6E-2</v>
      </c>
    </row>
    <row r="171" spans="1:24">
      <c r="A171" s="10">
        <v>42391</v>
      </c>
      <c r="B171" s="11">
        <v>0.64166666666666672</v>
      </c>
      <c r="C171" s="9"/>
      <c r="D171" s="111"/>
      <c r="E171" s="8">
        <v>144</v>
      </c>
      <c r="F171" s="14">
        <v>1</v>
      </c>
      <c r="G171" s="13">
        <f t="shared" si="41"/>
        <v>1</v>
      </c>
      <c r="H171" s="62">
        <v>1</v>
      </c>
      <c r="I171" s="22">
        <f t="shared" si="38"/>
        <v>1</v>
      </c>
      <c r="J171" s="14">
        <v>1.5129999999999999</v>
      </c>
      <c r="K171" s="21">
        <f t="shared" si="33"/>
        <v>3.7824999999999998</v>
      </c>
      <c r="L171" s="20">
        <v>80</v>
      </c>
      <c r="M171" s="73">
        <v>69</v>
      </c>
      <c r="N171" s="51">
        <f t="shared" si="40"/>
        <v>0.16611197110851519</v>
      </c>
      <c r="O171" s="22">
        <f t="shared" si="39"/>
        <v>0.14327157508109434</v>
      </c>
      <c r="P171" s="9">
        <v>60</v>
      </c>
      <c r="Q171" s="52" t="s">
        <v>61</v>
      </c>
      <c r="R171" s="9">
        <v>1</v>
      </c>
      <c r="S171" s="9">
        <v>0</v>
      </c>
      <c r="T171" s="9">
        <v>1</v>
      </c>
      <c r="U171" s="107">
        <v>4</v>
      </c>
      <c r="V171" s="1">
        <v>0.131653282237882</v>
      </c>
      <c r="W171" s="1">
        <v>0.16</v>
      </c>
      <c r="X171" s="1">
        <f t="shared" si="37"/>
        <v>5.3333333333333332E-3</v>
      </c>
    </row>
    <row r="172" spans="1:24" ht="30">
      <c r="A172" s="10">
        <v>42391</v>
      </c>
      <c r="B172" s="11">
        <v>0.6479166666666667</v>
      </c>
      <c r="C172" s="9"/>
      <c r="D172" s="111"/>
      <c r="E172" s="8">
        <v>145</v>
      </c>
      <c r="F172" s="14">
        <v>1.1499999999999999</v>
      </c>
      <c r="G172" s="13">
        <f t="shared" si="41"/>
        <v>0.86956521739130443</v>
      </c>
      <c r="H172" s="62">
        <v>1.1499999999999999</v>
      </c>
      <c r="I172" s="22">
        <f t="shared" si="38"/>
        <v>0.86956521739130443</v>
      </c>
      <c r="J172" s="14">
        <v>1.9152</v>
      </c>
      <c r="K172" s="21">
        <f t="shared" si="33"/>
        <v>4.7879999999999994</v>
      </c>
      <c r="L172" s="20">
        <v>80</v>
      </c>
      <c r="M172" s="73">
        <v>79.3</v>
      </c>
      <c r="N172" s="51">
        <f t="shared" si="40"/>
        <v>0.13122776330784433</v>
      </c>
      <c r="O172" s="22">
        <f t="shared" si="39"/>
        <v>0.13007952037890069</v>
      </c>
      <c r="P172" s="9">
        <v>60</v>
      </c>
      <c r="Q172" s="91" t="s">
        <v>125</v>
      </c>
      <c r="R172" s="9">
        <v>1</v>
      </c>
      <c r="S172" s="9">
        <v>1</v>
      </c>
      <c r="T172" s="9">
        <v>1</v>
      </c>
      <c r="U172" s="107">
        <v>4</v>
      </c>
      <c r="V172" s="1">
        <v>0.17535293311403499</v>
      </c>
      <c r="W172" s="1">
        <v>0.4</v>
      </c>
      <c r="X172" s="1">
        <f t="shared" si="37"/>
        <v>1.3333333333333334E-2</v>
      </c>
    </row>
    <row r="173" spans="1:24">
      <c r="A173" s="10">
        <v>42391</v>
      </c>
      <c r="B173" s="11">
        <v>0.65208333333333335</v>
      </c>
      <c r="C173" s="9"/>
      <c r="D173" s="111"/>
      <c r="E173" s="8">
        <v>146</v>
      </c>
      <c r="F173" s="51">
        <v>1.3</v>
      </c>
      <c r="G173" s="13">
        <f t="shared" si="41"/>
        <v>0.76923076923076916</v>
      </c>
      <c r="H173" s="62">
        <v>1.3</v>
      </c>
      <c r="I173" s="22">
        <f t="shared" si="38"/>
        <v>0.76923076923076916</v>
      </c>
      <c r="J173" s="14">
        <v>2.3117999999999999</v>
      </c>
      <c r="K173" s="21">
        <f t="shared" si="33"/>
        <v>5.7794999999999996</v>
      </c>
      <c r="L173" s="20">
        <v>80</v>
      </c>
      <c r="M173" s="73">
        <v>53.9</v>
      </c>
      <c r="N173" s="51">
        <f t="shared" si="40"/>
        <v>0.10871503256647785</v>
      </c>
      <c r="O173" s="22">
        <f t="shared" si="39"/>
        <v>7.324675319166446E-2</v>
      </c>
      <c r="P173" s="9">
        <v>60</v>
      </c>
      <c r="Q173" s="58"/>
      <c r="R173" s="9">
        <v>0</v>
      </c>
      <c r="S173" s="9">
        <v>0</v>
      </c>
      <c r="T173" s="9">
        <v>0</v>
      </c>
      <c r="U173" s="107">
        <v>0</v>
      </c>
      <c r="V173" s="1">
        <v>0</v>
      </c>
      <c r="W173" s="106" t="s">
        <v>121</v>
      </c>
      <c r="X173" s="1" t="e">
        <f t="shared" si="37"/>
        <v>#VALUE!</v>
      </c>
    </row>
    <row r="174" spans="1:24">
      <c r="A174" s="10">
        <v>42391</v>
      </c>
      <c r="B174" s="11">
        <v>0.65694444444444444</v>
      </c>
      <c r="C174" s="9"/>
      <c r="D174" s="111"/>
      <c r="E174" s="8">
        <v>147</v>
      </c>
      <c r="F174" s="14">
        <v>1.5</v>
      </c>
      <c r="G174" s="13">
        <f t="shared" si="41"/>
        <v>0.66666666666666663</v>
      </c>
      <c r="H174" s="62">
        <v>1.5</v>
      </c>
      <c r="I174" s="22">
        <f t="shared" si="38"/>
        <v>0.66666666666666663</v>
      </c>
      <c r="J174" s="14">
        <v>2.8264999999999998</v>
      </c>
      <c r="K174" s="21">
        <f t="shared" si="33"/>
        <v>7.0662499999999993</v>
      </c>
      <c r="L174" s="20">
        <v>80</v>
      </c>
      <c r="M174" s="73">
        <v>62.4</v>
      </c>
      <c r="N174" s="51">
        <f t="shared" si="40"/>
        <v>8.8918242450799032E-2</v>
      </c>
      <c r="O174" s="22">
        <f t="shared" si="39"/>
        <v>6.9356229111623244E-2</v>
      </c>
      <c r="P174" s="9">
        <v>60</v>
      </c>
      <c r="Q174" s="58"/>
      <c r="R174" s="9">
        <v>0</v>
      </c>
      <c r="S174" s="9">
        <v>0</v>
      </c>
      <c r="T174" s="9">
        <v>0</v>
      </c>
      <c r="U174" s="107">
        <v>0</v>
      </c>
      <c r="V174" s="1">
        <v>0</v>
      </c>
      <c r="W174" s="106" t="s">
        <v>121</v>
      </c>
      <c r="X174" s="1" t="e">
        <f t="shared" si="37"/>
        <v>#VALUE!</v>
      </c>
    </row>
    <row r="175" spans="1:24">
      <c r="A175" s="10">
        <v>42391</v>
      </c>
      <c r="B175" s="11">
        <v>0.65972222222222221</v>
      </c>
      <c r="C175" s="9"/>
      <c r="D175" s="111"/>
      <c r="E175" s="8">
        <v>148</v>
      </c>
      <c r="F175" s="14">
        <v>0.8</v>
      </c>
      <c r="G175" s="13">
        <f t="shared" si="41"/>
        <v>1.25</v>
      </c>
      <c r="H175" s="62">
        <v>0.8</v>
      </c>
      <c r="I175" s="22">
        <f t="shared" si="38"/>
        <v>1.25</v>
      </c>
      <c r="J175" s="14">
        <v>0.99560000000000004</v>
      </c>
      <c r="K175" s="21">
        <f t="shared" si="33"/>
        <v>2.4889999999999999</v>
      </c>
      <c r="L175" s="20">
        <v>80</v>
      </c>
      <c r="M175" s="73">
        <v>61.5</v>
      </c>
      <c r="N175" s="14">
        <f t="shared" si="40"/>
        <v>0.25243814010363946</v>
      </c>
      <c r="O175" s="22">
        <f t="shared" si="39"/>
        <v>0.19406182020467283</v>
      </c>
      <c r="P175" s="9">
        <v>60</v>
      </c>
      <c r="Q175" s="58" t="s">
        <v>106</v>
      </c>
      <c r="R175" s="9">
        <v>1</v>
      </c>
      <c r="S175" s="9">
        <v>1</v>
      </c>
      <c r="T175" s="9">
        <v>1</v>
      </c>
      <c r="U175" s="107">
        <v>2</v>
      </c>
      <c r="V175" s="1">
        <v>1.18989490327381</v>
      </c>
      <c r="W175" s="1">
        <v>0.56000000000000005</v>
      </c>
      <c r="X175" s="1">
        <f t="shared" si="37"/>
        <v>1.8666666666666668E-2</v>
      </c>
    </row>
    <row r="176" spans="1:24">
      <c r="A176" s="10">
        <v>42391</v>
      </c>
      <c r="B176" s="11">
        <v>0.6645833333333333</v>
      </c>
      <c r="C176" s="9"/>
      <c r="D176" s="111"/>
      <c r="E176" s="8">
        <v>149</v>
      </c>
      <c r="F176" s="13">
        <v>1</v>
      </c>
      <c r="G176" s="13">
        <f t="shared" si="41"/>
        <v>1</v>
      </c>
      <c r="H176" s="62">
        <v>1</v>
      </c>
      <c r="I176" s="22">
        <f t="shared" si="38"/>
        <v>1</v>
      </c>
      <c r="J176" s="14">
        <v>1.5129999999999999</v>
      </c>
      <c r="K176" s="21">
        <f t="shared" si="33"/>
        <v>3.7824999999999998</v>
      </c>
      <c r="L176" s="20">
        <v>80</v>
      </c>
      <c r="M176" s="73">
        <v>66.900000000000006</v>
      </c>
      <c r="N176" s="51">
        <f t="shared" si="40"/>
        <v>0.16611197110851519</v>
      </c>
      <c r="O176" s="22">
        <f t="shared" si="39"/>
        <v>0.13891113583949583</v>
      </c>
      <c r="P176" s="9">
        <v>60</v>
      </c>
      <c r="Q176" s="58" t="s">
        <v>107</v>
      </c>
      <c r="R176" s="9">
        <v>1</v>
      </c>
      <c r="S176" s="9">
        <v>1</v>
      </c>
      <c r="T176" s="9">
        <v>1</v>
      </c>
      <c r="U176" s="107">
        <v>5</v>
      </c>
      <c r="V176" s="1">
        <v>0.167142427884615</v>
      </c>
      <c r="W176" s="1">
        <v>0.36</v>
      </c>
      <c r="X176" s="1">
        <f t="shared" si="37"/>
        <v>1.2E-2</v>
      </c>
    </row>
    <row r="177" spans="1:24" s="7" customFormat="1" ht="16" thickBot="1">
      <c r="A177" s="23">
        <v>42391</v>
      </c>
      <c r="B177" s="33">
        <v>0.66805555555555562</v>
      </c>
      <c r="C177" s="25"/>
      <c r="D177" s="112"/>
      <c r="E177" s="24">
        <v>150</v>
      </c>
      <c r="F177" s="26">
        <v>1.3</v>
      </c>
      <c r="G177" s="26">
        <f t="shared" si="41"/>
        <v>0.76923076923076916</v>
      </c>
      <c r="H177" s="63">
        <v>1.3</v>
      </c>
      <c r="I177" s="40">
        <f t="shared" si="38"/>
        <v>0.76923076923076916</v>
      </c>
      <c r="J177" s="27">
        <v>2.3117999999999999</v>
      </c>
      <c r="K177" s="49">
        <f t="shared" si="33"/>
        <v>5.7794999999999996</v>
      </c>
      <c r="L177" s="48">
        <v>80</v>
      </c>
      <c r="M177" s="74">
        <v>55.4</v>
      </c>
      <c r="N177" s="69">
        <f t="shared" si="40"/>
        <v>0.10871503256647785</v>
      </c>
      <c r="O177" s="40">
        <f t="shared" si="39"/>
        <v>7.5285160052285902E-2</v>
      </c>
      <c r="P177" s="25">
        <v>60</v>
      </c>
      <c r="Q177" s="59" t="s">
        <v>105</v>
      </c>
      <c r="R177" s="25">
        <v>0</v>
      </c>
      <c r="S177" s="25">
        <v>0</v>
      </c>
      <c r="T177" s="25">
        <v>0</v>
      </c>
      <c r="U177" s="108">
        <v>0</v>
      </c>
      <c r="V177" s="103">
        <v>0</v>
      </c>
      <c r="W177" s="106" t="s">
        <v>121</v>
      </c>
      <c r="X177" s="103" t="e">
        <f t="shared" si="37"/>
        <v>#VALUE!</v>
      </c>
    </row>
  </sheetData>
  <mergeCells count="9">
    <mergeCell ref="X6:Y6"/>
    <mergeCell ref="Z6:AA6"/>
    <mergeCell ref="AB6:AC6"/>
    <mergeCell ref="D122:D177"/>
    <mergeCell ref="D44:D119"/>
    <mergeCell ref="D9:D26"/>
    <mergeCell ref="D27:D38"/>
    <mergeCell ref="D39:D43"/>
    <mergeCell ref="W120:X12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2016-01-16T03:21:32Z</dcterms:created>
  <dcterms:modified xsi:type="dcterms:W3CDTF">2016-12-15T22:16:48Z</dcterms:modified>
</cp:coreProperties>
</file>