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zabiratechnologies/Downloads/"/>
    </mc:Choice>
  </mc:AlternateContent>
  <xr:revisionPtr revIDLastSave="0" documentId="13_ncr:1_{1809C24C-9955-7045-8EBE-DE89E1AC46D1}" xr6:coauthVersionLast="47" xr6:coauthVersionMax="47" xr10:uidLastSave="{00000000-0000-0000-0000-000000000000}"/>
  <bookViews>
    <workbookView xWindow="0" yWindow="500" windowWidth="19420" windowHeight="10420" xr2:uid="{C2404EBD-38D7-2B4B-90FD-2901AA75A76F}"/>
  </bookViews>
  <sheets>
    <sheet name="1. Risk Assessment" sheetId="1" r:id="rId1"/>
    <sheet name="2. Countermeasures"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 i="1" l="1"/>
  <c r="AB82" i="1"/>
  <c r="AB64" i="1"/>
  <c r="AB65" i="1"/>
  <c r="AB61" i="1"/>
  <c r="AB43" i="1"/>
  <c r="AA65" i="1"/>
  <c r="Z63" i="1"/>
  <c r="Z64" i="1"/>
  <c r="AA64" i="1"/>
  <c r="AA61" i="1"/>
  <c r="AA63" i="1"/>
  <c r="AA66" i="1"/>
  <c r="AA67" i="1"/>
  <c r="AA68" i="1"/>
  <c r="AA69" i="1"/>
  <c r="AA70" i="1"/>
  <c r="AA71" i="1"/>
  <c r="AA72" i="1"/>
  <c r="AA73" i="1"/>
  <c r="AA74" i="1"/>
  <c r="AA75" i="1"/>
  <c r="AA76" i="1"/>
  <c r="AA77" i="1"/>
  <c r="AA78" i="1"/>
  <c r="AA79" i="1"/>
  <c r="AA80" i="1"/>
  <c r="AA81" i="1"/>
  <c r="AA82" i="1"/>
  <c r="AA83" i="1"/>
  <c r="AA84" i="1"/>
  <c r="AA85" i="1"/>
  <c r="AA86" i="1"/>
  <c r="AA87" i="1"/>
  <c r="AA42" i="1"/>
  <c r="AA43" i="1"/>
  <c r="AA44" i="1"/>
  <c r="Z61" i="1"/>
  <c r="Z62" i="1"/>
  <c r="Z41" i="1"/>
  <c r="Z42" i="1"/>
  <c r="Z43" i="1"/>
  <c r="Z44" i="1"/>
  <c r="Z4" i="1"/>
  <c r="X66" i="1"/>
  <c r="X65" i="1"/>
  <c r="X64" i="1"/>
  <c r="X63" i="1"/>
  <c r="X61" i="1"/>
  <c r="X62" i="1"/>
  <c r="X42" i="1"/>
  <c r="X43" i="1"/>
  <c r="X44" i="1"/>
  <c r="S65" i="1"/>
  <c r="S61" i="1"/>
  <c r="S60" i="1"/>
  <c r="AB42" i="1" l="1"/>
  <c r="X87" i="1"/>
  <c r="Z87" i="1" s="1"/>
  <c r="AB87" i="1" s="1"/>
  <c r="S87" i="1"/>
  <c r="X86" i="1"/>
  <c r="Z86" i="1" s="1"/>
  <c r="S86" i="1"/>
  <c r="H86" i="1"/>
  <c r="J86" i="1" s="1"/>
  <c r="X84" i="1"/>
  <c r="Z84" i="1" s="1"/>
  <c r="X85" i="1"/>
  <c r="Z85" i="1" s="1"/>
  <c r="S85" i="1"/>
  <c r="S84" i="1"/>
  <c r="Y26" i="1"/>
  <c r="Y24" i="1"/>
  <c r="Y23" i="1"/>
  <c r="Z60" i="1"/>
  <c r="Z59" i="1"/>
  <c r="X59" i="1"/>
  <c r="X60" i="1"/>
  <c r="S59" i="1"/>
  <c r="S64" i="1"/>
  <c r="Z65" i="1"/>
  <c r="X68" i="1"/>
  <c r="Z68" i="1" s="1"/>
  <c r="X69" i="1"/>
  <c r="Z69" i="1" s="1"/>
  <c r="X67" i="1"/>
  <c r="Z67" i="1" s="1"/>
  <c r="S43" i="1"/>
  <c r="X82" i="1"/>
  <c r="Z82" i="1" s="1"/>
  <c r="S82" i="1"/>
  <c r="S42" i="1"/>
  <c r="S41" i="1"/>
  <c r="X41" i="1"/>
  <c r="H29" i="1"/>
  <c r="H65" i="1"/>
  <c r="J65" i="1" s="1"/>
  <c r="X31" i="1"/>
  <c r="Z31" i="1" s="1"/>
  <c r="X32" i="1"/>
  <c r="Z32" i="1" s="1"/>
  <c r="S31" i="1"/>
  <c r="S32" i="1"/>
  <c r="H63" i="1"/>
  <c r="J63" i="1" s="1"/>
  <c r="Z15" i="1"/>
  <c r="Z18" i="1"/>
  <c r="Z22" i="1"/>
  <c r="Z27" i="1"/>
  <c r="Z51" i="1"/>
  <c r="Z53" i="1"/>
  <c r="X75" i="1"/>
  <c r="Z75" i="1" s="1"/>
  <c r="X76" i="1"/>
  <c r="Z76" i="1" s="1"/>
  <c r="X77" i="1"/>
  <c r="Z77" i="1" s="1"/>
  <c r="X78" i="1"/>
  <c r="Z78" i="1" s="1"/>
  <c r="X79" i="1"/>
  <c r="Z79" i="1" s="1"/>
  <c r="X80" i="1"/>
  <c r="Z80" i="1" s="1"/>
  <c r="X71" i="1"/>
  <c r="Z71" i="1" s="1"/>
  <c r="X72" i="1"/>
  <c r="Z72" i="1" s="1"/>
  <c r="X73" i="1"/>
  <c r="Z73" i="1" s="1"/>
  <c r="X54" i="1"/>
  <c r="Z54" i="1" s="1"/>
  <c r="X55" i="1"/>
  <c r="Z55" i="1" s="1"/>
  <c r="X56" i="1"/>
  <c r="Z56" i="1" s="1"/>
  <c r="X57" i="1"/>
  <c r="Z57" i="1" s="1"/>
  <c r="X50" i="1"/>
  <c r="Z50" i="1" s="1"/>
  <c r="X51" i="1"/>
  <c r="X52" i="1"/>
  <c r="Z52" i="1" s="1"/>
  <c r="X46" i="1"/>
  <c r="Z46" i="1" s="1"/>
  <c r="X47" i="1"/>
  <c r="Z47" i="1" s="1"/>
  <c r="X48" i="1"/>
  <c r="Z48" i="1" s="1"/>
  <c r="X36" i="1"/>
  <c r="Z36" i="1" s="1"/>
  <c r="X37" i="1"/>
  <c r="Z37" i="1" s="1"/>
  <c r="X38" i="1"/>
  <c r="Z38" i="1" s="1"/>
  <c r="X39" i="1"/>
  <c r="Z39" i="1" s="1"/>
  <c r="X40" i="1"/>
  <c r="Z40" i="1" s="1"/>
  <c r="X30" i="1"/>
  <c r="Z30" i="1" s="1"/>
  <c r="X33" i="1"/>
  <c r="Z33" i="1" s="1"/>
  <c r="X34" i="1"/>
  <c r="Z34" i="1" s="1"/>
  <c r="X24" i="1"/>
  <c r="X25" i="1"/>
  <c r="Z25" i="1" s="1"/>
  <c r="X26" i="1"/>
  <c r="X27" i="1"/>
  <c r="X28" i="1"/>
  <c r="Z28" i="1" s="1"/>
  <c r="X17" i="1"/>
  <c r="Z17" i="1" s="1"/>
  <c r="X18" i="1"/>
  <c r="X19" i="1"/>
  <c r="Z19" i="1" s="1"/>
  <c r="X20" i="1"/>
  <c r="Z20" i="1" s="1"/>
  <c r="X21" i="1"/>
  <c r="Z21" i="1" s="1"/>
  <c r="X22" i="1"/>
  <c r="X83" i="1"/>
  <c r="Z83" i="1" s="1"/>
  <c r="X81" i="1"/>
  <c r="Z81" i="1" s="1"/>
  <c r="X74" i="1"/>
  <c r="Z74" i="1" s="1"/>
  <c r="X70" i="1"/>
  <c r="Z70" i="1" s="1"/>
  <c r="X58" i="1"/>
  <c r="Z58" i="1" s="1"/>
  <c r="X53" i="1"/>
  <c r="X49" i="1"/>
  <c r="Z49" i="1" s="1"/>
  <c r="X45" i="1"/>
  <c r="Z45" i="1" s="1"/>
  <c r="X35" i="1"/>
  <c r="Z35" i="1" s="1"/>
  <c r="X29" i="1"/>
  <c r="Z29" i="1" s="1"/>
  <c r="X23" i="1"/>
  <c r="X16" i="1"/>
  <c r="Z16" i="1" s="1"/>
  <c r="X11" i="1"/>
  <c r="Z11" i="1" s="1"/>
  <c r="X12" i="1"/>
  <c r="Z12" i="1" s="1"/>
  <c r="X13" i="1"/>
  <c r="Z13" i="1" s="1"/>
  <c r="X14" i="1"/>
  <c r="Z14" i="1" s="1"/>
  <c r="X15" i="1"/>
  <c r="X10" i="1"/>
  <c r="Z10" i="1" s="1"/>
  <c r="X5" i="1"/>
  <c r="Z5" i="1" s="1"/>
  <c r="X6" i="1"/>
  <c r="Z6" i="1" s="1"/>
  <c r="X7" i="1"/>
  <c r="Z7" i="1" s="1"/>
  <c r="X8" i="1"/>
  <c r="Z8" i="1" s="1"/>
  <c r="X9" i="1"/>
  <c r="Z9" i="1" s="1"/>
  <c r="X4" i="1"/>
  <c r="S16" i="1"/>
  <c r="S5" i="1"/>
  <c r="S6" i="1"/>
  <c r="S7" i="1"/>
  <c r="S8" i="1"/>
  <c r="S9" i="1"/>
  <c r="S10" i="1"/>
  <c r="S11" i="1"/>
  <c r="S12" i="1"/>
  <c r="S13" i="1"/>
  <c r="S14" i="1"/>
  <c r="S15" i="1"/>
  <c r="S17" i="1"/>
  <c r="S18" i="1"/>
  <c r="S19" i="1"/>
  <c r="S20" i="1"/>
  <c r="S21" i="1"/>
  <c r="S22" i="1"/>
  <c r="S23" i="1"/>
  <c r="S24" i="1"/>
  <c r="S25" i="1"/>
  <c r="S26" i="1"/>
  <c r="S27" i="1"/>
  <c r="S28" i="1"/>
  <c r="S29" i="1"/>
  <c r="S30" i="1"/>
  <c r="S33" i="1"/>
  <c r="S34" i="1"/>
  <c r="S35" i="1"/>
  <c r="S36" i="1"/>
  <c r="S37" i="1"/>
  <c r="S38" i="1"/>
  <c r="S39" i="1"/>
  <c r="S40" i="1"/>
  <c r="S44" i="1"/>
  <c r="S45" i="1"/>
  <c r="S46" i="1"/>
  <c r="S47" i="1"/>
  <c r="S48" i="1"/>
  <c r="S49" i="1"/>
  <c r="S50" i="1"/>
  <c r="S51" i="1"/>
  <c r="S52" i="1"/>
  <c r="S53" i="1"/>
  <c r="S54" i="1"/>
  <c r="S55" i="1"/>
  <c r="S56" i="1"/>
  <c r="S57" i="1"/>
  <c r="S58" i="1"/>
  <c r="S62" i="1"/>
  <c r="S63" i="1"/>
  <c r="S66" i="1"/>
  <c r="S67" i="1"/>
  <c r="S68" i="1"/>
  <c r="S69" i="1"/>
  <c r="S70" i="1"/>
  <c r="S71" i="1"/>
  <c r="S72" i="1"/>
  <c r="S73" i="1"/>
  <c r="S74" i="1"/>
  <c r="S75" i="1"/>
  <c r="S76" i="1"/>
  <c r="S77" i="1"/>
  <c r="S78" i="1"/>
  <c r="S79" i="1"/>
  <c r="S80" i="1"/>
  <c r="S81" i="1"/>
  <c r="S83" i="1"/>
  <c r="S4" i="1"/>
  <c r="AA5" i="1" l="1"/>
  <c r="AB5" i="1" s="1"/>
  <c r="Z24" i="1"/>
  <c r="AB86" i="1"/>
  <c r="Z26" i="1"/>
  <c r="Z23" i="1"/>
  <c r="AB63" i="1"/>
  <c r="Z66" i="1"/>
  <c r="AB66" i="1" s="1"/>
  <c r="H16" i="1"/>
  <c r="J16" i="1" s="1"/>
  <c r="H10" i="1"/>
  <c r="J10" i="1" s="1"/>
  <c r="AA15" i="1" s="1"/>
  <c r="AB15" i="1" s="1"/>
  <c r="H23" i="1"/>
  <c r="J23" i="1" s="1"/>
  <c r="J29" i="1"/>
  <c r="AA31" i="1" s="1"/>
  <c r="AB31" i="1" s="1"/>
  <c r="H35" i="1"/>
  <c r="J35" i="1" s="1"/>
  <c r="H41" i="1"/>
  <c r="J41" i="1" s="1"/>
  <c r="AA41" i="1" s="1"/>
  <c r="H45" i="1"/>
  <c r="J45" i="1" s="1"/>
  <c r="AA46" i="1" s="1"/>
  <c r="AB46" i="1" s="1"/>
  <c r="H49" i="1"/>
  <c r="J49" i="1" s="1"/>
  <c r="AA51" i="1" s="1"/>
  <c r="AB51" i="1" s="1"/>
  <c r="H53" i="1"/>
  <c r="J53" i="1" s="1"/>
  <c r="AA57" i="1" s="1"/>
  <c r="AB57" i="1" s="1"/>
  <c r="H58" i="1"/>
  <c r="J58" i="1" s="1"/>
  <c r="H61" i="1"/>
  <c r="J61" i="1" s="1"/>
  <c r="AA62" i="1" s="1"/>
  <c r="AB62" i="1" s="1"/>
  <c r="H67" i="1"/>
  <c r="J67" i="1" s="1"/>
  <c r="AB67" i="1" s="1"/>
  <c r="H70" i="1"/>
  <c r="J70" i="1" s="1"/>
  <c r="H74" i="1"/>
  <c r="J74" i="1" s="1"/>
  <c r="H81" i="1"/>
  <c r="J81" i="1" s="1"/>
  <c r="H83" i="1"/>
  <c r="J83" i="1" s="1"/>
  <c r="H4" i="1"/>
  <c r="J4" i="1" s="1"/>
  <c r="AA7" i="1" s="1"/>
  <c r="AB7" i="1" s="1"/>
  <c r="AA6" i="1" l="1"/>
  <c r="AB6" i="1" s="1"/>
  <c r="AA8" i="1"/>
  <c r="AB8" i="1" s="1"/>
  <c r="AB83" i="1"/>
  <c r="AB84" i="1"/>
  <c r="AB85" i="1"/>
  <c r="AB81" i="1"/>
  <c r="AA9" i="1"/>
  <c r="AB9" i="1" s="1"/>
  <c r="AA58" i="1"/>
  <c r="AB58" i="1" s="1"/>
  <c r="AA60" i="1"/>
  <c r="AB60" i="1" s="1"/>
  <c r="AA59" i="1"/>
  <c r="AB59" i="1" s="1"/>
  <c r="AB4" i="1"/>
  <c r="AA11" i="1"/>
  <c r="AB11" i="1" s="1"/>
  <c r="AA12" i="1"/>
  <c r="AB12" i="1" s="1"/>
  <c r="AA14" i="1"/>
  <c r="AB14" i="1" s="1"/>
  <c r="AA13" i="1"/>
  <c r="AB13" i="1" s="1"/>
  <c r="AA19" i="1"/>
  <c r="AB19" i="1" s="1"/>
  <c r="AA20" i="1"/>
  <c r="AB20" i="1" s="1"/>
  <c r="AA21" i="1"/>
  <c r="AB21" i="1" s="1"/>
  <c r="AA22" i="1"/>
  <c r="AB22" i="1" s="1"/>
  <c r="AA17" i="1"/>
  <c r="AB17" i="1" s="1"/>
  <c r="AA16" i="1"/>
  <c r="AB16" i="1" s="1"/>
  <c r="AA18" i="1"/>
  <c r="AB18" i="1" s="1"/>
  <c r="AA10" i="1"/>
  <c r="AB10" i="1" s="1"/>
  <c r="AA45" i="1"/>
  <c r="AB45" i="1" s="1"/>
  <c r="AA52" i="1"/>
  <c r="AB52" i="1" s="1"/>
  <c r="AA50" i="1"/>
  <c r="AB50" i="1" s="1"/>
  <c r="AA47" i="1"/>
  <c r="AB47" i="1" s="1"/>
  <c r="AB68" i="1"/>
  <c r="AA53" i="1"/>
  <c r="AB53" i="1" s="1"/>
  <c r="AA55" i="1"/>
  <c r="AB55" i="1" s="1"/>
  <c r="AA34" i="1"/>
  <c r="AB34" i="1" s="1"/>
  <c r="AA29" i="1"/>
  <c r="AB29" i="1" s="1"/>
  <c r="AA30" i="1"/>
  <c r="AB30" i="1" s="1"/>
  <c r="AA33" i="1"/>
  <c r="AB33" i="1" s="1"/>
  <c r="AA49" i="1"/>
  <c r="AB49" i="1" s="1"/>
  <c r="AB69" i="1"/>
  <c r="AA25" i="1"/>
  <c r="AB25" i="1" s="1"/>
  <c r="AA24" i="1"/>
  <c r="AB24" i="1" s="1"/>
  <c r="AA26" i="1"/>
  <c r="AB26" i="1" s="1"/>
  <c r="AA27" i="1"/>
  <c r="AB27" i="1" s="1"/>
  <c r="AA28" i="1"/>
  <c r="AB28" i="1" s="1"/>
  <c r="AA23" i="1"/>
  <c r="AB23" i="1" s="1"/>
  <c r="AA48" i="1"/>
  <c r="AB48" i="1" s="1"/>
  <c r="AB73" i="1"/>
  <c r="AB70" i="1"/>
  <c r="AB71" i="1"/>
  <c r="AB72" i="1"/>
  <c r="AB44" i="1"/>
  <c r="AB41" i="1"/>
  <c r="AA54" i="1"/>
  <c r="AB54" i="1" s="1"/>
  <c r="AB79" i="1"/>
  <c r="AB76" i="1"/>
  <c r="AB77" i="1"/>
  <c r="AB78" i="1"/>
  <c r="AB80" i="1"/>
  <c r="AB74" i="1"/>
  <c r="AB75" i="1"/>
  <c r="AA39" i="1"/>
  <c r="AB39" i="1" s="1"/>
  <c r="AA36" i="1"/>
  <c r="AB36" i="1" s="1"/>
  <c r="AA37" i="1"/>
  <c r="AB37" i="1" s="1"/>
  <c r="AA38" i="1"/>
  <c r="AB38" i="1" s="1"/>
  <c r="AA40" i="1"/>
  <c r="AB40" i="1" s="1"/>
  <c r="AA35" i="1"/>
  <c r="AB35" i="1" s="1"/>
  <c r="AA32" i="1"/>
  <c r="AB32" i="1" s="1"/>
  <c r="AA56" i="1"/>
  <c r="AB56" i="1" s="1"/>
</calcChain>
</file>

<file path=xl/sharedStrings.xml><?xml version="1.0" encoding="utf-8"?>
<sst xmlns="http://schemas.openxmlformats.org/spreadsheetml/2006/main" count="886" uniqueCount="254">
  <si>
    <t>Step 1: Risk Identification</t>
  </si>
  <si>
    <t>Step 2: Risk Assessment</t>
  </si>
  <si>
    <t>Step 3: Risk Management</t>
  </si>
  <si>
    <t>Step 4: Reviewed Level of Risk</t>
  </si>
  <si>
    <t>Risk ID#</t>
  </si>
  <si>
    <t>List of Possible Risks</t>
  </si>
  <si>
    <t>Qualitative (Phase 1)</t>
  </si>
  <si>
    <t>Quantitative (Phase 1)</t>
  </si>
  <si>
    <t>What are we already doing about it? (Mitigating factors)</t>
  </si>
  <si>
    <t>What more can we do about it?</t>
  </si>
  <si>
    <t>Timescale</t>
  </si>
  <si>
    <t>Person responsible</t>
  </si>
  <si>
    <t>Estimated Total Cost of Control</t>
  </si>
  <si>
    <t>Qualitative (Phase 2)</t>
  </si>
  <si>
    <t>Quantitative (Phase 2)</t>
  </si>
  <si>
    <t>Likelihood (H/M/L)</t>
  </si>
  <si>
    <t>Impact (H/M/L)</t>
  </si>
  <si>
    <t>Initial Risk</t>
  </si>
  <si>
    <t>AV</t>
  </si>
  <si>
    <t>EF #1</t>
  </si>
  <si>
    <t>SLE  #1  =   (AV x EF)</t>
  </si>
  <si>
    <t>ARO #1</t>
  </si>
  <si>
    <t>ALE #1 = (SLE x ARO)</t>
  </si>
  <si>
    <t>Control ID#</t>
  </si>
  <si>
    <t>Control Short Description</t>
  </si>
  <si>
    <t>Upfront Costs</t>
  </si>
  <si>
    <t>Annual Maintainence Costs</t>
  </si>
  <si>
    <t>Annual TCO</t>
  </si>
  <si>
    <t>Reviewed Risk</t>
  </si>
  <si>
    <t>EF #2</t>
  </si>
  <si>
    <t>SLE #2   =   (AV x EF#2)</t>
  </si>
  <si>
    <t>ARO #2</t>
  </si>
  <si>
    <t>ALE #2   =   (SLE#2 x ARO#2)</t>
  </si>
  <si>
    <t>ROI</t>
  </si>
  <si>
    <t>Is Control Financially Justified (Y/N)</t>
  </si>
  <si>
    <t>Identity theft</t>
  </si>
  <si>
    <t>H</t>
  </si>
  <si>
    <t>1. Two Factor authentication with SMS based OTP. 
2. Privacy control options to customers</t>
  </si>
  <si>
    <t>1. Replace SMS-based OTP with mobile-based authenticator app. (ex: Duo mobile, RSA Keys, Microsoft Authenticator).
2. Evaluate alternatives to Facebook single sign-on.
3. Enforce three-factor authentication.
4. Explore an alternate architecture to eliminate open API.</t>
  </si>
  <si>
    <t>1-6 months</t>
  </si>
  <si>
    <t>CISO</t>
  </si>
  <si>
    <t>Two Factor authentication with SMS based OTP</t>
  </si>
  <si>
    <t xml:space="preserve">L  </t>
  </si>
  <si>
    <t>M</t>
  </si>
  <si>
    <t>Privacy control options to customers</t>
  </si>
  <si>
    <t>Replace SMS-based OTP with mobile-based authenticator app. (ex: Duo mobile, RSA Keys, Microsoft Authenticator).</t>
  </si>
  <si>
    <t>L</t>
  </si>
  <si>
    <t>Evaluate alternatives to Facebook single sign-on.</t>
  </si>
  <si>
    <t>Enforce three-factor authentication.</t>
  </si>
  <si>
    <t>Explore an alternate architecture to eliminate open API.</t>
  </si>
  <si>
    <t>Financial theft</t>
  </si>
  <si>
    <t>M - H</t>
  </si>
  <si>
    <t>1. All communication is encrypted using HTTPS. 
2. AES 128 bit ciphers are used for encryption. 
3. Adhering to all the best practices and regulations for corporations in the financial sector.
4. Fraud detection mechanism.</t>
  </si>
  <si>
    <t>1. Require one-time authentication code in P2P transcations
2. Explore controls and reporting processes to recover wrongly sent funds.</t>
  </si>
  <si>
    <t>3-12 months</t>
  </si>
  <si>
    <t>CISO and CFO</t>
  </si>
  <si>
    <t>All communication is encrypted using HTTPS.</t>
  </si>
  <si>
    <t xml:space="preserve">AES 128 bit ciphers are used for encryption. </t>
  </si>
  <si>
    <t>Adhere to all the best practices and regulations for corporations in the financial sector.</t>
  </si>
  <si>
    <t>Fraud detection mechanism.</t>
  </si>
  <si>
    <t>Require one-time authentication code in P2P transcations</t>
  </si>
  <si>
    <t>Explore controls and reporting processes to recover wrongly sent funds.</t>
  </si>
  <si>
    <t>Physical theft of hardware assets from the datacenter</t>
  </si>
  <si>
    <t xml:space="preserve">M  </t>
  </si>
  <si>
    <t>1. Physical security controls implemented at the datacenter. Eg: CCTV, Security personnel, Access controls 
2. Redundant devices at disaster recovery site with data being backed up periodically.</t>
  </si>
  <si>
    <t>1. Reduce the backup periodicity as close to real-time as possible.</t>
  </si>
  <si>
    <t>&gt;1 year</t>
  </si>
  <si>
    <t>Site Manager</t>
  </si>
  <si>
    <t>Security Guard(s) throughout data center.</t>
  </si>
  <si>
    <t>Physical Access System using biometric and ID standards.</t>
  </si>
  <si>
    <t>CCTV cameras throughout facility.</t>
  </si>
  <si>
    <t>Reduce the backup periodicity as close to real-time as possible.</t>
  </si>
  <si>
    <t xml:space="preserve">Physical security controls implemented at the datacenter. Eg: CCTV, Security personnel, Access controls </t>
  </si>
  <si>
    <t>Redundant devices at disaster recovery site with data being backed up periodically.</t>
  </si>
  <si>
    <t>Encryption of data stored on hardware center.</t>
  </si>
  <si>
    <t>Physical damage of assets in the datacenter</t>
  </si>
  <si>
    <t>1. Secure installation of all devices at the datacenters.
2. Specialized equipment to transport devices within the datacenter premises. 
3. Fortified data centers with back-up power. 
4. 24/7 security and monitoring team 
5. RFID door access.</t>
  </si>
  <si>
    <t>1. Unmarked datacenter locations spread across different geographic locations.</t>
  </si>
  <si>
    <t>Secure installation of all devices at the datacenters.</t>
  </si>
  <si>
    <t>Specialized equipment to transport devices within the datacenter premises.</t>
  </si>
  <si>
    <t>Fortified data centers with back-up power.</t>
  </si>
  <si>
    <t>24/7 security and monitoring team</t>
  </si>
  <si>
    <t>RFID door access.</t>
  </si>
  <si>
    <t>Unmarked datacenter locations spread across different geographic locations.</t>
  </si>
  <si>
    <t>Internal network outage</t>
  </si>
  <si>
    <t>1. Network design that ensures that there are no single points of failure. 
2. Use of routing and switching protocols with built-in failure recovery mechanisms. 
3. Robust change management procedures that ensure that network changes are performed only outside of business hours etc. 
4. Back-up power generators.</t>
  </si>
  <si>
    <t>1. Explore other technologies (hardware and software) that will make the network more resilient. 
2. Build a disaster recovery site at a different location as a secondary HQ.</t>
  </si>
  <si>
    <t>1-2 years</t>
  </si>
  <si>
    <t>Site Reliability Engineer</t>
  </si>
  <si>
    <t>Network design that ensures that there are no single points of failure.</t>
  </si>
  <si>
    <t>Use of routing and switching protocols with built-in failure recovery mechanisms.</t>
  </si>
  <si>
    <t xml:space="preserve">Explore other technologies (hardware and software) that will make the network more resilient. </t>
  </si>
  <si>
    <t>Build a disaster recovery site at a different location as a secondary HQ.</t>
  </si>
  <si>
    <t>Robust change management procedures that ensure that network changes are performed only outside of business hours etc.</t>
  </si>
  <si>
    <t>Back-up power generators</t>
  </si>
  <si>
    <t>Internet connectivity outage</t>
  </si>
  <si>
    <t>M to H</t>
  </si>
  <si>
    <t>1. Backup internet service provider and automatic switchover mechanism between the two connections. 
2. Disaster recovery site at a different geographical location with two separate internet connections.</t>
  </si>
  <si>
    <t>1. Explore alternate ISPs with better uptime statistics.</t>
  </si>
  <si>
    <t>Site Reliability Engineer, Network Engineer and ISP point-of-contact</t>
  </si>
  <si>
    <t xml:space="preserve">Additional web servers to mitigate network congestion.
</t>
  </si>
  <si>
    <t>Explore alternate ISPs with better uptime statistics.</t>
  </si>
  <si>
    <t xml:space="preserve">Source internet link from multiple providers. </t>
  </si>
  <si>
    <t>L to M</t>
  </si>
  <si>
    <t xml:space="preserve">Backup internet service provider and automatic switchover mechanism between the two connections. 
</t>
  </si>
  <si>
    <t>Disaster recovery site at a different geographical location with two separate internet connections.</t>
  </si>
  <si>
    <t xml:space="preserve">Power surge protection. </t>
  </si>
  <si>
    <t>Virus infection</t>
  </si>
  <si>
    <t>1. IT department mandated anti-virus software installed on all the computers in the Venmo network. 
2. Firewall is installed to prevent malware from entering the system.</t>
  </si>
  <si>
    <t>1. Venmo recommends mobile anti-virus applications to users. 
2. Venmo partners with Mobile Security applications for free/discounted subscriptions to consumers.</t>
  </si>
  <si>
    <t>&lt; 1 year</t>
  </si>
  <si>
    <t>Business Development Manager, CISO</t>
  </si>
  <si>
    <t xml:space="preserve">IT department mandated anti-virus software installed on all the computers in the Venmo network. </t>
  </si>
  <si>
    <t xml:space="preserve">Venmo recommends mobile anti-virus applications to users. </t>
  </si>
  <si>
    <t xml:space="preserve"> Venmo partners with Mobile Security applications for free/discounted subscriptions to consumers.</t>
  </si>
  <si>
    <t>Firewall is installed to prevent malware from entering the system.</t>
  </si>
  <si>
    <t>Reduced consumer confidence due to lack of privacy protection</t>
  </si>
  <si>
    <t xml:space="preserve">1. Provide and allow customers to access policies of their data 
</t>
  </si>
  <si>
    <t>1. Allow options for customers to publicize their transactions
2. Provide transparency on the use of customers' personal data
3. Comply with data protection regislation such as the Gramm Leach Bliley Act (GLBA), California Consumer Privacy Act (CCPA), the US Federal Trade Commision (FTC) and the Fair Credit Reporting Act (FCRA)</t>
  </si>
  <si>
    <t>&lt; 6 months</t>
  </si>
  <si>
    <t>CISO, Communications Team</t>
  </si>
  <si>
    <t xml:space="preserve">Provide and allow customers to access policies of their data </t>
  </si>
  <si>
    <t>Allow options for customers to publicize their transactions</t>
  </si>
  <si>
    <t>Provide transparency on the use of customers' personal data</t>
  </si>
  <si>
    <t>Comply with data protection regislation such as the Gramm Leach Bliley Act (GLBA), California Consumer Privacy Act (CCPA), the US Federal Trade Commision (FTC) and the Fair Credit Reporting Act (FCRA)</t>
  </si>
  <si>
    <t>System failures or interruptions due to natural disasters</t>
  </si>
  <si>
    <t xml:space="preserve">L </t>
  </si>
  <si>
    <t>1. Perform system upgrades and re-platform systems to improve reliability and speed.</t>
  </si>
  <si>
    <t>1. Maintain real-time backup data 
2. Consider using cloud services to prevent data loss and unavailability
3. Use insurance plans to mitigate losses in the event of a natural disaster</t>
  </si>
  <si>
    <t>CISO, Developer</t>
  </si>
  <si>
    <t>Perform system upgrades and re-platform systems to improve reliability and speed.</t>
  </si>
  <si>
    <t xml:space="preserve">Maintain real-time backup data 
</t>
  </si>
  <si>
    <t>Consider using cloud services to prevent data loss and unavailability</t>
  </si>
  <si>
    <t>Use insurance plans to mitigate losses in the event of a natural disaster</t>
  </si>
  <si>
    <t>Losses due to transactions exchanged for illegal purposes</t>
  </si>
  <si>
    <t>1. Business usage has to be authorized via Venmo</t>
  </si>
  <si>
    <t>1. Provide seller and buyer protection
2. Collaborate with banks, agencies to set up anti-money laundering programs
3. Send customers warnings of unsual amounts or suspicious items/senders/buyers
4. Provide a hotline for users to report suspicious activities</t>
  </si>
  <si>
    <t>CFO, CISO, Communications Team</t>
  </si>
  <si>
    <t>Business usage has to be authorized via Venmo</t>
  </si>
  <si>
    <t xml:space="preserve">Provide seller and buyer protection
</t>
  </si>
  <si>
    <t>Collaborate with banks, agencies to set up anti-money laundering programs</t>
  </si>
  <si>
    <t>Send customers warnings of unsual amounts or suspicious items/senders/buyers</t>
  </si>
  <si>
    <t>Provide a hotline for users to report suspicious activities</t>
  </si>
  <si>
    <t>Spearphising attempt on employees</t>
  </si>
  <si>
    <t>1.	Biannual security training sessions for all employees to keep them up-to-date on avoiding social engineering attempts.
2.	Periodic test emails sent to random groups of employees to validate if they are clicking on suspicious links in emails with mandatory follow-up sessions for employees who click on the links.</t>
  </si>
  <si>
    <t>1.	Organize periodic red team tests to aggressively determine weaknesses and avenues for spearphishing.</t>
  </si>
  <si>
    <t>CISO, CEO, Human Resources, Internal Communications Department</t>
  </si>
  <si>
    <t>Biannual security training sessions for all employees to keep them up-to-date on avoiding social engineering attempts.</t>
  </si>
  <si>
    <t>Periodic test emails sent to random groups of employees to validate if they are clicking on suspicious links in emails with mandatory follow-up sessions for employees who click on the links.</t>
  </si>
  <si>
    <t>Organize periodic red team tests to aggressively determine weaknesses and avenues for spearphishing.</t>
  </si>
  <si>
    <t>Spyware Attack</t>
  </si>
  <si>
    <t>1. All systems in venmo, Installed real-time anti spyware protection software.</t>
  </si>
  <si>
    <t>1. Deployment of DNS protection can be done to make venmo more secure from spywares</t>
  </si>
  <si>
    <t>CISO and Business Developement Manager</t>
  </si>
  <si>
    <t>Deployment of DNS protection can be done to make venmo more secure from spywares</t>
  </si>
  <si>
    <t>All systems in venmo, Installed real-time anti spyware protection software.</t>
  </si>
  <si>
    <t>Eavesdropping on network</t>
  </si>
  <si>
    <t>1. Clock control is provided to ensure that no particular device remains active after a certian period of time and need to login again for accessing data,</t>
  </si>
  <si>
    <t>1. A thorough inspection by trained specialist can  be done to keep check on user activity and devices</t>
  </si>
  <si>
    <t>CISO, CFO</t>
  </si>
  <si>
    <t>Clock control is provided to ensure that no particular device remains active after a certian period of time and need to login again for accessing data</t>
  </si>
  <si>
    <t>A thorough inspection by trained specialist can  be done to keep check on user activity and devices</t>
  </si>
  <si>
    <t>Denial of Service</t>
  </si>
  <si>
    <t xml:space="preserve">M </t>
  </si>
  <si>
    <t>1. Backup servers and automatic switch over mechanism so that there is no issue in ongoing of work</t>
  </si>
  <si>
    <t>1. A web application firewall can be set up to prevent malicious code from being input.</t>
  </si>
  <si>
    <t xml:space="preserve">CISO </t>
  </si>
  <si>
    <t>A web application firewall can be set up to prevent malicious code from being input.</t>
  </si>
  <si>
    <t>Backup servers and automatic switch over mechanism so that there is no issue in ongoing of work</t>
  </si>
  <si>
    <t>Source address spoofing on customers (*)</t>
  </si>
  <si>
    <t xml:space="preserve">1.	Use of HTTPS, requiring digital certificate signed by Certifying Authority. 
2.	Limiting non-mobile web application functionality </t>
  </si>
  <si>
    <t xml:space="preserve">1.	Prevent venmo from operating on public wifi networks </t>
  </si>
  <si>
    <t>1-3 months</t>
  </si>
  <si>
    <t xml:space="preserve">Use of HTTPS, requiring digital certificate signed by Certifying Authority.  </t>
  </si>
  <si>
    <t>Limiting non-mobile web application functionality</t>
  </si>
  <si>
    <t xml:space="preserve">Prevent venmo from operating on public wifi networks </t>
  </si>
  <si>
    <t>Terminated Employee releases PII</t>
  </si>
  <si>
    <t>1. Immediate revoked access of terminated employee.  
2. Implementation of access privilege levels.
3. Separation of Duties</t>
  </si>
  <si>
    <t>1.	Procedure to revoke access prior to official termination notification.</t>
  </si>
  <si>
    <t>CEO, CISO, Human Resources</t>
  </si>
  <si>
    <t xml:space="preserve">Immediate revoked access of terminated employee.  </t>
  </si>
  <si>
    <t>Implementation of access privilege levels.</t>
  </si>
  <si>
    <t>Separation of Duties</t>
  </si>
  <si>
    <t>Procedure to revoke access prior to official termination notification.</t>
  </si>
  <si>
    <t>Employee downloads malware from non-work related websites</t>
  </si>
  <si>
    <t xml:space="preserve">1.	Anti-virus software 
2.	Intrusion prevention/detection system (IPS/IDS) 
3.	Data Encryption
4.	Data Backup </t>
  </si>
  <si>
    <t xml:space="preserve">1.	Create a policy that employees cannot access non-work-related websites. 
2.	Implement penalties for employees who violate this policy. 
3.	Implement website blocking software. </t>
  </si>
  <si>
    <t xml:space="preserve">Anti-virus software </t>
  </si>
  <si>
    <t>Intrusion prevention/detection system (IPS/IDS)</t>
  </si>
  <si>
    <t>Data Encryption</t>
  </si>
  <si>
    <t xml:space="preserve">Data Backup </t>
  </si>
  <si>
    <t xml:space="preserve">Create a policy that employees cannot access non-work-related websites. </t>
  </si>
  <si>
    <t xml:space="preserve">Implement penalties for employees who violate policy on non-work related websites. </t>
  </si>
  <si>
    <t xml:space="preserve">Implement website blocking software. </t>
  </si>
  <si>
    <t>Change to network configuration that would result in non-compliance of regulations</t>
  </si>
  <si>
    <t>1. Rigorous change management process with prior approval required from at least two senior leaders.</t>
  </si>
  <si>
    <t>1. Automated compliance monitoring software that detects any changes that will put the network out of compliance and prevent the change from being committed without administrative approval.</t>
  </si>
  <si>
    <t>&gt; 1 year</t>
  </si>
  <si>
    <t>CISO, Network Operations Team, DevOps</t>
  </si>
  <si>
    <t>Rigorous change management process with prior approval required from at least two senior leaders.</t>
  </si>
  <si>
    <t>Automated compliance monitoring software that detects any changes that will put the network out of compliance and prevent the change from being committed without administrative approval.</t>
  </si>
  <si>
    <t>Software vulnerability discovered by a bad actor</t>
  </si>
  <si>
    <t>1.	All development follows the SDLC process which involves a detailed testing phase to detect vulnerabilities.
2.	QA team keeps updating its test procedures and modules to meet or exceed industry best practices.</t>
  </si>
  <si>
    <t>1. Incorporate more open-source software so that intelligence from the open source community can be used to detect and fix vulnerabilities faster.</t>
  </si>
  <si>
    <t>CISO, CEO, Engineering team</t>
  </si>
  <si>
    <t>All development follows the SDLC process which involves a detailed testing phase to detect vulnerabilities.</t>
  </si>
  <si>
    <t>QA team keeps updating its test procedures and modules to meet or exceed industry best practices.</t>
  </si>
  <si>
    <t>Incorporate more open-source software so that intelligence from the open source community can be used to detect and fix vulnerabilities faster.</t>
  </si>
  <si>
    <t>Installation of the Venmo app on an unpatched device</t>
  </si>
  <si>
    <t>1. Working with mobile platform providers (Google, Apple) to prevent the app from installing unless it is on a minimum version number.</t>
  </si>
  <si>
    <t>1. Engineer the app to run in a sandboxed environment irrespective of the mobile platform it is installed on.</t>
  </si>
  <si>
    <t>2 years</t>
  </si>
  <si>
    <t>Working with mobile platform providers (Google, Apple) to prevent the app from installing unless it is on a minimum version number.</t>
  </si>
  <si>
    <t>Engineer the app to run in a sandboxed environment irrespective of the mobile platform it is installed on.</t>
  </si>
  <si>
    <t>(*)</t>
  </si>
  <si>
    <t xml:space="preserve">For Risk#15, AV was guestimated based on black market value of credit card PII for one customer. This because the spoofing attack would target individual customers. </t>
  </si>
  <si>
    <t>#</t>
  </si>
  <si>
    <t>References:</t>
  </si>
  <si>
    <t xml:space="preserve">Bloomenthal, Andrew. (2020, March 5). How safe is Venmo and is it free?. Investopedia. https://www.investopedia.com/articles/personal-finance/032415/how-safe-venmo-and-why-it-free.asp. </t>
  </si>
  <si>
    <t xml:space="preserve">FTC announces settlement for Venmo’s alleged violations of the GLBA’s privacy and safeguard rules. (2018, March 2). Retrieved March 27, 2020, from https://www.huntonprivacyblog.com/2018/03/02/ftc-announces-settlement-for-venmos-alleged-violations-of-the-glbas-privacy-and-safeguards-rules/. </t>
  </si>
  <si>
    <t>Jr., T. H. (2018, July 26). How these billion-dollar businesses started as happy accidents and side gigs. Retrieved March 27, 2020, from https://www.cnbc.com/2018/07/26/how-billion-dollar-companies-from-facebook-to-venmo-got-started.html.</t>
  </si>
  <si>
    <t xml:space="preserve">Posey, Brian. (2012, February 23). 10 ways to avoid costly PCI compliance violations. TechRepublic. https://www.techrepublic.com/blog/10-things/10-ways-to-avoid-costly-pci-compliance-violations/. </t>
  </si>
  <si>
    <t xml:space="preserve">Rudegeair, P. (2018, November 24). Venmo takes losses after payments fraud. Retrieved March 27, 2020, from https://www.marketwatch.com/story/venmo-takes-losses-after-payments-fraud-2018-11-24. </t>
  </si>
  <si>
    <t xml:space="preserve">Stack, Brian. (2017, December 6). Here’s how much your personal information is selling for on the dark web. Experian. https://www.experian.com/blogs/ask-experian/heres-how-much-your-personal-information-is-selling-for-on-the-dark-web/. </t>
  </si>
  <si>
    <t>Risk Id#</t>
  </si>
  <si>
    <t>Risk ID #</t>
  </si>
  <si>
    <t>Risk Identification</t>
  </si>
  <si>
    <t>Control ID #</t>
  </si>
  <si>
    <t>Control</t>
  </si>
  <si>
    <t>A. Control Category</t>
  </si>
  <si>
    <t>B. Control Classification</t>
  </si>
  <si>
    <t>Technical</t>
  </si>
  <si>
    <t>Administrative</t>
  </si>
  <si>
    <t>Physical</t>
  </si>
  <si>
    <t>Preventive</t>
  </si>
  <si>
    <t>Detective</t>
  </si>
  <si>
    <t>Corrective</t>
  </si>
  <si>
    <t>Deterrent</t>
  </si>
  <si>
    <t>Recovery</t>
  </si>
  <si>
    <t>Compensating</t>
  </si>
  <si>
    <t>Directive</t>
  </si>
  <si>
    <t>Identity Theft</t>
  </si>
  <si>
    <t>x</t>
  </si>
  <si>
    <t>Financial Theft</t>
  </si>
  <si>
    <t xml:space="preserve">Physical damage of assets in the datacenter </t>
  </si>
  <si>
    <t>Additional web servers to mitigate network congestion.</t>
  </si>
  <si>
    <t xml:space="preserve">Reduced consumer confidence due to lack of privacy protection </t>
  </si>
  <si>
    <t xml:space="preserve">System failures or interruptions due to natural disasters </t>
  </si>
  <si>
    <t>Perform system upgrades and re-platform systems to improve reliability and speed</t>
  </si>
  <si>
    <t>Maintain real-time backup data</t>
  </si>
  <si>
    <t>Provide seller and buyer protection</t>
  </si>
  <si>
    <t>Backup servers and automatic switch over mechanism  are present so that there is no issue in ongoing of work</t>
  </si>
  <si>
    <t>Spoofing</t>
  </si>
  <si>
    <t xml:space="preserve">Implement penalties for employees who violate this policy.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</si>
</sst>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quot;$&quot;* #,##0.00_);_(&quot;$&quot;* \(#,##0.00\);_(&quot;$&quot;* &quot;-&quot;??_);_(@_)"/>
    <numFmt numFmtId="165" formatCode="&quot;$&quot;#,##0.00"/>
  </numFmts>
  <fonts count="10">
    <font>
      <sz val="12"/>
      <color theme="1"/>
      <name val="Calibri"/>
      <family val="2"/>
      <scheme val="minor"/>
    </font>
    <font>
      <sz val="12"/>
      <color theme="1"/>
      <name val="Times New Roman"/>
      <family val="1"/>
    </font>
    <font>
      <b/>
      <sz val="12"/>
      <color theme="1"/>
      <name val="Times"/>
    </font>
    <font>
      <sz val="12"/>
      <color theme="1"/>
      <name val="Times"/>
    </font>
    <font>
      <u/>
      <sz val="12"/>
      <color theme="10"/>
      <name val="Calibri"/>
      <family val="2"/>
      <scheme val="minor"/>
    </font>
    <font>
      <b/>
      <sz val="12"/>
      <color theme="0"/>
      <name val="Times"/>
    </font>
    <font>
      <sz val="12"/>
      <color theme="0"/>
      <name val="Times"/>
    </font>
    <font>
      <b/>
      <sz val="12"/>
      <color theme="0"/>
      <name val="Times New Roman"/>
      <family val="1"/>
    </font>
    <font>
      <sz val="12"/>
      <color theme="1"/>
      <name val="Calibri"/>
      <family val="2"/>
      <scheme val="minor"/>
    </font>
    <font>
      <i/>
      <sz val="12"/>
      <color theme="1"/>
      <name val="Times"/>
    </font>
  </fonts>
  <fills count="6">
    <fill>
      <patternFill patternType="none"/>
    </fill>
    <fill>
      <patternFill patternType="gray125"/>
    </fill>
    <fill>
      <patternFill patternType="solid">
        <fgColor theme="1"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rgb="FF000000"/>
      </left>
      <right style="thin">
        <color rgb="FF000000"/>
      </right>
      <top/>
      <bottom/>
      <diagonal/>
    </border>
    <border>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s>
  <cellStyleXfs count="5">
    <xf numFmtId="0" fontId="0" fillId="0" borderId="0"/>
    <xf numFmtId="0" fontId="4" fillId="0" borderId="0" applyNumberForma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cellStyleXfs>
  <cellXfs count="173">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0" xfId="0" applyFont="1"/>
    <xf numFmtId="0" fontId="3" fillId="0" borderId="4" xfId="0" applyFont="1" applyBorder="1" applyAlignment="1">
      <alignment vertical="center" wrapText="1"/>
    </xf>
    <xf numFmtId="0" fontId="3" fillId="0" borderId="4" xfId="0" applyFont="1" applyBorder="1" applyAlignment="1">
      <alignment horizontal="left" vertical="center"/>
    </xf>
    <xf numFmtId="0" fontId="2" fillId="0" borderId="0" xfId="0" applyFont="1"/>
    <xf numFmtId="0" fontId="3" fillId="0" borderId="0" xfId="0" applyFont="1" applyAlignment="1">
      <alignment horizontal="center" vertical="center"/>
    </xf>
    <xf numFmtId="0" fontId="3" fillId="0" borderId="14" xfId="0" applyFont="1" applyBorder="1" applyAlignment="1">
      <alignment horizontal="center" vertical="center"/>
    </xf>
    <xf numFmtId="0" fontId="0" fillId="0" borderId="0" xfId="0" applyAlignment="1">
      <alignment horizontal="center" vertical="center"/>
    </xf>
    <xf numFmtId="0" fontId="3" fillId="0" borderId="2" xfId="0" applyFont="1" applyBorder="1" applyAlignment="1">
      <alignment horizontal="center" vertical="center"/>
    </xf>
    <xf numFmtId="0" fontId="0" fillId="0" borderId="5" xfId="0" applyBorder="1" applyAlignment="1">
      <alignment horizontal="center" vertical="center"/>
    </xf>
    <xf numFmtId="0" fontId="4" fillId="0" borderId="0" xfId="1" applyBorder="1"/>
    <xf numFmtId="0" fontId="2" fillId="0" borderId="0" xfId="0" applyFont="1" applyAlignment="1">
      <alignment horizontal="center"/>
    </xf>
    <xf numFmtId="0" fontId="7" fillId="0" borderId="0" xfId="0" applyFont="1" applyAlignment="1">
      <alignment vertical="center"/>
    </xf>
    <xf numFmtId="164" fontId="7" fillId="4" borderId="1" xfId="2" applyFont="1" applyFill="1" applyBorder="1" applyAlignment="1">
      <alignment horizontal="center" vertical="center"/>
    </xf>
    <xf numFmtId="164" fontId="3" fillId="0" borderId="0" xfId="2" applyFont="1" applyBorder="1"/>
    <xf numFmtId="164" fontId="3" fillId="0" borderId="0" xfId="2" applyFont="1" applyBorder="1" applyAlignment="1"/>
    <xf numFmtId="164" fontId="0" fillId="0" borderId="0" xfId="2" applyFont="1"/>
    <xf numFmtId="164" fontId="0" fillId="0" borderId="0" xfId="2" applyFont="1" applyBorder="1"/>
    <xf numFmtId="0" fontId="5" fillId="4" borderId="3" xfId="0" applyFont="1" applyFill="1" applyBorder="1" applyAlignment="1">
      <alignment horizontal="center" vertical="center"/>
    </xf>
    <xf numFmtId="0" fontId="5" fillId="4" borderId="3" xfId="0" applyFont="1" applyFill="1" applyBorder="1" applyAlignment="1">
      <alignment horizontal="center" vertical="center" wrapText="1"/>
    </xf>
    <xf numFmtId="0" fontId="5" fillId="4" borderId="8" xfId="0" applyFont="1" applyFill="1" applyBorder="1" applyAlignment="1">
      <alignment horizontal="center" vertical="center"/>
    </xf>
    <xf numFmtId="0" fontId="3" fillId="0" borderId="12" xfId="0" applyFont="1" applyBorder="1" applyAlignment="1">
      <alignment horizontal="left" vertical="center" wrapText="1"/>
    </xf>
    <xf numFmtId="0" fontId="3" fillId="0" borderId="4" xfId="0" applyFont="1" applyBorder="1" applyAlignment="1">
      <alignment horizontal="left" vertical="center" wrapText="1"/>
    </xf>
    <xf numFmtId="164" fontId="1" fillId="0" borderId="1" xfId="2"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3" fillId="0" borderId="26" xfId="0" applyFont="1" applyBorder="1" applyAlignment="1">
      <alignment horizontal="left" vertical="center" wrapText="1"/>
    </xf>
    <xf numFmtId="0" fontId="0" fillId="0" borderId="4" xfId="0" applyBorder="1" applyAlignment="1">
      <alignment vertical="center"/>
    </xf>
    <xf numFmtId="0" fontId="0" fillId="0" borderId="9" xfId="0" applyBorder="1" applyAlignment="1">
      <alignment vertical="center"/>
    </xf>
    <xf numFmtId="0" fontId="3" fillId="0" borderId="0" xfId="0" applyFont="1" applyAlignment="1">
      <alignment wrapText="1"/>
    </xf>
    <xf numFmtId="164" fontId="3" fillId="0" borderId="6" xfId="0" applyNumberFormat="1" applyFont="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center" vertical="center"/>
    </xf>
    <xf numFmtId="10" fontId="3" fillId="0" borderId="6" xfId="3" applyNumberFormat="1" applyFont="1" applyBorder="1" applyAlignment="1">
      <alignment horizontal="center" vertical="center"/>
    </xf>
    <xf numFmtId="0" fontId="3" fillId="0" borderId="1" xfId="0" applyFont="1" applyBorder="1" applyAlignment="1">
      <alignment vertical="center" wrapText="1"/>
    </xf>
    <xf numFmtId="0" fontId="3" fillId="0" borderId="5" xfId="0" applyFont="1" applyBorder="1" applyAlignment="1">
      <alignment vertical="center" wrapText="1"/>
    </xf>
    <xf numFmtId="10" fontId="3" fillId="0" borderId="6" xfId="3" applyNumberFormat="1" applyFont="1" applyFill="1" applyBorder="1" applyAlignment="1">
      <alignment horizontal="center" vertical="center"/>
    </xf>
    <xf numFmtId="43" fontId="3" fillId="0" borderId="1" xfId="4" applyFont="1" applyFill="1" applyBorder="1" applyAlignment="1">
      <alignment horizontal="center" vertical="center"/>
    </xf>
    <xf numFmtId="0" fontId="3" fillId="5" borderId="5" xfId="0" applyFont="1" applyFill="1" applyBorder="1" applyAlignment="1">
      <alignment vertical="center" wrapText="1"/>
    </xf>
    <xf numFmtId="0" fontId="9" fillId="0" borderId="0" xfId="0" applyFont="1"/>
    <xf numFmtId="164" fontId="1" fillId="5" borderId="1" xfId="2"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left" vertical="center" wrapText="1"/>
    </xf>
    <xf numFmtId="0" fontId="0" fillId="0" borderId="9" xfId="0" applyBorder="1" applyAlignment="1">
      <alignment vertical="center" wrapText="1"/>
    </xf>
    <xf numFmtId="0" fontId="0" fillId="0" borderId="4" xfId="0" applyBorder="1" applyAlignment="1">
      <alignment vertical="center" wrapText="1"/>
    </xf>
    <xf numFmtId="0" fontId="1" fillId="5" borderId="1"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0" borderId="6" xfId="0" applyFont="1" applyBorder="1" applyAlignment="1">
      <alignment horizontal="center" vertical="center"/>
    </xf>
    <xf numFmtId="0" fontId="5"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3" fillId="0" borderId="25" xfId="0" applyFont="1" applyBorder="1" applyAlignment="1">
      <alignment horizontal="center" vertical="center"/>
    </xf>
    <xf numFmtId="0" fontId="3" fillId="0" borderId="24" xfId="0" applyFont="1" applyBorder="1" applyAlignment="1">
      <alignment horizontal="center" vertical="center"/>
    </xf>
    <xf numFmtId="0" fontId="3" fillId="0" borderId="23" xfId="0" applyFont="1" applyBorder="1" applyAlignment="1">
      <alignment horizontal="center" vertical="center"/>
    </xf>
    <xf numFmtId="165" fontId="5" fillId="4" borderId="1" xfId="0" applyNumberFormat="1" applyFont="1" applyFill="1" applyBorder="1" applyAlignment="1">
      <alignment horizontal="center" vertical="center"/>
    </xf>
    <xf numFmtId="165" fontId="3" fillId="0" borderId="6" xfId="0" applyNumberFormat="1" applyFont="1" applyBorder="1" applyAlignment="1">
      <alignment horizontal="center" vertical="center"/>
    </xf>
    <xf numFmtId="165" fontId="3" fillId="0" borderId="0" xfId="0" applyNumberFormat="1" applyFont="1"/>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10" fontId="1" fillId="5" borderId="5" xfId="3" applyNumberFormat="1" applyFont="1" applyFill="1" applyBorder="1" applyAlignment="1">
      <alignment horizontal="center" vertical="center" wrapText="1"/>
    </xf>
    <xf numFmtId="10" fontId="1" fillId="5" borderId="6" xfId="3" applyNumberFormat="1" applyFont="1" applyFill="1" applyBorder="1" applyAlignment="1">
      <alignment horizontal="center" vertical="center" wrapText="1"/>
    </xf>
    <xf numFmtId="164" fontId="1" fillId="5" borderId="5" xfId="0" applyNumberFormat="1" applyFont="1" applyFill="1" applyBorder="1" applyAlignment="1">
      <alignment horizontal="center" vertical="center" wrapText="1"/>
    </xf>
    <xf numFmtId="164" fontId="1" fillId="5" borderId="6" xfId="0" applyNumberFormat="1"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164" fontId="1" fillId="5" borderId="5" xfId="2" applyFont="1" applyFill="1" applyBorder="1" applyAlignment="1">
      <alignment horizontal="center" vertical="center" wrapText="1"/>
    </xf>
    <xf numFmtId="164" fontId="1" fillId="5" borderId="6" xfId="2" applyFont="1" applyFill="1" applyBorder="1" applyAlignment="1">
      <alignment horizontal="center" vertical="center" wrapText="1"/>
    </xf>
    <xf numFmtId="0" fontId="3" fillId="5" borderId="5"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164" fontId="3" fillId="5" borderId="5" xfId="2" applyFont="1" applyFill="1" applyBorder="1" applyAlignment="1">
      <alignment horizontal="center" vertical="center"/>
    </xf>
    <xf numFmtId="164" fontId="3" fillId="5" borderId="6" xfId="2" applyFont="1" applyFill="1" applyBorder="1" applyAlignment="1">
      <alignment horizontal="center" vertical="center"/>
    </xf>
    <xf numFmtId="0" fontId="3" fillId="0" borderId="5" xfId="0" applyFont="1" applyBorder="1" applyAlignment="1">
      <alignment horizontal="center" vertical="center"/>
    </xf>
    <xf numFmtId="0" fontId="3" fillId="0" borderId="13" xfId="0" applyFont="1" applyBorder="1" applyAlignment="1">
      <alignment horizontal="center" vertical="center"/>
    </xf>
    <xf numFmtId="0" fontId="3" fillId="0" borderId="6" xfId="0" applyFont="1" applyBorder="1" applyAlignment="1">
      <alignment horizontal="center" vertical="center"/>
    </xf>
    <xf numFmtId="0" fontId="3" fillId="0" borderId="5"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6" xfId="0" applyFont="1" applyBorder="1" applyAlignment="1">
      <alignment horizontal="center" vertical="center" wrapText="1"/>
    </xf>
    <xf numFmtId="164" fontId="3" fillId="0" borderId="5" xfId="2" applyFont="1" applyBorder="1" applyAlignment="1">
      <alignment horizontal="center" vertical="center"/>
    </xf>
    <xf numFmtId="164" fontId="3" fillId="0" borderId="13" xfId="2" applyFont="1" applyBorder="1" applyAlignment="1">
      <alignment horizontal="center" vertical="center"/>
    </xf>
    <xf numFmtId="164" fontId="3" fillId="0" borderId="6" xfId="2" applyFont="1" applyBorder="1" applyAlignment="1">
      <alignment horizontal="center" vertical="center"/>
    </xf>
    <xf numFmtId="10" fontId="1" fillId="0" borderId="5" xfId="3" applyNumberFormat="1" applyFont="1" applyBorder="1" applyAlignment="1">
      <alignment horizontal="center" vertical="center" wrapText="1"/>
    </xf>
    <xf numFmtId="10" fontId="1" fillId="0" borderId="13" xfId="3" applyNumberFormat="1" applyFont="1" applyBorder="1" applyAlignment="1">
      <alignment horizontal="center" vertical="center" wrapText="1"/>
    </xf>
    <xf numFmtId="10" fontId="1" fillId="0" borderId="6" xfId="3" applyNumberFormat="1" applyFont="1" applyBorder="1" applyAlignment="1">
      <alignment horizontal="center" vertical="center" wrapText="1"/>
    </xf>
    <xf numFmtId="164" fontId="1" fillId="0" borderId="5" xfId="0" applyNumberFormat="1" applyFont="1" applyBorder="1" applyAlignment="1">
      <alignment horizontal="center" vertical="center" wrapText="1"/>
    </xf>
    <xf numFmtId="164" fontId="1" fillId="0" borderId="13"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3" fillId="5" borderId="13" xfId="0" applyFont="1" applyFill="1" applyBorder="1" applyAlignment="1">
      <alignment horizontal="center" vertical="center"/>
    </xf>
    <xf numFmtId="0" fontId="3" fillId="5" borderId="13" xfId="0" applyFont="1" applyFill="1" applyBorder="1" applyAlignment="1">
      <alignment horizontal="center" vertical="center" wrapText="1"/>
    </xf>
    <xf numFmtId="164" fontId="1" fillId="0" borderId="5" xfId="2" applyFont="1" applyFill="1" applyBorder="1" applyAlignment="1">
      <alignment horizontal="center" vertical="center" wrapText="1"/>
    </xf>
    <xf numFmtId="164" fontId="1" fillId="0" borderId="6" xfId="2" applyFont="1" applyFill="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5" fillId="4" borderId="5"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13" xfId="0" applyFont="1" applyFill="1" applyBorder="1" applyAlignment="1">
      <alignment horizontal="center" vertical="center" wrapText="1"/>
    </xf>
    <xf numFmtId="164" fontId="1" fillId="0" borderId="5" xfId="2" applyFont="1" applyBorder="1" applyAlignment="1">
      <alignment horizontal="center" vertical="center" wrapText="1"/>
    </xf>
    <xf numFmtId="164" fontId="1" fillId="0" borderId="13" xfId="2" applyFont="1" applyBorder="1" applyAlignment="1">
      <alignment horizontal="center" vertical="center" wrapText="1"/>
    </xf>
    <xf numFmtId="164" fontId="1" fillId="0" borderId="6" xfId="2" applyFont="1" applyBorder="1" applyAlignment="1">
      <alignment horizontal="center" vertical="center" wrapText="1"/>
    </xf>
    <xf numFmtId="0" fontId="3" fillId="0" borderId="13" xfId="0" applyFont="1" applyBorder="1" applyAlignment="1">
      <alignment horizontal="left" vertical="center" wrapText="1"/>
    </xf>
    <xf numFmtId="164" fontId="3" fillId="5" borderId="13" xfId="2" applyFont="1" applyFill="1" applyBorder="1" applyAlignment="1">
      <alignment horizontal="center" vertical="center"/>
    </xf>
    <xf numFmtId="10" fontId="1" fillId="5" borderId="13" xfId="3" applyNumberFormat="1" applyFont="1" applyFill="1" applyBorder="1" applyAlignment="1">
      <alignment horizontal="center" vertical="center" wrapText="1"/>
    </xf>
    <xf numFmtId="164" fontId="1" fillId="5" borderId="13" xfId="0" applyNumberFormat="1" applyFont="1" applyFill="1" applyBorder="1" applyAlignment="1">
      <alignment horizontal="center" vertical="center" wrapText="1"/>
    </xf>
    <xf numFmtId="164" fontId="1" fillId="5" borderId="13" xfId="2" applyFont="1" applyFill="1" applyBorder="1" applyAlignment="1">
      <alignment horizontal="center" vertical="center" wrapText="1"/>
    </xf>
    <xf numFmtId="0" fontId="3" fillId="5" borderId="13" xfId="0" applyFont="1" applyFill="1" applyBorder="1" applyAlignment="1">
      <alignment horizontal="left" vertical="center" wrapText="1"/>
    </xf>
    <xf numFmtId="164" fontId="3" fillId="0" borderId="5" xfId="2" applyFont="1" applyFill="1" applyBorder="1" applyAlignment="1">
      <alignment horizontal="center" vertical="center"/>
    </xf>
    <xf numFmtId="164" fontId="3" fillId="0" borderId="6" xfId="2" applyFont="1" applyFill="1" applyBorder="1" applyAlignment="1">
      <alignment horizontal="center" vertical="center"/>
    </xf>
    <xf numFmtId="10" fontId="1" fillId="0" borderId="5" xfId="3" applyNumberFormat="1" applyFont="1" applyFill="1" applyBorder="1" applyAlignment="1">
      <alignment horizontal="center" vertical="center" wrapText="1"/>
    </xf>
    <xf numFmtId="10" fontId="1" fillId="0" borderId="6" xfId="3" applyNumberFormat="1" applyFont="1" applyFill="1" applyBorder="1" applyAlignment="1">
      <alignment horizontal="center" vertic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27" xfId="0" applyFont="1" applyBorder="1" applyAlignment="1">
      <alignment horizontal="center" vertical="center"/>
    </xf>
    <xf numFmtId="164" fontId="1" fillId="0" borderId="27" xfId="2" applyFont="1" applyBorder="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Border="1" applyAlignment="1">
      <alignment horizontal="left" vertical="center" wrapText="1"/>
    </xf>
    <xf numFmtId="0" fontId="1" fillId="0" borderId="13" xfId="0" applyFont="1" applyBorder="1" applyAlignment="1">
      <alignment horizontal="left" vertical="center" wrapText="1"/>
    </xf>
    <xf numFmtId="0" fontId="1" fillId="0" borderId="6" xfId="0" applyFont="1" applyBorder="1" applyAlignment="1">
      <alignment horizontal="left" vertical="center" wrapText="1"/>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3" fontId="3" fillId="0" borderId="14" xfId="0" applyNumberFormat="1" applyFont="1" applyBorder="1" applyAlignment="1">
      <alignment horizontal="center" vertical="center"/>
    </xf>
    <xf numFmtId="164" fontId="1" fillId="0" borderId="14" xfId="2" applyFont="1" applyBorder="1" applyAlignment="1">
      <alignment horizontal="center" vertical="center" wrapText="1"/>
    </xf>
    <xf numFmtId="0" fontId="3" fillId="0" borderId="5" xfId="0" applyFont="1" applyBorder="1" applyAlignment="1">
      <alignment horizontal="left" vertical="center"/>
    </xf>
    <xf numFmtId="0" fontId="3" fillId="0" borderId="13" xfId="0" applyFont="1" applyBorder="1" applyAlignment="1">
      <alignment horizontal="left" vertical="center"/>
    </xf>
    <xf numFmtId="0" fontId="3" fillId="0" borderId="6" xfId="0" applyFont="1" applyBorder="1" applyAlignment="1">
      <alignment horizontal="left" vertical="center"/>
    </xf>
    <xf numFmtId="0" fontId="7" fillId="4" borderId="1" xfId="0" applyFont="1" applyFill="1" applyBorder="1" applyAlignment="1">
      <alignment horizontal="center" vertical="center" wrapText="1"/>
    </xf>
    <xf numFmtId="0" fontId="1" fillId="0" borderId="14" xfId="0" applyFont="1" applyBorder="1" applyAlignment="1">
      <alignment horizontal="center" vertical="center"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164" fontId="7" fillId="4" borderId="2" xfId="2" applyFont="1" applyFill="1" applyBorder="1" applyAlignment="1">
      <alignment horizontal="center" vertical="center"/>
    </xf>
    <xf numFmtId="164" fontId="7" fillId="4" borderId="3" xfId="2" applyFont="1" applyFill="1" applyBorder="1" applyAlignment="1">
      <alignment horizontal="center" vertical="center"/>
    </xf>
    <xf numFmtId="164" fontId="7" fillId="4" borderId="4" xfId="2" applyFont="1" applyFill="1" applyBorder="1" applyAlignment="1">
      <alignment horizontal="center" vertical="center"/>
    </xf>
    <xf numFmtId="0" fontId="7" fillId="4"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5" xfId="0" applyFont="1" applyFill="1" applyBorder="1" applyAlignment="1">
      <alignment horizontal="center" vertical="center"/>
    </xf>
    <xf numFmtId="0" fontId="7" fillId="4" borderId="0" xfId="0" applyFont="1" applyFill="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5" fillId="4" borderId="7"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6" fillId="4" borderId="13" xfId="0" applyFont="1" applyFill="1" applyBorder="1" applyAlignment="1">
      <alignment horizontal="center" vertical="center"/>
    </xf>
    <xf numFmtId="0" fontId="5" fillId="4" borderId="15"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25" xfId="0" applyFont="1" applyBorder="1" applyAlignment="1">
      <alignment horizontal="center"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5" fillId="4" borderId="8"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11" xfId="0" applyFont="1" applyFill="1" applyBorder="1" applyAlignment="1">
      <alignment horizontal="center" vertical="center" wrapText="1"/>
    </xf>
    <xf numFmtId="0" fontId="3" fillId="0" borderId="23" xfId="0" applyFont="1" applyBorder="1" applyAlignment="1">
      <alignment horizontal="center" vertical="center"/>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1" xfId="0" applyFont="1" applyFill="1" applyBorder="1" applyAlignment="1">
      <alignment horizontal="center" vertical="center"/>
    </xf>
    <xf numFmtId="0" fontId="5" fillId="2"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2" xfId="0" applyFont="1" applyFill="1" applyBorder="1" applyAlignment="1">
      <alignment horizontal="center" vertical="center"/>
    </xf>
  </cellXfs>
  <cellStyles count="5">
    <cellStyle name="Comma" xfId="4" builtinId="3"/>
    <cellStyle name="Currency" xfId="2" builtinId="4"/>
    <cellStyle name="Hyperlink" xfId="1" builtinId="8"/>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41A4-AD2A-1D40-86D6-A943F944B110}">
  <dimension ref="A1:AC207"/>
  <sheetViews>
    <sheetView tabSelected="1" zoomScale="60" zoomScaleNormal="60" workbookViewId="0">
      <pane xSplit="2" ySplit="3" topLeftCell="C4" activePane="bottomRight" state="frozen"/>
      <selection pane="topRight" activeCell="C1" sqref="C1"/>
      <selection pane="bottomLeft" activeCell="A4" sqref="A4"/>
      <selection pane="bottomRight" activeCell="AA4" sqref="AA4"/>
    </sheetView>
  </sheetViews>
  <sheetFormatPr baseColWidth="10" defaultColWidth="10.6640625" defaultRowHeight="16"/>
  <cols>
    <col min="1" max="1" width="6.33203125" style="9" customWidth="1"/>
    <col min="2" max="2" width="20.83203125" customWidth="1"/>
    <col min="3" max="3" width="18.6640625" customWidth="1"/>
    <col min="4" max="4" width="14.33203125" bestFit="1" customWidth="1"/>
    <col min="5" max="5" width="10.83203125" bestFit="1" customWidth="1"/>
    <col min="6" max="6" width="19.6640625" style="21" customWidth="1"/>
    <col min="7" max="7" width="18.1640625" customWidth="1"/>
    <col min="8" max="8" width="20.1640625" customWidth="1"/>
    <col min="9" max="9" width="18.1640625" customWidth="1"/>
    <col min="10" max="10" width="20.6640625" style="21" customWidth="1"/>
    <col min="11" max="11" width="33" customWidth="1"/>
    <col min="12" max="12" width="31.33203125" customWidth="1"/>
    <col min="13" max="13" width="11" bestFit="1" customWidth="1"/>
    <col min="14" max="14" width="16.83203125" customWidth="1"/>
    <col min="15" max="15" width="11.33203125" customWidth="1"/>
    <col min="16" max="16" width="25.6640625" style="31" customWidth="1"/>
    <col min="17" max="17" width="18.33203125" customWidth="1"/>
    <col min="18" max="18" width="26.1640625" customWidth="1"/>
    <col min="19" max="19" width="17.6640625" style="21" customWidth="1"/>
    <col min="20" max="20" width="17" customWidth="1"/>
    <col min="21" max="21" width="16.83203125" customWidth="1"/>
    <col min="22" max="22" width="15.5" customWidth="1"/>
    <col min="23" max="23" width="9" style="6" bestFit="1" customWidth="1"/>
    <col min="24" max="24" width="23" style="6" customWidth="1"/>
    <col min="25" max="25" width="10.1640625" style="6" bestFit="1" customWidth="1"/>
    <col min="26" max="26" width="27.5" style="6" customWidth="1"/>
    <col min="27" max="27" width="20.83203125" style="62" customWidth="1"/>
    <col min="28" max="28" width="34" style="6" customWidth="1"/>
  </cols>
  <sheetData>
    <row r="1" spans="1:29" ht="23" customHeight="1">
      <c r="A1" s="146" t="s">
        <v>0</v>
      </c>
      <c r="B1" s="146"/>
      <c r="C1" s="139" t="s">
        <v>1</v>
      </c>
      <c r="D1" s="140"/>
      <c r="E1" s="140"/>
      <c r="F1" s="140"/>
      <c r="G1" s="140"/>
      <c r="H1" s="140"/>
      <c r="I1" s="140"/>
      <c r="J1" s="141"/>
      <c r="K1" s="139" t="s">
        <v>2</v>
      </c>
      <c r="L1" s="140"/>
      <c r="M1" s="140"/>
      <c r="N1" s="140"/>
      <c r="O1" s="140"/>
      <c r="P1" s="140"/>
      <c r="Q1" s="140"/>
      <c r="R1" s="140"/>
      <c r="S1" s="141"/>
      <c r="T1" s="139" t="s">
        <v>3</v>
      </c>
      <c r="U1" s="140"/>
      <c r="V1" s="140"/>
      <c r="W1" s="140"/>
      <c r="X1" s="140"/>
      <c r="Y1" s="140"/>
      <c r="Z1" s="140"/>
      <c r="AA1" s="140"/>
      <c r="AB1" s="141"/>
      <c r="AC1" s="17"/>
    </row>
    <row r="2" spans="1:29" ht="21.5" customHeight="1">
      <c r="A2" s="131" t="s">
        <v>4</v>
      </c>
      <c r="B2" s="145" t="s">
        <v>5</v>
      </c>
      <c r="C2" s="147" t="s">
        <v>6</v>
      </c>
      <c r="D2" s="148"/>
      <c r="E2" s="149"/>
      <c r="F2" s="147" t="s">
        <v>7</v>
      </c>
      <c r="G2" s="148"/>
      <c r="H2" s="148"/>
      <c r="I2" s="148"/>
      <c r="J2" s="149"/>
      <c r="K2" s="137" t="s">
        <v>8</v>
      </c>
      <c r="L2" s="137" t="s">
        <v>9</v>
      </c>
      <c r="M2" s="145" t="s">
        <v>10</v>
      </c>
      <c r="N2" s="145" t="s">
        <v>11</v>
      </c>
      <c r="O2" s="142" t="s">
        <v>12</v>
      </c>
      <c r="P2" s="143"/>
      <c r="Q2" s="143"/>
      <c r="R2" s="143"/>
      <c r="S2" s="144"/>
      <c r="T2" s="150" t="s">
        <v>13</v>
      </c>
      <c r="U2" s="151"/>
      <c r="V2" s="151"/>
      <c r="W2" s="130" t="s">
        <v>14</v>
      </c>
      <c r="X2" s="130"/>
      <c r="Y2" s="130"/>
      <c r="Z2" s="130"/>
      <c r="AA2" s="130"/>
      <c r="AB2" s="130"/>
    </row>
    <row r="3" spans="1:29" ht="23" customHeight="1">
      <c r="A3" s="131"/>
      <c r="B3" s="145"/>
      <c r="C3" s="55" t="s">
        <v>15</v>
      </c>
      <c r="D3" s="55" t="s">
        <v>16</v>
      </c>
      <c r="E3" s="55" t="s">
        <v>17</v>
      </c>
      <c r="F3" s="18" t="s">
        <v>18</v>
      </c>
      <c r="G3" s="55" t="s">
        <v>19</v>
      </c>
      <c r="H3" s="55" t="s">
        <v>20</v>
      </c>
      <c r="I3" s="55" t="s">
        <v>21</v>
      </c>
      <c r="J3" s="18" t="s">
        <v>22</v>
      </c>
      <c r="K3" s="137"/>
      <c r="L3" s="137"/>
      <c r="M3" s="145"/>
      <c r="N3" s="145"/>
      <c r="O3" s="55" t="s">
        <v>23</v>
      </c>
      <c r="P3" s="55" t="s">
        <v>24</v>
      </c>
      <c r="Q3" s="55" t="s">
        <v>25</v>
      </c>
      <c r="R3" s="55" t="s">
        <v>26</v>
      </c>
      <c r="S3" s="18" t="s">
        <v>27</v>
      </c>
      <c r="T3" s="55" t="s">
        <v>15</v>
      </c>
      <c r="U3" s="55" t="s">
        <v>16</v>
      </c>
      <c r="V3" s="55" t="s">
        <v>28</v>
      </c>
      <c r="W3" s="54" t="s">
        <v>29</v>
      </c>
      <c r="X3" s="54" t="s">
        <v>30</v>
      </c>
      <c r="Y3" s="54" t="s">
        <v>31</v>
      </c>
      <c r="Z3" s="54" t="s">
        <v>32</v>
      </c>
      <c r="AA3" s="60" t="s">
        <v>33</v>
      </c>
      <c r="AB3" s="54" t="s">
        <v>34</v>
      </c>
    </row>
    <row r="4" spans="1:29" ht="34">
      <c r="A4" s="130">
        <v>1</v>
      </c>
      <c r="B4" s="137" t="s">
        <v>35</v>
      </c>
      <c r="C4" s="124" t="s">
        <v>36</v>
      </c>
      <c r="D4" s="124" t="s">
        <v>36</v>
      </c>
      <c r="E4" s="124" t="s">
        <v>36</v>
      </c>
      <c r="F4" s="104">
        <v>17000000000</v>
      </c>
      <c r="G4" s="88">
        <v>2.5000000000000001E-3</v>
      </c>
      <c r="H4" s="91">
        <f>F4*G4</f>
        <v>42500000</v>
      </c>
      <c r="I4" s="124">
        <v>289</v>
      </c>
      <c r="J4" s="104">
        <f>H4*I4</f>
        <v>12282500000</v>
      </c>
      <c r="K4" s="127" t="s">
        <v>37</v>
      </c>
      <c r="L4" s="127" t="s">
        <v>38</v>
      </c>
      <c r="M4" s="124" t="s">
        <v>39</v>
      </c>
      <c r="N4" s="124" t="s">
        <v>40</v>
      </c>
      <c r="O4" s="1">
        <v>1.1000000000000001</v>
      </c>
      <c r="P4" s="26" t="s">
        <v>41</v>
      </c>
      <c r="Q4" s="28">
        <v>5000000</v>
      </c>
      <c r="R4" s="28">
        <v>1000000</v>
      </c>
      <c r="S4" s="28">
        <f t="shared" ref="S4:S35" si="0">Q4+R4</f>
        <v>6000000</v>
      </c>
      <c r="T4" s="1" t="s">
        <v>42</v>
      </c>
      <c r="U4" s="1" t="s">
        <v>36</v>
      </c>
      <c r="V4" s="1" t="s">
        <v>43</v>
      </c>
      <c r="W4" s="39">
        <v>1E-3</v>
      </c>
      <c r="X4" s="36">
        <f t="shared" ref="X4:X9" si="1">$F$4*W4</f>
        <v>17000000</v>
      </c>
      <c r="Y4" s="53">
        <v>100</v>
      </c>
      <c r="Z4" s="36">
        <f>X4*Y4</f>
        <v>1700000000</v>
      </c>
      <c r="AA4" s="61">
        <f>$J$4-Z4-S4</f>
        <v>10576500000</v>
      </c>
      <c r="AB4" s="5" t="str">
        <f t="shared" ref="AB4:AB43" si="2">IF(AA4&gt;0,"Y","N")</f>
        <v>Y</v>
      </c>
    </row>
    <row r="5" spans="1:29" ht="34">
      <c r="A5" s="130"/>
      <c r="B5" s="137"/>
      <c r="C5" s="125"/>
      <c r="D5" s="125"/>
      <c r="E5" s="125"/>
      <c r="F5" s="105"/>
      <c r="G5" s="89"/>
      <c r="H5" s="92"/>
      <c r="I5" s="125"/>
      <c r="J5" s="105"/>
      <c r="K5" s="128"/>
      <c r="L5" s="128"/>
      <c r="M5" s="125"/>
      <c r="N5" s="125"/>
      <c r="O5" s="1">
        <v>1.2</v>
      </c>
      <c r="P5" s="27" t="s">
        <v>44</v>
      </c>
      <c r="Q5" s="28">
        <v>1000000</v>
      </c>
      <c r="R5" s="28">
        <v>500000</v>
      </c>
      <c r="S5" s="28">
        <f t="shared" si="0"/>
        <v>1500000</v>
      </c>
      <c r="T5" s="1" t="s">
        <v>43</v>
      </c>
      <c r="U5" s="1" t="s">
        <v>43</v>
      </c>
      <c r="V5" s="1" t="s">
        <v>43</v>
      </c>
      <c r="W5" s="39">
        <v>1.5E-3</v>
      </c>
      <c r="X5" s="36">
        <f t="shared" si="1"/>
        <v>25500000</v>
      </c>
      <c r="Y5" s="53">
        <v>150</v>
      </c>
      <c r="Z5" s="36">
        <f t="shared" ref="Z5:Z44" si="3">X5*Y5</f>
        <v>3825000000</v>
      </c>
      <c r="AA5" s="61">
        <f t="shared" ref="AA5:AA9" si="4">$J$4-Z5-S5</f>
        <v>8456000000</v>
      </c>
      <c r="AB5" s="5" t="str">
        <f t="shared" si="2"/>
        <v>Y</v>
      </c>
    </row>
    <row r="6" spans="1:29" ht="85">
      <c r="A6" s="130"/>
      <c r="B6" s="137"/>
      <c r="C6" s="125"/>
      <c r="D6" s="125"/>
      <c r="E6" s="125"/>
      <c r="F6" s="105"/>
      <c r="G6" s="89"/>
      <c r="H6" s="92"/>
      <c r="I6" s="125"/>
      <c r="J6" s="105"/>
      <c r="K6" s="128"/>
      <c r="L6" s="128"/>
      <c r="M6" s="125"/>
      <c r="N6" s="125"/>
      <c r="O6" s="1">
        <v>1.3</v>
      </c>
      <c r="P6" s="27" t="s">
        <v>45</v>
      </c>
      <c r="Q6" s="28">
        <v>10000000</v>
      </c>
      <c r="R6" s="28">
        <v>3000000</v>
      </c>
      <c r="S6" s="28">
        <f t="shared" si="0"/>
        <v>13000000</v>
      </c>
      <c r="T6" s="1" t="s">
        <v>46</v>
      </c>
      <c r="U6" s="1" t="s">
        <v>43</v>
      </c>
      <c r="V6" s="1" t="s">
        <v>46</v>
      </c>
      <c r="W6" s="39">
        <v>1E-3</v>
      </c>
      <c r="X6" s="36">
        <f t="shared" si="1"/>
        <v>17000000</v>
      </c>
      <c r="Y6" s="53">
        <v>60</v>
      </c>
      <c r="Z6" s="36">
        <f t="shared" si="3"/>
        <v>1020000000</v>
      </c>
      <c r="AA6" s="61">
        <f t="shared" si="4"/>
        <v>11249500000</v>
      </c>
      <c r="AB6" s="5" t="str">
        <f t="shared" si="2"/>
        <v>Y</v>
      </c>
    </row>
    <row r="7" spans="1:29" ht="34">
      <c r="A7" s="130"/>
      <c r="B7" s="137"/>
      <c r="C7" s="125"/>
      <c r="D7" s="125"/>
      <c r="E7" s="125"/>
      <c r="F7" s="105"/>
      <c r="G7" s="89"/>
      <c r="H7" s="92"/>
      <c r="I7" s="125"/>
      <c r="J7" s="105"/>
      <c r="K7" s="128"/>
      <c r="L7" s="128"/>
      <c r="M7" s="125"/>
      <c r="N7" s="125"/>
      <c r="O7" s="1">
        <v>1.4</v>
      </c>
      <c r="P7" s="27" t="s">
        <v>47</v>
      </c>
      <c r="Q7" s="28">
        <v>6000000</v>
      </c>
      <c r="R7" s="28">
        <v>500000</v>
      </c>
      <c r="S7" s="28">
        <f t="shared" si="0"/>
        <v>6500000</v>
      </c>
      <c r="T7" s="1" t="s">
        <v>43</v>
      </c>
      <c r="U7" s="1" t="s">
        <v>43</v>
      </c>
      <c r="V7" s="1" t="s">
        <v>43</v>
      </c>
      <c r="W7" s="39">
        <v>2E-3</v>
      </c>
      <c r="X7" s="36">
        <f t="shared" si="1"/>
        <v>34000000</v>
      </c>
      <c r="Y7" s="53">
        <v>200</v>
      </c>
      <c r="Z7" s="36">
        <f t="shared" si="3"/>
        <v>6800000000</v>
      </c>
      <c r="AA7" s="61">
        <f t="shared" si="4"/>
        <v>5476000000</v>
      </c>
      <c r="AB7" s="5" t="str">
        <f t="shared" si="2"/>
        <v>Y</v>
      </c>
    </row>
    <row r="8" spans="1:29" ht="34">
      <c r="A8" s="130"/>
      <c r="B8" s="137"/>
      <c r="C8" s="125"/>
      <c r="D8" s="125"/>
      <c r="E8" s="125"/>
      <c r="F8" s="105"/>
      <c r="G8" s="89"/>
      <c r="H8" s="92"/>
      <c r="I8" s="125"/>
      <c r="J8" s="105"/>
      <c r="K8" s="128"/>
      <c r="L8" s="128"/>
      <c r="M8" s="125"/>
      <c r="N8" s="125"/>
      <c r="O8" s="1">
        <v>1.5</v>
      </c>
      <c r="P8" s="27" t="s">
        <v>48</v>
      </c>
      <c r="Q8" s="28">
        <v>7000000</v>
      </c>
      <c r="R8" s="28">
        <v>1000000</v>
      </c>
      <c r="S8" s="28">
        <f t="shared" si="0"/>
        <v>8000000</v>
      </c>
      <c r="T8" s="1" t="s">
        <v>46</v>
      </c>
      <c r="U8" s="1" t="s">
        <v>43</v>
      </c>
      <c r="V8" s="1" t="s">
        <v>46</v>
      </c>
      <c r="W8" s="39">
        <v>1E-3</v>
      </c>
      <c r="X8" s="36">
        <f t="shared" si="1"/>
        <v>17000000</v>
      </c>
      <c r="Y8" s="53">
        <v>70</v>
      </c>
      <c r="Z8" s="36">
        <f t="shared" si="3"/>
        <v>1190000000</v>
      </c>
      <c r="AA8" s="61">
        <f t="shared" si="4"/>
        <v>11084500000</v>
      </c>
      <c r="AB8" s="5" t="str">
        <f t="shared" si="2"/>
        <v>Y</v>
      </c>
    </row>
    <row r="9" spans="1:29" ht="51">
      <c r="A9" s="130"/>
      <c r="B9" s="137"/>
      <c r="C9" s="126"/>
      <c r="D9" s="126"/>
      <c r="E9" s="126"/>
      <c r="F9" s="106"/>
      <c r="G9" s="90"/>
      <c r="H9" s="93"/>
      <c r="I9" s="126"/>
      <c r="J9" s="106"/>
      <c r="K9" s="129"/>
      <c r="L9" s="129"/>
      <c r="M9" s="126"/>
      <c r="N9" s="126"/>
      <c r="O9" s="1">
        <v>1.6</v>
      </c>
      <c r="P9" s="27" t="s">
        <v>49</v>
      </c>
      <c r="Q9" s="28">
        <v>20000000</v>
      </c>
      <c r="R9" s="28">
        <v>5000000</v>
      </c>
      <c r="S9" s="28">
        <f t="shared" si="0"/>
        <v>25000000</v>
      </c>
      <c r="T9" s="1" t="s">
        <v>46</v>
      </c>
      <c r="U9" s="1" t="s">
        <v>43</v>
      </c>
      <c r="V9" s="1" t="s">
        <v>46</v>
      </c>
      <c r="W9" s="39">
        <v>1E-3</v>
      </c>
      <c r="X9" s="36">
        <f t="shared" si="1"/>
        <v>17000000</v>
      </c>
      <c r="Y9" s="53">
        <v>60</v>
      </c>
      <c r="Z9" s="36">
        <f t="shared" si="3"/>
        <v>1020000000</v>
      </c>
      <c r="AA9" s="61">
        <f t="shared" si="4"/>
        <v>11237500000</v>
      </c>
      <c r="AB9" s="5" t="str">
        <f t="shared" si="2"/>
        <v>Y</v>
      </c>
    </row>
    <row r="10" spans="1:29" ht="34">
      <c r="A10" s="130">
        <v>2</v>
      </c>
      <c r="B10" s="137" t="s">
        <v>50</v>
      </c>
      <c r="C10" s="124" t="s">
        <v>43</v>
      </c>
      <c r="D10" s="124" t="s">
        <v>36</v>
      </c>
      <c r="E10" s="124" t="s">
        <v>51</v>
      </c>
      <c r="F10" s="104">
        <v>50000000000</v>
      </c>
      <c r="G10" s="88">
        <v>0.15</v>
      </c>
      <c r="H10" s="91">
        <f>F10*G10</f>
        <v>7500000000</v>
      </c>
      <c r="I10" s="124">
        <v>0.02</v>
      </c>
      <c r="J10" s="104">
        <f t="shared" ref="J10:J83" si="5">H10*I10</f>
        <v>150000000</v>
      </c>
      <c r="K10" s="127" t="s">
        <v>52</v>
      </c>
      <c r="L10" s="127" t="s">
        <v>53</v>
      </c>
      <c r="M10" s="124" t="s">
        <v>54</v>
      </c>
      <c r="N10" s="124" t="s">
        <v>55</v>
      </c>
      <c r="O10" s="29">
        <v>2.1</v>
      </c>
      <c r="P10" s="27" t="s">
        <v>56</v>
      </c>
      <c r="Q10" s="28">
        <v>100000000</v>
      </c>
      <c r="R10" s="28">
        <v>10000000</v>
      </c>
      <c r="S10" s="28">
        <f t="shared" si="0"/>
        <v>110000000</v>
      </c>
      <c r="T10" s="1" t="s">
        <v>46</v>
      </c>
      <c r="U10" s="1" t="s">
        <v>43</v>
      </c>
      <c r="V10" s="1" t="s">
        <v>46</v>
      </c>
      <c r="W10" s="39">
        <v>0.05</v>
      </c>
      <c r="X10" s="36">
        <f t="shared" ref="X10:X15" si="6">$F$10*W10</f>
        <v>2500000000</v>
      </c>
      <c r="Y10" s="5">
        <v>0.01</v>
      </c>
      <c r="Z10" s="36">
        <f t="shared" si="3"/>
        <v>25000000</v>
      </c>
      <c r="AA10" s="61">
        <f t="shared" ref="AA10:AA15" si="7">$J$10-Z10-S10</f>
        <v>15000000</v>
      </c>
      <c r="AB10" s="5" t="str">
        <f t="shared" si="2"/>
        <v>Y</v>
      </c>
    </row>
    <row r="11" spans="1:29" ht="45" customHeight="1">
      <c r="A11" s="130"/>
      <c r="B11" s="137"/>
      <c r="C11" s="125"/>
      <c r="D11" s="125"/>
      <c r="E11" s="125"/>
      <c r="F11" s="105"/>
      <c r="G11" s="89"/>
      <c r="H11" s="92"/>
      <c r="I11" s="125"/>
      <c r="J11" s="105"/>
      <c r="K11" s="128"/>
      <c r="L11" s="128"/>
      <c r="M11" s="125"/>
      <c r="N11" s="125"/>
      <c r="O11" s="29">
        <v>2.2000000000000002</v>
      </c>
      <c r="P11" s="27" t="s">
        <v>57</v>
      </c>
      <c r="Q11" s="28">
        <v>50000000</v>
      </c>
      <c r="R11" s="28">
        <v>5000000</v>
      </c>
      <c r="S11" s="28">
        <f t="shared" si="0"/>
        <v>55000000</v>
      </c>
      <c r="T11" s="1" t="s">
        <v>46</v>
      </c>
      <c r="U11" s="1" t="s">
        <v>43</v>
      </c>
      <c r="V11" s="1" t="s">
        <v>46</v>
      </c>
      <c r="W11" s="39">
        <v>0.05</v>
      </c>
      <c r="X11" s="36">
        <f t="shared" si="6"/>
        <v>2500000000</v>
      </c>
      <c r="Y11" s="5">
        <v>0.01</v>
      </c>
      <c r="Z11" s="36">
        <f t="shared" si="3"/>
        <v>25000000</v>
      </c>
      <c r="AA11" s="61">
        <f t="shared" si="7"/>
        <v>70000000</v>
      </c>
      <c r="AB11" s="5" t="str">
        <f t="shared" si="2"/>
        <v>Y</v>
      </c>
    </row>
    <row r="12" spans="1:29" ht="69" customHeight="1">
      <c r="A12" s="130"/>
      <c r="B12" s="137"/>
      <c r="C12" s="125"/>
      <c r="D12" s="125"/>
      <c r="E12" s="125"/>
      <c r="F12" s="105"/>
      <c r="G12" s="89"/>
      <c r="H12" s="92"/>
      <c r="I12" s="125"/>
      <c r="J12" s="105"/>
      <c r="K12" s="128"/>
      <c r="L12" s="128"/>
      <c r="M12" s="125"/>
      <c r="N12" s="125"/>
      <c r="O12" s="29">
        <v>2.2999999999999998</v>
      </c>
      <c r="P12" s="27" t="s">
        <v>58</v>
      </c>
      <c r="Q12" s="28">
        <v>5000000</v>
      </c>
      <c r="R12" s="28">
        <v>2000000</v>
      </c>
      <c r="S12" s="28">
        <f t="shared" si="0"/>
        <v>7000000</v>
      </c>
      <c r="T12" s="1" t="s">
        <v>46</v>
      </c>
      <c r="U12" s="1" t="s">
        <v>43</v>
      </c>
      <c r="V12" s="1" t="s">
        <v>46</v>
      </c>
      <c r="W12" s="39">
        <v>7.0000000000000007E-2</v>
      </c>
      <c r="X12" s="36">
        <f t="shared" si="6"/>
        <v>3500000000.0000005</v>
      </c>
      <c r="Y12" s="5">
        <v>0.01</v>
      </c>
      <c r="Z12" s="36">
        <f t="shared" si="3"/>
        <v>35000000.000000007</v>
      </c>
      <c r="AA12" s="61">
        <f t="shared" si="7"/>
        <v>108000000</v>
      </c>
      <c r="AB12" s="5" t="str">
        <f t="shared" si="2"/>
        <v>Y</v>
      </c>
    </row>
    <row r="13" spans="1:29" ht="17">
      <c r="A13" s="130"/>
      <c r="B13" s="137"/>
      <c r="C13" s="125"/>
      <c r="D13" s="125"/>
      <c r="E13" s="125"/>
      <c r="F13" s="105"/>
      <c r="G13" s="89"/>
      <c r="H13" s="92"/>
      <c r="I13" s="125"/>
      <c r="J13" s="105"/>
      <c r="K13" s="128"/>
      <c r="L13" s="128"/>
      <c r="M13" s="125"/>
      <c r="N13" s="125"/>
      <c r="O13" s="29">
        <v>2.4</v>
      </c>
      <c r="P13" s="8" t="s">
        <v>59</v>
      </c>
      <c r="Q13" s="28">
        <v>20000000</v>
      </c>
      <c r="R13" s="28">
        <v>5000000</v>
      </c>
      <c r="S13" s="28">
        <f t="shared" si="0"/>
        <v>25000000</v>
      </c>
      <c r="T13" s="1" t="s">
        <v>46</v>
      </c>
      <c r="U13" s="1" t="s">
        <v>43</v>
      </c>
      <c r="V13" s="1" t="s">
        <v>46</v>
      </c>
      <c r="W13" s="39">
        <v>0.08</v>
      </c>
      <c r="X13" s="36">
        <f t="shared" si="6"/>
        <v>4000000000</v>
      </c>
      <c r="Y13" s="5">
        <v>0.01</v>
      </c>
      <c r="Z13" s="36">
        <f t="shared" si="3"/>
        <v>40000000</v>
      </c>
      <c r="AA13" s="61">
        <f t="shared" si="7"/>
        <v>85000000</v>
      </c>
      <c r="AB13" s="5" t="str">
        <f t="shared" si="2"/>
        <v>Y</v>
      </c>
    </row>
    <row r="14" spans="1:29" ht="51">
      <c r="A14" s="130"/>
      <c r="B14" s="137"/>
      <c r="C14" s="125"/>
      <c r="D14" s="125"/>
      <c r="E14" s="125"/>
      <c r="F14" s="105"/>
      <c r="G14" s="89"/>
      <c r="H14" s="92"/>
      <c r="I14" s="125"/>
      <c r="J14" s="105"/>
      <c r="K14" s="128"/>
      <c r="L14" s="128"/>
      <c r="M14" s="125"/>
      <c r="N14" s="125"/>
      <c r="O14" s="29">
        <v>2.5</v>
      </c>
      <c r="P14" s="27" t="s">
        <v>60</v>
      </c>
      <c r="Q14" s="28">
        <v>10000000</v>
      </c>
      <c r="R14" s="28">
        <v>2000000</v>
      </c>
      <c r="S14" s="28">
        <f t="shared" si="0"/>
        <v>12000000</v>
      </c>
      <c r="T14" s="1" t="s">
        <v>46</v>
      </c>
      <c r="U14" s="1" t="s">
        <v>43</v>
      </c>
      <c r="V14" s="1" t="s">
        <v>46</v>
      </c>
      <c r="W14" s="39">
        <v>0.09</v>
      </c>
      <c r="X14" s="36">
        <f t="shared" si="6"/>
        <v>4500000000</v>
      </c>
      <c r="Y14" s="5">
        <v>0.01</v>
      </c>
      <c r="Z14" s="36">
        <f t="shared" si="3"/>
        <v>45000000</v>
      </c>
      <c r="AA14" s="61">
        <f t="shared" si="7"/>
        <v>93000000</v>
      </c>
      <c r="AB14" s="5" t="str">
        <f t="shared" si="2"/>
        <v>Y</v>
      </c>
    </row>
    <row r="15" spans="1:29" ht="51">
      <c r="A15" s="130"/>
      <c r="B15" s="137"/>
      <c r="C15" s="126"/>
      <c r="D15" s="126"/>
      <c r="E15" s="126"/>
      <c r="F15" s="106"/>
      <c r="G15" s="90"/>
      <c r="H15" s="93"/>
      <c r="I15" s="126"/>
      <c r="J15" s="106"/>
      <c r="K15" s="129"/>
      <c r="L15" s="129"/>
      <c r="M15" s="126"/>
      <c r="N15" s="126"/>
      <c r="O15" s="29">
        <v>2.6</v>
      </c>
      <c r="P15" s="27" t="s">
        <v>61</v>
      </c>
      <c r="Q15" s="28">
        <v>25000000</v>
      </c>
      <c r="R15" s="28">
        <v>5000000</v>
      </c>
      <c r="S15" s="28">
        <f t="shared" si="0"/>
        <v>30000000</v>
      </c>
      <c r="T15" s="1" t="s">
        <v>46</v>
      </c>
      <c r="U15" s="1" t="s">
        <v>43</v>
      </c>
      <c r="V15" s="1" t="s">
        <v>46</v>
      </c>
      <c r="W15" s="39">
        <v>0.15</v>
      </c>
      <c r="X15" s="36">
        <f t="shared" si="6"/>
        <v>7500000000</v>
      </c>
      <c r="Y15" s="5">
        <v>0.01</v>
      </c>
      <c r="Z15" s="36">
        <f t="shared" si="3"/>
        <v>75000000</v>
      </c>
      <c r="AA15" s="61">
        <f t="shared" si="7"/>
        <v>45000000</v>
      </c>
      <c r="AB15" s="5" t="str">
        <f t="shared" si="2"/>
        <v>Y</v>
      </c>
    </row>
    <row r="16" spans="1:29" ht="34">
      <c r="A16" s="130">
        <v>3</v>
      </c>
      <c r="B16" s="137" t="s">
        <v>62</v>
      </c>
      <c r="C16" s="124" t="s">
        <v>46</v>
      </c>
      <c r="D16" s="124" t="s">
        <v>36</v>
      </c>
      <c r="E16" s="124" t="s">
        <v>63</v>
      </c>
      <c r="F16" s="104">
        <v>5000000000</v>
      </c>
      <c r="G16" s="88">
        <v>0.7</v>
      </c>
      <c r="H16" s="91">
        <f>F16*G16</f>
        <v>3500000000</v>
      </c>
      <c r="I16" s="124">
        <v>0.05</v>
      </c>
      <c r="J16" s="104">
        <f t="shared" si="5"/>
        <v>175000000</v>
      </c>
      <c r="K16" s="127" t="s">
        <v>64</v>
      </c>
      <c r="L16" s="127" t="s">
        <v>65</v>
      </c>
      <c r="M16" s="124" t="s">
        <v>66</v>
      </c>
      <c r="N16" s="124" t="s">
        <v>67</v>
      </c>
      <c r="O16" s="29">
        <v>3.1</v>
      </c>
      <c r="P16" s="27" t="s">
        <v>68</v>
      </c>
      <c r="Q16" s="28">
        <v>1000</v>
      </c>
      <c r="R16" s="28">
        <v>65000</v>
      </c>
      <c r="S16" s="28">
        <f t="shared" si="0"/>
        <v>66000</v>
      </c>
      <c r="T16" s="1" t="s">
        <v>46</v>
      </c>
      <c r="U16" s="1" t="s">
        <v>43</v>
      </c>
      <c r="V16" s="1" t="s">
        <v>46</v>
      </c>
      <c r="W16" s="39">
        <v>0.7</v>
      </c>
      <c r="X16" s="36">
        <f t="shared" ref="X16:X22" si="8">$F$16*W16</f>
        <v>3500000000</v>
      </c>
      <c r="Y16" s="5">
        <v>0.02</v>
      </c>
      <c r="Z16" s="36">
        <f t="shared" si="3"/>
        <v>70000000</v>
      </c>
      <c r="AA16" s="61">
        <f t="shared" ref="AA16:AA22" si="9">$J$16-Z16-S16</f>
        <v>104934000</v>
      </c>
      <c r="AB16" s="5" t="str">
        <f t="shared" si="2"/>
        <v>Y</v>
      </c>
    </row>
    <row r="17" spans="1:28" ht="34">
      <c r="A17" s="130"/>
      <c r="B17" s="137"/>
      <c r="C17" s="125"/>
      <c r="D17" s="125"/>
      <c r="E17" s="125"/>
      <c r="F17" s="105"/>
      <c r="G17" s="89"/>
      <c r="H17" s="92"/>
      <c r="I17" s="125"/>
      <c r="J17" s="105"/>
      <c r="K17" s="128"/>
      <c r="L17" s="128"/>
      <c r="M17" s="125"/>
      <c r="N17" s="125"/>
      <c r="O17" s="29">
        <v>3.2</v>
      </c>
      <c r="P17" s="27" t="s">
        <v>69</v>
      </c>
      <c r="Q17" s="28">
        <v>100000</v>
      </c>
      <c r="R17" s="28">
        <v>200</v>
      </c>
      <c r="S17" s="28">
        <f t="shared" si="0"/>
        <v>100200</v>
      </c>
      <c r="T17" s="1" t="s">
        <v>46</v>
      </c>
      <c r="U17" s="1" t="s">
        <v>46</v>
      </c>
      <c r="V17" s="1" t="s">
        <v>46</v>
      </c>
      <c r="W17" s="39">
        <v>0.5</v>
      </c>
      <c r="X17" s="36">
        <f t="shared" si="8"/>
        <v>2500000000</v>
      </c>
      <c r="Y17" s="5">
        <v>0.02</v>
      </c>
      <c r="Z17" s="36">
        <f t="shared" si="3"/>
        <v>50000000</v>
      </c>
      <c r="AA17" s="61">
        <f t="shared" si="9"/>
        <v>124899800</v>
      </c>
      <c r="AB17" s="5" t="str">
        <f t="shared" si="2"/>
        <v>Y</v>
      </c>
    </row>
    <row r="18" spans="1:28" ht="34">
      <c r="A18" s="130"/>
      <c r="B18" s="137"/>
      <c r="C18" s="125"/>
      <c r="D18" s="125"/>
      <c r="E18" s="125"/>
      <c r="F18" s="105"/>
      <c r="G18" s="89"/>
      <c r="H18" s="92"/>
      <c r="I18" s="125"/>
      <c r="J18" s="105"/>
      <c r="K18" s="128"/>
      <c r="L18" s="128"/>
      <c r="M18" s="125"/>
      <c r="N18" s="125"/>
      <c r="O18" s="29">
        <v>3.3</v>
      </c>
      <c r="P18" s="27" t="s">
        <v>70</v>
      </c>
      <c r="Q18" s="28">
        <v>45000</v>
      </c>
      <c r="R18" s="28">
        <v>1500</v>
      </c>
      <c r="S18" s="28">
        <f t="shared" si="0"/>
        <v>46500</v>
      </c>
      <c r="T18" s="1" t="s">
        <v>46</v>
      </c>
      <c r="U18" s="1" t="s">
        <v>46</v>
      </c>
      <c r="V18" s="1" t="s">
        <v>46</v>
      </c>
      <c r="W18" s="39">
        <v>0.5</v>
      </c>
      <c r="X18" s="36">
        <f t="shared" si="8"/>
        <v>2500000000</v>
      </c>
      <c r="Y18" s="5">
        <v>0.03</v>
      </c>
      <c r="Z18" s="36">
        <f t="shared" si="3"/>
        <v>75000000</v>
      </c>
      <c r="AA18" s="61">
        <f t="shared" si="9"/>
        <v>99953500</v>
      </c>
      <c r="AB18" s="5" t="str">
        <f t="shared" si="2"/>
        <v>Y</v>
      </c>
    </row>
    <row r="19" spans="1:28" ht="51">
      <c r="A19" s="130"/>
      <c r="B19" s="137"/>
      <c r="C19" s="125"/>
      <c r="D19" s="125"/>
      <c r="E19" s="125"/>
      <c r="F19" s="105"/>
      <c r="G19" s="89"/>
      <c r="H19" s="92"/>
      <c r="I19" s="125"/>
      <c r="J19" s="105"/>
      <c r="K19" s="128"/>
      <c r="L19" s="128"/>
      <c r="M19" s="125"/>
      <c r="N19" s="125"/>
      <c r="O19" s="29">
        <v>3.4</v>
      </c>
      <c r="P19" s="27" t="s">
        <v>71</v>
      </c>
      <c r="Q19" s="28">
        <v>25000</v>
      </c>
      <c r="R19" s="28">
        <v>15000</v>
      </c>
      <c r="S19" s="28">
        <f t="shared" si="0"/>
        <v>40000</v>
      </c>
      <c r="T19" s="1" t="s">
        <v>46</v>
      </c>
      <c r="U19" s="1" t="s">
        <v>43</v>
      </c>
      <c r="V19" s="1" t="s">
        <v>43</v>
      </c>
      <c r="W19" s="39">
        <v>0.05</v>
      </c>
      <c r="X19" s="36">
        <f t="shared" si="8"/>
        <v>250000000</v>
      </c>
      <c r="Y19" s="5">
        <v>0.05</v>
      </c>
      <c r="Z19" s="36">
        <f t="shared" si="3"/>
        <v>12500000</v>
      </c>
      <c r="AA19" s="61">
        <f t="shared" si="9"/>
        <v>162460000</v>
      </c>
      <c r="AB19" s="5" t="str">
        <f t="shared" si="2"/>
        <v>Y</v>
      </c>
    </row>
    <row r="20" spans="1:28" ht="68">
      <c r="A20" s="130"/>
      <c r="B20" s="137"/>
      <c r="C20" s="125"/>
      <c r="D20" s="125"/>
      <c r="E20" s="125"/>
      <c r="F20" s="105"/>
      <c r="G20" s="89"/>
      <c r="H20" s="92"/>
      <c r="I20" s="125"/>
      <c r="J20" s="105"/>
      <c r="K20" s="128"/>
      <c r="L20" s="128"/>
      <c r="M20" s="125"/>
      <c r="N20" s="125"/>
      <c r="O20" s="29">
        <v>3.5</v>
      </c>
      <c r="P20" s="27" t="s">
        <v>72</v>
      </c>
      <c r="Q20" s="28">
        <v>200000</v>
      </c>
      <c r="R20" s="28">
        <v>50000</v>
      </c>
      <c r="S20" s="28">
        <f t="shared" si="0"/>
        <v>250000</v>
      </c>
      <c r="T20" s="1" t="s">
        <v>46</v>
      </c>
      <c r="U20" s="1" t="s">
        <v>46</v>
      </c>
      <c r="V20" s="1" t="s">
        <v>46</v>
      </c>
      <c r="W20" s="39">
        <v>0.5</v>
      </c>
      <c r="X20" s="36">
        <f t="shared" si="8"/>
        <v>2500000000</v>
      </c>
      <c r="Y20" s="5">
        <v>0.02</v>
      </c>
      <c r="Z20" s="36">
        <f t="shared" si="3"/>
        <v>50000000</v>
      </c>
      <c r="AA20" s="61">
        <f t="shared" si="9"/>
        <v>124750000</v>
      </c>
      <c r="AB20" s="5" t="str">
        <f t="shared" si="2"/>
        <v>Y</v>
      </c>
    </row>
    <row r="21" spans="1:28" ht="51">
      <c r="A21" s="130"/>
      <c r="B21" s="137"/>
      <c r="C21" s="125"/>
      <c r="D21" s="125"/>
      <c r="E21" s="125"/>
      <c r="F21" s="105"/>
      <c r="G21" s="89"/>
      <c r="H21" s="92"/>
      <c r="I21" s="125"/>
      <c r="J21" s="105"/>
      <c r="K21" s="128"/>
      <c r="L21" s="128"/>
      <c r="M21" s="125"/>
      <c r="N21" s="125"/>
      <c r="O21" s="29">
        <v>3.6</v>
      </c>
      <c r="P21" s="27" t="s">
        <v>73</v>
      </c>
      <c r="Q21" s="28">
        <v>750000</v>
      </c>
      <c r="R21" s="28">
        <v>25000</v>
      </c>
      <c r="S21" s="28">
        <f t="shared" si="0"/>
        <v>775000</v>
      </c>
      <c r="T21" s="1" t="s">
        <v>46</v>
      </c>
      <c r="U21" s="1" t="s">
        <v>46</v>
      </c>
      <c r="V21" s="1" t="s">
        <v>46</v>
      </c>
      <c r="W21" s="39">
        <v>0.7</v>
      </c>
      <c r="X21" s="36">
        <f t="shared" si="8"/>
        <v>3500000000</v>
      </c>
      <c r="Y21" s="5">
        <v>0.05</v>
      </c>
      <c r="Z21" s="36">
        <f t="shared" si="3"/>
        <v>175000000</v>
      </c>
      <c r="AA21" s="61">
        <f t="shared" si="9"/>
        <v>-775000</v>
      </c>
      <c r="AB21" s="5" t="str">
        <f t="shared" si="2"/>
        <v>N</v>
      </c>
    </row>
    <row r="22" spans="1:28" ht="34">
      <c r="A22" s="130"/>
      <c r="B22" s="137"/>
      <c r="C22" s="126"/>
      <c r="D22" s="126"/>
      <c r="E22" s="126"/>
      <c r="F22" s="106"/>
      <c r="G22" s="90"/>
      <c r="H22" s="93"/>
      <c r="I22" s="126"/>
      <c r="J22" s="106"/>
      <c r="K22" s="129"/>
      <c r="L22" s="129"/>
      <c r="M22" s="126"/>
      <c r="N22" s="126"/>
      <c r="O22" s="29">
        <v>3.7</v>
      </c>
      <c r="P22" s="7" t="s">
        <v>74</v>
      </c>
      <c r="Q22" s="28">
        <v>75000</v>
      </c>
      <c r="R22" s="28">
        <v>25000</v>
      </c>
      <c r="S22" s="28">
        <f t="shared" si="0"/>
        <v>100000</v>
      </c>
      <c r="T22" s="1" t="s">
        <v>46</v>
      </c>
      <c r="U22" s="1" t="s">
        <v>46</v>
      </c>
      <c r="V22" s="1" t="s">
        <v>46</v>
      </c>
      <c r="W22" s="39">
        <v>0.35</v>
      </c>
      <c r="X22" s="36">
        <f t="shared" si="8"/>
        <v>1750000000</v>
      </c>
      <c r="Y22" s="5">
        <v>0.04</v>
      </c>
      <c r="Z22" s="36">
        <f t="shared" si="3"/>
        <v>70000000</v>
      </c>
      <c r="AA22" s="61">
        <f t="shared" si="9"/>
        <v>104900000</v>
      </c>
      <c r="AB22" s="5" t="str">
        <f t="shared" si="2"/>
        <v>Y</v>
      </c>
    </row>
    <row r="23" spans="1:28" ht="34">
      <c r="A23" s="130">
        <v>4</v>
      </c>
      <c r="B23" s="137" t="s">
        <v>75</v>
      </c>
      <c r="C23" s="124" t="s">
        <v>46</v>
      </c>
      <c r="D23" s="124" t="s">
        <v>36</v>
      </c>
      <c r="E23" s="124" t="s">
        <v>43</v>
      </c>
      <c r="F23" s="104">
        <v>5000000000</v>
      </c>
      <c r="G23" s="88">
        <v>0.8</v>
      </c>
      <c r="H23" s="91">
        <f t="shared" ref="H23:H83" si="10">F23*G23</f>
        <v>4000000000</v>
      </c>
      <c r="I23" s="124">
        <v>1E-3</v>
      </c>
      <c r="J23" s="104">
        <f t="shared" si="5"/>
        <v>4000000</v>
      </c>
      <c r="K23" s="127" t="s">
        <v>76</v>
      </c>
      <c r="L23" s="127" t="s">
        <v>77</v>
      </c>
      <c r="M23" s="124" t="s">
        <v>66</v>
      </c>
      <c r="N23" s="124" t="s">
        <v>67</v>
      </c>
      <c r="O23" s="29">
        <v>4.0999999999999996</v>
      </c>
      <c r="P23" s="27" t="s">
        <v>78</v>
      </c>
      <c r="Q23" s="46">
        <v>250000</v>
      </c>
      <c r="R23" s="46">
        <v>100000</v>
      </c>
      <c r="S23" s="46">
        <f t="shared" si="0"/>
        <v>350000</v>
      </c>
      <c r="T23" s="51" t="s">
        <v>46</v>
      </c>
      <c r="U23" s="51" t="s">
        <v>43</v>
      </c>
      <c r="V23" s="51" t="s">
        <v>43</v>
      </c>
      <c r="W23" s="39">
        <v>0.4</v>
      </c>
      <c r="X23" s="36">
        <f t="shared" ref="X23:X28" si="11">$F$23*W23</f>
        <v>2000000000</v>
      </c>
      <c r="Y23" s="47">
        <f>0.001/2</f>
        <v>5.0000000000000001E-4</v>
      </c>
      <c r="Z23" s="36">
        <f t="shared" si="3"/>
        <v>1000000</v>
      </c>
      <c r="AA23" s="61">
        <f t="shared" ref="AA23:AA28" si="12">$J$23-Z23-S23</f>
        <v>2650000</v>
      </c>
      <c r="AB23" s="5" t="str">
        <f t="shared" si="2"/>
        <v>Y</v>
      </c>
    </row>
    <row r="24" spans="1:28" ht="51">
      <c r="A24" s="130"/>
      <c r="B24" s="137"/>
      <c r="C24" s="125"/>
      <c r="D24" s="125"/>
      <c r="E24" s="125"/>
      <c r="F24" s="105"/>
      <c r="G24" s="89"/>
      <c r="H24" s="92"/>
      <c r="I24" s="125"/>
      <c r="J24" s="105"/>
      <c r="K24" s="128"/>
      <c r="L24" s="128"/>
      <c r="M24" s="125"/>
      <c r="N24" s="125"/>
      <c r="O24" s="29">
        <v>4.2</v>
      </c>
      <c r="P24" s="27" t="s">
        <v>79</v>
      </c>
      <c r="Q24" s="46">
        <v>200000</v>
      </c>
      <c r="R24" s="46">
        <v>50000</v>
      </c>
      <c r="S24" s="46">
        <f t="shared" si="0"/>
        <v>250000</v>
      </c>
      <c r="T24" s="51" t="s">
        <v>46</v>
      </c>
      <c r="U24" s="51" t="s">
        <v>43</v>
      </c>
      <c r="V24" s="51" t="s">
        <v>43</v>
      </c>
      <c r="W24" s="39">
        <v>0.3</v>
      </c>
      <c r="X24" s="36">
        <f t="shared" si="11"/>
        <v>1500000000</v>
      </c>
      <c r="Y24" s="47">
        <f>0.001/2</f>
        <v>5.0000000000000001E-4</v>
      </c>
      <c r="Z24" s="36">
        <f t="shared" si="3"/>
        <v>750000</v>
      </c>
      <c r="AA24" s="61">
        <f t="shared" si="12"/>
        <v>3000000</v>
      </c>
      <c r="AB24" s="5" t="str">
        <f t="shared" si="2"/>
        <v>Y</v>
      </c>
    </row>
    <row r="25" spans="1:28" ht="34">
      <c r="A25" s="130"/>
      <c r="B25" s="137"/>
      <c r="C25" s="125"/>
      <c r="D25" s="125"/>
      <c r="E25" s="125"/>
      <c r="F25" s="105"/>
      <c r="G25" s="89"/>
      <c r="H25" s="92"/>
      <c r="I25" s="125"/>
      <c r="J25" s="105"/>
      <c r="K25" s="128"/>
      <c r="L25" s="128"/>
      <c r="M25" s="125"/>
      <c r="N25" s="125"/>
      <c r="O25" s="29">
        <v>4.3</v>
      </c>
      <c r="P25" s="27" t="s">
        <v>80</v>
      </c>
      <c r="Q25" s="46">
        <v>5000000</v>
      </c>
      <c r="R25" s="46">
        <v>500000</v>
      </c>
      <c r="S25" s="46">
        <f t="shared" si="0"/>
        <v>5500000</v>
      </c>
      <c r="T25" s="51" t="s">
        <v>46</v>
      </c>
      <c r="U25" s="51" t="s">
        <v>46</v>
      </c>
      <c r="V25" s="51" t="s">
        <v>46</v>
      </c>
      <c r="W25" s="39">
        <v>0.05</v>
      </c>
      <c r="X25" s="36">
        <f t="shared" si="11"/>
        <v>250000000</v>
      </c>
      <c r="Y25" s="47">
        <v>1E-3</v>
      </c>
      <c r="Z25" s="36">
        <f t="shared" si="3"/>
        <v>250000</v>
      </c>
      <c r="AA25" s="61">
        <f t="shared" si="12"/>
        <v>-1750000</v>
      </c>
      <c r="AB25" s="5" t="str">
        <f t="shared" si="2"/>
        <v>N</v>
      </c>
    </row>
    <row r="26" spans="1:28" ht="34">
      <c r="A26" s="130"/>
      <c r="B26" s="137"/>
      <c r="C26" s="125"/>
      <c r="D26" s="125"/>
      <c r="E26" s="125"/>
      <c r="F26" s="105"/>
      <c r="G26" s="89"/>
      <c r="H26" s="92"/>
      <c r="I26" s="125"/>
      <c r="J26" s="105"/>
      <c r="K26" s="128"/>
      <c r="L26" s="128"/>
      <c r="M26" s="125"/>
      <c r="N26" s="125"/>
      <c r="O26" s="29">
        <v>4.4000000000000004</v>
      </c>
      <c r="P26" s="27" t="s">
        <v>81</v>
      </c>
      <c r="Q26" s="46">
        <v>1500000</v>
      </c>
      <c r="R26" s="46">
        <v>250000</v>
      </c>
      <c r="S26" s="46">
        <f t="shared" si="0"/>
        <v>1750000</v>
      </c>
      <c r="T26" s="51" t="s">
        <v>46</v>
      </c>
      <c r="U26" s="51" t="s">
        <v>43</v>
      </c>
      <c r="V26" s="51" t="s">
        <v>43</v>
      </c>
      <c r="W26" s="39">
        <v>0.6</v>
      </c>
      <c r="X26" s="36">
        <f t="shared" si="11"/>
        <v>3000000000</v>
      </c>
      <c r="Y26" s="47">
        <f>0.001/2</f>
        <v>5.0000000000000001E-4</v>
      </c>
      <c r="Z26" s="36">
        <f t="shared" si="3"/>
        <v>1500000</v>
      </c>
      <c r="AA26" s="61">
        <f t="shared" si="12"/>
        <v>750000</v>
      </c>
      <c r="AB26" s="5" t="str">
        <f t="shared" si="2"/>
        <v>Y</v>
      </c>
    </row>
    <row r="27" spans="1:28" ht="17">
      <c r="A27" s="130"/>
      <c r="B27" s="137"/>
      <c r="C27" s="125"/>
      <c r="D27" s="125"/>
      <c r="E27" s="125"/>
      <c r="F27" s="105"/>
      <c r="G27" s="89"/>
      <c r="H27" s="92"/>
      <c r="I27" s="125"/>
      <c r="J27" s="105"/>
      <c r="K27" s="128"/>
      <c r="L27" s="128"/>
      <c r="M27" s="125"/>
      <c r="N27" s="125"/>
      <c r="O27" s="29">
        <v>4.5</v>
      </c>
      <c r="P27" s="8" t="s">
        <v>82</v>
      </c>
      <c r="Q27" s="46">
        <v>200000</v>
      </c>
      <c r="R27" s="46">
        <v>25000</v>
      </c>
      <c r="S27" s="46">
        <f t="shared" si="0"/>
        <v>225000</v>
      </c>
      <c r="T27" s="51" t="s">
        <v>46</v>
      </c>
      <c r="U27" s="51" t="s">
        <v>43</v>
      </c>
      <c r="V27" s="51" t="s">
        <v>43</v>
      </c>
      <c r="W27" s="39">
        <v>0.5</v>
      </c>
      <c r="X27" s="36">
        <f t="shared" si="11"/>
        <v>2500000000</v>
      </c>
      <c r="Y27" s="47">
        <v>1E-3</v>
      </c>
      <c r="Z27" s="36">
        <f t="shared" si="3"/>
        <v>2500000</v>
      </c>
      <c r="AA27" s="61">
        <f t="shared" si="12"/>
        <v>1275000</v>
      </c>
      <c r="AB27" s="5" t="str">
        <f t="shared" si="2"/>
        <v>Y</v>
      </c>
    </row>
    <row r="28" spans="1:28" ht="51">
      <c r="A28" s="130"/>
      <c r="B28" s="137"/>
      <c r="C28" s="126"/>
      <c r="D28" s="126"/>
      <c r="E28" s="126"/>
      <c r="F28" s="106"/>
      <c r="G28" s="90"/>
      <c r="H28" s="93"/>
      <c r="I28" s="126"/>
      <c r="J28" s="106"/>
      <c r="K28" s="129"/>
      <c r="L28" s="129"/>
      <c r="M28" s="126"/>
      <c r="N28" s="126"/>
      <c r="O28" s="29">
        <v>4.5999999999999996</v>
      </c>
      <c r="P28" s="27" t="s">
        <v>83</v>
      </c>
      <c r="Q28" s="46">
        <v>20000000</v>
      </c>
      <c r="R28" s="46">
        <v>10000000</v>
      </c>
      <c r="S28" s="46">
        <f t="shared" si="0"/>
        <v>30000000</v>
      </c>
      <c r="T28" s="51" t="s">
        <v>46</v>
      </c>
      <c r="U28" s="51" t="s">
        <v>46</v>
      </c>
      <c r="V28" s="51" t="s">
        <v>46</v>
      </c>
      <c r="W28" s="39">
        <v>0.01</v>
      </c>
      <c r="X28" s="36">
        <f t="shared" si="11"/>
        <v>50000000</v>
      </c>
      <c r="Y28" s="47">
        <v>1E-3</v>
      </c>
      <c r="Z28" s="36">
        <f t="shared" si="3"/>
        <v>50000</v>
      </c>
      <c r="AA28" s="61">
        <f t="shared" si="12"/>
        <v>-26050000</v>
      </c>
      <c r="AB28" s="5" t="str">
        <f t="shared" si="2"/>
        <v>N</v>
      </c>
    </row>
    <row r="29" spans="1:28" ht="51">
      <c r="A29" s="130">
        <v>5</v>
      </c>
      <c r="B29" s="137" t="s">
        <v>84</v>
      </c>
      <c r="C29" s="124" t="s">
        <v>43</v>
      </c>
      <c r="D29" s="124" t="s">
        <v>43</v>
      </c>
      <c r="E29" s="124" t="s">
        <v>43</v>
      </c>
      <c r="F29" s="104">
        <v>2000000000</v>
      </c>
      <c r="G29" s="88">
        <v>0.8</v>
      </c>
      <c r="H29" s="91">
        <f>F29*G29</f>
        <v>1600000000</v>
      </c>
      <c r="I29" s="138">
        <v>3</v>
      </c>
      <c r="J29" s="133">
        <f t="shared" si="5"/>
        <v>4800000000</v>
      </c>
      <c r="K29" s="127" t="s">
        <v>85</v>
      </c>
      <c r="L29" s="127" t="s">
        <v>86</v>
      </c>
      <c r="M29" s="124" t="s">
        <v>87</v>
      </c>
      <c r="N29" s="124" t="s">
        <v>88</v>
      </c>
      <c r="O29" s="29">
        <v>5.0999999999999996</v>
      </c>
      <c r="P29" s="27" t="s">
        <v>89</v>
      </c>
      <c r="Q29" s="28">
        <v>1500000</v>
      </c>
      <c r="R29" s="28">
        <v>50000</v>
      </c>
      <c r="S29" s="28">
        <f t="shared" si="0"/>
        <v>1550000</v>
      </c>
      <c r="T29" s="1" t="s">
        <v>46</v>
      </c>
      <c r="U29" s="1" t="s">
        <v>46</v>
      </c>
      <c r="V29" s="1" t="s">
        <v>46</v>
      </c>
      <c r="W29" s="39">
        <v>0.8</v>
      </c>
      <c r="X29" s="36">
        <f t="shared" ref="X29:X34" si="13">$F$29*W29</f>
        <v>1600000000</v>
      </c>
      <c r="Y29" s="5">
        <v>1</v>
      </c>
      <c r="Z29" s="36">
        <f t="shared" si="3"/>
        <v>1600000000</v>
      </c>
      <c r="AA29" s="61">
        <f t="shared" ref="AA29:AA34" si="14">$J$29-Z29-S29</f>
        <v>3198450000</v>
      </c>
      <c r="AB29" s="5" t="str">
        <f t="shared" si="2"/>
        <v>Y</v>
      </c>
    </row>
    <row r="30" spans="1:28" ht="51">
      <c r="A30" s="130"/>
      <c r="B30" s="137"/>
      <c r="C30" s="125"/>
      <c r="D30" s="125"/>
      <c r="E30" s="125"/>
      <c r="F30" s="105"/>
      <c r="G30" s="89"/>
      <c r="H30" s="92"/>
      <c r="I30" s="138"/>
      <c r="J30" s="133"/>
      <c r="K30" s="128"/>
      <c r="L30" s="128"/>
      <c r="M30" s="125"/>
      <c r="N30" s="125"/>
      <c r="O30" s="29">
        <v>5.2</v>
      </c>
      <c r="P30" s="27" t="s">
        <v>90</v>
      </c>
      <c r="Q30" s="28">
        <v>2000000</v>
      </c>
      <c r="R30" s="28">
        <v>75000</v>
      </c>
      <c r="S30" s="28">
        <f t="shared" si="0"/>
        <v>2075000</v>
      </c>
      <c r="T30" s="1" t="s">
        <v>43</v>
      </c>
      <c r="U30" s="1" t="s">
        <v>46</v>
      </c>
      <c r="V30" s="1" t="s">
        <v>46</v>
      </c>
      <c r="W30" s="39">
        <v>0.3</v>
      </c>
      <c r="X30" s="36">
        <f t="shared" si="13"/>
        <v>600000000</v>
      </c>
      <c r="Y30" s="5">
        <v>3</v>
      </c>
      <c r="Z30" s="36">
        <f t="shared" si="3"/>
        <v>1800000000</v>
      </c>
      <c r="AA30" s="61">
        <f t="shared" si="14"/>
        <v>2997925000</v>
      </c>
      <c r="AB30" s="5" t="str">
        <f t="shared" si="2"/>
        <v>Y</v>
      </c>
    </row>
    <row r="31" spans="1:28" ht="68">
      <c r="A31" s="130"/>
      <c r="B31" s="137"/>
      <c r="C31" s="125"/>
      <c r="D31" s="125"/>
      <c r="E31" s="125"/>
      <c r="F31" s="105"/>
      <c r="G31" s="89"/>
      <c r="H31" s="92"/>
      <c r="I31" s="138"/>
      <c r="J31" s="133"/>
      <c r="K31" s="128"/>
      <c r="L31" s="128"/>
      <c r="M31" s="125"/>
      <c r="N31" s="125"/>
      <c r="O31" s="29">
        <v>5.3</v>
      </c>
      <c r="P31" s="27" t="s">
        <v>91</v>
      </c>
      <c r="Q31" s="28">
        <v>5000000</v>
      </c>
      <c r="R31" s="28">
        <v>30000</v>
      </c>
      <c r="S31" s="28">
        <f t="shared" si="0"/>
        <v>5030000</v>
      </c>
      <c r="T31" s="1" t="s">
        <v>43</v>
      </c>
      <c r="U31" s="1" t="s">
        <v>43</v>
      </c>
      <c r="V31" s="1" t="s">
        <v>43</v>
      </c>
      <c r="W31" s="39">
        <v>0.5</v>
      </c>
      <c r="X31" s="36">
        <f t="shared" si="13"/>
        <v>1000000000</v>
      </c>
      <c r="Y31" s="5">
        <v>1</v>
      </c>
      <c r="Z31" s="36">
        <f t="shared" si="3"/>
        <v>1000000000</v>
      </c>
      <c r="AA31" s="61">
        <f t="shared" si="14"/>
        <v>3794970000</v>
      </c>
      <c r="AB31" s="5" t="str">
        <f t="shared" si="2"/>
        <v>Y</v>
      </c>
    </row>
    <row r="32" spans="1:28" ht="51">
      <c r="A32" s="130"/>
      <c r="B32" s="137"/>
      <c r="C32" s="125"/>
      <c r="D32" s="125"/>
      <c r="E32" s="125"/>
      <c r="F32" s="105"/>
      <c r="G32" s="89"/>
      <c r="H32" s="92"/>
      <c r="I32" s="138"/>
      <c r="J32" s="133"/>
      <c r="K32" s="128"/>
      <c r="L32" s="128"/>
      <c r="M32" s="125"/>
      <c r="N32" s="125"/>
      <c r="O32" s="29">
        <v>5.4</v>
      </c>
      <c r="P32" s="27" t="s">
        <v>92</v>
      </c>
      <c r="Q32" s="28">
        <v>10000000</v>
      </c>
      <c r="R32" s="28">
        <v>1000000</v>
      </c>
      <c r="S32" s="28">
        <f t="shared" si="0"/>
        <v>11000000</v>
      </c>
      <c r="T32" s="1" t="s">
        <v>46</v>
      </c>
      <c r="U32" s="1" t="s">
        <v>46</v>
      </c>
      <c r="V32" s="1" t="s">
        <v>46</v>
      </c>
      <c r="W32" s="39">
        <v>0.1</v>
      </c>
      <c r="X32" s="36">
        <f t="shared" si="13"/>
        <v>200000000</v>
      </c>
      <c r="Y32" s="5">
        <v>1</v>
      </c>
      <c r="Z32" s="36">
        <f t="shared" si="3"/>
        <v>200000000</v>
      </c>
      <c r="AA32" s="61">
        <f t="shared" si="14"/>
        <v>4589000000</v>
      </c>
      <c r="AB32" s="5" t="str">
        <f t="shared" si="2"/>
        <v>Y</v>
      </c>
    </row>
    <row r="33" spans="1:28" ht="85">
      <c r="A33" s="130"/>
      <c r="B33" s="137"/>
      <c r="C33" s="125"/>
      <c r="D33" s="125"/>
      <c r="E33" s="125"/>
      <c r="F33" s="105"/>
      <c r="G33" s="89"/>
      <c r="H33" s="92"/>
      <c r="I33" s="138"/>
      <c r="J33" s="133"/>
      <c r="K33" s="128"/>
      <c r="L33" s="128"/>
      <c r="M33" s="125"/>
      <c r="N33" s="125"/>
      <c r="O33" s="29">
        <v>5.5</v>
      </c>
      <c r="P33" s="27" t="s">
        <v>93</v>
      </c>
      <c r="Q33" s="28">
        <v>10000</v>
      </c>
      <c r="R33" s="28">
        <v>60000</v>
      </c>
      <c r="S33" s="28">
        <f t="shared" si="0"/>
        <v>70000</v>
      </c>
      <c r="T33" s="1" t="s">
        <v>43</v>
      </c>
      <c r="U33" s="1" t="s">
        <v>43</v>
      </c>
      <c r="V33" s="1" t="s">
        <v>43</v>
      </c>
      <c r="W33" s="39">
        <v>0.25</v>
      </c>
      <c r="X33" s="36">
        <f t="shared" si="13"/>
        <v>500000000</v>
      </c>
      <c r="Y33" s="5">
        <v>3</v>
      </c>
      <c r="Z33" s="36">
        <f t="shared" si="3"/>
        <v>1500000000</v>
      </c>
      <c r="AA33" s="61">
        <f t="shared" si="14"/>
        <v>3299930000</v>
      </c>
      <c r="AB33" s="5" t="str">
        <f t="shared" si="2"/>
        <v>Y</v>
      </c>
    </row>
    <row r="34" spans="1:28" ht="17">
      <c r="A34" s="130"/>
      <c r="B34" s="137"/>
      <c r="C34" s="126"/>
      <c r="D34" s="126"/>
      <c r="E34" s="126"/>
      <c r="F34" s="106"/>
      <c r="G34" s="90"/>
      <c r="H34" s="93"/>
      <c r="I34" s="138"/>
      <c r="J34" s="133"/>
      <c r="K34" s="129"/>
      <c r="L34" s="129"/>
      <c r="M34" s="126"/>
      <c r="N34" s="126"/>
      <c r="O34" s="29">
        <v>5.6</v>
      </c>
      <c r="P34" s="27" t="s">
        <v>94</v>
      </c>
      <c r="Q34" s="28">
        <v>3000000</v>
      </c>
      <c r="R34" s="28">
        <v>80000</v>
      </c>
      <c r="S34" s="28">
        <f t="shared" si="0"/>
        <v>3080000</v>
      </c>
      <c r="T34" s="1" t="s">
        <v>46</v>
      </c>
      <c r="U34" s="1" t="s">
        <v>46</v>
      </c>
      <c r="V34" s="1" t="s">
        <v>46</v>
      </c>
      <c r="W34" s="39">
        <v>0.05</v>
      </c>
      <c r="X34" s="36">
        <f t="shared" si="13"/>
        <v>100000000</v>
      </c>
      <c r="Y34" s="5">
        <v>2</v>
      </c>
      <c r="Z34" s="36">
        <f t="shared" si="3"/>
        <v>200000000</v>
      </c>
      <c r="AA34" s="61">
        <f t="shared" si="14"/>
        <v>4596920000</v>
      </c>
      <c r="AB34" s="5" t="str">
        <f t="shared" si="2"/>
        <v>Y</v>
      </c>
    </row>
    <row r="35" spans="1:28" ht="51">
      <c r="A35" s="130">
        <v>6</v>
      </c>
      <c r="B35" s="137" t="s">
        <v>95</v>
      </c>
      <c r="C35" s="124" t="s">
        <v>43</v>
      </c>
      <c r="D35" s="124" t="s">
        <v>96</v>
      </c>
      <c r="E35" s="124" t="s">
        <v>43</v>
      </c>
      <c r="F35" s="104">
        <v>1200000000</v>
      </c>
      <c r="G35" s="88">
        <v>0.5</v>
      </c>
      <c r="H35" s="91">
        <f t="shared" si="10"/>
        <v>600000000</v>
      </c>
      <c r="I35" s="124">
        <v>4</v>
      </c>
      <c r="J35" s="104">
        <f t="shared" si="5"/>
        <v>2400000000</v>
      </c>
      <c r="K35" s="127" t="s">
        <v>97</v>
      </c>
      <c r="L35" s="127" t="s">
        <v>98</v>
      </c>
      <c r="M35" s="124" t="s">
        <v>66</v>
      </c>
      <c r="N35" s="124" t="s">
        <v>99</v>
      </c>
      <c r="O35" s="29">
        <v>6.1</v>
      </c>
      <c r="P35" s="27" t="s">
        <v>100</v>
      </c>
      <c r="Q35" s="28">
        <v>900000</v>
      </c>
      <c r="R35" s="28">
        <v>200000</v>
      </c>
      <c r="S35" s="28">
        <f t="shared" si="0"/>
        <v>1100000</v>
      </c>
      <c r="T35" s="1" t="s">
        <v>46</v>
      </c>
      <c r="U35" s="1" t="s">
        <v>46</v>
      </c>
      <c r="V35" s="1" t="s">
        <v>46</v>
      </c>
      <c r="W35" s="42">
        <v>0.45</v>
      </c>
      <c r="X35" s="36">
        <f t="shared" ref="X35:X40" si="15">$F$35*W35</f>
        <v>540000000</v>
      </c>
      <c r="Y35" s="5">
        <v>1</v>
      </c>
      <c r="Z35" s="36">
        <f t="shared" si="3"/>
        <v>540000000</v>
      </c>
      <c r="AA35" s="61">
        <f t="shared" ref="AA35:AA40" si="16">$J$35-Z35-S35</f>
        <v>1858900000</v>
      </c>
      <c r="AB35" s="5" t="str">
        <f t="shared" si="2"/>
        <v>Y</v>
      </c>
    </row>
    <row r="36" spans="1:28" ht="34">
      <c r="A36" s="130"/>
      <c r="B36" s="137"/>
      <c r="C36" s="125"/>
      <c r="D36" s="125"/>
      <c r="E36" s="125"/>
      <c r="F36" s="105"/>
      <c r="G36" s="89"/>
      <c r="H36" s="92"/>
      <c r="I36" s="125"/>
      <c r="J36" s="105"/>
      <c r="K36" s="128"/>
      <c r="L36" s="128"/>
      <c r="M36" s="125"/>
      <c r="N36" s="125"/>
      <c r="O36" s="29">
        <v>6.2</v>
      </c>
      <c r="P36" s="27" t="s">
        <v>101</v>
      </c>
      <c r="Q36" s="28">
        <v>50</v>
      </c>
      <c r="R36" s="28">
        <v>500</v>
      </c>
      <c r="S36" s="28">
        <f t="shared" ref="S36:S59" si="17">Q36+R36</f>
        <v>550</v>
      </c>
      <c r="T36" s="1" t="s">
        <v>46</v>
      </c>
      <c r="U36" s="1" t="s">
        <v>43</v>
      </c>
      <c r="V36" s="1" t="s">
        <v>43</v>
      </c>
      <c r="W36" s="42">
        <v>0.5</v>
      </c>
      <c r="X36" s="36">
        <f t="shared" si="15"/>
        <v>600000000</v>
      </c>
      <c r="Y36" s="5">
        <v>4</v>
      </c>
      <c r="Z36" s="36">
        <f t="shared" si="3"/>
        <v>2400000000</v>
      </c>
      <c r="AA36" s="61">
        <f t="shared" si="16"/>
        <v>-550</v>
      </c>
      <c r="AB36" s="5" t="str">
        <f t="shared" si="2"/>
        <v>N</v>
      </c>
    </row>
    <row r="37" spans="1:28" ht="34">
      <c r="A37" s="130"/>
      <c r="B37" s="137"/>
      <c r="C37" s="125"/>
      <c r="D37" s="125"/>
      <c r="E37" s="125"/>
      <c r="F37" s="105"/>
      <c r="G37" s="89"/>
      <c r="H37" s="92"/>
      <c r="I37" s="125"/>
      <c r="J37" s="105"/>
      <c r="K37" s="128"/>
      <c r="L37" s="128"/>
      <c r="M37" s="125"/>
      <c r="N37" s="125"/>
      <c r="O37" s="29">
        <v>6.3</v>
      </c>
      <c r="P37" s="27" t="s">
        <v>102</v>
      </c>
      <c r="Q37" s="28">
        <v>750000</v>
      </c>
      <c r="R37" s="28">
        <v>20000</v>
      </c>
      <c r="S37" s="28">
        <f t="shared" si="17"/>
        <v>770000</v>
      </c>
      <c r="T37" s="1" t="s">
        <v>46</v>
      </c>
      <c r="U37" s="1" t="s">
        <v>103</v>
      </c>
      <c r="V37" s="1" t="s">
        <v>46</v>
      </c>
      <c r="W37" s="42">
        <v>0.3</v>
      </c>
      <c r="X37" s="36">
        <f t="shared" si="15"/>
        <v>360000000</v>
      </c>
      <c r="Y37" s="5">
        <v>2.5</v>
      </c>
      <c r="Z37" s="36">
        <f t="shared" si="3"/>
        <v>900000000</v>
      </c>
      <c r="AA37" s="61">
        <f t="shared" si="16"/>
        <v>1499230000</v>
      </c>
      <c r="AB37" s="5" t="str">
        <f t="shared" si="2"/>
        <v>Y</v>
      </c>
    </row>
    <row r="38" spans="1:28" ht="60" customHeight="1">
      <c r="A38" s="130"/>
      <c r="B38" s="137"/>
      <c r="C38" s="125"/>
      <c r="D38" s="125"/>
      <c r="E38" s="125"/>
      <c r="F38" s="105"/>
      <c r="G38" s="89"/>
      <c r="H38" s="92"/>
      <c r="I38" s="125"/>
      <c r="J38" s="105"/>
      <c r="K38" s="128"/>
      <c r="L38" s="128"/>
      <c r="M38" s="125"/>
      <c r="N38" s="125"/>
      <c r="O38" s="29">
        <v>6.4</v>
      </c>
      <c r="P38" s="27" t="s">
        <v>104</v>
      </c>
      <c r="Q38" s="28">
        <v>500000</v>
      </c>
      <c r="R38" s="28">
        <v>20000</v>
      </c>
      <c r="S38" s="28">
        <f t="shared" si="17"/>
        <v>520000</v>
      </c>
      <c r="T38" s="1" t="s">
        <v>46</v>
      </c>
      <c r="U38" s="1" t="s">
        <v>46</v>
      </c>
      <c r="V38" s="1" t="s">
        <v>46</v>
      </c>
      <c r="W38" s="42">
        <v>0.2</v>
      </c>
      <c r="X38" s="36">
        <f t="shared" si="15"/>
        <v>240000000</v>
      </c>
      <c r="Y38" s="5">
        <v>3</v>
      </c>
      <c r="Z38" s="36">
        <f t="shared" si="3"/>
        <v>720000000</v>
      </c>
      <c r="AA38" s="61">
        <f t="shared" si="16"/>
        <v>1679480000</v>
      </c>
      <c r="AB38" s="5" t="str">
        <f t="shared" si="2"/>
        <v>Y</v>
      </c>
    </row>
    <row r="39" spans="1:28" ht="68">
      <c r="A39" s="130"/>
      <c r="B39" s="137"/>
      <c r="C39" s="125"/>
      <c r="D39" s="125"/>
      <c r="E39" s="125"/>
      <c r="F39" s="105"/>
      <c r="G39" s="89"/>
      <c r="H39" s="92"/>
      <c r="I39" s="125"/>
      <c r="J39" s="105"/>
      <c r="K39" s="128"/>
      <c r="L39" s="128"/>
      <c r="M39" s="125"/>
      <c r="N39" s="125"/>
      <c r="O39" s="29">
        <v>6.5</v>
      </c>
      <c r="P39" s="27" t="s">
        <v>105</v>
      </c>
      <c r="Q39" s="28">
        <v>1000000</v>
      </c>
      <c r="R39" s="28">
        <v>45000</v>
      </c>
      <c r="S39" s="28">
        <f t="shared" si="17"/>
        <v>1045000</v>
      </c>
      <c r="T39" s="1" t="s">
        <v>43</v>
      </c>
      <c r="U39" s="1" t="s">
        <v>43</v>
      </c>
      <c r="V39" s="1" t="s">
        <v>43</v>
      </c>
      <c r="W39" s="42">
        <v>0.05</v>
      </c>
      <c r="X39" s="36">
        <f t="shared" si="15"/>
        <v>60000000</v>
      </c>
      <c r="Y39" s="5">
        <v>0.5</v>
      </c>
      <c r="Z39" s="36">
        <f t="shared" si="3"/>
        <v>30000000</v>
      </c>
      <c r="AA39" s="61">
        <f t="shared" si="16"/>
        <v>2368955000</v>
      </c>
      <c r="AB39" s="5" t="str">
        <f t="shared" si="2"/>
        <v>Y</v>
      </c>
    </row>
    <row r="40" spans="1:28" ht="17">
      <c r="A40" s="130"/>
      <c r="B40" s="137"/>
      <c r="C40" s="126"/>
      <c r="D40" s="126"/>
      <c r="E40" s="126"/>
      <c r="F40" s="106"/>
      <c r="G40" s="90"/>
      <c r="H40" s="93"/>
      <c r="I40" s="126"/>
      <c r="J40" s="106"/>
      <c r="K40" s="129"/>
      <c r="L40" s="129"/>
      <c r="M40" s="126"/>
      <c r="N40" s="126"/>
      <c r="O40" s="29">
        <v>6.6</v>
      </c>
      <c r="P40" s="27" t="s">
        <v>106</v>
      </c>
      <c r="Q40" s="28">
        <v>2000</v>
      </c>
      <c r="R40" s="28">
        <v>50</v>
      </c>
      <c r="S40" s="28">
        <f t="shared" si="17"/>
        <v>2050</v>
      </c>
      <c r="T40" s="1" t="s">
        <v>43</v>
      </c>
      <c r="U40" s="1" t="s">
        <v>43</v>
      </c>
      <c r="V40" s="1" t="s">
        <v>43</v>
      </c>
      <c r="W40" s="42">
        <v>0.35</v>
      </c>
      <c r="X40" s="36">
        <f t="shared" si="15"/>
        <v>420000000</v>
      </c>
      <c r="Y40" s="5">
        <v>2.5</v>
      </c>
      <c r="Z40" s="36">
        <f t="shared" si="3"/>
        <v>1050000000</v>
      </c>
      <c r="AA40" s="61">
        <f t="shared" si="16"/>
        <v>1349997950</v>
      </c>
      <c r="AB40" s="5" t="str">
        <f t="shared" si="2"/>
        <v>Y</v>
      </c>
    </row>
    <row r="41" spans="1:28" ht="55.5" customHeight="1">
      <c r="A41" s="130">
        <v>7</v>
      </c>
      <c r="B41" s="137" t="s">
        <v>107</v>
      </c>
      <c r="C41" s="124" t="s">
        <v>36</v>
      </c>
      <c r="D41" s="124" t="s">
        <v>36</v>
      </c>
      <c r="E41" s="124" t="s">
        <v>36</v>
      </c>
      <c r="F41" s="104">
        <v>3000000000</v>
      </c>
      <c r="G41" s="88">
        <v>0.8</v>
      </c>
      <c r="H41" s="91">
        <f t="shared" si="10"/>
        <v>2400000000</v>
      </c>
      <c r="I41" s="124">
        <v>2</v>
      </c>
      <c r="J41" s="104">
        <f t="shared" si="5"/>
        <v>4800000000</v>
      </c>
      <c r="K41" s="127" t="s">
        <v>108</v>
      </c>
      <c r="L41" s="127" t="s">
        <v>109</v>
      </c>
      <c r="M41" s="124" t="s">
        <v>110</v>
      </c>
      <c r="N41" s="124" t="s">
        <v>111</v>
      </c>
      <c r="O41" s="29">
        <v>7.1</v>
      </c>
      <c r="P41" s="27" t="s">
        <v>112</v>
      </c>
      <c r="Q41" s="28">
        <v>10000000</v>
      </c>
      <c r="R41" s="28">
        <v>5000000</v>
      </c>
      <c r="S41" s="28">
        <f t="shared" si="17"/>
        <v>15000000</v>
      </c>
      <c r="T41" s="1" t="s">
        <v>46</v>
      </c>
      <c r="U41" s="1" t="s">
        <v>46</v>
      </c>
      <c r="V41" s="1" t="s">
        <v>46</v>
      </c>
      <c r="W41" s="39">
        <v>0.3</v>
      </c>
      <c r="X41" s="36">
        <f>$F$41*W41</f>
        <v>900000000</v>
      </c>
      <c r="Y41" s="5">
        <v>2</v>
      </c>
      <c r="Z41" s="36">
        <f t="shared" si="3"/>
        <v>1800000000</v>
      </c>
      <c r="AA41" s="61">
        <f>$J$41-Z41-S41</f>
        <v>2985000000</v>
      </c>
      <c r="AB41" s="5" t="str">
        <f t="shared" si="2"/>
        <v>Y</v>
      </c>
    </row>
    <row r="42" spans="1:28" ht="55.5" customHeight="1">
      <c r="A42" s="130"/>
      <c r="B42" s="137"/>
      <c r="C42" s="125"/>
      <c r="D42" s="125"/>
      <c r="E42" s="125"/>
      <c r="F42" s="105"/>
      <c r="G42" s="89"/>
      <c r="H42" s="92"/>
      <c r="I42" s="125"/>
      <c r="J42" s="105"/>
      <c r="K42" s="128"/>
      <c r="L42" s="128"/>
      <c r="M42" s="125"/>
      <c r="N42" s="125"/>
      <c r="O42" s="29">
        <v>7.2</v>
      </c>
      <c r="P42" s="27" t="s">
        <v>113</v>
      </c>
      <c r="Q42" s="28">
        <v>10000</v>
      </c>
      <c r="R42" s="28">
        <v>5000</v>
      </c>
      <c r="S42" s="28">
        <f t="shared" si="17"/>
        <v>15000</v>
      </c>
      <c r="T42" s="1" t="s">
        <v>43</v>
      </c>
      <c r="U42" s="1" t="s">
        <v>43</v>
      </c>
      <c r="V42" s="1" t="s">
        <v>43</v>
      </c>
      <c r="W42" s="39">
        <v>0.8</v>
      </c>
      <c r="X42" s="36">
        <f t="shared" ref="X42:X44" si="18">$F$41*W42</f>
        <v>2400000000</v>
      </c>
      <c r="Y42" s="5">
        <v>2</v>
      </c>
      <c r="Z42" s="36">
        <f t="shared" si="3"/>
        <v>4800000000</v>
      </c>
      <c r="AA42" s="61">
        <f t="shared" ref="AA42:AA44" si="19">$J$41-Z42-S42</f>
        <v>-15000</v>
      </c>
      <c r="AB42" s="5" t="str">
        <f t="shared" si="2"/>
        <v>N</v>
      </c>
    </row>
    <row r="43" spans="1:28" ht="76.5" customHeight="1">
      <c r="A43" s="130"/>
      <c r="B43" s="137"/>
      <c r="C43" s="125"/>
      <c r="D43" s="125"/>
      <c r="E43" s="125"/>
      <c r="F43" s="105"/>
      <c r="G43" s="89"/>
      <c r="H43" s="92"/>
      <c r="I43" s="125"/>
      <c r="J43" s="105"/>
      <c r="K43" s="128"/>
      <c r="L43" s="128"/>
      <c r="M43" s="125"/>
      <c r="N43" s="125"/>
      <c r="O43" s="29">
        <v>7.3</v>
      </c>
      <c r="P43" s="27" t="s">
        <v>114</v>
      </c>
      <c r="Q43" s="46">
        <v>300000</v>
      </c>
      <c r="R43" s="46">
        <v>1000</v>
      </c>
      <c r="S43" s="28">
        <f t="shared" si="17"/>
        <v>301000</v>
      </c>
      <c r="T43" s="51" t="s">
        <v>46</v>
      </c>
      <c r="U43" s="51" t="s">
        <v>103</v>
      </c>
      <c r="V43" s="51" t="s">
        <v>46</v>
      </c>
      <c r="W43" s="39">
        <v>0.5</v>
      </c>
      <c r="X43" s="36">
        <f t="shared" si="18"/>
        <v>1500000000</v>
      </c>
      <c r="Y43" s="47">
        <v>2</v>
      </c>
      <c r="Z43" s="36">
        <f t="shared" si="3"/>
        <v>3000000000</v>
      </c>
      <c r="AA43" s="61">
        <f t="shared" si="19"/>
        <v>1799699000</v>
      </c>
      <c r="AB43" s="5" t="str">
        <f t="shared" si="2"/>
        <v>Y</v>
      </c>
    </row>
    <row r="44" spans="1:28" ht="51">
      <c r="A44" s="130"/>
      <c r="B44" s="137"/>
      <c r="C44" s="126"/>
      <c r="D44" s="126"/>
      <c r="E44" s="126"/>
      <c r="F44" s="106"/>
      <c r="G44" s="90"/>
      <c r="H44" s="93"/>
      <c r="I44" s="126"/>
      <c r="J44" s="106"/>
      <c r="K44" s="129"/>
      <c r="L44" s="129"/>
      <c r="M44" s="126"/>
      <c r="N44" s="126"/>
      <c r="O44" s="29">
        <v>7.4</v>
      </c>
      <c r="P44" s="27" t="s">
        <v>115</v>
      </c>
      <c r="Q44" s="46">
        <v>4000000</v>
      </c>
      <c r="R44" s="46">
        <v>200000</v>
      </c>
      <c r="S44" s="28">
        <f t="shared" si="17"/>
        <v>4200000</v>
      </c>
      <c r="T44" s="51" t="s">
        <v>46</v>
      </c>
      <c r="U44" s="51" t="s">
        <v>46</v>
      </c>
      <c r="V44" s="51" t="s">
        <v>46</v>
      </c>
      <c r="W44" s="39">
        <v>0.4</v>
      </c>
      <c r="X44" s="36">
        <f t="shared" si="18"/>
        <v>1200000000</v>
      </c>
      <c r="Y44" s="47">
        <v>1</v>
      </c>
      <c r="Z44" s="36">
        <f t="shared" si="3"/>
        <v>1200000000</v>
      </c>
      <c r="AA44" s="61">
        <f t="shared" si="19"/>
        <v>3595800000</v>
      </c>
      <c r="AB44" s="5" t="str">
        <f t="shared" ref="AB44:AB58" si="20">IF(AA44&gt;0,"Y","N")</f>
        <v>Y</v>
      </c>
    </row>
    <row r="45" spans="1:28" ht="34">
      <c r="A45" s="130">
        <v>8</v>
      </c>
      <c r="B45" s="131" t="s">
        <v>116</v>
      </c>
      <c r="C45" s="79" t="s">
        <v>36</v>
      </c>
      <c r="D45" s="79" t="s">
        <v>43</v>
      </c>
      <c r="E45" s="79" t="s">
        <v>51</v>
      </c>
      <c r="F45" s="85">
        <v>17000000000</v>
      </c>
      <c r="G45" s="88">
        <v>4.0000000000000001E-3</v>
      </c>
      <c r="H45" s="91">
        <f t="shared" si="10"/>
        <v>68000000</v>
      </c>
      <c r="I45" s="79">
        <v>200</v>
      </c>
      <c r="J45" s="104">
        <f t="shared" si="5"/>
        <v>13600000000</v>
      </c>
      <c r="K45" s="98" t="s">
        <v>117</v>
      </c>
      <c r="L45" s="98" t="s">
        <v>118</v>
      </c>
      <c r="M45" s="79" t="s">
        <v>119</v>
      </c>
      <c r="N45" s="82" t="s">
        <v>120</v>
      </c>
      <c r="O45" s="29">
        <v>8.1</v>
      </c>
      <c r="P45" s="7" t="s">
        <v>121</v>
      </c>
      <c r="Q45" s="28">
        <v>1000000</v>
      </c>
      <c r="R45" s="28">
        <v>500000</v>
      </c>
      <c r="S45" s="28">
        <f t="shared" si="17"/>
        <v>1500000</v>
      </c>
      <c r="T45" s="5" t="s">
        <v>43</v>
      </c>
      <c r="U45" s="5" t="s">
        <v>43</v>
      </c>
      <c r="V45" s="5" t="s">
        <v>43</v>
      </c>
      <c r="W45" s="39">
        <v>4.0000000000000001E-3</v>
      </c>
      <c r="X45" s="36">
        <f>$F$45*W45</f>
        <v>68000000</v>
      </c>
      <c r="Y45" s="5">
        <v>150</v>
      </c>
      <c r="Z45" s="36">
        <f t="shared" ref="Z45:Z62" si="21">X45*Y45</f>
        <v>10200000000</v>
      </c>
      <c r="AA45" s="61">
        <f>$J$45-Z45-S45</f>
        <v>3398500000</v>
      </c>
      <c r="AB45" s="5" t="str">
        <f t="shared" si="20"/>
        <v>Y</v>
      </c>
    </row>
    <row r="46" spans="1:28" ht="34">
      <c r="A46" s="130"/>
      <c r="B46" s="131"/>
      <c r="C46" s="80"/>
      <c r="D46" s="80"/>
      <c r="E46" s="80"/>
      <c r="F46" s="86"/>
      <c r="G46" s="89"/>
      <c r="H46" s="92"/>
      <c r="I46" s="80"/>
      <c r="J46" s="105"/>
      <c r="K46" s="107"/>
      <c r="L46" s="107"/>
      <c r="M46" s="80"/>
      <c r="N46" s="83"/>
      <c r="O46" s="29">
        <v>8.1999999999999993</v>
      </c>
      <c r="P46" s="27" t="s">
        <v>122</v>
      </c>
      <c r="Q46" s="28">
        <v>4000000</v>
      </c>
      <c r="R46" s="28">
        <v>500000</v>
      </c>
      <c r="S46" s="28">
        <f t="shared" si="17"/>
        <v>4500000</v>
      </c>
      <c r="T46" s="5" t="s">
        <v>46</v>
      </c>
      <c r="U46" s="5" t="s">
        <v>43</v>
      </c>
      <c r="V46" s="5" t="s">
        <v>46</v>
      </c>
      <c r="W46" s="39">
        <v>2E-3</v>
      </c>
      <c r="X46" s="36">
        <f>$F$45*W46</f>
        <v>34000000</v>
      </c>
      <c r="Y46" s="5">
        <v>150</v>
      </c>
      <c r="Z46" s="36">
        <f t="shared" si="21"/>
        <v>5100000000</v>
      </c>
      <c r="AA46" s="61">
        <f>$J$45-Z46-S46</f>
        <v>8495500000</v>
      </c>
      <c r="AB46" s="5" t="str">
        <f t="shared" si="20"/>
        <v>Y</v>
      </c>
    </row>
    <row r="47" spans="1:28" ht="51">
      <c r="A47" s="130"/>
      <c r="B47" s="131"/>
      <c r="C47" s="80"/>
      <c r="D47" s="80"/>
      <c r="E47" s="80"/>
      <c r="F47" s="86"/>
      <c r="G47" s="89"/>
      <c r="H47" s="92"/>
      <c r="I47" s="80"/>
      <c r="J47" s="105"/>
      <c r="K47" s="107"/>
      <c r="L47" s="107"/>
      <c r="M47" s="80"/>
      <c r="N47" s="83"/>
      <c r="O47" s="29">
        <v>8.3000000000000007</v>
      </c>
      <c r="P47" s="27" t="s">
        <v>123</v>
      </c>
      <c r="Q47" s="28">
        <v>2000000</v>
      </c>
      <c r="R47" s="28">
        <v>300000</v>
      </c>
      <c r="S47" s="28">
        <f t="shared" si="17"/>
        <v>2300000</v>
      </c>
      <c r="T47" s="5" t="s">
        <v>46</v>
      </c>
      <c r="U47" s="5" t="s">
        <v>43</v>
      </c>
      <c r="V47" s="5" t="s">
        <v>46</v>
      </c>
      <c r="W47" s="39">
        <v>3.0000000000000001E-3</v>
      </c>
      <c r="X47" s="36">
        <f>$F$45*W47</f>
        <v>51000000</v>
      </c>
      <c r="Y47" s="5">
        <v>150</v>
      </c>
      <c r="Z47" s="36">
        <f t="shared" si="21"/>
        <v>7650000000</v>
      </c>
      <c r="AA47" s="61">
        <f>$J$45-Z47-S47</f>
        <v>5947700000</v>
      </c>
      <c r="AB47" s="5" t="str">
        <f t="shared" si="20"/>
        <v>Y</v>
      </c>
    </row>
    <row r="48" spans="1:28" ht="119.25" customHeight="1">
      <c r="A48" s="130"/>
      <c r="B48" s="131"/>
      <c r="C48" s="81"/>
      <c r="D48" s="81"/>
      <c r="E48" s="81"/>
      <c r="F48" s="87"/>
      <c r="G48" s="90"/>
      <c r="H48" s="93"/>
      <c r="I48" s="81"/>
      <c r="J48" s="106"/>
      <c r="K48" s="99"/>
      <c r="L48" s="99"/>
      <c r="M48" s="81"/>
      <c r="N48" s="84"/>
      <c r="O48" s="29">
        <v>8.4</v>
      </c>
      <c r="P48" s="27" t="s">
        <v>124</v>
      </c>
      <c r="Q48" s="28">
        <v>10000000</v>
      </c>
      <c r="R48" s="28">
        <v>5000000</v>
      </c>
      <c r="S48" s="28">
        <f t="shared" si="17"/>
        <v>15000000</v>
      </c>
      <c r="T48" s="5" t="s">
        <v>42</v>
      </c>
      <c r="U48" s="5" t="s">
        <v>43</v>
      </c>
      <c r="V48" s="5" t="s">
        <v>46</v>
      </c>
      <c r="W48" s="39">
        <v>2E-3</v>
      </c>
      <c r="X48" s="36">
        <f>$F$45*W48</f>
        <v>34000000</v>
      </c>
      <c r="Y48" s="5">
        <v>150</v>
      </c>
      <c r="Z48" s="36">
        <f t="shared" si="21"/>
        <v>5100000000</v>
      </c>
      <c r="AA48" s="61">
        <f>$J$45-Z48-S48</f>
        <v>8485000000</v>
      </c>
      <c r="AB48" s="5" t="str">
        <f t="shared" si="20"/>
        <v>Y</v>
      </c>
    </row>
    <row r="49" spans="1:28" ht="50.25" customHeight="1">
      <c r="A49" s="130">
        <v>9</v>
      </c>
      <c r="B49" s="131" t="s">
        <v>125</v>
      </c>
      <c r="C49" s="79" t="s">
        <v>126</v>
      </c>
      <c r="D49" s="79" t="s">
        <v>36</v>
      </c>
      <c r="E49" s="79" t="s">
        <v>43</v>
      </c>
      <c r="F49" s="85">
        <v>17000000000</v>
      </c>
      <c r="G49" s="88">
        <v>0.3</v>
      </c>
      <c r="H49" s="91">
        <f t="shared" si="10"/>
        <v>5100000000</v>
      </c>
      <c r="I49" s="79">
        <v>2</v>
      </c>
      <c r="J49" s="104">
        <f t="shared" si="5"/>
        <v>10200000000</v>
      </c>
      <c r="K49" s="98" t="s">
        <v>127</v>
      </c>
      <c r="L49" s="98" t="s">
        <v>128</v>
      </c>
      <c r="M49" s="79" t="s">
        <v>110</v>
      </c>
      <c r="N49" s="79" t="s">
        <v>129</v>
      </c>
      <c r="O49" s="29">
        <v>9.1</v>
      </c>
      <c r="P49" s="27" t="s">
        <v>130</v>
      </c>
      <c r="Q49" s="28">
        <v>10000000</v>
      </c>
      <c r="R49" s="28">
        <v>5000000</v>
      </c>
      <c r="S49" s="28">
        <f t="shared" si="17"/>
        <v>15000000</v>
      </c>
      <c r="T49" s="5" t="s">
        <v>46</v>
      </c>
      <c r="U49" s="5" t="s">
        <v>43</v>
      </c>
      <c r="V49" s="5" t="s">
        <v>46</v>
      </c>
      <c r="W49" s="39">
        <v>0.15</v>
      </c>
      <c r="X49" s="36">
        <f>$F$49*W49</f>
        <v>2550000000</v>
      </c>
      <c r="Y49" s="5">
        <v>2</v>
      </c>
      <c r="Z49" s="36">
        <f t="shared" si="21"/>
        <v>5100000000</v>
      </c>
      <c r="AA49" s="61">
        <f>$J$49-Z49-S49</f>
        <v>5085000000</v>
      </c>
      <c r="AB49" s="5" t="str">
        <f t="shared" si="20"/>
        <v>Y</v>
      </c>
    </row>
    <row r="50" spans="1:28" ht="22.5" customHeight="1">
      <c r="A50" s="130"/>
      <c r="B50" s="131"/>
      <c r="C50" s="80"/>
      <c r="D50" s="80"/>
      <c r="E50" s="80"/>
      <c r="F50" s="86"/>
      <c r="G50" s="89"/>
      <c r="H50" s="92"/>
      <c r="I50" s="80"/>
      <c r="J50" s="105"/>
      <c r="K50" s="107"/>
      <c r="L50" s="107"/>
      <c r="M50" s="80"/>
      <c r="N50" s="80"/>
      <c r="O50" s="29">
        <v>9.1999999999999993</v>
      </c>
      <c r="P50" s="7" t="s">
        <v>131</v>
      </c>
      <c r="Q50" s="28">
        <v>50000000</v>
      </c>
      <c r="R50" s="28">
        <v>5000000</v>
      </c>
      <c r="S50" s="28">
        <f t="shared" si="17"/>
        <v>55000000</v>
      </c>
      <c r="T50" s="5" t="s">
        <v>46</v>
      </c>
      <c r="U50" s="5" t="s">
        <v>43</v>
      </c>
      <c r="V50" s="5" t="s">
        <v>46</v>
      </c>
      <c r="W50" s="39">
        <v>0.1</v>
      </c>
      <c r="X50" s="36">
        <f>$F$49*W50</f>
        <v>1700000000</v>
      </c>
      <c r="Y50" s="5">
        <v>2</v>
      </c>
      <c r="Z50" s="36">
        <f t="shared" si="21"/>
        <v>3400000000</v>
      </c>
      <c r="AA50" s="61">
        <f>$J$49-Z50-S50</f>
        <v>6745000000</v>
      </c>
      <c r="AB50" s="5" t="str">
        <f t="shared" si="20"/>
        <v>Y</v>
      </c>
    </row>
    <row r="51" spans="1:28" ht="51">
      <c r="A51" s="130"/>
      <c r="B51" s="131"/>
      <c r="C51" s="80"/>
      <c r="D51" s="80"/>
      <c r="E51" s="80"/>
      <c r="F51" s="86"/>
      <c r="G51" s="89"/>
      <c r="H51" s="92"/>
      <c r="I51" s="80"/>
      <c r="J51" s="105"/>
      <c r="K51" s="107"/>
      <c r="L51" s="107"/>
      <c r="M51" s="80"/>
      <c r="N51" s="80"/>
      <c r="O51" s="29">
        <v>9.3000000000000007</v>
      </c>
      <c r="P51" s="27" t="s">
        <v>132</v>
      </c>
      <c r="Q51" s="28">
        <v>100000000</v>
      </c>
      <c r="R51" s="28">
        <v>10000000</v>
      </c>
      <c r="S51" s="28">
        <f t="shared" si="17"/>
        <v>110000000</v>
      </c>
      <c r="T51" s="5" t="s">
        <v>46</v>
      </c>
      <c r="U51" s="5" t="s">
        <v>43</v>
      </c>
      <c r="V51" s="5" t="s">
        <v>46</v>
      </c>
      <c r="W51" s="39">
        <v>0.1</v>
      </c>
      <c r="X51" s="36">
        <f>$F$49*W51</f>
        <v>1700000000</v>
      </c>
      <c r="Y51" s="5">
        <v>2</v>
      </c>
      <c r="Z51" s="36">
        <f t="shared" si="21"/>
        <v>3400000000</v>
      </c>
      <c r="AA51" s="61">
        <f>$J$49-Z51-S51</f>
        <v>6690000000</v>
      </c>
      <c r="AB51" s="5" t="str">
        <f t="shared" si="20"/>
        <v>Y</v>
      </c>
    </row>
    <row r="52" spans="1:28" ht="51">
      <c r="A52" s="130"/>
      <c r="B52" s="131"/>
      <c r="C52" s="81"/>
      <c r="D52" s="81"/>
      <c r="E52" s="81"/>
      <c r="F52" s="87"/>
      <c r="G52" s="90"/>
      <c r="H52" s="93"/>
      <c r="I52" s="81"/>
      <c r="J52" s="106"/>
      <c r="K52" s="99"/>
      <c r="L52" s="99"/>
      <c r="M52" s="81"/>
      <c r="N52" s="81"/>
      <c r="O52" s="29">
        <v>9.4</v>
      </c>
      <c r="P52" s="32" t="s">
        <v>133</v>
      </c>
      <c r="Q52" s="28">
        <v>80000000</v>
      </c>
      <c r="R52" s="28">
        <v>2000000</v>
      </c>
      <c r="S52" s="28">
        <f t="shared" si="17"/>
        <v>82000000</v>
      </c>
      <c r="T52" s="5" t="s">
        <v>43</v>
      </c>
      <c r="U52" s="5" t="s">
        <v>46</v>
      </c>
      <c r="V52" s="5" t="s">
        <v>46</v>
      </c>
      <c r="W52" s="39">
        <v>0.25</v>
      </c>
      <c r="X52" s="36">
        <f>$F$49*W52</f>
        <v>4250000000</v>
      </c>
      <c r="Y52" s="5">
        <v>2</v>
      </c>
      <c r="Z52" s="36">
        <f t="shared" si="21"/>
        <v>8500000000</v>
      </c>
      <c r="AA52" s="61">
        <f>$J$49-Z52-S52</f>
        <v>1618000000</v>
      </c>
      <c r="AB52" s="5" t="str">
        <f t="shared" si="20"/>
        <v>Y</v>
      </c>
    </row>
    <row r="53" spans="1:28" ht="34">
      <c r="A53" s="130">
        <v>10</v>
      </c>
      <c r="B53" s="131" t="s">
        <v>134</v>
      </c>
      <c r="C53" s="79" t="s">
        <v>46</v>
      </c>
      <c r="D53" s="79" t="s">
        <v>36</v>
      </c>
      <c r="E53" s="79" t="s">
        <v>43</v>
      </c>
      <c r="F53" s="85">
        <v>50000000000</v>
      </c>
      <c r="G53" s="88">
        <v>2E-3</v>
      </c>
      <c r="H53" s="91">
        <f t="shared" si="10"/>
        <v>100000000</v>
      </c>
      <c r="I53" s="79">
        <v>50</v>
      </c>
      <c r="J53" s="104">
        <f t="shared" si="5"/>
        <v>5000000000</v>
      </c>
      <c r="K53" s="134" t="s">
        <v>135</v>
      </c>
      <c r="L53" s="98" t="s">
        <v>136</v>
      </c>
      <c r="M53" s="79" t="s">
        <v>110</v>
      </c>
      <c r="N53" s="82" t="s">
        <v>137</v>
      </c>
      <c r="O53" s="29">
        <v>10.1</v>
      </c>
      <c r="P53" s="27" t="s">
        <v>138</v>
      </c>
      <c r="Q53" s="28">
        <v>50000000</v>
      </c>
      <c r="R53" s="28">
        <v>2000000</v>
      </c>
      <c r="S53" s="28">
        <f t="shared" si="17"/>
        <v>52000000</v>
      </c>
      <c r="T53" s="5" t="s">
        <v>46</v>
      </c>
      <c r="U53" s="5" t="s">
        <v>43</v>
      </c>
      <c r="V53" s="5" t="s">
        <v>46</v>
      </c>
      <c r="W53" s="39">
        <v>1.6999999999999999E-3</v>
      </c>
      <c r="X53" s="36">
        <f>$F$53*W53</f>
        <v>85000000</v>
      </c>
      <c r="Y53" s="5">
        <v>45</v>
      </c>
      <c r="Z53" s="36">
        <f t="shared" si="21"/>
        <v>3825000000</v>
      </c>
      <c r="AA53" s="61">
        <f>$J$53-Z53-S53</f>
        <v>1123000000</v>
      </c>
      <c r="AB53" s="5" t="str">
        <f t="shared" si="20"/>
        <v>Y</v>
      </c>
    </row>
    <row r="54" spans="1:28" ht="34.5" customHeight="1">
      <c r="A54" s="130"/>
      <c r="B54" s="131"/>
      <c r="C54" s="80"/>
      <c r="D54" s="80"/>
      <c r="E54" s="80"/>
      <c r="F54" s="86"/>
      <c r="G54" s="89"/>
      <c r="H54" s="92"/>
      <c r="I54" s="80"/>
      <c r="J54" s="105"/>
      <c r="K54" s="135"/>
      <c r="L54" s="107"/>
      <c r="M54" s="80"/>
      <c r="N54" s="83"/>
      <c r="O54" s="29">
        <v>10.199999999999999</v>
      </c>
      <c r="P54" s="27" t="s">
        <v>139</v>
      </c>
      <c r="Q54" s="28">
        <v>70000000</v>
      </c>
      <c r="R54" s="28">
        <v>10000000</v>
      </c>
      <c r="S54" s="28">
        <f t="shared" si="17"/>
        <v>80000000</v>
      </c>
      <c r="T54" s="5" t="s">
        <v>43</v>
      </c>
      <c r="U54" s="5" t="s">
        <v>46</v>
      </c>
      <c r="V54" s="5" t="s">
        <v>46</v>
      </c>
      <c r="W54" s="39">
        <v>1.5E-3</v>
      </c>
      <c r="X54" s="36">
        <f>$F$53*W54</f>
        <v>75000000</v>
      </c>
      <c r="Y54" s="5">
        <v>30</v>
      </c>
      <c r="Z54" s="36">
        <f t="shared" si="21"/>
        <v>2250000000</v>
      </c>
      <c r="AA54" s="61">
        <f>$J$53-Z54-S54</f>
        <v>2670000000</v>
      </c>
      <c r="AB54" s="5" t="str">
        <f t="shared" si="20"/>
        <v>Y</v>
      </c>
    </row>
    <row r="55" spans="1:28" ht="51">
      <c r="A55" s="130"/>
      <c r="B55" s="131"/>
      <c r="C55" s="80"/>
      <c r="D55" s="80"/>
      <c r="E55" s="80"/>
      <c r="F55" s="86"/>
      <c r="G55" s="89"/>
      <c r="H55" s="92"/>
      <c r="I55" s="80"/>
      <c r="J55" s="105"/>
      <c r="K55" s="135"/>
      <c r="L55" s="107"/>
      <c r="M55" s="80"/>
      <c r="N55" s="83"/>
      <c r="O55" s="29">
        <v>10.3</v>
      </c>
      <c r="P55" s="27" t="s">
        <v>140</v>
      </c>
      <c r="Q55" s="28">
        <v>80000000</v>
      </c>
      <c r="R55" s="28">
        <v>10000000</v>
      </c>
      <c r="S55" s="28">
        <f t="shared" si="17"/>
        <v>90000000</v>
      </c>
      <c r="T55" s="5" t="s">
        <v>46</v>
      </c>
      <c r="U55" s="5" t="s">
        <v>43</v>
      </c>
      <c r="V55" s="5" t="s">
        <v>46</v>
      </c>
      <c r="W55" s="39">
        <v>1E-3</v>
      </c>
      <c r="X55" s="36">
        <f>$F$53*W55</f>
        <v>50000000</v>
      </c>
      <c r="Y55" s="5">
        <v>30</v>
      </c>
      <c r="Z55" s="36">
        <f t="shared" si="21"/>
        <v>1500000000</v>
      </c>
      <c r="AA55" s="61">
        <f>$J$53-Z55-S55</f>
        <v>3410000000</v>
      </c>
      <c r="AB55" s="5" t="str">
        <f t="shared" si="20"/>
        <v>Y</v>
      </c>
    </row>
    <row r="56" spans="1:28" ht="51">
      <c r="A56" s="130"/>
      <c r="B56" s="131"/>
      <c r="C56" s="80"/>
      <c r="D56" s="80"/>
      <c r="E56" s="80"/>
      <c r="F56" s="86"/>
      <c r="G56" s="89"/>
      <c r="H56" s="92"/>
      <c r="I56" s="80"/>
      <c r="J56" s="105"/>
      <c r="K56" s="135"/>
      <c r="L56" s="107"/>
      <c r="M56" s="80"/>
      <c r="N56" s="83"/>
      <c r="O56" s="29">
        <v>10.4</v>
      </c>
      <c r="P56" s="27" t="s">
        <v>141</v>
      </c>
      <c r="Q56" s="28">
        <v>60000000</v>
      </c>
      <c r="R56" s="28">
        <v>15000000</v>
      </c>
      <c r="S56" s="28">
        <f t="shared" si="17"/>
        <v>75000000</v>
      </c>
      <c r="T56" s="5" t="s">
        <v>43</v>
      </c>
      <c r="U56" s="5" t="s">
        <v>46</v>
      </c>
      <c r="V56" s="5" t="s">
        <v>46</v>
      </c>
      <c r="W56" s="39">
        <v>1.8E-3</v>
      </c>
      <c r="X56" s="36">
        <f>$F$53*W56</f>
        <v>90000000</v>
      </c>
      <c r="Y56" s="5">
        <v>30</v>
      </c>
      <c r="Z56" s="36">
        <f t="shared" si="21"/>
        <v>2700000000</v>
      </c>
      <c r="AA56" s="61">
        <f>$J$53-Z56-S56</f>
        <v>2225000000</v>
      </c>
      <c r="AB56" s="5" t="str">
        <f t="shared" si="20"/>
        <v>Y</v>
      </c>
    </row>
    <row r="57" spans="1:28" ht="34">
      <c r="A57" s="130"/>
      <c r="B57" s="131"/>
      <c r="C57" s="81"/>
      <c r="D57" s="81"/>
      <c r="E57" s="81"/>
      <c r="F57" s="87"/>
      <c r="G57" s="90"/>
      <c r="H57" s="93"/>
      <c r="I57" s="81"/>
      <c r="J57" s="106"/>
      <c r="K57" s="136"/>
      <c r="L57" s="99"/>
      <c r="M57" s="81"/>
      <c r="N57" s="84"/>
      <c r="O57" s="29">
        <v>10.5</v>
      </c>
      <c r="P57" s="27" t="s">
        <v>142</v>
      </c>
      <c r="Q57" s="28">
        <v>60000</v>
      </c>
      <c r="R57" s="28">
        <v>5000000</v>
      </c>
      <c r="S57" s="28">
        <f t="shared" si="17"/>
        <v>5060000</v>
      </c>
      <c r="T57" s="5" t="s">
        <v>43</v>
      </c>
      <c r="U57" s="5" t="s">
        <v>46</v>
      </c>
      <c r="V57" s="5" t="s">
        <v>46</v>
      </c>
      <c r="W57" s="39">
        <v>1.8E-3</v>
      </c>
      <c r="X57" s="36">
        <f>$F$53*W57</f>
        <v>90000000</v>
      </c>
      <c r="Y57" s="5">
        <v>35</v>
      </c>
      <c r="Z57" s="36">
        <f t="shared" si="21"/>
        <v>3150000000</v>
      </c>
      <c r="AA57" s="61">
        <f>$J$53-Z57-S57</f>
        <v>1844940000</v>
      </c>
      <c r="AB57" s="5" t="str">
        <f t="shared" si="20"/>
        <v>Y</v>
      </c>
    </row>
    <row r="58" spans="1:28" ht="126" customHeight="1">
      <c r="A58" s="100">
        <v>11</v>
      </c>
      <c r="B58" s="63" t="s">
        <v>143</v>
      </c>
      <c r="C58" s="79" t="s">
        <v>43</v>
      </c>
      <c r="D58" s="79" t="s">
        <v>36</v>
      </c>
      <c r="E58" s="79" t="s">
        <v>51</v>
      </c>
      <c r="F58" s="85">
        <v>17000000000</v>
      </c>
      <c r="G58" s="88">
        <v>0.4</v>
      </c>
      <c r="H58" s="91">
        <f t="shared" si="10"/>
        <v>6800000000</v>
      </c>
      <c r="I58" s="79">
        <v>10</v>
      </c>
      <c r="J58" s="104">
        <f t="shared" si="5"/>
        <v>68000000000</v>
      </c>
      <c r="K58" s="98" t="s">
        <v>144</v>
      </c>
      <c r="L58" s="98" t="s">
        <v>145</v>
      </c>
      <c r="M58" s="79" t="s">
        <v>119</v>
      </c>
      <c r="N58" s="82" t="s">
        <v>146</v>
      </c>
      <c r="O58" s="3">
        <v>11.1</v>
      </c>
      <c r="P58" s="4" t="s">
        <v>147</v>
      </c>
      <c r="Q58" s="46">
        <v>100000</v>
      </c>
      <c r="R58" s="46">
        <v>50000</v>
      </c>
      <c r="S58" s="28">
        <f t="shared" si="17"/>
        <v>150000</v>
      </c>
      <c r="T58" s="47" t="s">
        <v>43</v>
      </c>
      <c r="U58" s="47" t="s">
        <v>36</v>
      </c>
      <c r="V58" s="47" t="s">
        <v>43</v>
      </c>
      <c r="W58" s="39">
        <v>0.1</v>
      </c>
      <c r="X58" s="36">
        <f>$F$58*W58</f>
        <v>1700000000</v>
      </c>
      <c r="Y58" s="47">
        <v>5</v>
      </c>
      <c r="Z58" s="36">
        <f t="shared" si="21"/>
        <v>8500000000</v>
      </c>
      <c r="AA58" s="61">
        <f>$J$58-Z58-S58</f>
        <v>59499850000</v>
      </c>
      <c r="AB58" s="5" t="str">
        <f t="shared" si="20"/>
        <v>Y</v>
      </c>
    </row>
    <row r="59" spans="1:28" ht="119">
      <c r="A59" s="101"/>
      <c r="B59" s="103"/>
      <c r="C59" s="80"/>
      <c r="D59" s="80"/>
      <c r="E59" s="80"/>
      <c r="F59" s="86"/>
      <c r="G59" s="89"/>
      <c r="H59" s="92"/>
      <c r="I59" s="80"/>
      <c r="J59" s="105"/>
      <c r="K59" s="107"/>
      <c r="L59" s="107"/>
      <c r="M59" s="80"/>
      <c r="N59" s="83"/>
      <c r="O59" s="29">
        <v>11.2</v>
      </c>
      <c r="P59" s="27" t="s">
        <v>148</v>
      </c>
      <c r="Q59" s="46">
        <v>100000</v>
      </c>
      <c r="R59" s="46">
        <v>25000</v>
      </c>
      <c r="S59" s="28">
        <f t="shared" si="17"/>
        <v>125000</v>
      </c>
      <c r="T59" s="47" t="s">
        <v>43</v>
      </c>
      <c r="U59" s="47" t="s">
        <v>36</v>
      </c>
      <c r="V59" s="47" t="s">
        <v>43</v>
      </c>
      <c r="W59" s="39">
        <v>0.1</v>
      </c>
      <c r="X59" s="36">
        <f t="shared" ref="X59:X60" si="22">$F$58*W59</f>
        <v>1700000000</v>
      </c>
      <c r="Y59" s="47">
        <v>7</v>
      </c>
      <c r="Z59" s="36">
        <f t="shared" si="21"/>
        <v>11900000000</v>
      </c>
      <c r="AA59" s="61">
        <f t="shared" ref="AA59:AA60" si="23">$J$58-Z59-S59</f>
        <v>56099875000</v>
      </c>
      <c r="AB59" s="5" t="str">
        <f t="shared" ref="AB59:AB61" si="24">IF(AA59&gt;0,"Y","N")</f>
        <v>Y</v>
      </c>
    </row>
    <row r="60" spans="1:28" ht="68">
      <c r="A60" s="102"/>
      <c r="B60" s="64"/>
      <c r="C60" s="81"/>
      <c r="D60" s="81"/>
      <c r="E60" s="81"/>
      <c r="F60" s="87"/>
      <c r="G60" s="90"/>
      <c r="H60" s="93"/>
      <c r="I60" s="81"/>
      <c r="J60" s="106"/>
      <c r="K60" s="99"/>
      <c r="L60" s="99"/>
      <c r="M60" s="81"/>
      <c r="N60" s="84"/>
      <c r="O60" s="29">
        <v>11.3</v>
      </c>
      <c r="P60" s="27" t="s">
        <v>149</v>
      </c>
      <c r="Q60" s="46">
        <v>250000</v>
      </c>
      <c r="R60" s="46">
        <v>100000</v>
      </c>
      <c r="S60" s="28">
        <f>Q60+R60</f>
        <v>350000</v>
      </c>
      <c r="T60" s="47" t="s">
        <v>46</v>
      </c>
      <c r="U60" s="47" t="s">
        <v>46</v>
      </c>
      <c r="V60" s="47" t="s">
        <v>46</v>
      </c>
      <c r="W60" s="39">
        <v>7.4999999999999997E-2</v>
      </c>
      <c r="X60" s="36">
        <f t="shared" si="22"/>
        <v>1275000000</v>
      </c>
      <c r="Y60" s="47">
        <v>2</v>
      </c>
      <c r="Z60" s="36">
        <f t="shared" si="21"/>
        <v>2550000000</v>
      </c>
      <c r="AA60" s="61">
        <f t="shared" si="23"/>
        <v>65449650000</v>
      </c>
      <c r="AB60" s="5" t="str">
        <f t="shared" si="24"/>
        <v>Y</v>
      </c>
    </row>
    <row r="61" spans="1:28" ht="31.5" customHeight="1">
      <c r="A61" s="100">
        <v>12</v>
      </c>
      <c r="B61" s="100" t="s">
        <v>150</v>
      </c>
      <c r="C61" s="79" t="s">
        <v>43</v>
      </c>
      <c r="D61" s="79" t="s">
        <v>43</v>
      </c>
      <c r="E61" s="79" t="s">
        <v>43</v>
      </c>
      <c r="F61" s="85">
        <v>5000000000</v>
      </c>
      <c r="G61" s="88">
        <v>0.4</v>
      </c>
      <c r="H61" s="91">
        <f>F61*G61</f>
        <v>2000000000</v>
      </c>
      <c r="I61" s="79">
        <v>2</v>
      </c>
      <c r="J61" s="104">
        <f>H61*I61</f>
        <v>4000000000</v>
      </c>
      <c r="K61" s="82" t="s">
        <v>151</v>
      </c>
      <c r="L61" s="98" t="s">
        <v>152</v>
      </c>
      <c r="M61" s="79" t="s">
        <v>110</v>
      </c>
      <c r="N61" s="117" t="s">
        <v>153</v>
      </c>
      <c r="O61" s="29">
        <v>12.1</v>
      </c>
      <c r="P61" s="27" t="s">
        <v>154</v>
      </c>
      <c r="Q61" s="46">
        <v>5000000</v>
      </c>
      <c r="R61" s="46">
        <v>1000000</v>
      </c>
      <c r="S61" s="28">
        <f>Q61+R61</f>
        <v>6000000</v>
      </c>
      <c r="T61" s="47" t="s">
        <v>46</v>
      </c>
      <c r="U61" s="47" t="s">
        <v>46</v>
      </c>
      <c r="V61" s="47" t="s">
        <v>126</v>
      </c>
      <c r="W61" s="39">
        <v>0.1</v>
      </c>
      <c r="X61" s="36">
        <f>$F$61*W61</f>
        <v>500000000</v>
      </c>
      <c r="Y61" s="47">
        <v>2</v>
      </c>
      <c r="Z61" s="36">
        <f t="shared" si="21"/>
        <v>1000000000</v>
      </c>
      <c r="AA61" s="61">
        <f>$J$61-Z61-S61</f>
        <v>2994000000</v>
      </c>
      <c r="AB61" s="5" t="str">
        <f t="shared" si="24"/>
        <v>Y</v>
      </c>
    </row>
    <row r="62" spans="1:28" ht="48" customHeight="1">
      <c r="A62" s="102"/>
      <c r="B62" s="102"/>
      <c r="C62" s="81"/>
      <c r="D62" s="81"/>
      <c r="E62" s="81"/>
      <c r="F62" s="87"/>
      <c r="G62" s="90"/>
      <c r="H62" s="93"/>
      <c r="I62" s="81"/>
      <c r="J62" s="106"/>
      <c r="K62" s="84"/>
      <c r="L62" s="99"/>
      <c r="M62" s="81"/>
      <c r="N62" s="118"/>
      <c r="O62" s="29">
        <v>12.2</v>
      </c>
      <c r="P62" s="7" t="s">
        <v>155</v>
      </c>
      <c r="Q62" s="46">
        <v>3000000</v>
      </c>
      <c r="R62" s="46">
        <v>500000</v>
      </c>
      <c r="S62" s="28">
        <f>Q62+R62</f>
        <v>3500000</v>
      </c>
      <c r="T62" s="47" t="s">
        <v>46</v>
      </c>
      <c r="U62" s="47" t="s">
        <v>46</v>
      </c>
      <c r="V62" s="47" t="s">
        <v>46</v>
      </c>
      <c r="W62" s="39">
        <v>0.2</v>
      </c>
      <c r="X62" s="36">
        <f>$F$61*W62</f>
        <v>1000000000</v>
      </c>
      <c r="Y62" s="47">
        <v>2</v>
      </c>
      <c r="Z62" s="36">
        <f t="shared" si="21"/>
        <v>2000000000</v>
      </c>
      <c r="AA62" s="61">
        <f>$J$61-Z62-S62</f>
        <v>1996500000</v>
      </c>
      <c r="AB62" s="5" t="str">
        <f>IF(AA62&gt;0,"Y","N")</f>
        <v>Y</v>
      </c>
    </row>
    <row r="63" spans="1:28" ht="102">
      <c r="A63" s="100">
        <v>13</v>
      </c>
      <c r="B63" s="63" t="s">
        <v>156</v>
      </c>
      <c r="C63" s="79" t="s">
        <v>43</v>
      </c>
      <c r="D63" s="79" t="s">
        <v>36</v>
      </c>
      <c r="E63" s="79" t="s">
        <v>51</v>
      </c>
      <c r="F63" s="85">
        <v>15000000000</v>
      </c>
      <c r="G63" s="88">
        <v>0.75</v>
      </c>
      <c r="H63" s="91">
        <f>F63*G63</f>
        <v>11250000000</v>
      </c>
      <c r="I63" s="79">
        <v>1</v>
      </c>
      <c r="J63" s="104">
        <f>H63*I63</f>
        <v>11250000000</v>
      </c>
      <c r="K63" s="98" t="s">
        <v>157</v>
      </c>
      <c r="L63" s="98" t="s">
        <v>158</v>
      </c>
      <c r="M63" s="79" t="s">
        <v>119</v>
      </c>
      <c r="N63" s="79" t="s">
        <v>159</v>
      </c>
      <c r="O63" s="29">
        <v>13.1</v>
      </c>
      <c r="P63" s="7" t="s">
        <v>160</v>
      </c>
      <c r="Q63" s="46">
        <v>1500000</v>
      </c>
      <c r="R63" s="46">
        <v>200000</v>
      </c>
      <c r="S63" s="28">
        <f>Q63+R63</f>
        <v>1700000</v>
      </c>
      <c r="T63" s="47" t="s">
        <v>43</v>
      </c>
      <c r="U63" s="47" t="s">
        <v>46</v>
      </c>
      <c r="V63" s="47" t="s">
        <v>46</v>
      </c>
      <c r="W63" s="39">
        <v>0.3</v>
      </c>
      <c r="X63" s="36">
        <f>$F$63*W63</f>
        <v>4500000000</v>
      </c>
      <c r="Y63" s="47">
        <v>1</v>
      </c>
      <c r="Z63" s="36">
        <f>X63*Y63</f>
        <v>4500000000</v>
      </c>
      <c r="AA63" s="61">
        <f>$J$63-Z63-S63</f>
        <v>6748300000</v>
      </c>
      <c r="AB63" s="5" t="str">
        <f>IF(AA63&gt;0,"Y","N")</f>
        <v>Y</v>
      </c>
    </row>
    <row r="64" spans="1:28" ht="68">
      <c r="A64" s="102"/>
      <c r="B64" s="64"/>
      <c r="C64" s="81"/>
      <c r="D64" s="81"/>
      <c r="E64" s="81"/>
      <c r="F64" s="87"/>
      <c r="G64" s="90"/>
      <c r="H64" s="93"/>
      <c r="I64" s="81"/>
      <c r="J64" s="106"/>
      <c r="K64" s="99"/>
      <c r="L64" s="99"/>
      <c r="M64" s="81"/>
      <c r="N64" s="81"/>
      <c r="O64" s="29">
        <v>13.2</v>
      </c>
      <c r="P64" s="7" t="s">
        <v>161</v>
      </c>
      <c r="Q64" s="46">
        <v>300000</v>
      </c>
      <c r="R64" s="46">
        <v>400000</v>
      </c>
      <c r="S64" s="28">
        <f>R64+Q64</f>
        <v>700000</v>
      </c>
      <c r="T64" s="47" t="s">
        <v>43</v>
      </c>
      <c r="U64" s="47" t="s">
        <v>46</v>
      </c>
      <c r="V64" s="47" t="s">
        <v>43</v>
      </c>
      <c r="W64" s="39">
        <v>0.5</v>
      </c>
      <c r="X64" s="36">
        <f>$F$63*W64</f>
        <v>7500000000</v>
      </c>
      <c r="Y64" s="47">
        <v>0.5</v>
      </c>
      <c r="Z64" s="36">
        <f>X64*Y64</f>
        <v>3750000000</v>
      </c>
      <c r="AA64" s="61">
        <f>$J$63-Z64-S64</f>
        <v>7499300000</v>
      </c>
      <c r="AB64" s="5" t="str">
        <f t="shared" ref="AB64:AB65" si="25">IF(AA64&gt;0,"Y","N")</f>
        <v>Y</v>
      </c>
    </row>
    <row r="65" spans="1:28" ht="47.25" customHeight="1">
      <c r="A65" s="100">
        <v>14</v>
      </c>
      <c r="B65" s="100" t="s">
        <v>162</v>
      </c>
      <c r="C65" s="79" t="s">
        <v>36</v>
      </c>
      <c r="D65" s="79" t="s">
        <v>163</v>
      </c>
      <c r="E65" s="79" t="s">
        <v>51</v>
      </c>
      <c r="F65" s="85">
        <v>2500000000</v>
      </c>
      <c r="G65" s="88">
        <v>0.6</v>
      </c>
      <c r="H65" s="91">
        <f>F65*G65</f>
        <v>1500000000</v>
      </c>
      <c r="I65" s="79">
        <v>4</v>
      </c>
      <c r="J65" s="104">
        <f>H65*I65</f>
        <v>6000000000</v>
      </c>
      <c r="K65" s="98" t="s">
        <v>164</v>
      </c>
      <c r="L65" s="98" t="s">
        <v>165</v>
      </c>
      <c r="M65" s="79" t="s">
        <v>110</v>
      </c>
      <c r="N65" s="79" t="s">
        <v>166</v>
      </c>
      <c r="O65">
        <v>14.1</v>
      </c>
      <c r="P65" s="7" t="s">
        <v>167</v>
      </c>
      <c r="Q65" s="46">
        <v>4000000</v>
      </c>
      <c r="R65" s="46">
        <v>2500000</v>
      </c>
      <c r="S65" s="28">
        <f>R65+Q65</f>
        <v>6500000</v>
      </c>
      <c r="T65" s="47" t="s">
        <v>46</v>
      </c>
      <c r="U65" s="47" t="s">
        <v>46</v>
      </c>
      <c r="V65" s="47" t="s">
        <v>46</v>
      </c>
      <c r="W65" s="39">
        <v>0.3</v>
      </c>
      <c r="X65" s="36">
        <f>$F$65*W65</f>
        <v>750000000</v>
      </c>
      <c r="Y65" s="47">
        <v>3</v>
      </c>
      <c r="Z65" s="36">
        <f t="shared" ref="Z65:Z83" si="26">X65*Y65</f>
        <v>2250000000</v>
      </c>
      <c r="AA65" s="61">
        <f>$J$65-Z65-S65</f>
        <v>3743500000</v>
      </c>
      <c r="AB65" s="5" t="str">
        <f t="shared" si="25"/>
        <v>Y</v>
      </c>
    </row>
    <row r="66" spans="1:28" ht="68">
      <c r="A66" s="102"/>
      <c r="B66" s="102"/>
      <c r="C66" s="81"/>
      <c r="D66" s="81"/>
      <c r="E66" s="81"/>
      <c r="F66" s="87"/>
      <c r="G66" s="90"/>
      <c r="H66" s="93"/>
      <c r="I66" s="119"/>
      <c r="J66" s="120"/>
      <c r="K66" s="99"/>
      <c r="L66" s="99"/>
      <c r="M66" s="81"/>
      <c r="N66" s="81"/>
      <c r="O66" s="29">
        <v>14.2</v>
      </c>
      <c r="P66" s="7" t="s">
        <v>168</v>
      </c>
      <c r="Q66" s="46">
        <v>3500000</v>
      </c>
      <c r="R66" s="46">
        <v>500000</v>
      </c>
      <c r="S66" s="28">
        <f t="shared" ref="S66:S87" si="27">Q66+R66</f>
        <v>4000000</v>
      </c>
      <c r="T66" s="47" t="s">
        <v>46</v>
      </c>
      <c r="U66" s="47" t="s">
        <v>43</v>
      </c>
      <c r="V66" s="47" t="s">
        <v>43</v>
      </c>
      <c r="W66" s="39">
        <v>0.2</v>
      </c>
      <c r="X66" s="36">
        <f>$F$65*W66</f>
        <v>500000000</v>
      </c>
      <c r="Y66" s="47">
        <v>2</v>
      </c>
      <c r="Z66" s="36">
        <f t="shared" si="26"/>
        <v>1000000000</v>
      </c>
      <c r="AA66" s="61">
        <f>$J$65-Z66-S66</f>
        <v>4996000000</v>
      </c>
      <c r="AB66" s="5" t="str">
        <f t="shared" ref="AB66:AB82" si="28">IF(AA66&gt;0,"Y","N")</f>
        <v>Y</v>
      </c>
    </row>
    <row r="67" spans="1:28" s="12" customFormat="1" ht="63" customHeight="1">
      <c r="A67" s="130">
        <v>15</v>
      </c>
      <c r="B67" s="131" t="s">
        <v>169</v>
      </c>
      <c r="C67" s="79" t="s">
        <v>43</v>
      </c>
      <c r="D67" s="79" t="s">
        <v>43</v>
      </c>
      <c r="E67" s="79" t="s">
        <v>63</v>
      </c>
      <c r="F67" s="85">
        <v>110</v>
      </c>
      <c r="G67" s="88">
        <v>0.2</v>
      </c>
      <c r="H67" s="91">
        <f t="shared" si="10"/>
        <v>22</v>
      </c>
      <c r="I67" s="132">
        <v>150000</v>
      </c>
      <c r="J67" s="133">
        <f t="shared" si="5"/>
        <v>3300000</v>
      </c>
      <c r="K67" s="98" t="s">
        <v>170</v>
      </c>
      <c r="L67" s="98" t="s">
        <v>171</v>
      </c>
      <c r="M67" s="79" t="s">
        <v>172</v>
      </c>
      <c r="N67" s="79" t="s">
        <v>40</v>
      </c>
      <c r="O67" s="29">
        <v>15.1</v>
      </c>
      <c r="P67" s="7" t="s">
        <v>173</v>
      </c>
      <c r="Q67" s="28">
        <v>50</v>
      </c>
      <c r="R67" s="28">
        <v>5</v>
      </c>
      <c r="S67" s="28">
        <f t="shared" si="27"/>
        <v>55</v>
      </c>
      <c r="T67" s="5" t="s">
        <v>43</v>
      </c>
      <c r="U67" s="5" t="s">
        <v>103</v>
      </c>
      <c r="V67" s="5" t="s">
        <v>46</v>
      </c>
      <c r="W67" s="39">
        <v>0.02</v>
      </c>
      <c r="X67" s="36">
        <f>$F$67*W67</f>
        <v>2.2000000000000002</v>
      </c>
      <c r="Y67" s="5">
        <v>100</v>
      </c>
      <c r="Z67" s="36">
        <f t="shared" si="26"/>
        <v>220.00000000000003</v>
      </c>
      <c r="AA67" s="61">
        <f>$J$67-Z67-S67</f>
        <v>3299725</v>
      </c>
      <c r="AB67" s="5" t="str">
        <f t="shared" si="28"/>
        <v>Y</v>
      </c>
    </row>
    <row r="68" spans="1:28" s="12" customFormat="1" ht="34">
      <c r="A68" s="130"/>
      <c r="B68" s="131"/>
      <c r="C68" s="80"/>
      <c r="D68" s="80"/>
      <c r="E68" s="80"/>
      <c r="F68" s="86"/>
      <c r="G68" s="89"/>
      <c r="H68" s="92"/>
      <c r="I68" s="132"/>
      <c r="J68" s="133"/>
      <c r="K68" s="107"/>
      <c r="L68" s="107"/>
      <c r="M68" s="80"/>
      <c r="N68" s="80"/>
      <c r="O68" s="29">
        <v>15.2</v>
      </c>
      <c r="P68" s="7" t="s">
        <v>174</v>
      </c>
      <c r="Q68" s="28">
        <v>700</v>
      </c>
      <c r="R68" s="28">
        <v>100</v>
      </c>
      <c r="S68" s="28">
        <f t="shared" si="27"/>
        <v>800</v>
      </c>
      <c r="T68" s="5" t="s">
        <v>46</v>
      </c>
      <c r="U68" s="5" t="s">
        <v>43</v>
      </c>
      <c r="V68" s="5" t="s">
        <v>103</v>
      </c>
      <c r="W68" s="39">
        <v>0.1</v>
      </c>
      <c r="X68" s="36">
        <f>$F$67*W68</f>
        <v>11</v>
      </c>
      <c r="Y68" s="43">
        <v>75000</v>
      </c>
      <c r="Z68" s="36">
        <f t="shared" si="26"/>
        <v>825000</v>
      </c>
      <c r="AA68" s="61">
        <f>$J$67-Z68-S68</f>
        <v>2474200</v>
      </c>
      <c r="AB68" s="5" t="str">
        <f t="shared" si="28"/>
        <v>Y</v>
      </c>
    </row>
    <row r="69" spans="1:28" s="12" customFormat="1" ht="34">
      <c r="A69" s="130"/>
      <c r="B69" s="131"/>
      <c r="C69" s="81"/>
      <c r="D69" s="81"/>
      <c r="E69" s="81"/>
      <c r="F69" s="87"/>
      <c r="G69" s="90"/>
      <c r="H69" s="93"/>
      <c r="I69" s="132"/>
      <c r="J69" s="133"/>
      <c r="K69" s="99"/>
      <c r="L69" s="99"/>
      <c r="M69" s="81"/>
      <c r="N69" s="81"/>
      <c r="O69" s="29">
        <v>15.3</v>
      </c>
      <c r="P69" s="7" t="s">
        <v>175</v>
      </c>
      <c r="Q69" s="28">
        <v>500</v>
      </c>
      <c r="R69" s="28">
        <v>5</v>
      </c>
      <c r="S69" s="28">
        <f t="shared" si="27"/>
        <v>505</v>
      </c>
      <c r="T69" s="5" t="s">
        <v>46</v>
      </c>
      <c r="U69" s="5" t="s">
        <v>46</v>
      </c>
      <c r="V69" s="5" t="s">
        <v>46</v>
      </c>
      <c r="W69" s="39">
        <v>0.15</v>
      </c>
      <c r="X69" s="36">
        <f>$F$67*W69</f>
        <v>16.5</v>
      </c>
      <c r="Y69" s="43">
        <v>50000</v>
      </c>
      <c r="Z69" s="36">
        <f t="shared" si="26"/>
        <v>825000</v>
      </c>
      <c r="AA69" s="61">
        <f>$J$67-Z69-S69</f>
        <v>2474495</v>
      </c>
      <c r="AB69" s="5" t="str">
        <f t="shared" si="28"/>
        <v>Y</v>
      </c>
    </row>
    <row r="70" spans="1:28" s="12" customFormat="1" ht="63" customHeight="1">
      <c r="A70" s="130">
        <v>16</v>
      </c>
      <c r="B70" s="131" t="s">
        <v>176</v>
      </c>
      <c r="C70" s="79" t="s">
        <v>46</v>
      </c>
      <c r="D70" s="79" t="s">
        <v>96</v>
      </c>
      <c r="E70" s="79" t="s">
        <v>36</v>
      </c>
      <c r="F70" s="85">
        <v>17000000000</v>
      </c>
      <c r="G70" s="88">
        <v>1</v>
      </c>
      <c r="H70" s="91">
        <f t="shared" si="10"/>
        <v>17000000000</v>
      </c>
      <c r="I70" s="79">
        <v>0.1</v>
      </c>
      <c r="J70" s="104">
        <f t="shared" si="5"/>
        <v>1700000000</v>
      </c>
      <c r="K70" s="98" t="s">
        <v>177</v>
      </c>
      <c r="L70" s="98" t="s">
        <v>178</v>
      </c>
      <c r="M70" s="79" t="s">
        <v>172</v>
      </c>
      <c r="N70" s="82" t="s">
        <v>179</v>
      </c>
      <c r="O70" s="29">
        <v>16.100000000000001</v>
      </c>
      <c r="P70" s="7" t="s">
        <v>180</v>
      </c>
      <c r="Q70" s="28">
        <v>5</v>
      </c>
      <c r="R70" s="28">
        <v>5000</v>
      </c>
      <c r="S70" s="28">
        <f t="shared" si="27"/>
        <v>5005</v>
      </c>
      <c r="T70" s="5" t="s">
        <v>46</v>
      </c>
      <c r="U70" s="5" t="s">
        <v>46</v>
      </c>
      <c r="V70" s="5" t="s">
        <v>46</v>
      </c>
      <c r="W70" s="39">
        <v>0</v>
      </c>
      <c r="X70" s="36">
        <f>$F$70*W70</f>
        <v>0</v>
      </c>
      <c r="Y70" s="5">
        <v>0.05</v>
      </c>
      <c r="Z70" s="36">
        <f t="shared" si="26"/>
        <v>0</v>
      </c>
      <c r="AA70" s="61">
        <f>$J$70-Z70-S70</f>
        <v>1699994995</v>
      </c>
      <c r="AB70" s="5" t="str">
        <f t="shared" si="28"/>
        <v>Y</v>
      </c>
    </row>
    <row r="71" spans="1:28" s="12" customFormat="1" ht="34">
      <c r="A71" s="130"/>
      <c r="B71" s="131"/>
      <c r="C71" s="80"/>
      <c r="D71" s="80"/>
      <c r="E71" s="80"/>
      <c r="F71" s="86"/>
      <c r="G71" s="89"/>
      <c r="H71" s="92"/>
      <c r="I71" s="80"/>
      <c r="J71" s="105"/>
      <c r="K71" s="107"/>
      <c r="L71" s="107"/>
      <c r="M71" s="80"/>
      <c r="N71" s="83"/>
      <c r="O71" s="29">
        <v>16.2</v>
      </c>
      <c r="P71" s="7" t="s">
        <v>181</v>
      </c>
      <c r="Q71" s="28">
        <v>15000</v>
      </c>
      <c r="R71" s="28">
        <v>100000</v>
      </c>
      <c r="S71" s="28">
        <f t="shared" si="27"/>
        <v>115000</v>
      </c>
      <c r="T71" s="5" t="s">
        <v>46</v>
      </c>
      <c r="U71" s="5" t="s">
        <v>43</v>
      </c>
      <c r="V71" s="5" t="s">
        <v>43</v>
      </c>
      <c r="W71" s="39">
        <v>0.2</v>
      </c>
      <c r="X71" s="36">
        <f>$F$70*W71</f>
        <v>3400000000</v>
      </c>
      <c r="Y71" s="5">
        <v>0.05</v>
      </c>
      <c r="Z71" s="36">
        <f t="shared" si="26"/>
        <v>170000000</v>
      </c>
      <c r="AA71" s="61">
        <f>$J$70-Z71-S71</f>
        <v>1529885000</v>
      </c>
      <c r="AB71" s="5" t="str">
        <f t="shared" si="28"/>
        <v>Y</v>
      </c>
    </row>
    <row r="72" spans="1:28" s="12" customFormat="1" ht="17">
      <c r="A72" s="130"/>
      <c r="B72" s="131"/>
      <c r="C72" s="80"/>
      <c r="D72" s="80"/>
      <c r="E72" s="80"/>
      <c r="F72" s="86"/>
      <c r="G72" s="89"/>
      <c r="H72" s="92"/>
      <c r="I72" s="80"/>
      <c r="J72" s="105"/>
      <c r="K72" s="107"/>
      <c r="L72" s="107"/>
      <c r="M72" s="80"/>
      <c r="N72" s="83"/>
      <c r="O72" s="29">
        <v>16.3</v>
      </c>
      <c r="P72" s="7" t="s">
        <v>182</v>
      </c>
      <c r="Q72" s="28">
        <v>10000</v>
      </c>
      <c r="R72" s="28">
        <v>150000</v>
      </c>
      <c r="S72" s="28">
        <f t="shared" si="27"/>
        <v>160000</v>
      </c>
      <c r="T72" s="5" t="s">
        <v>46</v>
      </c>
      <c r="U72" s="5" t="s">
        <v>43</v>
      </c>
      <c r="V72" s="5" t="s">
        <v>43</v>
      </c>
      <c r="W72" s="39">
        <v>0.2</v>
      </c>
      <c r="X72" s="36">
        <f>$F$70*W72</f>
        <v>3400000000</v>
      </c>
      <c r="Y72" s="5">
        <v>0.05</v>
      </c>
      <c r="Z72" s="36">
        <f t="shared" si="26"/>
        <v>170000000</v>
      </c>
      <c r="AA72" s="61">
        <f>$J$70-Z72-S72</f>
        <v>1529840000</v>
      </c>
      <c r="AB72" s="5" t="str">
        <f t="shared" si="28"/>
        <v>Y</v>
      </c>
    </row>
    <row r="73" spans="1:28" s="12" customFormat="1" ht="51">
      <c r="A73" s="130"/>
      <c r="B73" s="131"/>
      <c r="C73" s="81"/>
      <c r="D73" s="81"/>
      <c r="E73" s="81"/>
      <c r="F73" s="87"/>
      <c r="G73" s="90"/>
      <c r="H73" s="93"/>
      <c r="I73" s="81"/>
      <c r="J73" s="106"/>
      <c r="K73" s="99"/>
      <c r="L73" s="99"/>
      <c r="M73" s="81"/>
      <c r="N73" s="84"/>
      <c r="O73" s="29">
        <v>16.399999999999999</v>
      </c>
      <c r="P73" s="7" t="s">
        <v>183</v>
      </c>
      <c r="Q73" s="28">
        <v>200</v>
      </c>
      <c r="R73" s="28">
        <v>300</v>
      </c>
      <c r="S73" s="28">
        <f t="shared" si="27"/>
        <v>500</v>
      </c>
      <c r="T73" s="5" t="s">
        <v>46</v>
      </c>
      <c r="U73" s="5" t="s">
        <v>46</v>
      </c>
      <c r="V73" s="5" t="s">
        <v>46</v>
      </c>
      <c r="W73" s="39">
        <v>0</v>
      </c>
      <c r="X73" s="36">
        <f>$F$70*W73</f>
        <v>0</v>
      </c>
      <c r="Y73" s="5">
        <v>0.01</v>
      </c>
      <c r="Z73" s="36">
        <f t="shared" si="26"/>
        <v>0</v>
      </c>
      <c r="AA73" s="61">
        <f>$J$70-Z73-S73</f>
        <v>1699999500</v>
      </c>
      <c r="AB73" s="5" t="str">
        <f t="shared" si="28"/>
        <v>Y</v>
      </c>
    </row>
    <row r="74" spans="1:28" s="12" customFormat="1" ht="17">
      <c r="A74" s="130">
        <v>17</v>
      </c>
      <c r="B74" s="131" t="s">
        <v>184</v>
      </c>
      <c r="C74" s="79" t="s">
        <v>43</v>
      </c>
      <c r="D74" s="79" t="s">
        <v>43</v>
      </c>
      <c r="E74" s="79" t="s">
        <v>43</v>
      </c>
      <c r="F74" s="85">
        <v>5000</v>
      </c>
      <c r="G74" s="88">
        <v>0.6</v>
      </c>
      <c r="H74" s="91">
        <f t="shared" si="10"/>
        <v>3000</v>
      </c>
      <c r="I74" s="79">
        <v>500</v>
      </c>
      <c r="J74" s="104">
        <f t="shared" si="5"/>
        <v>1500000</v>
      </c>
      <c r="K74" s="98" t="s">
        <v>185</v>
      </c>
      <c r="L74" s="98" t="s">
        <v>186</v>
      </c>
      <c r="M74" s="79" t="s">
        <v>110</v>
      </c>
      <c r="N74" s="82" t="s">
        <v>146</v>
      </c>
      <c r="O74" s="29">
        <v>17.100000000000001</v>
      </c>
      <c r="P74" s="7" t="s">
        <v>187</v>
      </c>
      <c r="Q74" s="28">
        <v>100000</v>
      </c>
      <c r="R74" s="28">
        <v>500000</v>
      </c>
      <c r="S74" s="28">
        <f t="shared" si="27"/>
        <v>600000</v>
      </c>
      <c r="T74" s="5" t="s">
        <v>46</v>
      </c>
      <c r="U74" s="5" t="s">
        <v>46</v>
      </c>
      <c r="V74" s="5" t="s">
        <v>46</v>
      </c>
      <c r="W74" s="39">
        <v>0.2</v>
      </c>
      <c r="X74" s="36">
        <f t="shared" ref="X74:X80" si="29">$F$74*W74</f>
        <v>1000</v>
      </c>
      <c r="Y74" s="5">
        <v>100</v>
      </c>
      <c r="Z74" s="36">
        <f t="shared" si="26"/>
        <v>100000</v>
      </c>
      <c r="AA74" s="61">
        <f t="shared" ref="AA74:AA80" si="30">$J$74-Z74-S74</f>
        <v>800000</v>
      </c>
      <c r="AB74" s="5" t="str">
        <f t="shared" si="28"/>
        <v>Y</v>
      </c>
    </row>
    <row r="75" spans="1:28" s="12" customFormat="1" ht="34">
      <c r="A75" s="130"/>
      <c r="B75" s="131"/>
      <c r="C75" s="80"/>
      <c r="D75" s="80"/>
      <c r="E75" s="80"/>
      <c r="F75" s="86"/>
      <c r="G75" s="89"/>
      <c r="H75" s="92"/>
      <c r="I75" s="80"/>
      <c r="J75" s="105"/>
      <c r="K75" s="107"/>
      <c r="L75" s="107"/>
      <c r="M75" s="80"/>
      <c r="N75" s="83"/>
      <c r="O75" s="29">
        <v>17.2</v>
      </c>
      <c r="P75" s="7" t="s">
        <v>188</v>
      </c>
      <c r="Q75" s="28">
        <v>50000</v>
      </c>
      <c r="R75" s="28">
        <v>65000</v>
      </c>
      <c r="S75" s="28">
        <f t="shared" si="27"/>
        <v>115000</v>
      </c>
      <c r="T75" s="5" t="s">
        <v>46</v>
      </c>
      <c r="U75" s="5" t="s">
        <v>46</v>
      </c>
      <c r="V75" s="5" t="s">
        <v>46</v>
      </c>
      <c r="W75" s="39">
        <v>0.35</v>
      </c>
      <c r="X75" s="36">
        <f t="shared" si="29"/>
        <v>1750</v>
      </c>
      <c r="Y75" s="5">
        <v>100</v>
      </c>
      <c r="Z75" s="36">
        <f t="shared" si="26"/>
        <v>175000</v>
      </c>
      <c r="AA75" s="61">
        <f t="shared" si="30"/>
        <v>1210000</v>
      </c>
      <c r="AB75" s="5" t="str">
        <f t="shared" si="28"/>
        <v>Y</v>
      </c>
    </row>
    <row r="76" spans="1:28" s="12" customFormat="1" ht="17">
      <c r="A76" s="130"/>
      <c r="B76" s="131"/>
      <c r="C76" s="80"/>
      <c r="D76" s="80"/>
      <c r="E76" s="80"/>
      <c r="F76" s="86"/>
      <c r="G76" s="89"/>
      <c r="H76" s="92"/>
      <c r="I76" s="80"/>
      <c r="J76" s="105"/>
      <c r="K76" s="107"/>
      <c r="L76" s="107"/>
      <c r="M76" s="80"/>
      <c r="N76" s="83"/>
      <c r="O76" s="29">
        <v>17.3</v>
      </c>
      <c r="P76" s="7" t="s">
        <v>189</v>
      </c>
      <c r="Q76" s="28">
        <v>50000</v>
      </c>
      <c r="R76" s="28">
        <v>20000</v>
      </c>
      <c r="S76" s="28">
        <f t="shared" si="27"/>
        <v>70000</v>
      </c>
      <c r="T76" s="5" t="s">
        <v>46</v>
      </c>
      <c r="U76" s="5" t="s">
        <v>103</v>
      </c>
      <c r="V76" s="5" t="s">
        <v>46</v>
      </c>
      <c r="W76" s="39">
        <v>0.1</v>
      </c>
      <c r="X76" s="36">
        <f t="shared" si="29"/>
        <v>500</v>
      </c>
      <c r="Y76" s="5">
        <v>500</v>
      </c>
      <c r="Z76" s="36">
        <f t="shared" si="26"/>
        <v>250000</v>
      </c>
      <c r="AA76" s="61">
        <f t="shared" si="30"/>
        <v>1180000</v>
      </c>
      <c r="AB76" s="5" t="str">
        <f t="shared" si="28"/>
        <v>Y</v>
      </c>
    </row>
    <row r="77" spans="1:28" s="12" customFormat="1" ht="17">
      <c r="A77" s="130"/>
      <c r="B77" s="131"/>
      <c r="C77" s="80"/>
      <c r="D77" s="80"/>
      <c r="E77" s="80"/>
      <c r="F77" s="86"/>
      <c r="G77" s="89"/>
      <c r="H77" s="92"/>
      <c r="I77" s="80"/>
      <c r="J77" s="105"/>
      <c r="K77" s="107"/>
      <c r="L77" s="107"/>
      <c r="M77" s="80"/>
      <c r="N77" s="83"/>
      <c r="O77" s="29">
        <v>17.399999999999999</v>
      </c>
      <c r="P77" s="7" t="s">
        <v>190</v>
      </c>
      <c r="Q77" s="28">
        <v>700000</v>
      </c>
      <c r="R77" s="28">
        <v>250000</v>
      </c>
      <c r="S77" s="28">
        <f t="shared" si="27"/>
        <v>950000</v>
      </c>
      <c r="T77" s="5" t="s">
        <v>43</v>
      </c>
      <c r="U77" s="5" t="s">
        <v>103</v>
      </c>
      <c r="V77" s="5" t="s">
        <v>43</v>
      </c>
      <c r="W77" s="39">
        <v>0.45</v>
      </c>
      <c r="X77" s="36">
        <f t="shared" si="29"/>
        <v>2250</v>
      </c>
      <c r="Y77" s="5">
        <v>500</v>
      </c>
      <c r="Z77" s="36">
        <f t="shared" si="26"/>
        <v>1125000</v>
      </c>
      <c r="AA77" s="61">
        <f t="shared" si="30"/>
        <v>-575000</v>
      </c>
      <c r="AB77" s="5" t="str">
        <f t="shared" si="28"/>
        <v>N</v>
      </c>
    </row>
    <row r="78" spans="1:28" s="12" customFormat="1" ht="51">
      <c r="A78" s="130"/>
      <c r="B78" s="131"/>
      <c r="C78" s="80"/>
      <c r="D78" s="80"/>
      <c r="E78" s="80"/>
      <c r="F78" s="86"/>
      <c r="G78" s="89"/>
      <c r="H78" s="92"/>
      <c r="I78" s="80"/>
      <c r="J78" s="105"/>
      <c r="K78" s="107"/>
      <c r="L78" s="107"/>
      <c r="M78" s="80"/>
      <c r="N78" s="83"/>
      <c r="O78" s="29">
        <v>17.5</v>
      </c>
      <c r="P78" s="7" t="s">
        <v>191</v>
      </c>
      <c r="Q78" s="28">
        <v>5000</v>
      </c>
      <c r="R78" s="28">
        <v>8000</v>
      </c>
      <c r="S78" s="28">
        <f t="shared" si="27"/>
        <v>13000</v>
      </c>
      <c r="T78" s="5" t="s">
        <v>46</v>
      </c>
      <c r="U78" s="5" t="s">
        <v>43</v>
      </c>
      <c r="V78" s="5" t="s">
        <v>103</v>
      </c>
      <c r="W78" s="39">
        <v>0.1</v>
      </c>
      <c r="X78" s="36">
        <f t="shared" si="29"/>
        <v>500</v>
      </c>
      <c r="Y78" s="5">
        <v>25</v>
      </c>
      <c r="Z78" s="36">
        <f t="shared" si="26"/>
        <v>12500</v>
      </c>
      <c r="AA78" s="61">
        <f t="shared" si="30"/>
        <v>1474500</v>
      </c>
      <c r="AB78" s="5" t="str">
        <f t="shared" si="28"/>
        <v>Y</v>
      </c>
    </row>
    <row r="79" spans="1:28" s="12" customFormat="1" ht="51">
      <c r="A79" s="130"/>
      <c r="B79" s="131"/>
      <c r="C79" s="80"/>
      <c r="D79" s="80"/>
      <c r="E79" s="80"/>
      <c r="F79" s="86"/>
      <c r="G79" s="89"/>
      <c r="H79" s="92"/>
      <c r="I79" s="80"/>
      <c r="J79" s="105"/>
      <c r="K79" s="107"/>
      <c r="L79" s="107"/>
      <c r="M79" s="80"/>
      <c r="N79" s="83"/>
      <c r="O79" s="29">
        <v>17.600000000000001</v>
      </c>
      <c r="P79" s="7" t="s">
        <v>192</v>
      </c>
      <c r="Q79" s="28">
        <v>5000</v>
      </c>
      <c r="R79" s="28">
        <v>8000</v>
      </c>
      <c r="S79" s="28">
        <f t="shared" si="27"/>
        <v>13000</v>
      </c>
      <c r="T79" s="5" t="s">
        <v>43</v>
      </c>
      <c r="U79" s="5" t="s">
        <v>46</v>
      </c>
      <c r="V79" s="5" t="s">
        <v>103</v>
      </c>
      <c r="W79" s="39">
        <v>0.05</v>
      </c>
      <c r="X79" s="36">
        <f t="shared" si="29"/>
        <v>250</v>
      </c>
      <c r="Y79" s="5">
        <v>10</v>
      </c>
      <c r="Z79" s="36">
        <f t="shared" si="26"/>
        <v>2500</v>
      </c>
      <c r="AA79" s="61">
        <f t="shared" si="30"/>
        <v>1484500</v>
      </c>
      <c r="AB79" s="5" t="str">
        <f t="shared" si="28"/>
        <v>Y</v>
      </c>
    </row>
    <row r="80" spans="1:28" s="12" customFormat="1" ht="34">
      <c r="A80" s="130"/>
      <c r="B80" s="131"/>
      <c r="C80" s="81"/>
      <c r="D80" s="81"/>
      <c r="E80" s="81"/>
      <c r="F80" s="87"/>
      <c r="G80" s="90"/>
      <c r="H80" s="93"/>
      <c r="I80" s="81"/>
      <c r="J80" s="106"/>
      <c r="K80" s="99"/>
      <c r="L80" s="99"/>
      <c r="M80" s="81"/>
      <c r="N80" s="84"/>
      <c r="O80" s="29">
        <v>17.7</v>
      </c>
      <c r="P80" s="7" t="s">
        <v>193</v>
      </c>
      <c r="Q80" s="28">
        <v>50000</v>
      </c>
      <c r="R80" s="28">
        <v>20000</v>
      </c>
      <c r="S80" s="28">
        <f t="shared" si="27"/>
        <v>70000</v>
      </c>
      <c r="T80" s="5" t="s">
        <v>46</v>
      </c>
      <c r="U80" s="5" t="s">
        <v>46</v>
      </c>
      <c r="V80" s="5" t="s">
        <v>46</v>
      </c>
      <c r="W80" s="39">
        <v>0.05</v>
      </c>
      <c r="X80" s="36">
        <f t="shared" si="29"/>
        <v>250</v>
      </c>
      <c r="Y80" s="5">
        <v>3</v>
      </c>
      <c r="Z80" s="36">
        <f t="shared" si="26"/>
        <v>750</v>
      </c>
      <c r="AA80" s="61">
        <f t="shared" si="30"/>
        <v>1429250</v>
      </c>
      <c r="AB80" s="5" t="str">
        <f t="shared" si="28"/>
        <v>Y</v>
      </c>
    </row>
    <row r="81" spans="1:28" ht="94.5" customHeight="1">
      <c r="A81" s="100">
        <v>18</v>
      </c>
      <c r="B81" s="63" t="s">
        <v>194</v>
      </c>
      <c r="C81" s="79" t="s">
        <v>36</v>
      </c>
      <c r="D81" s="79" t="s">
        <v>36</v>
      </c>
      <c r="E81" s="79" t="s">
        <v>36</v>
      </c>
      <c r="F81" s="113">
        <v>2000000000</v>
      </c>
      <c r="G81" s="115">
        <v>0.2</v>
      </c>
      <c r="H81" s="91">
        <f t="shared" si="10"/>
        <v>400000000</v>
      </c>
      <c r="I81" s="79">
        <v>1</v>
      </c>
      <c r="J81" s="96">
        <f t="shared" si="5"/>
        <v>400000000</v>
      </c>
      <c r="K81" s="98" t="s">
        <v>195</v>
      </c>
      <c r="L81" s="98" t="s">
        <v>196</v>
      </c>
      <c r="M81" s="79" t="s">
        <v>197</v>
      </c>
      <c r="N81" s="82" t="s">
        <v>198</v>
      </c>
      <c r="O81" s="29">
        <v>18.100000000000001</v>
      </c>
      <c r="P81" s="40" t="s">
        <v>199</v>
      </c>
      <c r="Q81" s="46">
        <v>10000</v>
      </c>
      <c r="R81" s="46">
        <v>60000</v>
      </c>
      <c r="S81" s="28">
        <f t="shared" si="27"/>
        <v>70000</v>
      </c>
      <c r="T81" s="47" t="s">
        <v>46</v>
      </c>
      <c r="U81" s="47" t="s">
        <v>43</v>
      </c>
      <c r="V81" s="47" t="s">
        <v>43</v>
      </c>
      <c r="W81" s="39">
        <v>0.2</v>
      </c>
      <c r="X81" s="36">
        <f>$F$81*W81</f>
        <v>400000000</v>
      </c>
      <c r="Y81" s="47">
        <v>0.1</v>
      </c>
      <c r="Z81" s="36">
        <f t="shared" si="26"/>
        <v>40000000</v>
      </c>
      <c r="AA81" s="61">
        <f>$J$81-Z81-S81</f>
        <v>359930000</v>
      </c>
      <c r="AB81" s="5" t="str">
        <f t="shared" si="28"/>
        <v>Y</v>
      </c>
    </row>
    <row r="82" spans="1:28" ht="136">
      <c r="A82" s="102"/>
      <c r="B82" s="64"/>
      <c r="C82" s="81"/>
      <c r="D82" s="81"/>
      <c r="E82" s="81"/>
      <c r="F82" s="114"/>
      <c r="G82" s="116"/>
      <c r="H82" s="93"/>
      <c r="I82" s="81"/>
      <c r="J82" s="97"/>
      <c r="K82" s="99"/>
      <c r="L82" s="99"/>
      <c r="M82" s="81"/>
      <c r="N82" s="84"/>
      <c r="O82" s="29">
        <v>18.2</v>
      </c>
      <c r="P82" s="41" t="s">
        <v>200</v>
      </c>
      <c r="Q82" s="46">
        <v>250000</v>
      </c>
      <c r="R82" s="46">
        <v>50000</v>
      </c>
      <c r="S82" s="28">
        <f t="shared" si="27"/>
        <v>300000</v>
      </c>
      <c r="T82" s="52" t="s">
        <v>43</v>
      </c>
      <c r="U82" s="47" t="s">
        <v>43</v>
      </c>
      <c r="V82" s="52" t="s">
        <v>43</v>
      </c>
      <c r="W82" s="39">
        <v>0.1</v>
      </c>
      <c r="X82" s="36">
        <f>$F$81*W82</f>
        <v>200000000</v>
      </c>
      <c r="Y82" s="47">
        <v>0.1</v>
      </c>
      <c r="Z82" s="36">
        <f t="shared" si="26"/>
        <v>20000000</v>
      </c>
      <c r="AA82" s="61">
        <f>$J$81-Z82-S82</f>
        <v>379700000</v>
      </c>
      <c r="AB82" s="5" t="str">
        <f t="shared" si="28"/>
        <v>Y</v>
      </c>
    </row>
    <row r="83" spans="1:28" ht="94.5" customHeight="1">
      <c r="A83" s="100">
        <v>19</v>
      </c>
      <c r="B83" s="63" t="s">
        <v>201</v>
      </c>
      <c r="C83" s="69" t="s">
        <v>43</v>
      </c>
      <c r="D83" s="69" t="s">
        <v>36</v>
      </c>
      <c r="E83" s="69" t="s">
        <v>43</v>
      </c>
      <c r="F83" s="77">
        <v>50000000000</v>
      </c>
      <c r="G83" s="65">
        <v>0.25</v>
      </c>
      <c r="H83" s="67">
        <f t="shared" si="10"/>
        <v>12500000000</v>
      </c>
      <c r="I83" s="69">
        <v>2</v>
      </c>
      <c r="J83" s="71">
        <f t="shared" si="5"/>
        <v>25000000000</v>
      </c>
      <c r="K83" s="73" t="s">
        <v>202</v>
      </c>
      <c r="L83" s="73" t="s">
        <v>203</v>
      </c>
      <c r="M83" s="69" t="s">
        <v>87</v>
      </c>
      <c r="N83" s="75" t="s">
        <v>204</v>
      </c>
      <c r="O83" s="52">
        <v>19.100000000000001</v>
      </c>
      <c r="P83" s="44" t="s">
        <v>205</v>
      </c>
      <c r="Q83" s="46">
        <v>100000</v>
      </c>
      <c r="R83" s="46">
        <v>20000</v>
      </c>
      <c r="S83" s="28">
        <f t="shared" si="27"/>
        <v>120000</v>
      </c>
      <c r="T83" s="52" t="s">
        <v>46</v>
      </c>
      <c r="U83" s="47" t="s">
        <v>43</v>
      </c>
      <c r="V83" s="52" t="s">
        <v>46</v>
      </c>
      <c r="W83" s="39">
        <v>0.15</v>
      </c>
      <c r="X83" s="36">
        <f>$F$83*W83</f>
        <v>7500000000</v>
      </c>
      <c r="Y83" s="47">
        <v>0.01</v>
      </c>
      <c r="Z83" s="36">
        <f t="shared" si="26"/>
        <v>75000000</v>
      </c>
      <c r="AA83" s="61">
        <f>$J$83-Z83-S83</f>
        <v>24924880000</v>
      </c>
      <c r="AB83" s="5" t="str">
        <f>IF(AA83&gt;0,"Y","N")</f>
        <v>Y</v>
      </c>
    </row>
    <row r="84" spans="1:28" ht="68">
      <c r="A84" s="101"/>
      <c r="B84" s="103"/>
      <c r="C84" s="94"/>
      <c r="D84" s="94"/>
      <c r="E84" s="94"/>
      <c r="F84" s="108"/>
      <c r="G84" s="109"/>
      <c r="H84" s="110"/>
      <c r="I84" s="94"/>
      <c r="J84" s="111"/>
      <c r="K84" s="112"/>
      <c r="L84" s="112"/>
      <c r="M84" s="94"/>
      <c r="N84" s="95"/>
      <c r="O84" s="52">
        <v>19.2</v>
      </c>
      <c r="P84" s="44" t="s">
        <v>206</v>
      </c>
      <c r="Q84" s="46">
        <v>500000</v>
      </c>
      <c r="R84" s="46">
        <v>150000</v>
      </c>
      <c r="S84" s="28">
        <f t="shared" si="27"/>
        <v>650000</v>
      </c>
      <c r="T84" s="52" t="s">
        <v>46</v>
      </c>
      <c r="U84" s="47" t="s">
        <v>43</v>
      </c>
      <c r="V84" s="52" t="s">
        <v>46</v>
      </c>
      <c r="W84" s="39">
        <v>0.15</v>
      </c>
      <c r="X84" s="36">
        <f t="shared" ref="X84:X87" si="31">$F$83*W84</f>
        <v>7500000000</v>
      </c>
      <c r="Y84" s="47">
        <v>0.01</v>
      </c>
      <c r="Z84" s="36">
        <f t="shared" ref="Z84:Z85" si="32">X84*Y84</f>
        <v>75000000</v>
      </c>
      <c r="AA84" s="61">
        <f t="shared" ref="AA84:AA85" si="33">$J$83-Z84-S84</f>
        <v>24924350000</v>
      </c>
      <c r="AB84" s="5" t="str">
        <f t="shared" ref="AB84:AB85" si="34">IF(AA84&gt;0,"Y","N")</f>
        <v>Y</v>
      </c>
    </row>
    <row r="85" spans="1:28" ht="102">
      <c r="A85" s="102"/>
      <c r="B85" s="64"/>
      <c r="C85" s="70"/>
      <c r="D85" s="70"/>
      <c r="E85" s="70"/>
      <c r="F85" s="78"/>
      <c r="G85" s="66"/>
      <c r="H85" s="68"/>
      <c r="I85" s="70"/>
      <c r="J85" s="72"/>
      <c r="K85" s="74"/>
      <c r="L85" s="74"/>
      <c r="M85" s="70"/>
      <c r="N85" s="76"/>
      <c r="O85" s="52">
        <v>19.3</v>
      </c>
      <c r="P85" s="44" t="s">
        <v>207</v>
      </c>
      <c r="Q85" s="46">
        <v>2000000</v>
      </c>
      <c r="R85" s="46">
        <v>200000</v>
      </c>
      <c r="S85" s="28">
        <f t="shared" si="27"/>
        <v>2200000</v>
      </c>
      <c r="T85" s="52" t="s">
        <v>46</v>
      </c>
      <c r="U85" s="47" t="s">
        <v>46</v>
      </c>
      <c r="V85" s="52" t="s">
        <v>46</v>
      </c>
      <c r="W85" s="39">
        <v>0.1</v>
      </c>
      <c r="X85" s="36">
        <f t="shared" si="31"/>
        <v>5000000000</v>
      </c>
      <c r="Y85" s="47">
        <v>1E-3</v>
      </c>
      <c r="Z85" s="36">
        <f t="shared" si="32"/>
        <v>5000000</v>
      </c>
      <c r="AA85" s="61">
        <f t="shared" si="33"/>
        <v>24992800000</v>
      </c>
      <c r="AB85" s="5" t="str">
        <f t="shared" si="34"/>
        <v>Y</v>
      </c>
    </row>
    <row r="86" spans="1:28" ht="63" customHeight="1">
      <c r="A86" s="63">
        <v>20</v>
      </c>
      <c r="B86" s="63" t="s">
        <v>208</v>
      </c>
      <c r="C86" s="69" t="s">
        <v>36</v>
      </c>
      <c r="D86" s="69" t="s">
        <v>36</v>
      </c>
      <c r="E86" s="69" t="s">
        <v>36</v>
      </c>
      <c r="F86" s="77">
        <v>50000000000</v>
      </c>
      <c r="G86" s="65">
        <v>0.5</v>
      </c>
      <c r="H86" s="67">
        <f t="shared" ref="H86" si="35">F86*G86</f>
        <v>25000000000</v>
      </c>
      <c r="I86" s="69">
        <v>0.1</v>
      </c>
      <c r="J86" s="71">
        <f t="shared" ref="J86" si="36">H86*I86</f>
        <v>2500000000</v>
      </c>
      <c r="K86" s="73" t="s">
        <v>209</v>
      </c>
      <c r="L86" s="73" t="s">
        <v>210</v>
      </c>
      <c r="M86" s="69" t="s">
        <v>211</v>
      </c>
      <c r="N86" s="75" t="s">
        <v>204</v>
      </c>
      <c r="O86" s="47">
        <v>20.100000000000001</v>
      </c>
      <c r="P86" s="48" t="s">
        <v>212</v>
      </c>
      <c r="Q86" s="46">
        <v>10000000</v>
      </c>
      <c r="R86" s="46">
        <v>100000</v>
      </c>
      <c r="S86" s="28">
        <f t="shared" si="27"/>
        <v>10100000</v>
      </c>
      <c r="T86" s="47" t="s">
        <v>43</v>
      </c>
      <c r="U86" s="47" t="s">
        <v>43</v>
      </c>
      <c r="V86" s="47" t="s">
        <v>43</v>
      </c>
      <c r="W86" s="39">
        <v>0.05</v>
      </c>
      <c r="X86" s="36">
        <f t="shared" si="31"/>
        <v>2500000000</v>
      </c>
      <c r="Y86" s="47">
        <v>1E-3</v>
      </c>
      <c r="Z86" s="36">
        <f>X86*Y86</f>
        <v>2500000</v>
      </c>
      <c r="AA86" s="61">
        <f>$J$87-Z86-S86</f>
        <v>-12600000</v>
      </c>
      <c r="AB86" s="5" t="str">
        <f>IF(AA86&gt;0,"Y","N")</f>
        <v>N</v>
      </c>
    </row>
    <row r="87" spans="1:28" ht="68">
      <c r="A87" s="64"/>
      <c r="B87" s="64"/>
      <c r="C87" s="70"/>
      <c r="D87" s="70"/>
      <c r="E87" s="70"/>
      <c r="F87" s="78"/>
      <c r="G87" s="66"/>
      <c r="H87" s="68"/>
      <c r="I87" s="70"/>
      <c r="J87" s="72"/>
      <c r="K87" s="74"/>
      <c r="L87" s="74"/>
      <c r="M87" s="70"/>
      <c r="N87" s="76"/>
      <c r="O87" s="47">
        <v>20.2</v>
      </c>
      <c r="P87" s="48" t="s">
        <v>213</v>
      </c>
      <c r="Q87" s="46">
        <v>5000000</v>
      </c>
      <c r="R87" s="46">
        <v>1500000</v>
      </c>
      <c r="S87" s="28">
        <f t="shared" si="27"/>
        <v>6500000</v>
      </c>
      <c r="T87" s="47" t="s">
        <v>46</v>
      </c>
      <c r="U87" s="47" t="s">
        <v>46</v>
      </c>
      <c r="V87" s="47" t="s">
        <v>46</v>
      </c>
      <c r="W87" s="39">
        <v>0.05</v>
      </c>
      <c r="X87" s="36">
        <f t="shared" si="31"/>
        <v>2500000000</v>
      </c>
      <c r="Y87" s="47">
        <v>1E-4</v>
      </c>
      <c r="Z87" s="36">
        <f>X87*Y87</f>
        <v>250000</v>
      </c>
      <c r="AA87" s="61">
        <f>$J$87-Z87-S87</f>
        <v>-6750000</v>
      </c>
      <c r="AB87" s="5" t="str">
        <f>IF(AA87&gt;0,"Y","N")</f>
        <v>N</v>
      </c>
    </row>
    <row r="88" spans="1:28">
      <c r="B88" s="6"/>
      <c r="C88" s="6"/>
      <c r="D88" s="6"/>
      <c r="E88" s="6"/>
      <c r="F88" s="19"/>
      <c r="G88" s="6"/>
      <c r="H88" s="6"/>
      <c r="I88" s="6"/>
      <c r="J88" s="19"/>
      <c r="K88" s="6"/>
      <c r="L88" s="6"/>
      <c r="M88" s="6"/>
      <c r="N88" s="6"/>
      <c r="O88" s="6"/>
      <c r="P88" s="30"/>
      <c r="Q88" s="6"/>
      <c r="R88" s="6"/>
      <c r="S88" s="19"/>
      <c r="T88" s="6"/>
      <c r="U88" s="6"/>
      <c r="V88" s="6"/>
    </row>
    <row r="89" spans="1:28">
      <c r="A89" s="9" t="s">
        <v>214</v>
      </c>
      <c r="B89" s="45" t="s">
        <v>215</v>
      </c>
      <c r="C89" s="6"/>
      <c r="D89" s="6"/>
      <c r="E89" s="6"/>
      <c r="F89" s="19"/>
      <c r="G89" s="6"/>
      <c r="H89" s="6"/>
      <c r="I89" s="6"/>
      <c r="J89" s="19"/>
      <c r="K89" s="6"/>
      <c r="L89" s="6"/>
      <c r="M89" s="6"/>
      <c r="N89" s="6"/>
      <c r="O89" s="6"/>
      <c r="P89" s="30"/>
      <c r="Q89" s="6"/>
      <c r="R89" s="6"/>
      <c r="S89" s="19"/>
      <c r="T89" s="6"/>
      <c r="U89" s="6"/>
      <c r="V89" s="6"/>
    </row>
    <row r="90" spans="1:28">
      <c r="B90" s="6"/>
      <c r="C90" s="6"/>
      <c r="D90" s="6"/>
      <c r="E90" s="6"/>
      <c r="F90" s="19"/>
      <c r="G90" s="6"/>
      <c r="H90" s="6"/>
      <c r="I90" s="6"/>
      <c r="J90" s="19"/>
      <c r="K90" s="6"/>
      <c r="L90" s="6"/>
      <c r="M90" s="6"/>
      <c r="N90" s="6"/>
      <c r="O90" s="6"/>
      <c r="P90" s="30"/>
      <c r="Q90" s="6"/>
      <c r="R90" s="6"/>
      <c r="S90" s="19"/>
      <c r="T90" s="6"/>
      <c r="U90" s="6"/>
      <c r="V90" s="6"/>
    </row>
    <row r="91" spans="1:28">
      <c r="A91" s="16" t="s">
        <v>216</v>
      </c>
      <c r="B91" s="16" t="s">
        <v>217</v>
      </c>
      <c r="C91" s="6"/>
      <c r="D91" s="6"/>
      <c r="E91" s="6"/>
      <c r="F91" s="19"/>
      <c r="G91" s="6"/>
      <c r="H91" s="6"/>
      <c r="I91" s="6"/>
      <c r="J91" s="19"/>
      <c r="K91" s="6"/>
      <c r="L91" s="6"/>
      <c r="M91" s="6"/>
      <c r="N91" s="6"/>
      <c r="O91" s="6"/>
      <c r="P91" s="30"/>
      <c r="Q91" s="6"/>
      <c r="R91" s="6"/>
      <c r="S91" s="19"/>
      <c r="T91" s="6"/>
      <c r="U91" s="6"/>
      <c r="V91" s="6"/>
    </row>
    <row r="92" spans="1:28">
      <c r="A92" s="10">
        <v>1</v>
      </c>
      <c r="B92" s="123" t="s">
        <v>218</v>
      </c>
      <c r="C92" s="123"/>
      <c r="D92" s="123"/>
      <c r="E92" s="123"/>
      <c r="F92" s="123"/>
      <c r="G92" s="123"/>
      <c r="H92" s="123"/>
      <c r="I92" s="123"/>
      <c r="J92" s="20"/>
      <c r="K92" s="6"/>
      <c r="L92" s="6"/>
      <c r="M92" s="6"/>
      <c r="N92" s="6"/>
      <c r="O92" s="6"/>
      <c r="P92" s="30"/>
      <c r="Q92" s="6"/>
      <c r="R92" s="6"/>
      <c r="S92" s="19"/>
      <c r="T92" s="6"/>
      <c r="U92" s="6"/>
      <c r="V92" s="6"/>
    </row>
    <row r="93" spans="1:28" ht="30.75" customHeight="1">
      <c r="A93" s="10">
        <v>2</v>
      </c>
      <c r="B93" s="121" t="s">
        <v>219</v>
      </c>
      <c r="C93" s="121"/>
      <c r="D93" s="121"/>
      <c r="E93" s="121"/>
      <c r="F93" s="121"/>
      <c r="G93" s="121"/>
      <c r="H93" s="121"/>
      <c r="I93" s="121"/>
      <c r="J93" s="35"/>
      <c r="K93" s="35"/>
      <c r="L93" s="6"/>
      <c r="M93" s="6"/>
      <c r="N93" s="6"/>
      <c r="O93" s="6"/>
      <c r="P93" s="30"/>
      <c r="Q93" s="6"/>
      <c r="R93" s="6"/>
      <c r="S93" s="19"/>
      <c r="T93" s="6"/>
      <c r="U93" s="6"/>
      <c r="V93" s="6"/>
    </row>
    <row r="94" spans="1:28" ht="32.25" customHeight="1">
      <c r="A94" s="10">
        <v>3</v>
      </c>
      <c r="B94" s="121" t="s">
        <v>220</v>
      </c>
      <c r="C94" s="121"/>
      <c r="D94" s="121"/>
      <c r="E94" s="121"/>
      <c r="F94" s="121"/>
      <c r="G94" s="121"/>
      <c r="H94" s="121"/>
      <c r="I94" s="121"/>
      <c r="J94" s="19"/>
      <c r="K94" s="6"/>
      <c r="L94" s="6"/>
      <c r="M94" s="6"/>
      <c r="N94" s="6"/>
      <c r="O94" s="6"/>
      <c r="P94" s="30"/>
      <c r="Q94" s="6"/>
      <c r="R94" s="6"/>
      <c r="S94" s="19"/>
      <c r="T94" s="6"/>
      <c r="U94" s="6"/>
      <c r="V94" s="6"/>
    </row>
    <row r="95" spans="1:28">
      <c r="A95" s="10">
        <v>4</v>
      </c>
      <c r="B95" s="122" t="s">
        <v>221</v>
      </c>
      <c r="C95" s="122"/>
      <c r="D95" s="122"/>
      <c r="E95" s="122"/>
      <c r="F95" s="122"/>
      <c r="G95" s="122"/>
      <c r="H95" s="122"/>
      <c r="I95" s="122"/>
      <c r="J95" s="19"/>
      <c r="K95" s="6"/>
      <c r="L95" s="6"/>
      <c r="M95" s="6"/>
      <c r="N95" s="6"/>
      <c r="O95" s="6"/>
      <c r="P95" s="30"/>
      <c r="Q95" s="6"/>
      <c r="R95" s="6"/>
      <c r="S95" s="19"/>
      <c r="T95" s="6"/>
      <c r="U95" s="6"/>
      <c r="V95" s="6"/>
    </row>
    <row r="96" spans="1:28">
      <c r="A96" s="10">
        <v>5</v>
      </c>
      <c r="B96" s="122" t="s">
        <v>222</v>
      </c>
      <c r="C96" s="122"/>
      <c r="D96" s="122"/>
      <c r="E96" s="122"/>
      <c r="F96" s="122"/>
      <c r="G96" s="122"/>
      <c r="H96" s="122"/>
      <c r="I96" s="122"/>
      <c r="M96" s="6"/>
      <c r="N96" s="6"/>
      <c r="O96" s="6"/>
      <c r="P96" s="30"/>
      <c r="Q96" s="6"/>
      <c r="R96" s="6"/>
      <c r="S96" s="19"/>
      <c r="T96" s="6"/>
      <c r="U96" s="6"/>
      <c r="V96" s="6"/>
    </row>
    <row r="97" spans="1:22" ht="31.5" customHeight="1">
      <c r="A97" s="10">
        <v>6</v>
      </c>
      <c r="B97" s="121" t="s">
        <v>223</v>
      </c>
      <c r="C97" s="121"/>
      <c r="D97" s="121"/>
      <c r="E97" s="121"/>
      <c r="F97" s="121"/>
      <c r="G97" s="121"/>
      <c r="H97" s="121"/>
      <c r="I97" s="121"/>
      <c r="M97" s="6"/>
      <c r="N97" s="6"/>
      <c r="O97" s="6"/>
      <c r="P97" s="30"/>
      <c r="Q97" s="6"/>
      <c r="R97" s="6"/>
      <c r="S97" s="19"/>
      <c r="T97" s="6"/>
      <c r="U97" s="6"/>
      <c r="V97" s="6"/>
    </row>
    <row r="98" spans="1:22">
      <c r="B98" s="15"/>
      <c r="C98" s="6"/>
      <c r="D98" s="6"/>
      <c r="E98" s="6"/>
      <c r="F98" s="19"/>
      <c r="G98" s="6"/>
      <c r="H98" s="6"/>
      <c r="I98" s="6"/>
      <c r="J98" s="19"/>
      <c r="K98" s="6"/>
      <c r="L98" s="6"/>
      <c r="M98" s="6"/>
      <c r="N98" s="6"/>
      <c r="O98" s="6"/>
      <c r="P98" s="30"/>
      <c r="Q98" s="6"/>
      <c r="R98" s="6"/>
      <c r="S98" s="19"/>
      <c r="T98" s="6"/>
      <c r="U98" s="6"/>
      <c r="V98" s="6"/>
    </row>
    <row r="99" spans="1:22">
      <c r="B99" s="15"/>
      <c r="C99" s="6"/>
      <c r="D99" s="6"/>
      <c r="E99" s="6"/>
      <c r="F99" s="19"/>
      <c r="G99" s="6"/>
      <c r="H99" s="6"/>
      <c r="I99" s="6"/>
      <c r="J99" s="19"/>
      <c r="K99" s="6"/>
      <c r="L99" s="6"/>
      <c r="M99" s="6"/>
      <c r="N99" s="6"/>
      <c r="O99" s="6"/>
      <c r="P99" s="30"/>
      <c r="Q99" s="6"/>
      <c r="R99" s="6"/>
      <c r="S99" s="19"/>
      <c r="T99" s="6"/>
      <c r="U99" s="6"/>
      <c r="V99" s="6"/>
    </row>
    <row r="100" spans="1:22">
      <c r="B100" s="15"/>
      <c r="C100" s="6"/>
      <c r="D100" s="6"/>
      <c r="E100" s="6"/>
      <c r="F100" s="19"/>
      <c r="G100" s="6"/>
      <c r="H100" s="6"/>
      <c r="I100" s="6"/>
      <c r="J100" s="19"/>
      <c r="K100" s="6"/>
      <c r="L100" s="6"/>
      <c r="M100" s="6"/>
      <c r="N100" s="6"/>
      <c r="O100" s="6"/>
      <c r="P100" s="30"/>
      <c r="Q100" s="6"/>
      <c r="R100" s="6"/>
      <c r="S100" s="19"/>
      <c r="T100" s="6"/>
      <c r="U100" s="6"/>
      <c r="V100" s="6"/>
    </row>
    <row r="101" spans="1:22">
      <c r="B101" s="6"/>
      <c r="C101" s="6"/>
      <c r="D101" s="6"/>
      <c r="E101" s="6"/>
      <c r="F101" s="19"/>
      <c r="G101" s="6"/>
      <c r="H101" s="6"/>
      <c r="I101" s="6"/>
      <c r="J101" s="19"/>
      <c r="K101" s="6"/>
      <c r="L101" s="6"/>
      <c r="M101" s="6"/>
      <c r="N101" s="6"/>
      <c r="O101" s="6"/>
      <c r="P101" s="30"/>
      <c r="Q101" s="6"/>
      <c r="R101" s="6"/>
      <c r="S101" s="19"/>
      <c r="T101" s="6"/>
      <c r="U101" s="6"/>
      <c r="V101" s="6"/>
    </row>
    <row r="102" spans="1:22">
      <c r="B102" s="6"/>
      <c r="C102" s="6"/>
      <c r="D102" s="6"/>
      <c r="E102" s="6"/>
      <c r="F102" s="19"/>
      <c r="G102" s="6"/>
      <c r="H102" s="6"/>
      <c r="I102" s="6"/>
      <c r="J102" s="19"/>
      <c r="K102" s="6"/>
      <c r="L102" s="6"/>
      <c r="M102" s="6"/>
      <c r="N102" s="6"/>
      <c r="O102" s="6"/>
      <c r="P102" s="30"/>
      <c r="Q102" s="6"/>
      <c r="R102" s="6"/>
      <c r="S102" s="19"/>
      <c r="T102" s="6"/>
      <c r="U102" s="6"/>
      <c r="V102" s="6"/>
    </row>
    <row r="103" spans="1:22">
      <c r="B103" s="6"/>
      <c r="C103" s="6"/>
      <c r="D103" s="6"/>
      <c r="E103" s="6"/>
      <c r="F103" s="19"/>
      <c r="G103" s="6"/>
      <c r="H103" s="6"/>
      <c r="I103" s="6"/>
      <c r="J103" s="19"/>
      <c r="K103" s="6"/>
      <c r="L103" s="6"/>
      <c r="M103" s="6"/>
      <c r="N103" s="6"/>
      <c r="O103" s="6"/>
      <c r="P103" s="30"/>
      <c r="Q103" s="6"/>
      <c r="R103" s="6"/>
      <c r="S103" s="19"/>
      <c r="T103" s="6"/>
      <c r="U103" s="6"/>
      <c r="V103" s="6"/>
    </row>
    <row r="104" spans="1:22">
      <c r="B104" s="6"/>
      <c r="C104" s="6"/>
      <c r="D104" s="6"/>
      <c r="E104" s="6"/>
      <c r="F104" s="19"/>
      <c r="G104" s="6"/>
      <c r="H104" s="6"/>
      <c r="I104" s="6"/>
      <c r="J104" s="19"/>
      <c r="K104" s="6"/>
      <c r="L104" s="6"/>
      <c r="M104" s="6"/>
      <c r="N104" s="6"/>
      <c r="O104" s="6"/>
      <c r="P104" s="30"/>
      <c r="Q104" s="6"/>
      <c r="R104" s="6"/>
      <c r="S104" s="19"/>
      <c r="T104" s="6"/>
      <c r="U104" s="6"/>
      <c r="V104" s="6"/>
    </row>
    <row r="105" spans="1:22">
      <c r="B105" s="6"/>
      <c r="C105" s="6"/>
      <c r="D105" s="6"/>
      <c r="E105" s="6"/>
      <c r="F105" s="19"/>
      <c r="G105" s="6"/>
      <c r="H105" s="6"/>
      <c r="I105" s="6"/>
      <c r="J105" s="19"/>
      <c r="K105" s="6"/>
      <c r="L105" s="6"/>
      <c r="M105" s="6"/>
      <c r="N105" s="6"/>
      <c r="O105" s="6"/>
      <c r="P105" s="30"/>
      <c r="Q105" s="6"/>
      <c r="R105" s="6"/>
      <c r="S105" s="19"/>
      <c r="T105" s="6"/>
      <c r="U105" s="6"/>
      <c r="V105" s="6"/>
    </row>
    <row r="106" spans="1:22">
      <c r="B106" s="6"/>
      <c r="C106" s="6"/>
      <c r="D106" s="6"/>
      <c r="E106" s="6"/>
      <c r="F106" s="19"/>
      <c r="G106" s="6"/>
      <c r="H106" s="6"/>
      <c r="I106" s="6"/>
      <c r="J106" s="19"/>
      <c r="K106" s="6"/>
      <c r="L106" s="6"/>
      <c r="M106" s="6"/>
      <c r="N106" s="6"/>
      <c r="O106" s="6"/>
      <c r="P106" s="30"/>
      <c r="Q106" s="6"/>
      <c r="R106" s="6"/>
      <c r="S106" s="19"/>
      <c r="T106" s="6"/>
      <c r="U106" s="6"/>
      <c r="V106" s="6"/>
    </row>
    <row r="107" spans="1:22">
      <c r="B107" s="6"/>
      <c r="C107" s="6"/>
      <c r="D107" s="6"/>
      <c r="E107" s="6"/>
      <c r="F107" s="19"/>
      <c r="G107" s="6"/>
      <c r="H107" s="6"/>
      <c r="I107" s="6"/>
      <c r="J107" s="19"/>
      <c r="K107" s="6"/>
      <c r="L107" s="6"/>
      <c r="M107" s="6"/>
      <c r="N107" s="6"/>
      <c r="O107" s="6"/>
      <c r="P107" s="30"/>
      <c r="Q107" s="6"/>
      <c r="R107" s="6"/>
      <c r="S107" s="19"/>
      <c r="T107" s="6"/>
      <c r="U107" s="6"/>
      <c r="V107" s="6"/>
    </row>
    <row r="108" spans="1:22">
      <c r="B108" s="6"/>
      <c r="C108" s="6"/>
      <c r="D108" s="6"/>
      <c r="E108" s="6"/>
      <c r="F108" s="19"/>
      <c r="G108" s="6"/>
      <c r="H108" s="6"/>
      <c r="I108" s="6"/>
      <c r="J108" s="19"/>
      <c r="K108" s="6"/>
      <c r="L108" s="6"/>
      <c r="M108" s="6"/>
      <c r="N108" s="6"/>
      <c r="O108" s="6"/>
      <c r="P108" s="30"/>
      <c r="Q108" s="6"/>
      <c r="R108" s="6"/>
      <c r="S108" s="19"/>
      <c r="T108" s="6"/>
      <c r="U108" s="6"/>
      <c r="V108" s="6"/>
    </row>
    <row r="109" spans="1:22">
      <c r="B109" s="6"/>
      <c r="C109" s="6"/>
      <c r="D109" s="6"/>
      <c r="E109" s="6"/>
      <c r="F109" s="19"/>
      <c r="G109" s="6"/>
      <c r="H109" s="6"/>
      <c r="I109" s="6"/>
      <c r="J109" s="19"/>
      <c r="K109" s="6"/>
      <c r="L109" s="6"/>
      <c r="M109" s="6"/>
      <c r="N109" s="6"/>
      <c r="O109" s="6"/>
      <c r="P109" s="30"/>
      <c r="Q109" s="6"/>
      <c r="R109" s="6"/>
      <c r="S109" s="19"/>
      <c r="T109" s="6"/>
      <c r="U109" s="6"/>
      <c r="V109" s="6"/>
    </row>
    <row r="110" spans="1:22">
      <c r="F110" s="22"/>
      <c r="J110" s="22"/>
      <c r="S110" s="22"/>
    </row>
    <row r="111" spans="1:22">
      <c r="F111" s="22"/>
      <c r="J111" s="22"/>
      <c r="S111" s="22"/>
    </row>
    <row r="112" spans="1:22">
      <c r="F112" s="22"/>
      <c r="J112" s="22"/>
      <c r="S112" s="22"/>
    </row>
    <row r="113" spans="6:19">
      <c r="F113" s="22"/>
      <c r="J113" s="22"/>
      <c r="S113" s="22"/>
    </row>
    <row r="114" spans="6:19">
      <c r="F114" s="22"/>
      <c r="J114" s="22"/>
      <c r="S114" s="22"/>
    </row>
    <row r="115" spans="6:19">
      <c r="F115" s="22"/>
      <c r="J115" s="22"/>
      <c r="S115" s="22"/>
    </row>
    <row r="116" spans="6:19">
      <c r="F116" s="22"/>
      <c r="J116" s="22"/>
      <c r="S116" s="22"/>
    </row>
    <row r="117" spans="6:19">
      <c r="F117" s="22"/>
      <c r="J117" s="22"/>
      <c r="S117" s="22"/>
    </row>
    <row r="118" spans="6:19">
      <c r="F118" s="22"/>
      <c r="J118" s="22"/>
      <c r="S118" s="22"/>
    </row>
    <row r="119" spans="6:19">
      <c r="F119" s="22"/>
      <c r="J119" s="22"/>
      <c r="S119" s="22"/>
    </row>
    <row r="120" spans="6:19">
      <c r="F120" s="22"/>
      <c r="J120" s="22"/>
      <c r="S120" s="22"/>
    </row>
    <row r="121" spans="6:19">
      <c r="F121" s="22"/>
      <c r="J121" s="22"/>
      <c r="S121" s="22"/>
    </row>
    <row r="122" spans="6:19">
      <c r="F122" s="22"/>
      <c r="J122" s="22"/>
      <c r="S122" s="22"/>
    </row>
    <row r="123" spans="6:19">
      <c r="F123" s="22"/>
      <c r="J123" s="22"/>
      <c r="S123" s="22"/>
    </row>
    <row r="124" spans="6:19">
      <c r="F124" s="22"/>
      <c r="J124" s="22"/>
      <c r="S124" s="22"/>
    </row>
    <row r="125" spans="6:19">
      <c r="F125" s="22"/>
      <c r="J125" s="22"/>
      <c r="S125" s="22"/>
    </row>
    <row r="126" spans="6:19">
      <c r="F126" s="22"/>
      <c r="J126" s="22"/>
      <c r="S126" s="22"/>
    </row>
    <row r="127" spans="6:19">
      <c r="F127" s="22"/>
      <c r="J127" s="22"/>
      <c r="S127" s="22"/>
    </row>
    <row r="128" spans="6:19">
      <c r="F128" s="22"/>
      <c r="J128" s="22"/>
      <c r="S128" s="22"/>
    </row>
    <row r="129" spans="6:19">
      <c r="F129" s="22"/>
      <c r="J129" s="22"/>
      <c r="S129" s="22"/>
    </row>
    <row r="130" spans="6:19">
      <c r="F130" s="22"/>
      <c r="J130" s="22"/>
      <c r="S130" s="22"/>
    </row>
    <row r="131" spans="6:19">
      <c r="F131" s="22"/>
      <c r="J131" s="22"/>
      <c r="S131" s="22"/>
    </row>
    <row r="132" spans="6:19">
      <c r="F132" s="22"/>
      <c r="J132" s="22"/>
      <c r="S132" s="22"/>
    </row>
    <row r="133" spans="6:19">
      <c r="F133" s="22"/>
      <c r="J133" s="22"/>
      <c r="S133" s="22"/>
    </row>
    <row r="134" spans="6:19">
      <c r="F134" s="22"/>
      <c r="J134" s="22"/>
      <c r="S134" s="22"/>
    </row>
    <row r="135" spans="6:19">
      <c r="F135" s="22"/>
      <c r="J135" s="22"/>
      <c r="S135" s="22"/>
    </row>
    <row r="136" spans="6:19">
      <c r="F136" s="22"/>
      <c r="J136" s="22"/>
      <c r="S136" s="22"/>
    </row>
    <row r="137" spans="6:19">
      <c r="F137" s="22"/>
      <c r="J137" s="22"/>
      <c r="S137" s="22"/>
    </row>
    <row r="138" spans="6:19">
      <c r="F138" s="22"/>
      <c r="J138" s="22"/>
      <c r="S138" s="22"/>
    </row>
    <row r="139" spans="6:19">
      <c r="F139" s="22"/>
      <c r="J139" s="22"/>
      <c r="S139" s="22"/>
    </row>
    <row r="140" spans="6:19">
      <c r="F140" s="22"/>
      <c r="J140" s="22"/>
      <c r="S140" s="22"/>
    </row>
    <row r="141" spans="6:19">
      <c r="F141" s="22"/>
      <c r="J141" s="22"/>
      <c r="S141" s="22"/>
    </row>
    <row r="142" spans="6:19">
      <c r="F142" s="22"/>
      <c r="J142" s="22"/>
      <c r="S142" s="22"/>
    </row>
    <row r="143" spans="6:19">
      <c r="F143" s="22"/>
      <c r="J143" s="22"/>
      <c r="S143" s="22"/>
    </row>
    <row r="144" spans="6:19">
      <c r="F144" s="22"/>
      <c r="J144" s="22"/>
      <c r="S144" s="22"/>
    </row>
    <row r="145" spans="6:19">
      <c r="F145" s="22"/>
      <c r="J145" s="22"/>
      <c r="S145" s="22"/>
    </row>
    <row r="146" spans="6:19">
      <c r="F146" s="22"/>
      <c r="J146" s="22"/>
      <c r="S146" s="22"/>
    </row>
    <row r="147" spans="6:19">
      <c r="F147" s="22"/>
      <c r="J147" s="22"/>
      <c r="S147" s="22"/>
    </row>
    <row r="148" spans="6:19">
      <c r="F148" s="22"/>
      <c r="J148" s="22"/>
      <c r="S148" s="22"/>
    </row>
    <row r="149" spans="6:19">
      <c r="F149" s="22"/>
      <c r="J149" s="22"/>
      <c r="S149" s="22"/>
    </row>
    <row r="150" spans="6:19">
      <c r="F150" s="22"/>
      <c r="J150" s="22"/>
      <c r="S150" s="22"/>
    </row>
    <row r="151" spans="6:19">
      <c r="F151" s="22"/>
      <c r="J151" s="22"/>
      <c r="S151" s="22"/>
    </row>
    <row r="152" spans="6:19">
      <c r="F152" s="22"/>
      <c r="J152" s="22"/>
      <c r="S152" s="22"/>
    </row>
    <row r="153" spans="6:19">
      <c r="F153" s="22"/>
      <c r="J153" s="22"/>
      <c r="S153" s="22"/>
    </row>
    <row r="154" spans="6:19">
      <c r="F154" s="22"/>
      <c r="J154" s="22"/>
      <c r="S154" s="22"/>
    </row>
    <row r="155" spans="6:19">
      <c r="F155" s="22"/>
      <c r="J155" s="22"/>
      <c r="S155" s="22"/>
    </row>
    <row r="156" spans="6:19">
      <c r="F156" s="22"/>
      <c r="J156" s="22"/>
      <c r="S156" s="22"/>
    </row>
    <row r="157" spans="6:19">
      <c r="F157" s="22"/>
      <c r="J157" s="22"/>
      <c r="S157" s="22"/>
    </row>
    <row r="158" spans="6:19">
      <c r="F158" s="22"/>
      <c r="J158" s="22"/>
      <c r="S158" s="22"/>
    </row>
    <row r="159" spans="6:19">
      <c r="F159" s="22"/>
      <c r="J159" s="22"/>
      <c r="S159" s="22"/>
    </row>
    <row r="160" spans="6:19">
      <c r="F160" s="22"/>
      <c r="J160" s="22"/>
      <c r="S160" s="22"/>
    </row>
    <row r="161" spans="6:19">
      <c r="F161" s="22"/>
      <c r="J161" s="22"/>
      <c r="S161" s="22"/>
    </row>
    <row r="162" spans="6:19">
      <c r="F162" s="22"/>
      <c r="J162" s="22"/>
      <c r="S162" s="22"/>
    </row>
    <row r="163" spans="6:19">
      <c r="F163" s="22"/>
      <c r="J163" s="22"/>
      <c r="S163" s="22"/>
    </row>
    <row r="164" spans="6:19">
      <c r="F164" s="22"/>
      <c r="J164" s="22"/>
      <c r="S164" s="22"/>
    </row>
    <row r="165" spans="6:19">
      <c r="F165" s="22"/>
      <c r="J165" s="22"/>
      <c r="S165" s="22"/>
    </row>
    <row r="166" spans="6:19">
      <c r="F166" s="22"/>
      <c r="J166" s="22"/>
      <c r="S166" s="22"/>
    </row>
    <row r="167" spans="6:19">
      <c r="F167" s="22"/>
      <c r="J167" s="22"/>
      <c r="S167" s="22"/>
    </row>
    <row r="168" spans="6:19">
      <c r="F168" s="22"/>
      <c r="J168" s="22"/>
      <c r="S168" s="22"/>
    </row>
    <row r="169" spans="6:19">
      <c r="F169" s="22"/>
      <c r="J169" s="22"/>
      <c r="S169" s="22"/>
    </row>
    <row r="170" spans="6:19">
      <c r="F170" s="22"/>
      <c r="J170" s="22"/>
      <c r="S170" s="22"/>
    </row>
    <row r="171" spans="6:19">
      <c r="F171" s="22"/>
      <c r="J171" s="22"/>
      <c r="S171" s="22"/>
    </row>
    <row r="172" spans="6:19">
      <c r="F172" s="22"/>
      <c r="J172" s="22"/>
      <c r="S172" s="22"/>
    </row>
    <row r="173" spans="6:19">
      <c r="F173" s="22"/>
      <c r="J173" s="22"/>
      <c r="S173" s="22"/>
    </row>
    <row r="174" spans="6:19">
      <c r="F174" s="22"/>
      <c r="J174" s="22"/>
      <c r="S174" s="22"/>
    </row>
    <row r="175" spans="6:19">
      <c r="F175" s="22"/>
      <c r="J175" s="22"/>
      <c r="S175" s="22"/>
    </row>
    <row r="176" spans="6:19">
      <c r="F176" s="22"/>
      <c r="J176" s="22"/>
      <c r="S176" s="22"/>
    </row>
    <row r="177" spans="6:19">
      <c r="F177" s="22"/>
      <c r="J177" s="22"/>
      <c r="S177" s="22"/>
    </row>
    <row r="178" spans="6:19">
      <c r="F178" s="22"/>
      <c r="J178" s="22"/>
      <c r="S178" s="22"/>
    </row>
    <row r="179" spans="6:19">
      <c r="F179" s="22"/>
      <c r="J179" s="22"/>
      <c r="S179" s="22"/>
    </row>
    <row r="180" spans="6:19">
      <c r="F180" s="22"/>
      <c r="J180" s="22"/>
      <c r="S180" s="22"/>
    </row>
    <row r="181" spans="6:19">
      <c r="F181" s="22"/>
      <c r="J181" s="22"/>
      <c r="S181" s="22"/>
    </row>
    <row r="182" spans="6:19">
      <c r="F182" s="22"/>
      <c r="J182" s="22"/>
      <c r="S182" s="22"/>
    </row>
    <row r="183" spans="6:19">
      <c r="F183" s="22"/>
      <c r="J183" s="22"/>
      <c r="S183" s="22"/>
    </row>
    <row r="184" spans="6:19">
      <c r="F184" s="22"/>
      <c r="J184" s="22"/>
      <c r="S184" s="22"/>
    </row>
    <row r="185" spans="6:19">
      <c r="F185" s="22"/>
      <c r="J185" s="22"/>
      <c r="S185" s="22"/>
    </row>
    <row r="186" spans="6:19">
      <c r="F186" s="22"/>
      <c r="J186" s="22"/>
      <c r="S186" s="22"/>
    </row>
    <row r="187" spans="6:19">
      <c r="F187" s="22"/>
      <c r="J187" s="22"/>
      <c r="S187" s="22"/>
    </row>
    <row r="188" spans="6:19">
      <c r="F188" s="22"/>
      <c r="J188" s="22"/>
      <c r="S188" s="22"/>
    </row>
    <row r="189" spans="6:19">
      <c r="F189" s="22"/>
      <c r="J189" s="22"/>
      <c r="S189" s="22"/>
    </row>
    <row r="190" spans="6:19">
      <c r="F190" s="22"/>
      <c r="J190" s="22"/>
      <c r="S190" s="22"/>
    </row>
    <row r="191" spans="6:19">
      <c r="F191" s="22"/>
      <c r="J191" s="22"/>
      <c r="S191" s="22"/>
    </row>
    <row r="192" spans="6:19">
      <c r="F192" s="22"/>
      <c r="J192" s="22"/>
      <c r="S192" s="22"/>
    </row>
    <row r="193" spans="6:19">
      <c r="F193" s="22"/>
      <c r="J193" s="22"/>
      <c r="S193" s="22"/>
    </row>
    <row r="194" spans="6:19">
      <c r="F194" s="22"/>
      <c r="J194" s="22"/>
      <c r="S194" s="22"/>
    </row>
    <row r="195" spans="6:19">
      <c r="F195" s="22"/>
      <c r="J195" s="22"/>
      <c r="S195" s="22"/>
    </row>
    <row r="196" spans="6:19">
      <c r="F196" s="22"/>
      <c r="J196" s="22"/>
      <c r="S196" s="22"/>
    </row>
    <row r="197" spans="6:19">
      <c r="F197" s="22"/>
      <c r="J197" s="22"/>
      <c r="S197" s="22"/>
    </row>
    <row r="198" spans="6:19">
      <c r="F198" s="22"/>
      <c r="J198" s="22"/>
      <c r="S198" s="22"/>
    </row>
    <row r="199" spans="6:19">
      <c r="F199" s="22"/>
      <c r="J199" s="22"/>
      <c r="S199" s="22"/>
    </row>
    <row r="200" spans="6:19">
      <c r="F200" s="22"/>
      <c r="J200" s="22"/>
      <c r="S200" s="22"/>
    </row>
    <row r="201" spans="6:19">
      <c r="F201" s="22"/>
      <c r="J201" s="22"/>
      <c r="S201" s="22"/>
    </row>
    <row r="202" spans="6:19">
      <c r="F202" s="22"/>
      <c r="J202" s="22"/>
      <c r="S202" s="22"/>
    </row>
    <row r="203" spans="6:19">
      <c r="F203" s="22"/>
      <c r="J203" s="22"/>
      <c r="S203" s="22"/>
    </row>
    <row r="204" spans="6:19">
      <c r="F204" s="22"/>
      <c r="J204" s="22"/>
      <c r="S204" s="22"/>
    </row>
    <row r="205" spans="6:19">
      <c r="F205" s="22"/>
      <c r="J205" s="22"/>
      <c r="S205" s="22"/>
    </row>
    <row r="206" spans="6:19">
      <c r="F206" s="22"/>
      <c r="J206" s="22"/>
      <c r="S206" s="22"/>
    </row>
    <row r="207" spans="6:19">
      <c r="F207" s="22"/>
      <c r="J207" s="22"/>
      <c r="S207" s="22"/>
    </row>
  </sheetData>
  <mergeCells count="301">
    <mergeCell ref="A1:B1"/>
    <mergeCell ref="F2:J2"/>
    <mergeCell ref="C1:J1"/>
    <mergeCell ref="B2:B3"/>
    <mergeCell ref="A2:A3"/>
    <mergeCell ref="C2:E2"/>
    <mergeCell ref="D4:D9"/>
    <mergeCell ref="E4:E9"/>
    <mergeCell ref="T2:V2"/>
    <mergeCell ref="F4:F9"/>
    <mergeCell ref="G4:G9"/>
    <mergeCell ref="H4:H9"/>
    <mergeCell ref="I4:I9"/>
    <mergeCell ref="J4:J9"/>
    <mergeCell ref="A4:A9"/>
    <mergeCell ref="B4:B9"/>
    <mergeCell ref="C4:C9"/>
    <mergeCell ref="W2:AB2"/>
    <mergeCell ref="T1:AB1"/>
    <mergeCell ref="O2:S2"/>
    <mergeCell ref="K1:S1"/>
    <mergeCell ref="K2:K3"/>
    <mergeCell ref="L2:L3"/>
    <mergeCell ref="M2:M3"/>
    <mergeCell ref="N2:N3"/>
    <mergeCell ref="K4:K9"/>
    <mergeCell ref="L4:L9"/>
    <mergeCell ref="M4:M9"/>
    <mergeCell ref="N4:N9"/>
    <mergeCell ref="A10:A15"/>
    <mergeCell ref="B10:B15"/>
    <mergeCell ref="J10:J15"/>
    <mergeCell ref="K10:K15"/>
    <mergeCell ref="L10:L15"/>
    <mergeCell ref="M10:M15"/>
    <mergeCell ref="N10:N15"/>
    <mergeCell ref="H10:H15"/>
    <mergeCell ref="I10:I15"/>
    <mergeCell ref="C10:C15"/>
    <mergeCell ref="D10:D15"/>
    <mergeCell ref="E10:E15"/>
    <mergeCell ref="F10:F15"/>
    <mergeCell ref="G10:G15"/>
    <mergeCell ref="N16:N22"/>
    <mergeCell ref="A23:A28"/>
    <mergeCell ref="B23:B28"/>
    <mergeCell ref="H23:H28"/>
    <mergeCell ref="I23:I28"/>
    <mergeCell ref="J23:J28"/>
    <mergeCell ref="K23:K28"/>
    <mergeCell ref="L23:L28"/>
    <mergeCell ref="M23:M28"/>
    <mergeCell ref="N23:N28"/>
    <mergeCell ref="C23:C28"/>
    <mergeCell ref="D23:D28"/>
    <mergeCell ref="E23:E28"/>
    <mergeCell ref="A16:A22"/>
    <mergeCell ref="B16:B22"/>
    <mergeCell ref="H16:H22"/>
    <mergeCell ref="I16:I22"/>
    <mergeCell ref="J16:J22"/>
    <mergeCell ref="C16:C22"/>
    <mergeCell ref="D16:D22"/>
    <mergeCell ref="E16:E22"/>
    <mergeCell ref="F16:F22"/>
    <mergeCell ref="G16:G22"/>
    <mergeCell ref="N29:N34"/>
    <mergeCell ref="A35:A40"/>
    <mergeCell ref="B35:B40"/>
    <mergeCell ref="H35:H40"/>
    <mergeCell ref="I35:I40"/>
    <mergeCell ref="J35:J40"/>
    <mergeCell ref="K35:K40"/>
    <mergeCell ref="L35:L40"/>
    <mergeCell ref="M35:M40"/>
    <mergeCell ref="N35:N40"/>
    <mergeCell ref="C35:C40"/>
    <mergeCell ref="D35:D40"/>
    <mergeCell ref="E35:E40"/>
    <mergeCell ref="A29:A34"/>
    <mergeCell ref="B29:B34"/>
    <mergeCell ref="H29:H34"/>
    <mergeCell ref="I29:I34"/>
    <mergeCell ref="J29:J34"/>
    <mergeCell ref="F35:F40"/>
    <mergeCell ref="G35:G40"/>
    <mergeCell ref="N41:N44"/>
    <mergeCell ref="A45:A48"/>
    <mergeCell ref="B45:B48"/>
    <mergeCell ref="H45:H48"/>
    <mergeCell ref="I45:I48"/>
    <mergeCell ref="J45:J48"/>
    <mergeCell ref="K45:K48"/>
    <mergeCell ref="L45:L48"/>
    <mergeCell ref="M45:M48"/>
    <mergeCell ref="N45:N48"/>
    <mergeCell ref="C45:C48"/>
    <mergeCell ref="D45:D48"/>
    <mergeCell ref="E45:E48"/>
    <mergeCell ref="A41:A44"/>
    <mergeCell ref="B41:B44"/>
    <mergeCell ref="H41:H44"/>
    <mergeCell ref="I41:I44"/>
    <mergeCell ref="J41:J44"/>
    <mergeCell ref="C41:C44"/>
    <mergeCell ref="D41:D44"/>
    <mergeCell ref="E41:E44"/>
    <mergeCell ref="F41:F44"/>
    <mergeCell ref="G41:G44"/>
    <mergeCell ref="N49:N52"/>
    <mergeCell ref="A53:A57"/>
    <mergeCell ref="B53:B57"/>
    <mergeCell ref="H53:H57"/>
    <mergeCell ref="I53:I57"/>
    <mergeCell ref="J53:J57"/>
    <mergeCell ref="K53:K57"/>
    <mergeCell ref="L53:L57"/>
    <mergeCell ref="M53:M57"/>
    <mergeCell ref="N53:N57"/>
    <mergeCell ref="G53:G57"/>
    <mergeCell ref="G49:G52"/>
    <mergeCell ref="C53:C57"/>
    <mergeCell ref="A49:A52"/>
    <mergeCell ref="B49:B52"/>
    <mergeCell ref="H49:H52"/>
    <mergeCell ref="A74:A80"/>
    <mergeCell ref="B74:B80"/>
    <mergeCell ref="H74:H80"/>
    <mergeCell ref="I74:I80"/>
    <mergeCell ref="J74:J80"/>
    <mergeCell ref="K67:K69"/>
    <mergeCell ref="L67:L69"/>
    <mergeCell ref="M67:M69"/>
    <mergeCell ref="N67:N69"/>
    <mergeCell ref="A70:A73"/>
    <mergeCell ref="B70:B73"/>
    <mergeCell ref="H70:H73"/>
    <mergeCell ref="I70:I73"/>
    <mergeCell ref="J70:J73"/>
    <mergeCell ref="K70:K73"/>
    <mergeCell ref="L70:L73"/>
    <mergeCell ref="M70:M73"/>
    <mergeCell ref="N70:N73"/>
    <mergeCell ref="G70:G73"/>
    <mergeCell ref="G67:G69"/>
    <mergeCell ref="C70:C73"/>
    <mergeCell ref="A67:A69"/>
    <mergeCell ref="B67:B69"/>
    <mergeCell ref="H67:H69"/>
    <mergeCell ref="I49:I52"/>
    <mergeCell ref="J49:J52"/>
    <mergeCell ref="K41:K44"/>
    <mergeCell ref="L41:L44"/>
    <mergeCell ref="K29:K34"/>
    <mergeCell ref="L29:L34"/>
    <mergeCell ref="K16:K22"/>
    <mergeCell ref="L16:L22"/>
    <mergeCell ref="M74:M80"/>
    <mergeCell ref="I67:I69"/>
    <mergeCell ref="J67:J69"/>
    <mergeCell ref="K49:K52"/>
    <mergeCell ref="L49:L52"/>
    <mergeCell ref="M49:M52"/>
    <mergeCell ref="M41:M44"/>
    <mergeCell ref="M29:M34"/>
    <mergeCell ref="M16:M22"/>
    <mergeCell ref="F45:F48"/>
    <mergeCell ref="G45:G48"/>
    <mergeCell ref="C49:C52"/>
    <mergeCell ref="D49:D52"/>
    <mergeCell ref="E49:E52"/>
    <mergeCell ref="F49:F52"/>
    <mergeCell ref="G61:G62"/>
    <mergeCell ref="F23:F28"/>
    <mergeCell ref="G23:G28"/>
    <mergeCell ref="C29:C34"/>
    <mergeCell ref="D29:D34"/>
    <mergeCell ref="E29:E34"/>
    <mergeCell ref="F29:F34"/>
    <mergeCell ref="G29:G34"/>
    <mergeCell ref="D53:D57"/>
    <mergeCell ref="E53:E57"/>
    <mergeCell ref="F53:F57"/>
    <mergeCell ref="B94:I94"/>
    <mergeCell ref="B95:I95"/>
    <mergeCell ref="B96:I96"/>
    <mergeCell ref="B97:I97"/>
    <mergeCell ref="I63:I64"/>
    <mergeCell ref="H63:H64"/>
    <mergeCell ref="G63:G64"/>
    <mergeCell ref="B63:B64"/>
    <mergeCell ref="J63:J64"/>
    <mergeCell ref="B92:I92"/>
    <mergeCell ref="B93:I93"/>
    <mergeCell ref="D70:D73"/>
    <mergeCell ref="E70:E73"/>
    <mergeCell ref="F70:F73"/>
    <mergeCell ref="C74:C80"/>
    <mergeCell ref="D74:D80"/>
    <mergeCell ref="E74:E80"/>
    <mergeCell ref="F74:F80"/>
    <mergeCell ref="B86:B87"/>
    <mergeCell ref="C67:C69"/>
    <mergeCell ref="D67:D69"/>
    <mergeCell ref="E67:E69"/>
    <mergeCell ref="F67:F69"/>
    <mergeCell ref="G74:G80"/>
    <mergeCell ref="H61:H62"/>
    <mergeCell ref="I61:I62"/>
    <mergeCell ref="J61:J62"/>
    <mergeCell ref="K61:K62"/>
    <mergeCell ref="L61:L62"/>
    <mergeCell ref="A63:A64"/>
    <mergeCell ref="C63:C64"/>
    <mergeCell ref="D63:D64"/>
    <mergeCell ref="E63:E64"/>
    <mergeCell ref="F63:F64"/>
    <mergeCell ref="K63:K64"/>
    <mergeCell ref="M61:M62"/>
    <mergeCell ref="N61:N62"/>
    <mergeCell ref="A65:A66"/>
    <mergeCell ref="B65:B66"/>
    <mergeCell ref="C65:C66"/>
    <mergeCell ref="D65:D66"/>
    <mergeCell ref="E65:E66"/>
    <mergeCell ref="H65:H66"/>
    <mergeCell ref="F65:F66"/>
    <mergeCell ref="G65:G66"/>
    <mergeCell ref="I65:I66"/>
    <mergeCell ref="J65:J66"/>
    <mergeCell ref="K65:K66"/>
    <mergeCell ref="L65:L66"/>
    <mergeCell ref="M65:M66"/>
    <mergeCell ref="L63:L64"/>
    <mergeCell ref="M63:M64"/>
    <mergeCell ref="N63:N64"/>
    <mergeCell ref="B61:B62"/>
    <mergeCell ref="A61:A62"/>
    <mergeCell ref="C61:C62"/>
    <mergeCell ref="D61:D62"/>
    <mergeCell ref="E61:E62"/>
    <mergeCell ref="F61:F62"/>
    <mergeCell ref="A58:A60"/>
    <mergeCell ref="B58:B60"/>
    <mergeCell ref="J58:J60"/>
    <mergeCell ref="K58:K60"/>
    <mergeCell ref="L58:L60"/>
    <mergeCell ref="A83:A85"/>
    <mergeCell ref="B83:B85"/>
    <mergeCell ref="F83:F85"/>
    <mergeCell ref="G83:G85"/>
    <mergeCell ref="H83:H85"/>
    <mergeCell ref="C83:C85"/>
    <mergeCell ref="D83:D85"/>
    <mergeCell ref="E83:E85"/>
    <mergeCell ref="C81:C82"/>
    <mergeCell ref="D81:D82"/>
    <mergeCell ref="E81:E82"/>
    <mergeCell ref="I83:I85"/>
    <mergeCell ref="J83:J85"/>
    <mergeCell ref="K83:K85"/>
    <mergeCell ref="L83:L85"/>
    <mergeCell ref="A81:A82"/>
    <mergeCell ref="B81:B82"/>
    <mergeCell ref="F81:F82"/>
    <mergeCell ref="G81:G82"/>
    <mergeCell ref="M83:M85"/>
    <mergeCell ref="N83:N85"/>
    <mergeCell ref="N65:N66"/>
    <mergeCell ref="H81:H82"/>
    <mergeCell ref="I81:I82"/>
    <mergeCell ref="J81:J82"/>
    <mergeCell ref="K81:K82"/>
    <mergeCell ref="L81:L82"/>
    <mergeCell ref="M81:M82"/>
    <mergeCell ref="N81:N82"/>
    <mergeCell ref="K74:K80"/>
    <mergeCell ref="L74:L80"/>
    <mergeCell ref="N74:N80"/>
    <mergeCell ref="M58:M60"/>
    <mergeCell ref="N58:N60"/>
    <mergeCell ref="C58:C60"/>
    <mergeCell ref="D58:D60"/>
    <mergeCell ref="E58:E60"/>
    <mergeCell ref="F58:F60"/>
    <mergeCell ref="G58:G60"/>
    <mergeCell ref="H58:H60"/>
    <mergeCell ref="I58:I60"/>
    <mergeCell ref="A86:A87"/>
    <mergeCell ref="G86:G87"/>
    <mergeCell ref="H86:H87"/>
    <mergeCell ref="I86:I87"/>
    <mergeCell ref="J86:J87"/>
    <mergeCell ref="K86:K87"/>
    <mergeCell ref="L86:L87"/>
    <mergeCell ref="M86:M87"/>
    <mergeCell ref="N86:N87"/>
    <mergeCell ref="C86:C87"/>
    <mergeCell ref="D86:D87"/>
    <mergeCell ref="E86:E87"/>
    <mergeCell ref="F86:F8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6A85E-8028-414F-844D-C465BDB15FED}">
  <dimension ref="A1:R112"/>
  <sheetViews>
    <sheetView topLeftCell="B1" zoomScale="90" zoomScaleNormal="90" workbookViewId="0">
      <pane xSplit="4" ySplit="2" topLeftCell="F3" activePane="bottomRight" state="frozen"/>
      <selection pane="topRight" activeCell="D1" sqref="D1"/>
      <selection pane="bottomLeft" activeCell="B3" sqref="B3"/>
      <selection pane="bottomRight" activeCell="D4" sqref="D4"/>
    </sheetView>
  </sheetViews>
  <sheetFormatPr baseColWidth="10" defaultColWidth="8.83203125" defaultRowHeight="16"/>
  <cols>
    <col min="1" max="1" width="8.6640625" style="10"/>
    <col min="2" max="2" width="5.6640625" style="10" customWidth="1"/>
    <col min="3" max="3" width="26.6640625" customWidth="1"/>
    <col min="4" max="4" width="7.6640625" style="31" customWidth="1"/>
    <col min="5" max="5" width="88.1640625" style="31" bestFit="1" customWidth="1"/>
    <col min="6" max="8" width="13.83203125" customWidth="1"/>
    <col min="9" max="15" width="13.5" customWidth="1"/>
    <col min="16" max="18" width="13.1640625" customWidth="1"/>
  </cols>
  <sheetData>
    <row r="1" spans="1:15" ht="17" thickBot="1">
      <c r="A1" s="170" t="s">
        <v>224</v>
      </c>
      <c r="B1" s="131" t="s">
        <v>225</v>
      </c>
      <c r="C1" s="171" t="s">
        <v>226</v>
      </c>
      <c r="D1" s="63" t="s">
        <v>227</v>
      </c>
      <c r="E1" s="172" t="s">
        <v>228</v>
      </c>
      <c r="F1" s="168" t="s">
        <v>229</v>
      </c>
      <c r="G1" s="166"/>
      <c r="H1" s="169"/>
      <c r="I1" s="166" t="s">
        <v>230</v>
      </c>
      <c r="J1" s="166"/>
      <c r="K1" s="166"/>
      <c r="L1" s="166"/>
      <c r="M1" s="166"/>
      <c r="N1" s="166"/>
      <c r="O1" s="167"/>
    </row>
    <row r="2" spans="1:15">
      <c r="A2" s="170"/>
      <c r="B2" s="131"/>
      <c r="C2" s="171"/>
      <c r="D2" s="64"/>
      <c r="E2" s="130"/>
      <c r="F2" s="37" t="s">
        <v>231</v>
      </c>
      <c r="G2" s="38" t="s">
        <v>232</v>
      </c>
      <c r="H2" s="38" t="s">
        <v>233</v>
      </c>
      <c r="I2" s="38" t="s">
        <v>234</v>
      </c>
      <c r="J2" s="38" t="s">
        <v>235</v>
      </c>
      <c r="K2" s="38" t="s">
        <v>236</v>
      </c>
      <c r="L2" s="38" t="s">
        <v>237</v>
      </c>
      <c r="M2" s="38" t="s">
        <v>238</v>
      </c>
      <c r="N2" s="38" t="s">
        <v>239</v>
      </c>
      <c r="O2" s="38" t="s">
        <v>240</v>
      </c>
    </row>
    <row r="3" spans="1:15" ht="14.25" customHeight="1">
      <c r="A3" s="161">
        <v>1</v>
      </c>
      <c r="B3" s="158">
        <v>1</v>
      </c>
      <c r="C3" s="163" t="s">
        <v>241</v>
      </c>
      <c r="D3" s="29">
        <v>1.1000000000000001</v>
      </c>
      <c r="E3" s="26" t="s">
        <v>41</v>
      </c>
      <c r="F3" s="5" t="s">
        <v>242</v>
      </c>
      <c r="G3" s="5"/>
      <c r="H3" s="5"/>
      <c r="I3" s="5" t="s">
        <v>242</v>
      </c>
      <c r="J3" s="5"/>
      <c r="K3" s="5"/>
      <c r="L3" s="5" t="s">
        <v>242</v>
      </c>
      <c r="M3" s="5"/>
      <c r="N3" s="5"/>
      <c r="O3" s="5"/>
    </row>
    <row r="4" spans="1:15" ht="14.25" customHeight="1">
      <c r="A4" s="165"/>
      <c r="B4" s="158"/>
      <c r="C4" s="163"/>
      <c r="D4" s="29">
        <v>1.2</v>
      </c>
      <c r="E4" s="27" t="s">
        <v>44</v>
      </c>
      <c r="F4" s="5" t="s">
        <v>242</v>
      </c>
      <c r="G4" s="5"/>
      <c r="H4" s="5"/>
      <c r="I4" s="5" t="s">
        <v>242</v>
      </c>
      <c r="J4" s="5"/>
      <c r="K4" s="5"/>
      <c r="L4" s="5"/>
      <c r="M4" s="5"/>
      <c r="N4" s="5"/>
      <c r="O4" s="5" t="s">
        <v>242</v>
      </c>
    </row>
    <row r="5" spans="1:15" ht="32.25" customHeight="1">
      <c r="A5" s="165"/>
      <c r="B5" s="158"/>
      <c r="C5" s="163"/>
      <c r="D5" s="29">
        <v>1.3</v>
      </c>
      <c r="E5" s="27" t="s">
        <v>45</v>
      </c>
      <c r="F5" s="5" t="s">
        <v>242</v>
      </c>
      <c r="G5" s="5"/>
      <c r="H5" s="5"/>
      <c r="I5" s="5" t="s">
        <v>242</v>
      </c>
      <c r="J5" s="5"/>
      <c r="K5" s="5"/>
      <c r="L5" s="5" t="s">
        <v>242</v>
      </c>
      <c r="M5" s="5"/>
      <c r="N5" s="5"/>
      <c r="O5" s="5"/>
    </row>
    <row r="6" spans="1:15" ht="16.5" customHeight="1">
      <c r="A6" s="165"/>
      <c r="B6" s="158"/>
      <c r="C6" s="163"/>
      <c r="D6" s="29">
        <v>1.4</v>
      </c>
      <c r="E6" s="27" t="s">
        <v>47</v>
      </c>
      <c r="F6" s="5" t="s">
        <v>242</v>
      </c>
      <c r="G6" s="5"/>
      <c r="H6" s="5"/>
      <c r="I6" s="5" t="s">
        <v>242</v>
      </c>
      <c r="J6" s="5"/>
      <c r="K6" s="5"/>
      <c r="L6" s="5"/>
      <c r="M6" s="5"/>
      <c r="N6" s="5"/>
      <c r="O6" s="5"/>
    </row>
    <row r="7" spans="1:15" ht="16.5" customHeight="1">
      <c r="A7" s="165"/>
      <c r="B7" s="158"/>
      <c r="C7" s="163"/>
      <c r="D7" s="29">
        <v>1.5</v>
      </c>
      <c r="E7" s="27" t="s">
        <v>48</v>
      </c>
      <c r="F7" s="5" t="s">
        <v>242</v>
      </c>
      <c r="G7" s="5"/>
      <c r="H7" s="5"/>
      <c r="I7" s="5" t="s">
        <v>242</v>
      </c>
      <c r="J7" s="5"/>
      <c r="K7" s="5"/>
      <c r="L7" s="5" t="s">
        <v>242</v>
      </c>
      <c r="M7" s="5"/>
      <c r="N7" s="5"/>
      <c r="O7" s="5"/>
    </row>
    <row r="8" spans="1:15" ht="17">
      <c r="A8" s="165"/>
      <c r="B8" s="158"/>
      <c r="C8" s="164"/>
      <c r="D8" s="29">
        <v>1.6</v>
      </c>
      <c r="E8" s="27" t="s">
        <v>49</v>
      </c>
      <c r="F8" s="5" t="s">
        <v>242</v>
      </c>
      <c r="G8" s="5"/>
      <c r="H8" s="5"/>
      <c r="I8" s="5" t="s">
        <v>242</v>
      </c>
      <c r="J8" s="5"/>
      <c r="K8" s="5"/>
      <c r="L8" s="5"/>
      <c r="M8" s="5"/>
      <c r="N8" s="5"/>
      <c r="O8" s="5"/>
    </row>
    <row r="9" spans="1:15" ht="16.5" customHeight="1">
      <c r="A9" s="165">
        <v>2</v>
      </c>
      <c r="B9" s="158">
        <v>2</v>
      </c>
      <c r="C9" s="162" t="s">
        <v>243</v>
      </c>
      <c r="D9" s="29">
        <v>2.1</v>
      </c>
      <c r="E9" s="27" t="s">
        <v>56</v>
      </c>
      <c r="F9" s="5" t="s">
        <v>242</v>
      </c>
      <c r="G9" s="5"/>
      <c r="H9" s="5"/>
      <c r="I9" s="5" t="s">
        <v>242</v>
      </c>
      <c r="J9" s="5"/>
      <c r="K9" s="5"/>
      <c r="L9" s="5" t="s">
        <v>242</v>
      </c>
      <c r="M9" s="5"/>
      <c r="N9" s="5"/>
      <c r="O9" s="5"/>
    </row>
    <row r="10" spans="1:15">
      <c r="A10" s="165"/>
      <c r="B10" s="158"/>
      <c r="C10" s="163"/>
      <c r="D10" s="29">
        <v>2.2000000000000002</v>
      </c>
      <c r="E10" s="8" t="s">
        <v>57</v>
      </c>
      <c r="F10" s="5" t="s">
        <v>242</v>
      </c>
      <c r="G10" s="5"/>
      <c r="H10" s="5"/>
      <c r="I10" s="5" t="s">
        <v>242</v>
      </c>
      <c r="J10" s="5"/>
      <c r="K10" s="5"/>
      <c r="L10" s="5" t="s">
        <v>242</v>
      </c>
      <c r="M10" s="5"/>
      <c r="N10" s="5"/>
      <c r="O10" s="5"/>
    </row>
    <row r="11" spans="1:15" ht="16.5" customHeight="1">
      <c r="A11" s="165"/>
      <c r="B11" s="158"/>
      <c r="C11" s="163"/>
      <c r="D11" s="29">
        <v>2.2999999999999998</v>
      </c>
      <c r="E11" s="27" t="s">
        <v>58</v>
      </c>
      <c r="F11" s="5"/>
      <c r="G11" s="5" t="s">
        <v>242</v>
      </c>
      <c r="H11" s="5"/>
      <c r="I11" s="5" t="s">
        <v>242</v>
      </c>
      <c r="J11" s="5"/>
      <c r="K11" s="5"/>
      <c r="L11" s="5"/>
      <c r="M11" s="5"/>
      <c r="N11" s="5"/>
      <c r="O11" s="5" t="s">
        <v>242</v>
      </c>
    </row>
    <row r="12" spans="1:15">
      <c r="A12" s="165"/>
      <c r="B12" s="158"/>
      <c r="C12" s="163"/>
      <c r="D12" s="29">
        <v>2.4</v>
      </c>
      <c r="E12" s="8" t="s">
        <v>59</v>
      </c>
      <c r="F12" s="5"/>
      <c r="G12" s="5" t="s">
        <v>242</v>
      </c>
      <c r="H12" s="5"/>
      <c r="I12" s="5"/>
      <c r="J12" s="5" t="s">
        <v>242</v>
      </c>
      <c r="K12" s="5"/>
      <c r="L12" s="5"/>
      <c r="M12" s="5"/>
      <c r="N12" s="5"/>
      <c r="O12" s="5"/>
    </row>
    <row r="13" spans="1:15" ht="16.5" customHeight="1">
      <c r="A13" s="165"/>
      <c r="B13" s="158"/>
      <c r="C13" s="163"/>
      <c r="D13" s="29">
        <v>2.5</v>
      </c>
      <c r="E13" s="27" t="s">
        <v>60</v>
      </c>
      <c r="F13" s="5" t="s">
        <v>242</v>
      </c>
      <c r="G13" s="5"/>
      <c r="H13" s="5"/>
      <c r="I13" s="5" t="s">
        <v>242</v>
      </c>
      <c r="J13" s="5"/>
      <c r="K13" s="5"/>
      <c r="L13" s="5" t="s">
        <v>242</v>
      </c>
      <c r="M13" s="5"/>
      <c r="N13" s="5"/>
      <c r="O13" s="5"/>
    </row>
    <row r="14" spans="1:15" ht="17">
      <c r="A14" s="165"/>
      <c r="B14" s="158"/>
      <c r="C14" s="164"/>
      <c r="D14" s="29">
        <v>2.6</v>
      </c>
      <c r="E14" s="27" t="s">
        <v>61</v>
      </c>
      <c r="F14" s="5"/>
      <c r="G14" s="5" t="s">
        <v>242</v>
      </c>
      <c r="H14" s="5"/>
      <c r="I14" s="5"/>
      <c r="J14" s="5"/>
      <c r="K14" s="5"/>
      <c r="L14" s="5"/>
      <c r="M14" s="5" t="s">
        <v>242</v>
      </c>
      <c r="N14" s="5" t="s">
        <v>242</v>
      </c>
      <c r="O14" s="5"/>
    </row>
    <row r="15" spans="1:15" ht="17">
      <c r="A15" s="165">
        <v>3</v>
      </c>
      <c r="B15" s="158">
        <v>3</v>
      </c>
      <c r="C15" s="162" t="s">
        <v>62</v>
      </c>
      <c r="D15" s="29">
        <v>3.1</v>
      </c>
      <c r="E15" s="27" t="s">
        <v>68</v>
      </c>
      <c r="F15" s="5"/>
      <c r="G15" s="5"/>
      <c r="H15" s="5" t="s">
        <v>242</v>
      </c>
      <c r="I15" s="5" t="s">
        <v>242</v>
      </c>
      <c r="J15" s="5"/>
      <c r="K15" s="5"/>
      <c r="L15" s="5" t="s">
        <v>242</v>
      </c>
      <c r="M15" s="5"/>
      <c r="N15" s="5"/>
      <c r="O15" s="5"/>
    </row>
    <row r="16" spans="1:15" ht="17">
      <c r="A16" s="165"/>
      <c r="B16" s="158"/>
      <c r="C16" s="163"/>
      <c r="D16" s="29">
        <v>3.2</v>
      </c>
      <c r="E16" s="27" t="s">
        <v>69</v>
      </c>
      <c r="F16" s="5" t="s">
        <v>242</v>
      </c>
      <c r="G16" s="5"/>
      <c r="H16" s="5" t="s">
        <v>242</v>
      </c>
      <c r="I16" s="5" t="s">
        <v>242</v>
      </c>
      <c r="J16" s="5" t="s">
        <v>242</v>
      </c>
      <c r="K16" s="5"/>
      <c r="L16" s="5" t="s">
        <v>242</v>
      </c>
      <c r="M16" s="5"/>
      <c r="N16" s="5"/>
      <c r="O16" s="5"/>
    </row>
    <row r="17" spans="1:15" ht="17">
      <c r="A17" s="165"/>
      <c r="B17" s="158"/>
      <c r="C17" s="163"/>
      <c r="D17" s="29">
        <v>3.3</v>
      </c>
      <c r="E17" s="27" t="s">
        <v>70</v>
      </c>
      <c r="F17" s="5" t="s">
        <v>242</v>
      </c>
      <c r="G17" s="5"/>
      <c r="H17" s="5" t="s">
        <v>242</v>
      </c>
      <c r="I17" s="5" t="s">
        <v>242</v>
      </c>
      <c r="J17" s="5" t="s">
        <v>242</v>
      </c>
      <c r="K17" s="5"/>
      <c r="L17" s="5" t="s">
        <v>242</v>
      </c>
      <c r="M17" s="5" t="s">
        <v>242</v>
      </c>
      <c r="N17" s="5"/>
      <c r="O17" s="5"/>
    </row>
    <row r="18" spans="1:15" ht="17">
      <c r="A18" s="165"/>
      <c r="B18" s="158"/>
      <c r="C18" s="163"/>
      <c r="D18" s="29">
        <v>3.4</v>
      </c>
      <c r="E18" s="27" t="s">
        <v>71</v>
      </c>
      <c r="F18" s="5" t="s">
        <v>242</v>
      </c>
      <c r="G18" s="5"/>
      <c r="H18" s="5"/>
      <c r="I18" s="5" t="s">
        <v>242</v>
      </c>
      <c r="J18" s="5"/>
      <c r="K18" s="5"/>
      <c r="L18" s="5"/>
      <c r="M18" s="5" t="s">
        <v>242</v>
      </c>
      <c r="N18" s="5"/>
      <c r="O18" s="5"/>
    </row>
    <row r="19" spans="1:15" ht="17">
      <c r="A19" s="165"/>
      <c r="B19" s="158"/>
      <c r="C19" s="163"/>
      <c r="D19" s="29">
        <v>3.5</v>
      </c>
      <c r="E19" s="27" t="s">
        <v>72</v>
      </c>
      <c r="F19" s="5" t="s">
        <v>242</v>
      </c>
      <c r="G19" s="5"/>
      <c r="H19" s="5" t="s">
        <v>242</v>
      </c>
      <c r="I19" s="5" t="s">
        <v>242</v>
      </c>
      <c r="J19" s="5" t="s">
        <v>242</v>
      </c>
      <c r="K19" s="5"/>
      <c r="L19" s="5" t="s">
        <v>242</v>
      </c>
      <c r="M19" s="5" t="s">
        <v>242</v>
      </c>
      <c r="N19" s="5"/>
      <c r="O19" s="5"/>
    </row>
    <row r="20" spans="1:15" ht="15.75" customHeight="1">
      <c r="A20" s="165"/>
      <c r="B20" s="158"/>
      <c r="C20" s="163"/>
      <c r="D20" s="29">
        <v>3.6</v>
      </c>
      <c r="E20" s="27" t="s">
        <v>73</v>
      </c>
      <c r="F20" s="5" t="s">
        <v>242</v>
      </c>
      <c r="G20" s="5"/>
      <c r="H20" s="5" t="s">
        <v>242</v>
      </c>
      <c r="I20" s="5"/>
      <c r="J20" s="5"/>
      <c r="K20" s="5"/>
      <c r="L20" s="5"/>
      <c r="M20" s="5" t="s">
        <v>242</v>
      </c>
      <c r="N20" s="5" t="s">
        <v>242</v>
      </c>
      <c r="O20" s="5"/>
    </row>
    <row r="21" spans="1:15" ht="15" customHeight="1">
      <c r="A21" s="165"/>
      <c r="B21" s="158"/>
      <c r="C21" s="164"/>
      <c r="D21" s="29">
        <v>3.7</v>
      </c>
      <c r="E21" s="7" t="s">
        <v>74</v>
      </c>
      <c r="F21" s="5" t="s">
        <v>242</v>
      </c>
      <c r="G21" s="5"/>
      <c r="H21" s="5"/>
      <c r="I21" s="5" t="s">
        <v>242</v>
      </c>
      <c r="J21" s="5"/>
      <c r="K21" s="5"/>
      <c r="L21" s="5"/>
      <c r="M21" s="5"/>
      <c r="N21" s="5" t="s">
        <v>242</v>
      </c>
      <c r="O21" s="5"/>
    </row>
    <row r="22" spans="1:15" ht="15" customHeight="1">
      <c r="A22" s="159"/>
      <c r="B22" s="158">
        <v>4</v>
      </c>
      <c r="C22" s="162" t="s">
        <v>244</v>
      </c>
      <c r="D22" s="29">
        <v>4.0999999999999996</v>
      </c>
      <c r="E22" s="8" t="s">
        <v>78</v>
      </c>
      <c r="F22" s="5"/>
      <c r="G22" s="5"/>
      <c r="H22" s="5" t="s">
        <v>242</v>
      </c>
      <c r="I22" s="5" t="s">
        <v>242</v>
      </c>
      <c r="J22" s="5"/>
      <c r="K22" s="5"/>
      <c r="L22" s="5"/>
      <c r="M22" s="5"/>
      <c r="N22" s="5"/>
      <c r="O22" s="5"/>
    </row>
    <row r="23" spans="1:15">
      <c r="A23" s="160"/>
      <c r="B23" s="158"/>
      <c r="C23" s="163"/>
      <c r="D23" s="29">
        <v>4.2</v>
      </c>
      <c r="E23" s="8" t="s">
        <v>79</v>
      </c>
      <c r="F23" s="5"/>
      <c r="G23" s="5"/>
      <c r="H23" s="5" t="s">
        <v>242</v>
      </c>
      <c r="I23" s="5" t="s">
        <v>242</v>
      </c>
      <c r="J23" s="5"/>
      <c r="K23" s="5"/>
      <c r="L23" s="5"/>
      <c r="M23" s="5"/>
      <c r="N23" s="5"/>
      <c r="O23" s="5"/>
    </row>
    <row r="24" spans="1:15">
      <c r="A24" s="160"/>
      <c r="B24" s="158"/>
      <c r="C24" s="163"/>
      <c r="D24" s="29">
        <v>4.3</v>
      </c>
      <c r="E24" s="8" t="s">
        <v>80</v>
      </c>
      <c r="F24" s="5" t="s">
        <v>242</v>
      </c>
      <c r="G24" s="5" t="s">
        <v>242</v>
      </c>
      <c r="H24" s="5"/>
      <c r="I24" s="5" t="s">
        <v>242</v>
      </c>
      <c r="J24" s="5"/>
      <c r="K24" s="5" t="s">
        <v>242</v>
      </c>
      <c r="L24" s="5"/>
      <c r="M24" s="5"/>
      <c r="N24" s="5"/>
      <c r="O24" s="5"/>
    </row>
    <row r="25" spans="1:15">
      <c r="A25" s="160"/>
      <c r="B25" s="158"/>
      <c r="C25" s="163"/>
      <c r="D25" s="29">
        <v>4.4000000000000004</v>
      </c>
      <c r="E25" s="8" t="s">
        <v>81</v>
      </c>
      <c r="F25" s="5" t="s">
        <v>242</v>
      </c>
      <c r="G25" s="5"/>
      <c r="H25" s="5"/>
      <c r="I25" s="5" t="s">
        <v>242</v>
      </c>
      <c r="J25" s="5" t="s">
        <v>242</v>
      </c>
      <c r="K25" s="5"/>
      <c r="L25" s="5" t="s">
        <v>242</v>
      </c>
      <c r="M25" s="5"/>
      <c r="N25" s="5"/>
      <c r="O25" s="5"/>
    </row>
    <row r="26" spans="1:15">
      <c r="A26" s="160"/>
      <c r="B26" s="158"/>
      <c r="C26" s="163"/>
      <c r="D26" s="29">
        <v>4.5</v>
      </c>
      <c r="E26" s="8" t="s">
        <v>82</v>
      </c>
      <c r="F26" s="5" t="s">
        <v>242</v>
      </c>
      <c r="G26" s="5"/>
      <c r="H26" s="5"/>
      <c r="I26" s="5"/>
      <c r="J26" s="5"/>
      <c r="K26" s="5"/>
      <c r="L26" s="5"/>
      <c r="M26" s="5"/>
      <c r="N26" s="5"/>
      <c r="O26" s="5"/>
    </row>
    <row r="27" spans="1:15" ht="16.5" customHeight="1">
      <c r="A27" s="160"/>
      <c r="B27" s="158"/>
      <c r="C27" s="163"/>
      <c r="D27" s="29">
        <v>4.5999999999999996</v>
      </c>
      <c r="E27" s="8" t="s">
        <v>83</v>
      </c>
      <c r="F27" s="5" t="s">
        <v>242</v>
      </c>
      <c r="G27" s="5" t="s">
        <v>242</v>
      </c>
      <c r="H27" s="5"/>
      <c r="I27" s="5"/>
      <c r="J27" s="5"/>
      <c r="K27" s="5" t="s">
        <v>242</v>
      </c>
      <c r="L27" s="5"/>
      <c r="M27" s="5" t="s">
        <v>242</v>
      </c>
      <c r="N27" s="5"/>
      <c r="O27" s="5"/>
    </row>
    <row r="28" spans="1:15" ht="15.75" customHeight="1">
      <c r="A28" s="159"/>
      <c r="B28" s="158">
        <v>5</v>
      </c>
      <c r="C28" s="162" t="s">
        <v>84</v>
      </c>
      <c r="D28" s="29">
        <v>5.0999999999999996</v>
      </c>
      <c r="E28" s="27" t="s">
        <v>89</v>
      </c>
      <c r="F28" s="5" t="s">
        <v>242</v>
      </c>
      <c r="G28" s="5" t="s">
        <v>242</v>
      </c>
      <c r="H28" s="5"/>
      <c r="I28" s="5" t="s">
        <v>242</v>
      </c>
      <c r="J28" s="5"/>
      <c r="K28" s="5"/>
      <c r="L28" s="5"/>
      <c r="M28" s="5"/>
      <c r="N28" s="5"/>
      <c r="O28" s="5"/>
    </row>
    <row r="29" spans="1:15" ht="16.5" customHeight="1">
      <c r="A29" s="160"/>
      <c r="B29" s="158"/>
      <c r="C29" s="163"/>
      <c r="D29" s="29">
        <v>5.2</v>
      </c>
      <c r="E29" s="27" t="s">
        <v>90</v>
      </c>
      <c r="F29" s="5"/>
      <c r="G29" s="5" t="s">
        <v>242</v>
      </c>
      <c r="H29" s="5" t="s">
        <v>242</v>
      </c>
      <c r="I29" s="5" t="s">
        <v>242</v>
      </c>
      <c r="J29" s="5"/>
      <c r="K29" s="5"/>
      <c r="L29" s="5"/>
      <c r="M29" s="5" t="s">
        <v>242</v>
      </c>
      <c r="N29" s="5"/>
      <c r="O29" s="5"/>
    </row>
    <row r="30" spans="1:15" ht="33.75" customHeight="1">
      <c r="A30" s="160"/>
      <c r="B30" s="158"/>
      <c r="C30" s="163"/>
      <c r="D30" s="29">
        <v>5.3</v>
      </c>
      <c r="E30" s="27" t="s">
        <v>93</v>
      </c>
      <c r="F30" s="5"/>
      <c r="G30" s="5"/>
      <c r="H30" s="5"/>
      <c r="I30" s="5" t="s">
        <v>242</v>
      </c>
      <c r="J30" s="5"/>
      <c r="K30" s="5"/>
      <c r="L30" s="5"/>
      <c r="M30" s="5"/>
      <c r="N30" s="5"/>
      <c r="O30" s="5"/>
    </row>
    <row r="31" spans="1:15" ht="15" customHeight="1">
      <c r="A31" s="161"/>
      <c r="B31" s="158"/>
      <c r="C31" s="164"/>
      <c r="D31" s="29">
        <v>5.4</v>
      </c>
      <c r="E31" s="27" t="s">
        <v>94</v>
      </c>
      <c r="F31" s="5"/>
      <c r="G31" s="5"/>
      <c r="H31" s="5" t="s">
        <v>242</v>
      </c>
      <c r="I31" s="5"/>
      <c r="J31" s="5"/>
      <c r="K31" s="5" t="s">
        <v>242</v>
      </c>
      <c r="L31" s="5"/>
      <c r="M31" s="5" t="s">
        <v>242</v>
      </c>
      <c r="N31" s="5" t="s">
        <v>242</v>
      </c>
      <c r="O31" s="5"/>
    </row>
    <row r="32" spans="1:15" ht="17.25" customHeight="1">
      <c r="A32" s="165"/>
      <c r="B32" s="158">
        <v>6</v>
      </c>
      <c r="C32" s="162" t="s">
        <v>95</v>
      </c>
      <c r="D32" s="29">
        <v>6.1</v>
      </c>
      <c r="E32" s="27" t="s">
        <v>245</v>
      </c>
      <c r="F32" s="5" t="s">
        <v>242</v>
      </c>
      <c r="G32" s="5"/>
      <c r="H32" s="5"/>
      <c r="I32" s="5" t="s">
        <v>242</v>
      </c>
      <c r="J32" s="5"/>
      <c r="K32" s="5" t="s">
        <v>242</v>
      </c>
      <c r="L32" s="5"/>
      <c r="M32" s="5"/>
      <c r="N32" s="5" t="s">
        <v>242</v>
      </c>
      <c r="O32" s="5"/>
    </row>
    <row r="33" spans="1:15" ht="17">
      <c r="A33" s="165"/>
      <c r="B33" s="158"/>
      <c r="C33" s="163"/>
      <c r="D33" s="29">
        <v>6.2</v>
      </c>
      <c r="E33" s="27" t="s">
        <v>101</v>
      </c>
      <c r="F33" s="5"/>
      <c r="G33" s="5" t="s">
        <v>242</v>
      </c>
      <c r="H33" s="5"/>
      <c r="I33" s="5" t="s">
        <v>242</v>
      </c>
      <c r="J33" s="5"/>
      <c r="K33" s="5"/>
      <c r="L33" s="5"/>
      <c r="M33" s="5"/>
      <c r="N33" s="5"/>
      <c r="O33" s="5"/>
    </row>
    <row r="34" spans="1:15" ht="17">
      <c r="A34" s="165"/>
      <c r="B34" s="158"/>
      <c r="C34" s="163"/>
      <c r="D34" s="29">
        <v>6.3</v>
      </c>
      <c r="E34" s="27" t="s">
        <v>102</v>
      </c>
      <c r="F34" s="5" t="s">
        <v>242</v>
      </c>
      <c r="G34" s="5"/>
      <c r="H34" s="5"/>
      <c r="I34" s="5" t="s">
        <v>242</v>
      </c>
      <c r="J34" s="5"/>
      <c r="K34" s="5"/>
      <c r="L34" s="5"/>
      <c r="M34" s="5" t="s">
        <v>242</v>
      </c>
      <c r="N34" s="5" t="s">
        <v>242</v>
      </c>
      <c r="O34" s="5"/>
    </row>
    <row r="35" spans="1:15" ht="30.75" customHeight="1">
      <c r="A35" s="165"/>
      <c r="B35" s="158"/>
      <c r="C35" s="163"/>
      <c r="D35" s="29">
        <v>6.4</v>
      </c>
      <c r="E35" s="27" t="s">
        <v>104</v>
      </c>
      <c r="F35" s="5" t="s">
        <v>242</v>
      </c>
      <c r="G35" s="5"/>
      <c r="H35" s="5"/>
      <c r="I35" s="5" t="s">
        <v>242</v>
      </c>
      <c r="J35" s="5"/>
      <c r="K35" s="5" t="s">
        <v>242</v>
      </c>
      <c r="L35" s="5"/>
      <c r="M35" s="5" t="s">
        <v>242</v>
      </c>
      <c r="N35" s="5"/>
      <c r="O35" s="5"/>
    </row>
    <row r="36" spans="1:15" ht="17">
      <c r="A36" s="165"/>
      <c r="B36" s="158"/>
      <c r="C36" s="163"/>
      <c r="D36" s="29">
        <v>6.5</v>
      </c>
      <c r="E36" s="27" t="s">
        <v>105</v>
      </c>
      <c r="F36" s="5" t="s">
        <v>242</v>
      </c>
      <c r="G36" s="5"/>
      <c r="H36" s="5" t="s">
        <v>242</v>
      </c>
      <c r="I36" s="5"/>
      <c r="J36" s="5"/>
      <c r="K36" s="5" t="s">
        <v>242</v>
      </c>
      <c r="L36" s="5"/>
      <c r="M36" s="5" t="s">
        <v>242</v>
      </c>
      <c r="N36" s="5" t="s">
        <v>242</v>
      </c>
      <c r="O36" s="5"/>
    </row>
    <row r="37" spans="1:15" ht="15.75" customHeight="1">
      <c r="A37" s="165"/>
      <c r="B37" s="158"/>
      <c r="C37" s="163"/>
      <c r="D37" s="29">
        <v>6.6</v>
      </c>
      <c r="E37" s="27" t="s">
        <v>106</v>
      </c>
      <c r="F37" s="5"/>
      <c r="G37" s="5"/>
      <c r="H37" s="5" t="s">
        <v>242</v>
      </c>
      <c r="I37" s="5" t="s">
        <v>242</v>
      </c>
      <c r="J37" s="5"/>
      <c r="K37" s="5"/>
      <c r="L37" s="5"/>
      <c r="M37" s="5"/>
      <c r="N37" s="5"/>
      <c r="O37" s="5"/>
    </row>
    <row r="38" spans="1:15" ht="26.25" customHeight="1">
      <c r="A38" s="159"/>
      <c r="B38" s="158">
        <v>7</v>
      </c>
      <c r="C38" s="162" t="s">
        <v>107</v>
      </c>
      <c r="D38" s="29">
        <v>7.1</v>
      </c>
      <c r="E38" s="27" t="s">
        <v>112</v>
      </c>
      <c r="F38" s="5" t="s">
        <v>242</v>
      </c>
      <c r="G38" s="5"/>
      <c r="H38" s="5"/>
      <c r="I38" s="5" t="s">
        <v>242</v>
      </c>
      <c r="J38" s="5"/>
      <c r="K38" s="5"/>
      <c r="L38" s="5"/>
      <c r="M38" s="5"/>
      <c r="N38" s="5"/>
      <c r="O38" s="5"/>
    </row>
    <row r="39" spans="1:15" ht="18.75" customHeight="1">
      <c r="A39" s="161"/>
      <c r="B39" s="158"/>
      <c r="C39" s="164"/>
      <c r="D39" s="29">
        <v>7.2</v>
      </c>
      <c r="E39" s="8" t="s">
        <v>115</v>
      </c>
      <c r="F39" s="5" t="s">
        <v>242</v>
      </c>
      <c r="G39" s="5"/>
      <c r="H39" s="5"/>
      <c r="I39" s="5" t="s">
        <v>242</v>
      </c>
      <c r="J39" s="5"/>
      <c r="K39" s="5"/>
      <c r="L39" s="5"/>
      <c r="M39" s="5"/>
      <c r="N39" s="5"/>
      <c r="O39" s="5"/>
    </row>
    <row r="40" spans="1:15" ht="16.5" customHeight="1">
      <c r="A40" s="165"/>
      <c r="B40" s="158">
        <v>8</v>
      </c>
      <c r="C40" s="162" t="s">
        <v>246</v>
      </c>
      <c r="D40" s="29">
        <v>8.1</v>
      </c>
      <c r="E40" s="7" t="s">
        <v>121</v>
      </c>
      <c r="F40" s="5"/>
      <c r="G40" s="5" t="s">
        <v>242</v>
      </c>
      <c r="H40" s="5"/>
      <c r="I40" s="5" t="s">
        <v>242</v>
      </c>
      <c r="J40" s="5"/>
      <c r="K40" s="5"/>
      <c r="L40" s="5"/>
      <c r="M40" s="5"/>
      <c r="N40" s="5"/>
      <c r="O40" s="5" t="s">
        <v>242</v>
      </c>
    </row>
    <row r="41" spans="1:15" ht="16.5" customHeight="1">
      <c r="A41" s="165"/>
      <c r="B41" s="158"/>
      <c r="C41" s="163"/>
      <c r="D41" s="29">
        <v>8.1999999999999993</v>
      </c>
      <c r="E41" s="8" t="s">
        <v>122</v>
      </c>
      <c r="F41" s="5"/>
      <c r="G41" s="5" t="s">
        <v>242</v>
      </c>
      <c r="H41" s="5"/>
      <c r="I41" s="5" t="s">
        <v>242</v>
      </c>
      <c r="J41" s="5"/>
      <c r="K41" s="5"/>
      <c r="L41" s="5"/>
      <c r="M41" s="5"/>
      <c r="N41" s="5"/>
      <c r="O41" s="5" t="s">
        <v>242</v>
      </c>
    </row>
    <row r="42" spans="1:15" ht="16.5" customHeight="1">
      <c r="A42" s="165"/>
      <c r="B42" s="158"/>
      <c r="C42" s="163"/>
      <c r="D42" s="29">
        <v>8.3000000000000007</v>
      </c>
      <c r="E42" s="27" t="s">
        <v>123</v>
      </c>
      <c r="F42" s="5"/>
      <c r="G42" s="5" t="s">
        <v>242</v>
      </c>
      <c r="H42" s="5"/>
      <c r="I42" s="5" t="s">
        <v>242</v>
      </c>
      <c r="J42" s="5"/>
      <c r="K42" s="5"/>
      <c r="L42" s="5"/>
      <c r="M42" s="5"/>
      <c r="N42" s="5"/>
      <c r="O42" s="5"/>
    </row>
    <row r="43" spans="1:15" ht="51">
      <c r="A43" s="165"/>
      <c r="B43" s="158"/>
      <c r="C43" s="164"/>
      <c r="D43" s="29">
        <v>8.4</v>
      </c>
      <c r="E43" s="27" t="s">
        <v>124</v>
      </c>
      <c r="F43" s="5"/>
      <c r="G43" s="5" t="s">
        <v>242</v>
      </c>
      <c r="H43" s="5"/>
      <c r="I43" s="5" t="s">
        <v>242</v>
      </c>
      <c r="J43" s="5"/>
      <c r="K43" s="5"/>
      <c r="L43" s="5"/>
      <c r="M43" s="5"/>
      <c r="N43" s="5"/>
      <c r="O43" s="5"/>
    </row>
    <row r="44" spans="1:15" ht="17">
      <c r="A44" s="165"/>
      <c r="B44" s="158">
        <v>9</v>
      </c>
      <c r="C44" s="162" t="s">
        <v>247</v>
      </c>
      <c r="D44" s="29">
        <v>9.1</v>
      </c>
      <c r="E44" s="27" t="s">
        <v>248</v>
      </c>
      <c r="F44" s="5" t="s">
        <v>242</v>
      </c>
      <c r="G44" s="5"/>
      <c r="H44" s="5"/>
      <c r="I44" s="5"/>
      <c r="J44" s="5"/>
      <c r="K44" s="5" t="s">
        <v>242</v>
      </c>
      <c r="L44" s="5"/>
      <c r="M44" s="5"/>
      <c r="N44" s="5"/>
      <c r="O44" s="5"/>
    </row>
    <row r="45" spans="1:15" ht="17">
      <c r="A45" s="165"/>
      <c r="B45" s="158"/>
      <c r="C45" s="163"/>
      <c r="D45" s="29">
        <v>9.1999999999999993</v>
      </c>
      <c r="E45" s="7" t="s">
        <v>249</v>
      </c>
      <c r="F45" s="5" t="s">
        <v>242</v>
      </c>
      <c r="G45" s="5"/>
      <c r="H45" s="5"/>
      <c r="I45" s="5" t="s">
        <v>242</v>
      </c>
      <c r="J45" s="5"/>
      <c r="K45" s="5"/>
      <c r="L45" s="5"/>
      <c r="M45" s="5" t="s">
        <v>242</v>
      </c>
      <c r="N45" s="5"/>
      <c r="O45" s="5"/>
    </row>
    <row r="46" spans="1:15" ht="17.25" customHeight="1">
      <c r="A46" s="165"/>
      <c r="B46" s="158"/>
      <c r="C46" s="163"/>
      <c r="D46" s="29">
        <v>9.3000000000000007</v>
      </c>
      <c r="E46" s="27" t="s">
        <v>132</v>
      </c>
      <c r="F46" s="5" t="s">
        <v>242</v>
      </c>
      <c r="G46" s="5"/>
      <c r="H46" s="5"/>
      <c r="I46" s="5"/>
      <c r="J46" s="5"/>
      <c r="K46" s="5" t="s">
        <v>242</v>
      </c>
      <c r="L46" s="5"/>
      <c r="M46" s="5" t="s">
        <v>242</v>
      </c>
      <c r="N46" s="5"/>
      <c r="O46" s="5"/>
    </row>
    <row r="47" spans="1:15" ht="17.25" customHeight="1">
      <c r="A47" s="165"/>
      <c r="B47" s="158"/>
      <c r="C47" s="164"/>
      <c r="D47" s="29">
        <v>9.4</v>
      </c>
      <c r="E47" s="32" t="s">
        <v>133</v>
      </c>
      <c r="F47" s="11"/>
      <c r="G47" s="11" t="s">
        <v>242</v>
      </c>
      <c r="H47" s="11"/>
      <c r="I47" s="11"/>
      <c r="J47" s="11"/>
      <c r="K47" s="11"/>
      <c r="L47" s="11"/>
      <c r="M47" s="11"/>
      <c r="N47" s="11" t="s">
        <v>242</v>
      </c>
      <c r="O47" s="11"/>
    </row>
    <row r="48" spans="1:15" ht="15.75" customHeight="1">
      <c r="A48" s="165"/>
      <c r="B48" s="158">
        <v>10</v>
      </c>
      <c r="C48" s="162" t="s">
        <v>134</v>
      </c>
      <c r="D48" s="29">
        <v>10.1</v>
      </c>
      <c r="E48" s="27" t="s">
        <v>138</v>
      </c>
      <c r="F48" s="11"/>
      <c r="G48" s="11"/>
      <c r="H48" s="11"/>
      <c r="I48" s="11"/>
      <c r="J48" s="11"/>
      <c r="K48" s="11"/>
      <c r="L48" s="11"/>
      <c r="M48" s="11"/>
      <c r="N48" s="11"/>
      <c r="O48" s="11"/>
    </row>
    <row r="49" spans="1:18" ht="15" customHeight="1">
      <c r="A49" s="165"/>
      <c r="B49" s="158"/>
      <c r="C49" s="163"/>
      <c r="D49" s="29">
        <v>10.199999999999999</v>
      </c>
      <c r="E49" s="27" t="s">
        <v>250</v>
      </c>
      <c r="F49" s="11"/>
      <c r="G49" s="11"/>
      <c r="H49" s="11"/>
      <c r="I49" s="11"/>
      <c r="J49" s="11"/>
      <c r="K49" s="11"/>
      <c r="L49" s="11"/>
      <c r="M49" s="11"/>
      <c r="N49" s="11"/>
      <c r="O49" s="11"/>
    </row>
    <row r="50" spans="1:18" ht="17">
      <c r="A50" s="165"/>
      <c r="B50" s="158"/>
      <c r="C50" s="163"/>
      <c r="D50" s="29">
        <v>10.3</v>
      </c>
      <c r="E50" s="27" t="s">
        <v>140</v>
      </c>
      <c r="F50" s="5"/>
      <c r="G50" s="5"/>
      <c r="H50" s="5"/>
      <c r="I50" s="5"/>
      <c r="J50" s="5"/>
      <c r="K50" s="5"/>
      <c r="L50" s="5"/>
      <c r="M50" s="5"/>
      <c r="N50" s="5"/>
      <c r="O50" s="5"/>
    </row>
    <row r="51" spans="1:18" ht="17">
      <c r="A51" s="165"/>
      <c r="B51" s="158"/>
      <c r="C51" s="163"/>
      <c r="D51" s="29">
        <v>10.4</v>
      </c>
      <c r="E51" s="27" t="s">
        <v>141</v>
      </c>
      <c r="F51" s="5"/>
      <c r="G51" s="5"/>
      <c r="H51" s="5"/>
      <c r="I51" s="5"/>
      <c r="J51" s="5"/>
      <c r="K51" s="5"/>
      <c r="L51" s="5"/>
      <c r="M51" s="5"/>
      <c r="N51" s="5"/>
      <c r="O51" s="5"/>
    </row>
    <row r="52" spans="1:18" ht="17">
      <c r="A52" s="165"/>
      <c r="B52" s="158"/>
      <c r="C52" s="164"/>
      <c r="D52" s="29">
        <v>10.5</v>
      </c>
      <c r="E52" s="27" t="s">
        <v>142</v>
      </c>
      <c r="F52" s="5"/>
      <c r="G52" s="5"/>
      <c r="H52" s="5"/>
      <c r="I52" s="5"/>
      <c r="J52" s="5"/>
      <c r="K52" s="5"/>
      <c r="L52" s="5"/>
      <c r="M52" s="5"/>
      <c r="N52" s="5"/>
      <c r="O52" s="5"/>
    </row>
    <row r="53" spans="1:18" ht="31.5" customHeight="1">
      <c r="A53" s="59"/>
      <c r="B53" s="152">
        <v>11</v>
      </c>
      <c r="C53" s="154" t="s">
        <v>143</v>
      </c>
      <c r="D53" s="29">
        <v>11.1</v>
      </c>
      <c r="E53" s="27" t="s">
        <v>147</v>
      </c>
      <c r="F53" s="5"/>
      <c r="G53" s="5" t="s">
        <v>242</v>
      </c>
      <c r="H53" s="5"/>
      <c r="I53" s="5" t="s">
        <v>242</v>
      </c>
      <c r="J53" s="5"/>
      <c r="K53" s="5"/>
      <c r="L53" s="5" t="s">
        <v>242</v>
      </c>
      <c r="M53" s="5"/>
      <c r="N53" s="5"/>
      <c r="O53" s="5"/>
    </row>
    <row r="54" spans="1:18" ht="34">
      <c r="A54" s="57"/>
      <c r="B54" s="156"/>
      <c r="C54" s="157"/>
      <c r="D54" s="29">
        <v>11.2</v>
      </c>
      <c r="E54" s="27" t="s">
        <v>148</v>
      </c>
      <c r="F54" s="5" t="s">
        <v>242</v>
      </c>
      <c r="G54" s="5" t="s">
        <v>242</v>
      </c>
      <c r="H54" s="5"/>
      <c r="I54" s="5" t="s">
        <v>242</v>
      </c>
      <c r="J54" s="5"/>
      <c r="K54" s="5"/>
      <c r="L54" s="5" t="s">
        <v>242</v>
      </c>
      <c r="M54" s="5"/>
      <c r="N54" s="5"/>
      <c r="O54" s="5"/>
    </row>
    <row r="55" spans="1:18" ht="17">
      <c r="A55" s="57"/>
      <c r="B55" s="153"/>
      <c r="C55" s="155"/>
      <c r="D55" s="29">
        <v>11.3</v>
      </c>
      <c r="E55" s="27" t="s">
        <v>149</v>
      </c>
      <c r="F55" s="5" t="s">
        <v>242</v>
      </c>
      <c r="G55" s="5"/>
      <c r="H55" s="5"/>
      <c r="I55" s="5" t="s">
        <v>242</v>
      </c>
      <c r="J55" s="5"/>
      <c r="K55" s="5"/>
      <c r="L55" s="5"/>
      <c r="M55" s="5"/>
      <c r="N55" s="5"/>
      <c r="O55" s="5"/>
    </row>
    <row r="56" spans="1:18" ht="24" customHeight="1">
      <c r="A56" s="57"/>
      <c r="B56" s="56">
        <v>12</v>
      </c>
      <c r="C56" s="23" t="s">
        <v>150</v>
      </c>
      <c r="D56" s="29">
        <v>12.1</v>
      </c>
      <c r="E56" s="7" t="s">
        <v>155</v>
      </c>
      <c r="F56" s="5" t="s">
        <v>242</v>
      </c>
      <c r="G56" s="5"/>
      <c r="H56" s="5"/>
      <c r="I56" s="5" t="s">
        <v>242</v>
      </c>
      <c r="J56" s="5"/>
      <c r="K56" s="5"/>
      <c r="L56" s="5" t="s">
        <v>242</v>
      </c>
      <c r="M56" s="5"/>
      <c r="N56" s="5"/>
      <c r="O56" s="5"/>
    </row>
    <row r="57" spans="1:18" ht="34">
      <c r="A57" s="13"/>
      <c r="B57" s="56">
        <v>13</v>
      </c>
      <c r="C57" s="24" t="s">
        <v>156</v>
      </c>
      <c r="D57" s="29">
        <v>13.1</v>
      </c>
      <c r="E57" s="7" t="s">
        <v>160</v>
      </c>
      <c r="F57" s="5"/>
      <c r="G57" s="5"/>
      <c r="H57" s="5"/>
      <c r="I57" s="5" t="s">
        <v>242</v>
      </c>
      <c r="J57" s="5"/>
      <c r="K57" s="5"/>
      <c r="L57" s="5"/>
      <c r="M57" s="5"/>
      <c r="N57" s="5"/>
      <c r="O57" s="5"/>
    </row>
    <row r="58" spans="1:18" ht="34">
      <c r="A58" s="58"/>
      <c r="B58" s="56">
        <v>14</v>
      </c>
      <c r="C58" s="25" t="s">
        <v>162</v>
      </c>
      <c r="D58" s="29">
        <v>14.1</v>
      </c>
      <c r="E58" s="7" t="s">
        <v>251</v>
      </c>
      <c r="F58" s="5"/>
      <c r="G58" s="5"/>
      <c r="H58" s="5" t="s">
        <v>242</v>
      </c>
      <c r="I58" s="5"/>
      <c r="J58" s="5"/>
      <c r="K58" s="5"/>
      <c r="L58" s="5"/>
      <c r="M58" s="5" t="s">
        <v>242</v>
      </c>
      <c r="N58" s="5"/>
      <c r="O58" s="5"/>
    </row>
    <row r="59" spans="1:18" ht="17">
      <c r="A59" s="159"/>
      <c r="B59" s="158">
        <v>15</v>
      </c>
      <c r="C59" s="162" t="s">
        <v>252</v>
      </c>
      <c r="D59" s="29">
        <v>15.1</v>
      </c>
      <c r="E59" s="7" t="s">
        <v>173</v>
      </c>
      <c r="F59" s="2" t="s">
        <v>242</v>
      </c>
      <c r="G59" s="2"/>
      <c r="H59" s="2"/>
      <c r="I59" s="2" t="s">
        <v>242</v>
      </c>
      <c r="J59" s="2" t="s">
        <v>242</v>
      </c>
      <c r="K59" s="2"/>
      <c r="L59" s="2"/>
      <c r="M59" s="2"/>
      <c r="N59" s="2"/>
      <c r="O59" s="2"/>
    </row>
    <row r="60" spans="1:18" ht="17">
      <c r="A60" s="160"/>
      <c r="B60" s="158"/>
      <c r="C60" s="163"/>
      <c r="D60" s="29">
        <v>15.2</v>
      </c>
      <c r="E60" s="7" t="s">
        <v>174</v>
      </c>
      <c r="F60" s="2" t="s">
        <v>242</v>
      </c>
      <c r="G60" s="2"/>
      <c r="H60" s="2"/>
      <c r="I60" s="2" t="s">
        <v>242</v>
      </c>
      <c r="J60" s="2"/>
      <c r="K60" s="2"/>
      <c r="L60" s="2"/>
      <c r="M60" s="2"/>
      <c r="N60" s="2"/>
      <c r="O60" s="2" t="s">
        <v>242</v>
      </c>
      <c r="P60" s="12"/>
      <c r="Q60" s="12"/>
      <c r="R60" s="12"/>
    </row>
    <row r="61" spans="1:18" ht="17">
      <c r="A61" s="161"/>
      <c r="B61" s="158"/>
      <c r="C61" s="164"/>
      <c r="D61" s="29">
        <v>15.3</v>
      </c>
      <c r="E61" s="7" t="s">
        <v>175</v>
      </c>
      <c r="F61" s="2" t="s">
        <v>242</v>
      </c>
      <c r="G61" s="2"/>
      <c r="H61" s="2"/>
      <c r="I61" s="2" t="s">
        <v>242</v>
      </c>
      <c r="J61" s="2"/>
      <c r="K61" s="2"/>
      <c r="L61" s="2"/>
      <c r="M61" s="2"/>
      <c r="N61" s="2"/>
      <c r="O61" s="2"/>
      <c r="P61" s="12"/>
      <c r="Q61" s="12"/>
      <c r="R61" s="12"/>
    </row>
    <row r="62" spans="1:18" ht="17">
      <c r="A62" s="159"/>
      <c r="B62" s="158">
        <v>16</v>
      </c>
      <c r="C62" s="162" t="s">
        <v>176</v>
      </c>
      <c r="D62" s="29">
        <v>16.100000000000001</v>
      </c>
      <c r="E62" s="7" t="s">
        <v>180</v>
      </c>
      <c r="F62" s="2"/>
      <c r="G62" s="2" t="s">
        <v>242</v>
      </c>
      <c r="H62" s="2"/>
      <c r="I62" s="2" t="s">
        <v>242</v>
      </c>
      <c r="J62" s="2"/>
      <c r="K62" s="2"/>
      <c r="L62" s="2"/>
      <c r="M62" s="2"/>
      <c r="N62" s="2"/>
      <c r="O62" s="2" t="s">
        <v>242</v>
      </c>
      <c r="P62" s="12"/>
      <c r="Q62" s="12"/>
      <c r="R62" s="12"/>
    </row>
    <row r="63" spans="1:18" ht="17">
      <c r="A63" s="160"/>
      <c r="B63" s="158"/>
      <c r="C63" s="163"/>
      <c r="D63" s="29">
        <v>16.2</v>
      </c>
      <c r="E63" s="7" t="s">
        <v>181</v>
      </c>
      <c r="F63" s="2" t="s">
        <v>242</v>
      </c>
      <c r="G63" s="2" t="s">
        <v>242</v>
      </c>
      <c r="H63" s="2"/>
      <c r="I63" s="2" t="s">
        <v>242</v>
      </c>
      <c r="J63" s="2" t="s">
        <v>242</v>
      </c>
      <c r="K63" s="2"/>
      <c r="L63" s="2"/>
      <c r="M63" s="2"/>
      <c r="N63" s="2"/>
      <c r="O63" s="2"/>
      <c r="P63" s="12"/>
      <c r="Q63" s="12"/>
      <c r="R63" s="12"/>
    </row>
    <row r="64" spans="1:18" ht="17">
      <c r="A64" s="160"/>
      <c r="B64" s="158"/>
      <c r="C64" s="163"/>
      <c r="D64" s="29">
        <v>16.3</v>
      </c>
      <c r="E64" s="7" t="s">
        <v>182</v>
      </c>
      <c r="F64" s="2"/>
      <c r="G64" s="2" t="s">
        <v>242</v>
      </c>
      <c r="H64" s="2"/>
      <c r="I64" s="2" t="s">
        <v>242</v>
      </c>
      <c r="J64" s="2"/>
      <c r="K64" s="2"/>
      <c r="L64" s="2"/>
      <c r="M64" s="2"/>
      <c r="N64" s="2"/>
      <c r="O64" s="2" t="s">
        <v>242</v>
      </c>
      <c r="P64" s="12"/>
      <c r="Q64" s="12"/>
      <c r="R64" s="12"/>
    </row>
    <row r="65" spans="1:18" ht="17">
      <c r="A65" s="161"/>
      <c r="B65" s="158"/>
      <c r="C65" s="164"/>
      <c r="D65" s="29">
        <v>16.399999999999999</v>
      </c>
      <c r="E65" s="7" t="s">
        <v>183</v>
      </c>
      <c r="F65" s="2"/>
      <c r="G65" s="2" t="s">
        <v>242</v>
      </c>
      <c r="H65" s="2"/>
      <c r="I65" s="2" t="s">
        <v>242</v>
      </c>
      <c r="J65" s="2"/>
      <c r="K65" s="2"/>
      <c r="L65" s="2"/>
      <c r="M65" s="2"/>
      <c r="N65" s="2"/>
      <c r="O65" s="2" t="s">
        <v>242</v>
      </c>
      <c r="P65" s="12"/>
      <c r="Q65" s="12"/>
      <c r="R65" s="12"/>
    </row>
    <row r="66" spans="1:18" ht="17">
      <c r="A66" s="159"/>
      <c r="B66" s="158">
        <v>17</v>
      </c>
      <c r="C66" s="162" t="s">
        <v>184</v>
      </c>
      <c r="D66" s="29">
        <v>17.100000000000001</v>
      </c>
      <c r="E66" s="7" t="s">
        <v>187</v>
      </c>
      <c r="F66" s="2" t="s">
        <v>242</v>
      </c>
      <c r="G66" s="2"/>
      <c r="H66" s="2"/>
      <c r="I66" s="2" t="s">
        <v>242</v>
      </c>
      <c r="J66" s="2" t="s">
        <v>242</v>
      </c>
      <c r="K66" s="2" t="s">
        <v>242</v>
      </c>
      <c r="L66" s="2"/>
      <c r="M66" s="2" t="s">
        <v>242</v>
      </c>
      <c r="N66" s="2"/>
      <c r="O66" s="2"/>
      <c r="P66" s="12"/>
      <c r="Q66" s="12"/>
      <c r="R66" s="12"/>
    </row>
    <row r="67" spans="1:18" ht="17">
      <c r="A67" s="160"/>
      <c r="B67" s="158"/>
      <c r="C67" s="163"/>
      <c r="D67" s="29">
        <v>17.2</v>
      </c>
      <c r="E67" s="7" t="s">
        <v>188</v>
      </c>
      <c r="F67" s="2" t="s">
        <v>242</v>
      </c>
      <c r="G67" s="2"/>
      <c r="H67" s="2"/>
      <c r="I67" s="2" t="s">
        <v>242</v>
      </c>
      <c r="J67" s="2" t="s">
        <v>242</v>
      </c>
      <c r="K67" s="2"/>
      <c r="L67" s="2"/>
      <c r="M67" s="2"/>
      <c r="N67" s="2"/>
      <c r="O67" s="2"/>
      <c r="P67" s="12"/>
      <c r="Q67" s="12"/>
      <c r="R67" s="12"/>
    </row>
    <row r="68" spans="1:18" ht="17">
      <c r="A68" s="160"/>
      <c r="B68" s="158"/>
      <c r="C68" s="163"/>
      <c r="D68" s="29">
        <v>17.3</v>
      </c>
      <c r="E68" s="7" t="s">
        <v>189</v>
      </c>
      <c r="F68" s="2" t="s">
        <v>242</v>
      </c>
      <c r="G68" s="2"/>
      <c r="H68" s="2"/>
      <c r="I68" s="2" t="s">
        <v>242</v>
      </c>
      <c r="J68" s="2"/>
      <c r="K68" s="2"/>
      <c r="L68" s="2"/>
      <c r="M68" s="2"/>
      <c r="N68" s="2" t="s">
        <v>242</v>
      </c>
      <c r="O68" s="2"/>
      <c r="P68" s="12"/>
      <c r="Q68" s="12"/>
      <c r="R68" s="12"/>
    </row>
    <row r="69" spans="1:18" ht="17">
      <c r="A69" s="160"/>
      <c r="B69" s="158"/>
      <c r="C69" s="163"/>
      <c r="D69" s="29">
        <v>17.399999999999999</v>
      </c>
      <c r="E69" s="7" t="s">
        <v>190</v>
      </c>
      <c r="F69" s="2" t="s">
        <v>242</v>
      </c>
      <c r="G69" s="2"/>
      <c r="H69" s="2"/>
      <c r="I69" s="2" t="s">
        <v>242</v>
      </c>
      <c r="J69" s="2"/>
      <c r="K69" s="2"/>
      <c r="L69" s="2"/>
      <c r="M69" s="2" t="s">
        <v>242</v>
      </c>
      <c r="N69" s="2"/>
      <c r="O69" s="2"/>
      <c r="P69" s="12"/>
      <c r="Q69" s="12"/>
      <c r="R69" s="12"/>
    </row>
    <row r="70" spans="1:18" ht="17">
      <c r="A70" s="160"/>
      <c r="B70" s="158"/>
      <c r="C70" s="163"/>
      <c r="D70" s="29">
        <v>17.5</v>
      </c>
      <c r="E70" s="7" t="s">
        <v>191</v>
      </c>
      <c r="F70" s="2"/>
      <c r="G70" s="2" t="s">
        <v>242</v>
      </c>
      <c r="H70" s="2"/>
      <c r="I70" s="2" t="s">
        <v>242</v>
      </c>
      <c r="J70" s="2"/>
      <c r="K70" s="2"/>
      <c r="L70" s="2" t="s">
        <v>242</v>
      </c>
      <c r="M70" s="2"/>
      <c r="N70" s="2"/>
      <c r="O70" s="2" t="s">
        <v>242</v>
      </c>
      <c r="P70" s="12"/>
      <c r="Q70" s="12"/>
      <c r="R70" s="12"/>
    </row>
    <row r="71" spans="1:18" ht="17">
      <c r="A71" s="160"/>
      <c r="B71" s="158"/>
      <c r="C71" s="163"/>
      <c r="D71" s="29">
        <v>17.600000000000001</v>
      </c>
      <c r="E71" s="7" t="s">
        <v>253</v>
      </c>
      <c r="F71" s="2"/>
      <c r="G71" s="2" t="s">
        <v>242</v>
      </c>
      <c r="H71" s="2"/>
      <c r="I71" s="2"/>
      <c r="J71" s="2"/>
      <c r="K71" s="2" t="s">
        <v>242</v>
      </c>
      <c r="L71" s="2" t="s">
        <v>242</v>
      </c>
      <c r="M71" s="2"/>
      <c r="N71" s="2" t="s">
        <v>242</v>
      </c>
      <c r="O71" s="2"/>
      <c r="P71" s="12"/>
      <c r="Q71" s="12"/>
      <c r="R71" s="12"/>
    </row>
    <row r="72" spans="1:18" ht="17">
      <c r="A72" s="161"/>
      <c r="B72" s="158"/>
      <c r="C72" s="164"/>
      <c r="D72" s="29">
        <v>17.7</v>
      </c>
      <c r="E72" s="7" t="s">
        <v>193</v>
      </c>
      <c r="F72" s="2" t="s">
        <v>242</v>
      </c>
      <c r="G72" s="2"/>
      <c r="H72" s="2"/>
      <c r="I72" s="2" t="s">
        <v>242</v>
      </c>
      <c r="J72" s="2" t="s">
        <v>242</v>
      </c>
      <c r="K72" s="2" t="s">
        <v>242</v>
      </c>
      <c r="L72" s="2" t="s">
        <v>242</v>
      </c>
      <c r="M72" s="2"/>
      <c r="N72" s="2"/>
      <c r="O72" s="2"/>
      <c r="P72" s="12"/>
      <c r="Q72" s="12"/>
      <c r="R72" s="12"/>
    </row>
    <row r="73" spans="1:18">
      <c r="A73" s="59"/>
      <c r="B73" s="152">
        <v>18</v>
      </c>
      <c r="C73" s="154" t="s">
        <v>194</v>
      </c>
      <c r="D73" s="29">
        <v>18.100000000000001</v>
      </c>
      <c r="E73" s="33" t="s">
        <v>199</v>
      </c>
      <c r="F73" s="2"/>
      <c r="G73" s="2" t="s">
        <v>242</v>
      </c>
      <c r="H73" s="2"/>
      <c r="I73" s="2" t="s">
        <v>242</v>
      </c>
      <c r="J73" s="2" t="s">
        <v>242</v>
      </c>
      <c r="K73" s="2"/>
      <c r="L73" s="2" t="s">
        <v>242</v>
      </c>
      <c r="M73" s="2"/>
      <c r="N73" s="2"/>
      <c r="O73" s="2" t="s">
        <v>242</v>
      </c>
      <c r="P73" s="12"/>
      <c r="Q73" s="12"/>
      <c r="R73" s="12"/>
    </row>
    <row r="74" spans="1:18" ht="46.5" customHeight="1">
      <c r="A74" s="59"/>
      <c r="B74" s="153"/>
      <c r="C74" s="155"/>
      <c r="D74" s="29">
        <v>18.2</v>
      </c>
      <c r="E74" s="49" t="s">
        <v>200</v>
      </c>
      <c r="F74" s="14" t="s">
        <v>242</v>
      </c>
      <c r="G74" s="14"/>
      <c r="H74" s="14"/>
      <c r="I74" s="14" t="s">
        <v>242</v>
      </c>
      <c r="J74" s="14" t="s">
        <v>242</v>
      </c>
      <c r="K74" s="14"/>
      <c r="L74" s="14" t="s">
        <v>242</v>
      </c>
      <c r="M74" s="14" t="s">
        <v>242</v>
      </c>
      <c r="N74" s="14"/>
      <c r="O74" s="14"/>
      <c r="P74" s="12"/>
      <c r="Q74" s="12"/>
      <c r="R74" s="12"/>
    </row>
    <row r="75" spans="1:18">
      <c r="A75" s="59"/>
      <c r="B75" s="152">
        <v>19</v>
      </c>
      <c r="C75" s="154" t="s">
        <v>201</v>
      </c>
      <c r="D75" s="29">
        <v>19.100000000000001</v>
      </c>
      <c r="E75" s="34" t="s">
        <v>205</v>
      </c>
      <c r="F75" s="14"/>
      <c r="G75" s="14" t="s">
        <v>242</v>
      </c>
      <c r="H75" s="14"/>
      <c r="I75" s="14" t="s">
        <v>242</v>
      </c>
      <c r="J75" s="14"/>
      <c r="K75" s="14"/>
      <c r="L75" s="14" t="s">
        <v>242</v>
      </c>
      <c r="M75" s="14"/>
      <c r="N75" s="14"/>
      <c r="O75" s="14" t="s">
        <v>242</v>
      </c>
      <c r="P75" s="12"/>
      <c r="Q75" s="12"/>
      <c r="R75" s="12"/>
    </row>
    <row r="76" spans="1:18">
      <c r="A76" s="59"/>
      <c r="B76" s="156"/>
      <c r="C76" s="157"/>
      <c r="D76" s="29">
        <v>19.2</v>
      </c>
      <c r="E76" s="34" t="s">
        <v>206</v>
      </c>
      <c r="F76" s="14" t="s">
        <v>242</v>
      </c>
      <c r="G76" s="14"/>
      <c r="H76" s="14"/>
      <c r="I76" s="14" t="s">
        <v>242</v>
      </c>
      <c r="J76" s="14"/>
      <c r="K76" s="14" t="s">
        <v>242</v>
      </c>
      <c r="L76" s="14" t="s">
        <v>242</v>
      </c>
      <c r="M76" s="14"/>
      <c r="N76" s="14"/>
      <c r="O76" s="14"/>
      <c r="P76" s="12"/>
      <c r="Q76" s="12"/>
      <c r="R76" s="12"/>
    </row>
    <row r="77" spans="1:18" ht="34">
      <c r="A77" s="59"/>
      <c r="B77" s="153"/>
      <c r="C77" s="155"/>
      <c r="D77" s="29">
        <v>19.3</v>
      </c>
      <c r="E77" s="49" t="s">
        <v>207</v>
      </c>
      <c r="F77" s="14" t="s">
        <v>242</v>
      </c>
      <c r="G77" s="14"/>
      <c r="H77" s="14"/>
      <c r="I77" s="14" t="s">
        <v>242</v>
      </c>
      <c r="J77" s="14"/>
      <c r="K77" s="14" t="s">
        <v>242</v>
      </c>
      <c r="L77" s="14" t="s">
        <v>242</v>
      </c>
      <c r="M77" s="14"/>
      <c r="N77" s="14"/>
      <c r="O77" s="14"/>
      <c r="P77" s="12"/>
      <c r="Q77" s="12"/>
      <c r="R77" s="12"/>
    </row>
    <row r="78" spans="1:18" ht="34">
      <c r="A78" s="59"/>
      <c r="B78" s="152">
        <v>20</v>
      </c>
      <c r="C78" s="154" t="s">
        <v>208</v>
      </c>
      <c r="D78" s="29">
        <v>20.100000000000001</v>
      </c>
      <c r="E78" s="50" t="s">
        <v>212</v>
      </c>
      <c r="F78" s="2" t="s">
        <v>242</v>
      </c>
      <c r="G78" s="2" t="s">
        <v>242</v>
      </c>
      <c r="H78" s="2"/>
      <c r="I78" s="2" t="s">
        <v>242</v>
      </c>
      <c r="J78" s="2"/>
      <c r="K78" s="2"/>
      <c r="L78" s="2" t="s">
        <v>242</v>
      </c>
      <c r="M78" s="2"/>
      <c r="N78" s="2"/>
      <c r="O78" s="2" t="s">
        <v>242</v>
      </c>
      <c r="P78" s="12"/>
      <c r="Q78" s="12"/>
      <c r="R78" s="12"/>
    </row>
    <row r="79" spans="1:18">
      <c r="A79" s="59"/>
      <c r="B79" s="153"/>
      <c r="C79" s="155"/>
      <c r="D79" s="29">
        <v>20.2</v>
      </c>
      <c r="E79" s="33" t="s">
        <v>213</v>
      </c>
      <c r="F79" s="2" t="s">
        <v>242</v>
      </c>
      <c r="G79" s="2"/>
      <c r="H79" s="2"/>
      <c r="I79" s="2" t="s">
        <v>242</v>
      </c>
      <c r="J79" s="2"/>
      <c r="K79" s="2"/>
      <c r="L79" s="2"/>
      <c r="M79" s="2"/>
      <c r="N79" s="2"/>
      <c r="O79" s="2"/>
      <c r="P79" s="12"/>
      <c r="Q79" s="12"/>
      <c r="R79" s="12"/>
    </row>
    <row r="80" spans="1:18">
      <c r="A80" s="59"/>
      <c r="C80" s="6"/>
      <c r="D80" s="30"/>
      <c r="I80" s="12"/>
      <c r="J80" s="12"/>
      <c r="K80" s="12"/>
      <c r="L80" s="12"/>
      <c r="M80" s="12"/>
      <c r="N80" s="12"/>
      <c r="O80" s="12"/>
      <c r="P80" s="12"/>
      <c r="Q80" s="12"/>
      <c r="R80" s="12"/>
    </row>
    <row r="81" spans="1:18">
      <c r="A81" s="59"/>
      <c r="I81" s="12"/>
      <c r="J81" s="12"/>
      <c r="K81" s="12"/>
      <c r="L81" s="12"/>
      <c r="M81" s="12"/>
      <c r="N81" s="12"/>
      <c r="O81" s="12"/>
      <c r="P81" s="12"/>
      <c r="Q81" s="12"/>
      <c r="R81" s="12"/>
    </row>
    <row r="82" spans="1:18">
      <c r="A82" s="59"/>
      <c r="I82" s="12"/>
      <c r="J82" s="12"/>
      <c r="K82" s="12"/>
      <c r="L82" s="12"/>
      <c r="M82" s="12"/>
      <c r="N82" s="12"/>
      <c r="O82" s="12"/>
      <c r="P82" s="12"/>
      <c r="Q82" s="12"/>
      <c r="R82" s="12"/>
    </row>
    <row r="83" spans="1:18">
      <c r="A83" s="59"/>
      <c r="I83" s="12"/>
      <c r="J83" s="12"/>
      <c r="K83" s="12"/>
      <c r="L83" s="12"/>
      <c r="M83" s="12"/>
      <c r="N83" s="12"/>
      <c r="O83" s="12"/>
      <c r="P83" s="12"/>
      <c r="Q83" s="12"/>
      <c r="R83" s="12"/>
    </row>
    <row r="84" spans="1:18">
      <c r="A84" s="59"/>
      <c r="I84" s="12"/>
      <c r="J84" s="12"/>
      <c r="K84" s="12"/>
      <c r="L84" s="12"/>
      <c r="M84" s="12"/>
      <c r="N84" s="12"/>
      <c r="O84" s="12"/>
      <c r="P84" s="12"/>
      <c r="Q84" s="12"/>
      <c r="R84" s="12"/>
    </row>
    <row r="85" spans="1:18">
      <c r="A85" s="59"/>
      <c r="I85" s="12"/>
      <c r="J85" s="12"/>
      <c r="K85" s="12"/>
      <c r="L85" s="12"/>
      <c r="M85" s="12"/>
      <c r="N85" s="12"/>
      <c r="O85" s="12"/>
      <c r="P85" s="12"/>
      <c r="Q85" s="12"/>
      <c r="R85" s="12"/>
    </row>
    <row r="86" spans="1:18">
      <c r="A86" s="59"/>
      <c r="I86" s="12"/>
      <c r="J86" s="12"/>
      <c r="K86" s="12"/>
      <c r="L86" s="12"/>
      <c r="M86" s="12"/>
      <c r="N86" s="12"/>
      <c r="O86" s="12"/>
      <c r="P86" s="12"/>
      <c r="Q86" s="12"/>
      <c r="R86" s="12"/>
    </row>
    <row r="87" spans="1:18">
      <c r="A87" s="59"/>
      <c r="I87" s="12"/>
      <c r="J87" s="12"/>
      <c r="K87" s="12"/>
      <c r="L87" s="12"/>
      <c r="M87" s="12"/>
      <c r="N87" s="12"/>
      <c r="O87" s="12"/>
      <c r="P87" s="12"/>
      <c r="Q87" s="12"/>
      <c r="R87" s="12"/>
    </row>
    <row r="88" spans="1:18">
      <c r="A88" s="59"/>
      <c r="I88" s="12"/>
      <c r="J88" s="12"/>
      <c r="K88" s="12"/>
      <c r="L88" s="12"/>
      <c r="M88" s="12"/>
      <c r="N88" s="12"/>
      <c r="O88" s="12"/>
      <c r="P88" s="12"/>
      <c r="Q88" s="12"/>
      <c r="R88" s="12"/>
    </row>
    <row r="89" spans="1:18">
      <c r="A89" s="59"/>
      <c r="I89" s="12"/>
      <c r="J89" s="12"/>
      <c r="K89" s="12"/>
      <c r="L89" s="12"/>
      <c r="M89" s="12"/>
      <c r="N89" s="12"/>
      <c r="O89" s="12"/>
      <c r="P89" s="12"/>
      <c r="Q89" s="12"/>
      <c r="R89" s="12"/>
    </row>
    <row r="90" spans="1:18">
      <c r="A90" s="59"/>
      <c r="I90" s="12"/>
      <c r="J90" s="12"/>
      <c r="K90" s="12"/>
      <c r="L90" s="12"/>
      <c r="M90" s="12"/>
      <c r="N90" s="12"/>
      <c r="O90" s="12"/>
      <c r="P90" s="12"/>
      <c r="Q90" s="12"/>
      <c r="R90" s="12"/>
    </row>
    <row r="91" spans="1:18">
      <c r="A91" s="59"/>
      <c r="I91" s="12"/>
      <c r="J91" s="12"/>
      <c r="K91" s="12"/>
      <c r="L91" s="12"/>
      <c r="M91" s="12"/>
      <c r="N91" s="12"/>
      <c r="O91" s="12"/>
      <c r="P91" s="12"/>
      <c r="Q91" s="12"/>
      <c r="R91" s="12"/>
    </row>
    <row r="92" spans="1:18">
      <c r="A92" s="59"/>
      <c r="I92" s="12"/>
      <c r="J92" s="12"/>
      <c r="K92" s="12"/>
      <c r="L92" s="12"/>
      <c r="M92" s="12"/>
      <c r="N92" s="12"/>
      <c r="O92" s="12"/>
      <c r="P92" s="12"/>
      <c r="Q92" s="12"/>
      <c r="R92" s="12"/>
    </row>
    <row r="93" spans="1:18">
      <c r="A93" s="59"/>
      <c r="I93" s="12"/>
      <c r="J93" s="12"/>
      <c r="K93" s="12"/>
      <c r="L93" s="12"/>
      <c r="M93" s="12"/>
      <c r="N93" s="12"/>
      <c r="O93" s="12"/>
      <c r="P93" s="12"/>
      <c r="Q93" s="12"/>
      <c r="R93" s="12"/>
    </row>
    <row r="94" spans="1:18">
      <c r="A94" s="59"/>
      <c r="I94" s="12"/>
      <c r="J94" s="12"/>
      <c r="K94" s="12"/>
      <c r="L94" s="12"/>
      <c r="M94" s="12"/>
      <c r="N94" s="12"/>
      <c r="O94" s="12"/>
      <c r="P94" s="12"/>
      <c r="Q94" s="12"/>
      <c r="R94" s="12"/>
    </row>
    <row r="95" spans="1:18">
      <c r="I95" s="12"/>
      <c r="J95" s="12"/>
      <c r="K95" s="12"/>
      <c r="L95" s="12"/>
      <c r="M95" s="12"/>
      <c r="N95" s="12"/>
      <c r="O95" s="12"/>
      <c r="P95" s="12"/>
      <c r="Q95" s="12"/>
      <c r="R95" s="12"/>
    </row>
    <row r="96" spans="1:18">
      <c r="I96" s="12"/>
      <c r="J96" s="12"/>
      <c r="K96" s="12"/>
      <c r="L96" s="12"/>
      <c r="M96" s="12"/>
      <c r="N96" s="12"/>
      <c r="O96" s="12"/>
      <c r="P96" s="12"/>
      <c r="Q96" s="12"/>
      <c r="R96" s="12"/>
    </row>
    <row r="97" spans="9:18">
      <c r="I97" s="12"/>
      <c r="J97" s="12"/>
      <c r="K97" s="12"/>
      <c r="L97" s="12"/>
      <c r="M97" s="12"/>
      <c r="N97" s="12"/>
      <c r="O97" s="12"/>
      <c r="P97" s="12"/>
      <c r="Q97" s="12"/>
      <c r="R97" s="12"/>
    </row>
    <row r="98" spans="9:18">
      <c r="I98" s="12"/>
      <c r="J98" s="12"/>
      <c r="K98" s="12"/>
      <c r="L98" s="12"/>
      <c r="M98" s="12"/>
      <c r="N98" s="12"/>
      <c r="O98" s="12"/>
      <c r="P98" s="12"/>
      <c r="Q98" s="12"/>
      <c r="R98" s="12"/>
    </row>
    <row r="99" spans="9:18">
      <c r="I99" s="12"/>
      <c r="J99" s="12"/>
      <c r="K99" s="12"/>
      <c r="L99" s="12"/>
      <c r="M99" s="12"/>
      <c r="N99" s="12"/>
      <c r="O99" s="12"/>
      <c r="P99" s="12"/>
      <c r="Q99" s="12"/>
      <c r="R99" s="12"/>
    </row>
    <row r="100" spans="9:18">
      <c r="I100" s="12"/>
      <c r="J100" s="12"/>
      <c r="K100" s="12"/>
      <c r="L100" s="12"/>
      <c r="M100" s="12"/>
      <c r="N100" s="12"/>
      <c r="O100" s="12"/>
      <c r="P100" s="12"/>
      <c r="Q100" s="12"/>
      <c r="R100" s="12"/>
    </row>
    <row r="101" spans="9:18">
      <c r="I101" s="12"/>
      <c r="J101" s="12"/>
      <c r="K101" s="12"/>
      <c r="L101" s="12"/>
      <c r="M101" s="12"/>
      <c r="N101" s="12"/>
      <c r="O101" s="12"/>
      <c r="P101" s="12"/>
      <c r="Q101" s="12"/>
      <c r="R101" s="12"/>
    </row>
    <row r="102" spans="9:18">
      <c r="I102" s="12"/>
      <c r="J102" s="12"/>
      <c r="K102" s="12"/>
      <c r="L102" s="12"/>
      <c r="M102" s="12"/>
      <c r="N102" s="12"/>
      <c r="O102" s="12"/>
      <c r="P102" s="12"/>
      <c r="Q102" s="12"/>
      <c r="R102" s="12"/>
    </row>
    <row r="103" spans="9:18">
      <c r="I103" s="12"/>
      <c r="J103" s="12"/>
      <c r="K103" s="12"/>
      <c r="L103" s="12"/>
      <c r="M103" s="12"/>
      <c r="N103" s="12"/>
      <c r="O103" s="12"/>
      <c r="P103" s="12"/>
      <c r="Q103" s="12"/>
      <c r="R103" s="12"/>
    </row>
    <row r="104" spans="9:18">
      <c r="I104" s="12"/>
      <c r="J104" s="12"/>
      <c r="K104" s="12"/>
      <c r="L104" s="12"/>
      <c r="M104" s="12"/>
      <c r="N104" s="12"/>
      <c r="O104" s="12"/>
      <c r="P104" s="12"/>
      <c r="Q104" s="12"/>
      <c r="R104" s="12"/>
    </row>
    <row r="105" spans="9:18">
      <c r="I105" s="12"/>
      <c r="J105" s="12"/>
      <c r="K105" s="12"/>
      <c r="L105" s="12"/>
      <c r="M105" s="12"/>
      <c r="N105" s="12"/>
      <c r="O105" s="12"/>
      <c r="P105" s="12"/>
      <c r="Q105" s="12"/>
      <c r="R105" s="12"/>
    </row>
    <row r="106" spans="9:18">
      <c r="I106" s="12"/>
      <c r="J106" s="12"/>
      <c r="K106" s="12"/>
      <c r="L106" s="12"/>
      <c r="M106" s="12"/>
      <c r="N106" s="12"/>
      <c r="O106" s="12"/>
      <c r="P106" s="12"/>
      <c r="Q106" s="12"/>
      <c r="R106" s="12"/>
    </row>
    <row r="107" spans="9:18">
      <c r="I107" s="12"/>
      <c r="J107" s="12"/>
      <c r="K107" s="12"/>
      <c r="L107" s="12"/>
      <c r="M107" s="12"/>
      <c r="N107" s="12"/>
      <c r="O107" s="12"/>
      <c r="P107" s="12"/>
      <c r="Q107" s="12"/>
      <c r="R107" s="12"/>
    </row>
    <row r="108" spans="9:18">
      <c r="I108" s="12"/>
      <c r="J108" s="12"/>
      <c r="K108" s="12"/>
      <c r="L108" s="12"/>
      <c r="M108" s="12"/>
      <c r="N108" s="12"/>
      <c r="O108" s="12"/>
      <c r="P108" s="12"/>
      <c r="Q108" s="12"/>
      <c r="R108" s="12"/>
    </row>
    <row r="109" spans="9:18">
      <c r="I109" s="12"/>
      <c r="J109" s="12"/>
      <c r="K109" s="12"/>
      <c r="L109" s="12"/>
      <c r="M109" s="12"/>
      <c r="N109" s="12"/>
      <c r="O109" s="12"/>
      <c r="P109" s="12"/>
      <c r="Q109" s="12"/>
      <c r="R109" s="12"/>
    </row>
    <row r="110" spans="9:18">
      <c r="I110" s="12"/>
      <c r="J110" s="12"/>
      <c r="K110" s="12"/>
      <c r="L110" s="12"/>
      <c r="M110" s="12"/>
      <c r="N110" s="12"/>
      <c r="O110" s="12"/>
      <c r="P110" s="12"/>
      <c r="Q110" s="12"/>
      <c r="R110" s="12"/>
    </row>
    <row r="111" spans="9:18">
      <c r="I111" s="12"/>
      <c r="J111" s="12"/>
      <c r="K111" s="12"/>
      <c r="L111" s="12"/>
      <c r="M111" s="12"/>
      <c r="N111" s="12"/>
      <c r="O111" s="12"/>
      <c r="P111" s="12"/>
      <c r="Q111" s="12"/>
      <c r="R111" s="12"/>
    </row>
    <row r="112" spans="9:18">
      <c r="I112" s="12"/>
      <c r="J112" s="12"/>
      <c r="K112" s="12"/>
      <c r="L112" s="12"/>
      <c r="M112" s="12"/>
      <c r="N112" s="12"/>
      <c r="O112" s="12"/>
      <c r="P112" s="12"/>
      <c r="Q112" s="12"/>
      <c r="R112" s="12"/>
    </row>
  </sheetData>
  <mergeCells count="54">
    <mergeCell ref="I1:O1"/>
    <mergeCell ref="F1:H1"/>
    <mergeCell ref="A3:A8"/>
    <mergeCell ref="C3:C8"/>
    <mergeCell ref="A9:A14"/>
    <mergeCell ref="C9:C14"/>
    <mergeCell ref="B1:B2"/>
    <mergeCell ref="B3:B8"/>
    <mergeCell ref="B9:B14"/>
    <mergeCell ref="D1:D2"/>
    <mergeCell ref="A1:A2"/>
    <mergeCell ref="C1:C2"/>
    <mergeCell ref="E1:E2"/>
    <mergeCell ref="A22:A27"/>
    <mergeCell ref="C22:C27"/>
    <mergeCell ref="A28:A31"/>
    <mergeCell ref="C28:C31"/>
    <mergeCell ref="B15:B21"/>
    <mergeCell ref="B22:B27"/>
    <mergeCell ref="B28:B31"/>
    <mergeCell ref="A15:A21"/>
    <mergeCell ref="C15:C21"/>
    <mergeCell ref="A48:A52"/>
    <mergeCell ref="C48:C52"/>
    <mergeCell ref="A59:A61"/>
    <mergeCell ref="C59:C61"/>
    <mergeCell ref="B44:B47"/>
    <mergeCell ref="B48:B52"/>
    <mergeCell ref="B59:B61"/>
    <mergeCell ref="B53:B55"/>
    <mergeCell ref="C53:C55"/>
    <mergeCell ref="A44:A47"/>
    <mergeCell ref="C44:C47"/>
    <mergeCell ref="A32:A37"/>
    <mergeCell ref="C32:C37"/>
    <mergeCell ref="A38:A39"/>
    <mergeCell ref="C38:C39"/>
    <mergeCell ref="A40:A43"/>
    <mergeCell ref="C40:C43"/>
    <mergeCell ref="B32:B37"/>
    <mergeCell ref="B38:B39"/>
    <mergeCell ref="B40:B43"/>
    <mergeCell ref="B62:B65"/>
    <mergeCell ref="B66:B72"/>
    <mergeCell ref="A62:A65"/>
    <mergeCell ref="C62:C65"/>
    <mergeCell ref="A66:A72"/>
    <mergeCell ref="C66:C72"/>
    <mergeCell ref="B73:B74"/>
    <mergeCell ref="C73:C74"/>
    <mergeCell ref="B75:B77"/>
    <mergeCell ref="C75:C77"/>
    <mergeCell ref="B78:B79"/>
    <mergeCell ref="C78:C7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 Risk Assessment</vt:lpstr>
      <vt:lpstr>2. Countermeasures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Jennifer Adele</cp:lastModifiedBy>
  <cp:revision/>
  <dcterms:created xsi:type="dcterms:W3CDTF">2020-01-31T19:55:58Z</dcterms:created>
  <dcterms:modified xsi:type="dcterms:W3CDTF">2024-10-22T20:35:26Z</dcterms:modified>
  <cp:category/>
  <cp:contentStatus/>
</cp:coreProperties>
</file>