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080" tabRatio="670" firstSheet="1" activeTab="4"/>
  </bookViews>
  <sheets>
    <sheet name="relaciones" sheetId="1" r:id="rId1"/>
    <sheet name="formalizacion 3 formas" sheetId="6" r:id="rId2"/>
    <sheet name="Interfaz_configurable" sheetId="9" r:id="rId3"/>
    <sheet name="Cliente" sheetId="8" r:id="rId4"/>
    <sheet name="Prestamo" sheetId="10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0" l="1"/>
  <c r="J26" i="10"/>
  <c r="J27" i="10" s="1"/>
  <c r="K26" i="10"/>
  <c r="K27" i="10" s="1"/>
  <c r="F11" i="10" l="1"/>
  <c r="J28" i="10"/>
  <c r="L28" i="10" s="1"/>
  <c r="K28" i="10"/>
  <c r="K29" i="10" s="1"/>
  <c r="L27" i="10"/>
  <c r="L26" i="10"/>
  <c r="J29" i="10" l="1"/>
  <c r="K30" i="10"/>
  <c r="J30" i="10"/>
  <c r="L30" i="10" s="1"/>
  <c r="L29" i="10" l="1"/>
  <c r="F10" i="10"/>
</calcChain>
</file>

<file path=xl/comments1.xml><?xml version="1.0" encoding="utf-8"?>
<comments xmlns="http://schemas.openxmlformats.org/spreadsheetml/2006/main">
  <authors>
    <author>Adelson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clase abstract que contiene cosas comunes, las derivadas no pueden tener id propio.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empresa para la que trabajan los usuarios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empresa para la que trabajan los clientes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clase abstract que contiene cosas comunes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personas que usan el sistema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cliente podremos ver todas las relaciones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la esposa o esposo del cliente. No tiene relacion porque la tiene en cliente.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referencias personales del cliente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cuando dos personas solicitan un prestamo, esta es la segunda de ellos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persona que será garante o pondra algo como garantia del prestamo del cliente.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prestamo podremos ver todas las relaciones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registrara un historico de cada operacion</t>
        </r>
      </text>
    </comment>
  </commentList>
</comments>
</file>

<file path=xl/sharedStrings.xml><?xml version="1.0" encoding="utf-8"?>
<sst xmlns="http://schemas.openxmlformats.org/spreadsheetml/2006/main" count="327" uniqueCount="189">
  <si>
    <t>id</t>
  </si>
  <si>
    <t>nombre</t>
  </si>
  <si>
    <t>tipo</t>
  </si>
  <si>
    <t>credifassil</t>
  </si>
  <si>
    <t>empresa</t>
  </si>
  <si>
    <t>Empresa</t>
  </si>
  <si>
    <t>Empleador</t>
  </si>
  <si>
    <t>Usuario</t>
  </si>
  <si>
    <t>Cliente</t>
  </si>
  <si>
    <t>Conyuge</t>
  </si>
  <si>
    <t>Referencia</t>
  </si>
  <si>
    <t>Codeudor</t>
  </si>
  <si>
    <t>Garante</t>
  </si>
  <si>
    <t>cliente</t>
  </si>
  <si>
    <t>clientes</t>
  </si>
  <si>
    <t>fecha</t>
  </si>
  <si>
    <t>usuario</t>
  </si>
  <si>
    <t>relaciones</t>
  </si>
  <si>
    <t>conyuge</t>
  </si>
  <si>
    <t>referencias</t>
  </si>
  <si>
    <t>empleador</t>
  </si>
  <si>
    <t>prestamo</t>
  </si>
  <si>
    <t>equipo</t>
  </si>
  <si>
    <t>accion</t>
  </si>
  <si>
    <t>adelson1</t>
  </si>
  <si>
    <t>Historico</t>
  </si>
  <si>
    <t>modifico cliente el adelson</t>
  </si>
  <si>
    <t>creo el cliente adelson</t>
  </si>
  <si>
    <t>juanpc2</t>
  </si>
  <si>
    <t>prestamos</t>
  </si>
  <si>
    <t>recibos</t>
  </si>
  <si>
    <t>codeudor</t>
  </si>
  <si>
    <t>garante</t>
  </si>
  <si>
    <t>cuotas</t>
  </si>
  <si>
    <t>cuota</t>
  </si>
  <si>
    <t>recibo</t>
  </si>
  <si>
    <t>recibodetalle</t>
  </si>
  <si>
    <t>historico</t>
  </si>
  <si>
    <t>persona(telefonos,correos)</t>
  </si>
  <si>
    <t>HistoricoID</t>
  </si>
  <si>
    <t>institucion(telefonos,correos)</t>
  </si>
  <si>
    <t>entidades sin base</t>
  </si>
  <si>
    <t>Cerveseria</t>
  </si>
  <si>
    <t>cedula</t>
  </si>
  <si>
    <t>pasaporte</t>
  </si>
  <si>
    <t>dominicana</t>
  </si>
  <si>
    <t>adelson</t>
  </si>
  <si>
    <t>clienteID</t>
  </si>
  <si>
    <t>telefonos</t>
  </si>
  <si>
    <t>garanteID</t>
  </si>
  <si>
    <t>jeuris</t>
  </si>
  <si>
    <t>personal</t>
  </si>
  <si>
    <t>telefono_personal</t>
  </si>
  <si>
    <t>telefons</t>
  </si>
  <si>
    <t>escribir todos los telefonos que tenga el cliente pero hacia abajo. Y ponerle una primary key</t>
  </si>
  <si>
    <t>primera forma normal 1FN</t>
  </si>
  <si>
    <t>Segunda forma normal 2FN</t>
  </si>
  <si>
    <t>telefonoID</t>
  </si>
  <si>
    <t>tercera forma normal 3FN</t>
  </si>
  <si>
    <t>eliminar campos que no dependa de clave, no puede tener foreign key, pero si primary key</t>
  </si>
  <si>
    <t>documento</t>
  </si>
  <si>
    <t>garantes</t>
  </si>
  <si>
    <t>documentos</t>
  </si>
  <si>
    <t>documentoID</t>
  </si>
  <si>
    <t>formalizacion cero, estado inicial de la tabla cliente</t>
  </si>
  <si>
    <t>hogar</t>
  </si>
  <si>
    <t>empleo</t>
  </si>
  <si>
    <t>tel empleo</t>
  </si>
  <si>
    <t>telefono hogar</t>
  </si>
  <si>
    <t>eliminamos telefonos en una tabla aparte</t>
  </si>
  <si>
    <t>eliminar la lista de telefonos y documentos y poner en una tabla aparte. Con una foreign key. Del cliente y su primary key y quitar los registros repetidos</t>
  </si>
  <si>
    <t>eliminamos cedula y pasaporte  en una tabla aparte porque los dos son documentos(es como decir documento1,documento2), por tanto se repite</t>
  </si>
  <si>
    <t>Nombre</t>
  </si>
  <si>
    <t>Estado_CivilID</t>
  </si>
  <si>
    <t>Hombre</t>
  </si>
  <si>
    <t>Mujer</t>
  </si>
  <si>
    <t>Nacionalidad</t>
  </si>
  <si>
    <t>Genero</t>
  </si>
  <si>
    <t>GeneroID</t>
  </si>
  <si>
    <t>ClienteID</t>
  </si>
  <si>
    <t>ID</t>
  </si>
  <si>
    <t>Nacimiento</t>
  </si>
  <si>
    <t>Ocupacion</t>
  </si>
  <si>
    <t>Telefono</t>
  </si>
  <si>
    <t>Direccion</t>
  </si>
  <si>
    <t>Sueldo</t>
  </si>
  <si>
    <t>Descripcion</t>
  </si>
  <si>
    <t>Claro dominincana</t>
  </si>
  <si>
    <t>Programador</t>
  </si>
  <si>
    <t>5 años</t>
  </si>
  <si>
    <t>Celular</t>
  </si>
  <si>
    <t>Documento</t>
  </si>
  <si>
    <t>01201103502</t>
  </si>
  <si>
    <t>10/08/1990</t>
  </si>
  <si>
    <t>Dependiente</t>
  </si>
  <si>
    <t>3</t>
  </si>
  <si>
    <t>Correo</t>
  </si>
  <si>
    <t>1</t>
  </si>
  <si>
    <t>8496364367</t>
  </si>
  <si>
    <t>UsuarioID</t>
  </si>
  <si>
    <t>Estado_Civil</t>
  </si>
  <si>
    <t>Soltero</t>
  </si>
  <si>
    <t>Rosa</t>
  </si>
  <si>
    <t>NacionalidadID</t>
  </si>
  <si>
    <t>EmpresaID</t>
  </si>
  <si>
    <t>Credifassil</t>
  </si>
  <si>
    <t>Estado</t>
  </si>
  <si>
    <t>Cliente_Conyuge</t>
  </si>
  <si>
    <t>Cliente_Empleo</t>
  </si>
  <si>
    <t>Rosalis perez</t>
  </si>
  <si>
    <t>8298922597</t>
  </si>
  <si>
    <t>Cliente_Referencia</t>
  </si>
  <si>
    <t>Juan carlos</t>
  </si>
  <si>
    <t>8296365487</t>
  </si>
  <si>
    <t>2</t>
  </si>
  <si>
    <t>Carlos gomez</t>
  </si>
  <si>
    <t>8496258745</t>
  </si>
  <si>
    <t>Jeuris hernandez</t>
  </si>
  <si>
    <t>8296578457</t>
  </si>
  <si>
    <t>Detalle</t>
  </si>
  <si>
    <t>facebook: adel sanchez</t>
  </si>
  <si>
    <t>Correo personal: adelsanchez67@yahoo.es</t>
  </si>
  <si>
    <t>Casado</t>
  </si>
  <si>
    <t>Union libre</t>
  </si>
  <si>
    <t>Dominicana</t>
  </si>
  <si>
    <t>Haitiana</t>
  </si>
  <si>
    <t>Cubana</t>
  </si>
  <si>
    <t>Venezolana</t>
  </si>
  <si>
    <t>calle beltram 36</t>
  </si>
  <si>
    <t>credifassil@hotmail.com</t>
  </si>
  <si>
    <t>Rnc</t>
  </si>
  <si>
    <t>Empresa_Otros</t>
  </si>
  <si>
    <t>Registro:152458445</t>
  </si>
  <si>
    <t>Clave</t>
  </si>
  <si>
    <t>Marlyn Miraval</t>
  </si>
  <si>
    <t>marlin@credifassil.com.do</t>
  </si>
  <si>
    <t>Cliente_Residencia</t>
  </si>
  <si>
    <t>Sector</t>
  </si>
  <si>
    <t>calle jose reyes no. 35 el palmar de herrrera</t>
  </si>
  <si>
    <t>el palmar de herrera</t>
  </si>
  <si>
    <t>Tiempo_Laborando</t>
  </si>
  <si>
    <t>Extension</t>
  </si>
  <si>
    <t>8217</t>
  </si>
  <si>
    <t>Pagina</t>
  </si>
  <si>
    <t>credifassil.com.do</t>
  </si>
  <si>
    <t>20000</t>
  </si>
  <si>
    <t>Cliente_Otro</t>
  </si>
  <si>
    <t>modulo</t>
  </si>
  <si>
    <t>usuarioID</t>
  </si>
  <si>
    <t>eliminamos el garante</t>
  </si>
  <si>
    <t>monto</t>
  </si>
  <si>
    <t>tasa interes</t>
  </si>
  <si>
    <t>tasa mora</t>
  </si>
  <si>
    <t>semanal</t>
  </si>
  <si>
    <t>diario</t>
  </si>
  <si>
    <t>quincenal</t>
  </si>
  <si>
    <t>mensual</t>
  </si>
  <si>
    <t>plazo</t>
  </si>
  <si>
    <t>forma pago</t>
  </si>
  <si>
    <t>interes</t>
  </si>
  <si>
    <t>fecha creacion</t>
  </si>
  <si>
    <t>fecha inicio</t>
  </si>
  <si>
    <t>marlin</t>
  </si>
  <si>
    <t>normal</t>
  </si>
  <si>
    <t>cancelado</t>
  </si>
  <si>
    <t>agregar estatus a cliente</t>
  </si>
  <si>
    <t>castigado</t>
  </si>
  <si>
    <t>legal</t>
  </si>
  <si>
    <t>PrestamoID</t>
  </si>
  <si>
    <t>frances</t>
  </si>
  <si>
    <t>simple</t>
  </si>
  <si>
    <t>americano</t>
  </si>
  <si>
    <t>Sistema amortiz.</t>
  </si>
  <si>
    <t>CuotaID</t>
  </si>
  <si>
    <t>Numero</t>
  </si>
  <si>
    <t>Monto</t>
  </si>
  <si>
    <t>fecha pago</t>
  </si>
  <si>
    <t>mora</t>
  </si>
  <si>
    <t>capital</t>
  </si>
  <si>
    <t>cargo</t>
  </si>
  <si>
    <t>atraso</t>
  </si>
  <si>
    <t>saldado</t>
  </si>
  <si>
    <t>concepto</t>
  </si>
  <si>
    <t>estado del pago</t>
  </si>
  <si>
    <t>estado</t>
  </si>
  <si>
    <t>dias</t>
  </si>
  <si>
    <t>tasa</t>
  </si>
  <si>
    <t>tabla de moras</t>
  </si>
  <si>
    <t>tasaXdia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</si>
</sst>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7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2" fillId="2" borderId="0" xfId="0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6" borderId="0" xfId="0" applyFont="1" applyFill="1" applyAlignment="1">
      <alignment horizontal="left"/>
    </xf>
    <xf numFmtId="49" fontId="0" fillId="0" borderId="0" xfId="0" applyNumberFormat="1" applyAlignment="1">
      <alignment horizontal="left" vertical="center"/>
    </xf>
    <xf numFmtId="49" fontId="1" fillId="5" borderId="0" xfId="0" applyNumberFormat="1" applyFon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1" fillId="7" borderId="0" xfId="0" applyNumberFormat="1" applyFont="1" applyFill="1" applyAlignment="1">
      <alignment horizontal="left" vertical="center"/>
    </xf>
    <xf numFmtId="49" fontId="0" fillId="7" borderId="0" xfId="0" applyNumberForma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0" fillId="8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9" borderId="0" xfId="0" applyNumberFormat="1" applyFill="1" applyAlignment="1">
      <alignment horizontal="left" vertical="center"/>
    </xf>
    <xf numFmtId="49" fontId="1" fillId="9" borderId="0" xfId="0" applyNumberFormat="1" applyFont="1" applyFill="1" applyAlignment="1">
      <alignment horizontal="left" vertical="center"/>
    </xf>
    <xf numFmtId="0" fontId="1" fillId="8" borderId="0" xfId="0" applyFont="1" applyFill="1"/>
    <xf numFmtId="49" fontId="0" fillId="8" borderId="0" xfId="0" applyNumberFormat="1" applyFill="1" applyBorder="1" applyAlignment="1">
      <alignment horizontal="left" vertical="center"/>
    </xf>
    <xf numFmtId="0" fontId="0" fillId="8" borderId="0" xfId="0" applyFill="1"/>
    <xf numFmtId="49" fontId="1" fillId="10" borderId="0" xfId="0" applyNumberFormat="1" applyFont="1" applyFill="1" applyAlignment="1">
      <alignment horizontal="left" vertical="center"/>
    </xf>
    <xf numFmtId="49" fontId="0" fillId="10" borderId="0" xfId="0" applyNumberFormat="1" applyFill="1" applyAlignment="1">
      <alignment horizontal="left" vertical="center"/>
    </xf>
    <xf numFmtId="0" fontId="1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1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1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49" fontId="1" fillId="12" borderId="0" xfId="0" applyNumberFormat="1" applyFon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0" fontId="0" fillId="0" borderId="0" xfId="0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workbookViewId="0">
      <selection activeCell="C31" sqref="C31"/>
    </sheetView>
  </sheetViews>
  <sheetFormatPr defaultRowHeight="15" x14ac:dyDescent="0.25"/>
  <cols>
    <col min="1" max="1" width="12.85546875" style="1" bestFit="1" customWidth="1"/>
    <col min="2" max="2" width="10.42578125" bestFit="1" customWidth="1"/>
    <col min="3" max="4" width="12.85546875" bestFit="1" customWidth="1"/>
    <col min="5" max="6" width="12.7109375" bestFit="1" customWidth="1"/>
    <col min="7" max="7" width="14" bestFit="1" customWidth="1"/>
    <col min="8" max="8" width="13.140625" bestFit="1" customWidth="1"/>
    <col min="9" max="9" width="11" bestFit="1" customWidth="1"/>
    <col min="10" max="10" width="10.7109375" bestFit="1" customWidth="1"/>
    <col min="11" max="11" width="14" bestFit="1" customWidth="1"/>
  </cols>
  <sheetData>
    <row r="1" spans="1:11" s="8" customFormat="1" x14ac:dyDescent="0.25">
      <c r="A1" s="53" t="s">
        <v>40</v>
      </c>
      <c r="B1" s="53"/>
      <c r="C1" s="53"/>
      <c r="D1" s="53"/>
      <c r="E1" s="15"/>
      <c r="F1" s="15"/>
    </row>
    <row r="2" spans="1:11" s="7" customFormat="1" x14ac:dyDescent="0.25">
      <c r="A2" s="4" t="s">
        <v>0</v>
      </c>
      <c r="B2" s="5" t="s">
        <v>1</v>
      </c>
      <c r="C2" s="5" t="s">
        <v>2</v>
      </c>
      <c r="D2" s="5" t="s">
        <v>17</v>
      </c>
    </row>
    <row r="3" spans="1:11" x14ac:dyDescent="0.25">
      <c r="A3" s="1">
        <v>1</v>
      </c>
      <c r="B3" t="s">
        <v>3</v>
      </c>
      <c r="C3" s="16" t="s">
        <v>5</v>
      </c>
    </row>
    <row r="4" spans="1:11" x14ac:dyDescent="0.25">
      <c r="A4" s="1">
        <v>2</v>
      </c>
      <c r="B4" t="s">
        <v>42</v>
      </c>
      <c r="C4" t="s">
        <v>6</v>
      </c>
    </row>
    <row r="7" spans="1:11" s="8" customFormat="1" x14ac:dyDescent="0.25">
      <c r="A7" s="53" t="s">
        <v>38</v>
      </c>
      <c r="B7" s="53"/>
      <c r="C7" s="53"/>
      <c r="D7" s="53"/>
      <c r="E7" s="9"/>
      <c r="F7" s="9"/>
      <c r="G7" s="9"/>
      <c r="H7" s="9"/>
      <c r="I7" s="9"/>
      <c r="J7" s="9"/>
      <c r="K7" s="9"/>
    </row>
    <row r="8" spans="1:11" s="12" customFormat="1" x14ac:dyDescent="0.25">
      <c r="A8" s="4" t="s">
        <v>2</v>
      </c>
      <c r="B8" s="4" t="s">
        <v>17</v>
      </c>
      <c r="C8" s="4"/>
      <c r="D8" s="4"/>
      <c r="E8" s="4"/>
      <c r="F8" s="4"/>
      <c r="G8" s="4"/>
      <c r="H8" s="4"/>
      <c r="I8" s="4"/>
    </row>
    <row r="9" spans="1:11" x14ac:dyDescent="0.25">
      <c r="A9" s="16" t="s">
        <v>7</v>
      </c>
      <c r="B9" t="s">
        <v>4</v>
      </c>
      <c r="C9" t="s">
        <v>14</v>
      </c>
      <c r="D9" t="s">
        <v>29</v>
      </c>
      <c r="E9" t="s">
        <v>30</v>
      </c>
    </row>
    <row r="10" spans="1:11" x14ac:dyDescent="0.25">
      <c r="A10" s="16" t="s">
        <v>8</v>
      </c>
      <c r="B10" t="s">
        <v>4</v>
      </c>
      <c r="C10" t="s">
        <v>20</v>
      </c>
      <c r="D10" t="s">
        <v>18</v>
      </c>
      <c r="E10" t="s">
        <v>19</v>
      </c>
      <c r="F10" t="s">
        <v>16</v>
      </c>
      <c r="G10" s="17" t="s">
        <v>29</v>
      </c>
      <c r="H10" s="17" t="s">
        <v>30</v>
      </c>
    </row>
    <row r="11" spans="1:11" x14ac:dyDescent="0.25">
      <c r="A11" t="s">
        <v>9</v>
      </c>
    </row>
    <row r="12" spans="1:11" x14ac:dyDescent="0.25">
      <c r="A12" t="s">
        <v>10</v>
      </c>
      <c r="B12" t="s">
        <v>13</v>
      </c>
    </row>
    <row r="13" spans="1:11" x14ac:dyDescent="0.25">
      <c r="A13" t="s">
        <v>11</v>
      </c>
      <c r="B13" s="17"/>
    </row>
    <row r="14" spans="1:11" x14ac:dyDescent="0.25">
      <c r="A14" t="s">
        <v>12</v>
      </c>
      <c r="B14" s="17"/>
    </row>
    <row r="15" spans="1:11" x14ac:dyDescent="0.25">
      <c r="A15"/>
      <c r="B15" s="17"/>
    </row>
    <row r="16" spans="1:11" x14ac:dyDescent="0.25">
      <c r="A16"/>
      <c r="B16" s="17"/>
    </row>
    <row r="17" spans="1:12" x14ac:dyDescent="0.25">
      <c r="A17"/>
    </row>
    <row r="18" spans="1:12" x14ac:dyDescent="0.25">
      <c r="A18" s="53" t="s">
        <v>41</v>
      </c>
      <c r="B18" s="53"/>
      <c r="C18" s="53"/>
    </row>
    <row r="19" spans="1:12" s="8" customFormat="1" x14ac:dyDescent="0.25">
      <c r="A19" s="4" t="s">
        <v>2</v>
      </c>
      <c r="B19" s="4" t="s">
        <v>17</v>
      </c>
      <c r="C19" s="4"/>
      <c r="D19" s="6"/>
      <c r="E19" s="9"/>
      <c r="F19" s="9"/>
      <c r="G19" s="9"/>
      <c r="H19" s="9"/>
      <c r="I19" s="9"/>
      <c r="J19" s="9"/>
      <c r="K19" s="9"/>
    </row>
    <row r="20" spans="1:12" s="12" customFormat="1" x14ac:dyDescent="0.25">
      <c r="A20" s="16" t="s">
        <v>21</v>
      </c>
      <c r="B20" t="s">
        <v>4</v>
      </c>
      <c r="C20" t="s">
        <v>20</v>
      </c>
      <c r="D20" t="s">
        <v>16</v>
      </c>
      <c r="E20" t="s">
        <v>13</v>
      </c>
      <c r="F20" t="s">
        <v>31</v>
      </c>
      <c r="G20" t="s">
        <v>32</v>
      </c>
      <c r="H20" t="s">
        <v>33</v>
      </c>
      <c r="I20" t="s">
        <v>30</v>
      </c>
    </row>
    <row r="21" spans="1:12" x14ac:dyDescent="0.25">
      <c r="A21" t="s">
        <v>34</v>
      </c>
      <c r="B21" t="s">
        <v>21</v>
      </c>
      <c r="D21" s="4"/>
      <c r="E21" s="4"/>
      <c r="F21" s="4"/>
      <c r="G21" s="4"/>
      <c r="H21" s="4"/>
      <c r="I21" s="4"/>
    </row>
    <row r="22" spans="1:12" x14ac:dyDescent="0.25">
      <c r="A22" s="16" t="s">
        <v>35</v>
      </c>
      <c r="B22" t="s">
        <v>21</v>
      </c>
      <c r="C22" t="s">
        <v>36</v>
      </c>
      <c r="D22" t="s">
        <v>13</v>
      </c>
    </row>
    <row r="23" spans="1:12" x14ac:dyDescent="0.25">
      <c r="A23" t="s">
        <v>36</v>
      </c>
      <c r="B23" t="s">
        <v>35</v>
      </c>
    </row>
    <row r="24" spans="1:12" x14ac:dyDescent="0.25">
      <c r="A24" s="16" t="s">
        <v>37</v>
      </c>
      <c r="B24" t="s">
        <v>4</v>
      </c>
    </row>
    <row r="25" spans="1:12" x14ac:dyDescent="0.25">
      <c r="A25" s="18"/>
    </row>
    <row r="26" spans="1:12" x14ac:dyDescent="0.25">
      <c r="A26" s="2"/>
    </row>
    <row r="27" spans="1:12" x14ac:dyDescent="0.25">
      <c r="A27" s="2"/>
    </row>
    <row r="28" spans="1:12" s="8" customFormat="1" x14ac:dyDescent="0.25">
      <c r="A28" s="1"/>
      <c r="B28"/>
      <c r="C28"/>
      <c r="D28"/>
      <c r="E28"/>
      <c r="F28"/>
      <c r="G28"/>
      <c r="H28"/>
      <c r="I28"/>
      <c r="J28" s="9"/>
      <c r="K28" s="9"/>
      <c r="L28" s="9"/>
    </row>
    <row r="29" spans="1:12" s="7" customFormat="1" x14ac:dyDescent="0.25">
      <c r="A29" s="6" t="s">
        <v>25</v>
      </c>
      <c r="B29" s="6"/>
      <c r="C29" s="6"/>
      <c r="D29" s="6"/>
      <c r="E29" s="6"/>
      <c r="F29" s="6"/>
      <c r="G29" s="9"/>
      <c r="H29" s="9"/>
      <c r="I29" s="9"/>
    </row>
    <row r="30" spans="1:12" x14ac:dyDescent="0.25">
      <c r="A30" s="4" t="s">
        <v>39</v>
      </c>
      <c r="B30" s="13" t="s">
        <v>147</v>
      </c>
      <c r="C30" s="13" t="s">
        <v>148</v>
      </c>
      <c r="D30" s="14" t="s">
        <v>15</v>
      </c>
      <c r="E30" s="14" t="s">
        <v>23</v>
      </c>
      <c r="F30" s="14" t="s">
        <v>22</v>
      </c>
      <c r="G30" s="5" t="s">
        <v>4</v>
      </c>
      <c r="H30" s="7"/>
      <c r="I30" s="7"/>
    </row>
    <row r="31" spans="1:12" ht="45" x14ac:dyDescent="0.25">
      <c r="A31" s="3">
        <v>1</v>
      </c>
      <c r="B31" s="3" t="s">
        <v>13</v>
      </c>
      <c r="C31" s="3">
        <v>1</v>
      </c>
      <c r="D31" s="10">
        <v>43427</v>
      </c>
      <c r="E31" s="11" t="s">
        <v>27</v>
      </c>
      <c r="F31" s="3" t="s">
        <v>24</v>
      </c>
      <c r="G31" s="3">
        <v>2</v>
      </c>
    </row>
    <row r="32" spans="1:12" ht="45" x14ac:dyDescent="0.25">
      <c r="A32" s="3">
        <v>2</v>
      </c>
      <c r="B32" s="3" t="s">
        <v>16</v>
      </c>
      <c r="C32" s="3">
        <v>1</v>
      </c>
      <c r="D32" s="10">
        <v>43427</v>
      </c>
      <c r="E32" s="11" t="s">
        <v>26</v>
      </c>
      <c r="F32" s="3" t="s">
        <v>28</v>
      </c>
      <c r="G32" s="3">
        <v>2</v>
      </c>
    </row>
  </sheetData>
  <mergeCells count="3">
    <mergeCell ref="A18:C18"/>
    <mergeCell ref="A1:D1"/>
    <mergeCell ref="A7:D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0"/>
  <sheetViews>
    <sheetView showGridLines="0" workbookViewId="0">
      <selection activeCell="B35" sqref="B35"/>
    </sheetView>
  </sheetViews>
  <sheetFormatPr defaultRowHeight="15" x14ac:dyDescent="0.25"/>
  <cols>
    <col min="1" max="1" width="15.28515625" style="18" bestFit="1" customWidth="1"/>
    <col min="2" max="2" width="20.85546875" style="18" bestFit="1" customWidth="1"/>
    <col min="3" max="3" width="25" style="18" bestFit="1" customWidth="1"/>
    <col min="4" max="4" width="12" style="18" bestFit="1" customWidth="1"/>
    <col min="5" max="5" width="24.140625" style="18" bestFit="1" customWidth="1"/>
    <col min="6" max="6" width="24.140625" style="18" customWidth="1"/>
    <col min="7" max="7" width="15.85546875" style="18" bestFit="1" customWidth="1"/>
    <col min="8" max="8" width="16.5703125" style="18" bestFit="1" customWidth="1"/>
    <col min="9" max="16384" width="9.140625" style="18"/>
  </cols>
  <sheetData>
    <row r="4" spans="1:7" s="22" customFormat="1" ht="15.75" x14ac:dyDescent="0.25">
      <c r="A4" s="22" t="s">
        <v>64</v>
      </c>
    </row>
    <row r="5" spans="1:7" x14ac:dyDescent="0.25">
      <c r="A5" s="21" t="s">
        <v>14</v>
      </c>
      <c r="B5" s="20"/>
      <c r="C5" s="20"/>
      <c r="D5" s="20"/>
      <c r="E5" s="20"/>
      <c r="F5" s="20"/>
      <c r="G5" s="20"/>
    </row>
    <row r="6" spans="1:7" s="19" customFormat="1" x14ac:dyDescent="0.25">
      <c r="A6" s="21" t="s">
        <v>1</v>
      </c>
      <c r="B6" s="21" t="s">
        <v>43</v>
      </c>
      <c r="C6" s="21" t="s">
        <v>44</v>
      </c>
      <c r="D6" s="21" t="s">
        <v>32</v>
      </c>
      <c r="E6" s="21" t="s">
        <v>52</v>
      </c>
      <c r="F6" s="21" t="s">
        <v>68</v>
      </c>
      <c r="G6" s="21" t="s">
        <v>67</v>
      </c>
    </row>
    <row r="7" spans="1:7" x14ac:dyDescent="0.25">
      <c r="A7" s="20" t="s">
        <v>46</v>
      </c>
      <c r="B7" s="20">
        <v>1201103502</v>
      </c>
      <c r="C7" s="20">
        <v>52455885</v>
      </c>
      <c r="D7" s="20" t="s">
        <v>50</v>
      </c>
      <c r="E7" s="20">
        <v>8496364367</v>
      </c>
      <c r="F7" s="20">
        <v>8096658745</v>
      </c>
      <c r="G7" s="20">
        <v>8092208217</v>
      </c>
    </row>
    <row r="9" spans="1:7" x14ac:dyDescent="0.25">
      <c r="A9" s="18" t="s">
        <v>55</v>
      </c>
    </row>
    <row r="10" spans="1:7" x14ac:dyDescent="0.25">
      <c r="A10" s="18" t="s">
        <v>54</v>
      </c>
    </row>
    <row r="11" spans="1:7" s="19" customFormat="1" x14ac:dyDescent="0.25">
      <c r="A11" s="21" t="s">
        <v>47</v>
      </c>
      <c r="B11" s="21" t="s">
        <v>1</v>
      </c>
      <c r="C11" s="21" t="s">
        <v>32</v>
      </c>
      <c r="D11" s="21" t="s">
        <v>53</v>
      </c>
      <c r="E11" s="21" t="s">
        <v>62</v>
      </c>
    </row>
    <row r="12" spans="1:7" x14ac:dyDescent="0.25">
      <c r="A12" s="20">
        <v>1</v>
      </c>
      <c r="B12" s="20" t="s">
        <v>46</v>
      </c>
      <c r="C12" s="20" t="s">
        <v>50</v>
      </c>
      <c r="D12" s="20">
        <v>8496364367</v>
      </c>
      <c r="E12" s="20">
        <v>1201103502</v>
      </c>
    </row>
    <row r="13" spans="1:7" x14ac:dyDescent="0.25">
      <c r="A13" s="20">
        <v>1</v>
      </c>
      <c r="B13" s="20" t="s">
        <v>46</v>
      </c>
      <c r="C13" s="20" t="s">
        <v>50</v>
      </c>
      <c r="D13" s="20">
        <v>8096658745</v>
      </c>
      <c r="E13" s="20">
        <v>52455885</v>
      </c>
    </row>
    <row r="14" spans="1:7" x14ac:dyDescent="0.25">
      <c r="A14" s="20">
        <v>1</v>
      </c>
      <c r="B14" s="20" t="s">
        <v>46</v>
      </c>
      <c r="C14" s="20" t="s">
        <v>50</v>
      </c>
      <c r="D14" s="20">
        <v>8092208217</v>
      </c>
      <c r="E14" s="20"/>
    </row>
    <row r="16" spans="1:7" s="22" customFormat="1" ht="15.75" x14ac:dyDescent="0.25">
      <c r="A16" s="22" t="s">
        <v>56</v>
      </c>
    </row>
    <row r="17" spans="1:4" x14ac:dyDescent="0.25">
      <c r="A17" s="18" t="s">
        <v>70</v>
      </c>
    </row>
    <row r="18" spans="1:4" ht="14.25" customHeight="1" x14ac:dyDescent="0.25">
      <c r="A18" s="21" t="s">
        <v>14</v>
      </c>
      <c r="B18" s="20"/>
      <c r="C18" s="20"/>
    </row>
    <row r="19" spans="1:4" x14ac:dyDescent="0.25">
      <c r="A19" s="21" t="s">
        <v>47</v>
      </c>
      <c r="B19" s="21" t="s">
        <v>1</v>
      </c>
      <c r="C19" s="21" t="s">
        <v>32</v>
      </c>
      <c r="D19" s="19"/>
    </row>
    <row r="20" spans="1:4" x14ac:dyDescent="0.25">
      <c r="A20" s="20">
        <v>1</v>
      </c>
      <c r="B20" s="20" t="s">
        <v>46</v>
      </c>
      <c r="C20" s="20" t="s">
        <v>50</v>
      </c>
    </row>
    <row r="22" spans="1:4" x14ac:dyDescent="0.25">
      <c r="A22" s="18" t="s">
        <v>69</v>
      </c>
    </row>
    <row r="23" spans="1:4" x14ac:dyDescent="0.25">
      <c r="A23" s="21" t="s">
        <v>48</v>
      </c>
      <c r="B23" s="20"/>
      <c r="C23" s="20"/>
      <c r="D23" s="20"/>
    </row>
    <row r="24" spans="1:4" x14ac:dyDescent="0.25">
      <c r="A24" s="21" t="s">
        <v>57</v>
      </c>
      <c r="B24" s="21" t="s">
        <v>47</v>
      </c>
      <c r="C24" s="21" t="s">
        <v>48</v>
      </c>
      <c r="D24" s="21" t="s">
        <v>2</v>
      </c>
    </row>
    <row r="25" spans="1:4" x14ac:dyDescent="0.25">
      <c r="A25" s="20">
        <v>1</v>
      </c>
      <c r="B25" s="20">
        <v>1</v>
      </c>
      <c r="C25" s="20">
        <v>8496364367</v>
      </c>
      <c r="D25" s="20" t="s">
        <v>51</v>
      </c>
    </row>
    <row r="26" spans="1:4" x14ac:dyDescent="0.25">
      <c r="A26" s="20">
        <v>2</v>
      </c>
      <c r="B26" s="20">
        <v>1</v>
      </c>
      <c r="C26" s="20">
        <v>8096658745</v>
      </c>
      <c r="D26" s="20" t="s">
        <v>65</v>
      </c>
    </row>
    <row r="27" spans="1:4" x14ac:dyDescent="0.25">
      <c r="A27" s="20">
        <v>3</v>
      </c>
      <c r="B27" s="20">
        <v>1</v>
      </c>
      <c r="C27" s="20">
        <v>8092208217</v>
      </c>
      <c r="D27" s="20" t="s">
        <v>66</v>
      </c>
    </row>
    <row r="29" spans="1:4" x14ac:dyDescent="0.25">
      <c r="A29" s="18" t="s">
        <v>71</v>
      </c>
    </row>
    <row r="30" spans="1:4" x14ac:dyDescent="0.25">
      <c r="A30" s="21" t="s">
        <v>62</v>
      </c>
      <c r="B30" s="21"/>
      <c r="C30" s="20"/>
      <c r="D30" s="20"/>
    </row>
    <row r="31" spans="1:4" x14ac:dyDescent="0.25">
      <c r="A31" s="21" t="s">
        <v>63</v>
      </c>
      <c r="B31" s="21" t="s">
        <v>47</v>
      </c>
      <c r="C31" s="21" t="s">
        <v>60</v>
      </c>
      <c r="D31" s="21" t="s">
        <v>2</v>
      </c>
    </row>
    <row r="32" spans="1:4" x14ac:dyDescent="0.25">
      <c r="A32" s="20">
        <v>1</v>
      </c>
      <c r="B32" s="20">
        <v>1</v>
      </c>
      <c r="C32" s="20">
        <v>1201103502</v>
      </c>
      <c r="D32" s="20" t="s">
        <v>43</v>
      </c>
    </row>
    <row r="33" spans="1:4" x14ac:dyDescent="0.25">
      <c r="A33" s="20">
        <v>2</v>
      </c>
      <c r="B33" s="20">
        <v>1</v>
      </c>
      <c r="C33" s="20">
        <v>52455885</v>
      </c>
      <c r="D33" s="20" t="s">
        <v>44</v>
      </c>
    </row>
    <row r="34" spans="1:4" x14ac:dyDescent="0.25">
      <c r="A34" s="52"/>
      <c r="B34" s="52"/>
      <c r="C34" s="52"/>
      <c r="D34" s="52"/>
    </row>
    <row r="35" spans="1:4" x14ac:dyDescent="0.25">
      <c r="A35" s="52"/>
      <c r="B35" s="52"/>
      <c r="C35" s="52"/>
      <c r="D35" s="52"/>
    </row>
    <row r="37" spans="1:4" s="22" customFormat="1" ht="15.75" x14ac:dyDescent="0.25">
      <c r="A37" s="22" t="s">
        <v>58</v>
      </c>
    </row>
    <row r="38" spans="1:4" x14ac:dyDescent="0.25">
      <c r="A38" s="18" t="s">
        <v>59</v>
      </c>
    </row>
    <row r="39" spans="1:4" x14ac:dyDescent="0.25">
      <c r="A39" s="21" t="s">
        <v>14</v>
      </c>
      <c r="B39" s="20"/>
      <c r="C39" s="20"/>
    </row>
    <row r="40" spans="1:4" x14ac:dyDescent="0.25">
      <c r="A40" s="21" t="s">
        <v>47</v>
      </c>
      <c r="B40" s="21" t="s">
        <v>1</v>
      </c>
      <c r="C40" s="21" t="s">
        <v>32</v>
      </c>
    </row>
    <row r="41" spans="1:4" x14ac:dyDescent="0.25">
      <c r="A41" s="20">
        <v>1</v>
      </c>
      <c r="B41" s="20" t="s">
        <v>46</v>
      </c>
      <c r="C41" s="20" t="s">
        <v>50</v>
      </c>
    </row>
    <row r="43" spans="1:4" x14ac:dyDescent="0.25">
      <c r="A43" s="18" t="s">
        <v>149</v>
      </c>
    </row>
    <row r="44" spans="1:4" x14ac:dyDescent="0.25">
      <c r="A44" s="21" t="s">
        <v>14</v>
      </c>
      <c r="B44" s="21" t="s">
        <v>1</v>
      </c>
      <c r="C44" s="21"/>
    </row>
    <row r="45" spans="1:4" x14ac:dyDescent="0.25">
      <c r="A45" s="21" t="s">
        <v>47</v>
      </c>
      <c r="B45" s="20" t="s">
        <v>46</v>
      </c>
      <c r="C45" s="20"/>
    </row>
    <row r="46" spans="1:4" x14ac:dyDescent="0.25">
      <c r="A46" s="20">
        <v>1</v>
      </c>
      <c r="B46" s="20"/>
      <c r="C46" s="20"/>
    </row>
    <row r="48" spans="1:4" x14ac:dyDescent="0.25">
      <c r="A48" s="21" t="s">
        <v>61</v>
      </c>
      <c r="B48" s="20"/>
      <c r="C48" s="20"/>
    </row>
    <row r="49" spans="1:3" x14ac:dyDescent="0.25">
      <c r="A49" s="21" t="s">
        <v>49</v>
      </c>
      <c r="B49" s="21" t="s">
        <v>47</v>
      </c>
      <c r="C49" s="21" t="s">
        <v>1</v>
      </c>
    </row>
    <row r="50" spans="1:3" x14ac:dyDescent="0.25">
      <c r="A50" s="20">
        <v>1</v>
      </c>
      <c r="B50" s="20">
        <v>1</v>
      </c>
      <c r="C50" s="20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activeCell="A29" sqref="A29"/>
    </sheetView>
  </sheetViews>
  <sheetFormatPr defaultRowHeight="15" x14ac:dyDescent="0.25"/>
  <cols>
    <col min="1" max="1" width="16" style="18" customWidth="1"/>
    <col min="2" max="2" width="13.28515625" style="18" customWidth="1"/>
    <col min="3" max="3" width="18.28515625" style="18" customWidth="1"/>
    <col min="4" max="4" width="24.7109375" style="18" customWidth="1"/>
    <col min="5" max="5" width="23" style="18" customWidth="1"/>
    <col min="6" max="6" width="18.7109375" style="18" customWidth="1"/>
    <col min="7" max="7" width="18.140625" style="18" customWidth="1"/>
    <col min="8" max="8" width="14.5703125" style="18" customWidth="1"/>
    <col min="9" max="16384" width="9.140625" style="18"/>
  </cols>
  <sheetData>
    <row r="2" spans="1:2" x14ac:dyDescent="0.25">
      <c r="A2" s="28" t="s">
        <v>100</v>
      </c>
      <c r="B2" s="39"/>
    </row>
    <row r="3" spans="1:2" x14ac:dyDescent="0.25">
      <c r="A3" s="38" t="s">
        <v>80</v>
      </c>
      <c r="B3" s="38" t="s">
        <v>86</v>
      </c>
    </row>
    <row r="4" spans="1:2" x14ac:dyDescent="0.25">
      <c r="A4" s="39">
        <v>1</v>
      </c>
      <c r="B4" s="39" t="s">
        <v>101</v>
      </c>
    </row>
    <row r="5" spans="1:2" x14ac:dyDescent="0.25">
      <c r="A5" s="39">
        <v>2</v>
      </c>
      <c r="B5" s="39" t="s">
        <v>122</v>
      </c>
    </row>
    <row r="6" spans="1:2" x14ac:dyDescent="0.25">
      <c r="A6" s="39">
        <v>3</v>
      </c>
      <c r="B6" s="39" t="s">
        <v>123</v>
      </c>
    </row>
    <row r="9" spans="1:2" x14ac:dyDescent="0.25">
      <c r="A9" s="42" t="s">
        <v>77</v>
      </c>
      <c r="B9" s="42"/>
    </row>
    <row r="10" spans="1:2" x14ac:dyDescent="0.25">
      <c r="A10" s="42" t="s">
        <v>80</v>
      </c>
      <c r="B10" s="42" t="s">
        <v>86</v>
      </c>
    </row>
    <row r="11" spans="1:2" x14ac:dyDescent="0.25">
      <c r="A11" s="43">
        <v>1</v>
      </c>
      <c r="B11" s="43" t="s">
        <v>74</v>
      </c>
    </row>
    <row r="12" spans="1:2" x14ac:dyDescent="0.25">
      <c r="A12" s="43">
        <v>2</v>
      </c>
      <c r="B12" s="43" t="s">
        <v>75</v>
      </c>
    </row>
    <row r="13" spans="1:2" x14ac:dyDescent="0.25">
      <c r="A13" s="43"/>
      <c r="B13" s="43"/>
    </row>
    <row r="16" spans="1:2" x14ac:dyDescent="0.25">
      <c r="A16" s="40" t="s">
        <v>76</v>
      </c>
      <c r="B16" s="40"/>
    </row>
    <row r="17" spans="1:8" x14ac:dyDescent="0.25">
      <c r="A17" s="40" t="s">
        <v>80</v>
      </c>
      <c r="B17" s="40" t="s">
        <v>86</v>
      </c>
    </row>
    <row r="18" spans="1:8" x14ac:dyDescent="0.25">
      <c r="A18" s="41">
        <v>1</v>
      </c>
      <c r="B18" s="41" t="s">
        <v>124</v>
      </c>
    </row>
    <row r="19" spans="1:8" x14ac:dyDescent="0.25">
      <c r="A19" s="41">
        <v>2</v>
      </c>
      <c r="B19" s="41" t="s">
        <v>125</v>
      </c>
    </row>
    <row r="20" spans="1:8" x14ac:dyDescent="0.25">
      <c r="A20" s="41">
        <v>3</v>
      </c>
      <c r="B20" s="41" t="s">
        <v>126</v>
      </c>
    </row>
    <row r="21" spans="1:8" x14ac:dyDescent="0.25">
      <c r="A21" s="41">
        <v>4</v>
      </c>
      <c r="B21" s="41" t="s">
        <v>127</v>
      </c>
    </row>
    <row r="24" spans="1:8" x14ac:dyDescent="0.25">
      <c r="A24" s="44" t="s">
        <v>5</v>
      </c>
      <c r="B24" s="44"/>
      <c r="C24" s="44"/>
      <c r="D24" s="44"/>
      <c r="E24" s="44"/>
      <c r="F24" s="44"/>
      <c r="G24" s="44"/>
      <c r="H24" s="44"/>
    </row>
    <row r="25" spans="1:8" x14ac:dyDescent="0.25">
      <c r="A25" s="44" t="s">
        <v>80</v>
      </c>
      <c r="B25" s="44" t="s">
        <v>72</v>
      </c>
      <c r="C25" s="44" t="s">
        <v>84</v>
      </c>
      <c r="D25" s="44" t="s">
        <v>83</v>
      </c>
      <c r="E25" s="44" t="s">
        <v>141</v>
      </c>
      <c r="F25" s="44" t="s">
        <v>96</v>
      </c>
      <c r="G25" s="44" t="s">
        <v>143</v>
      </c>
      <c r="H25" s="44" t="s">
        <v>130</v>
      </c>
    </row>
    <row r="26" spans="1:8" x14ac:dyDescent="0.25">
      <c r="A26" s="45">
        <v>1</v>
      </c>
      <c r="B26" s="45" t="s">
        <v>105</v>
      </c>
      <c r="C26" s="45" t="s">
        <v>128</v>
      </c>
      <c r="D26" s="45">
        <v>8096351254</v>
      </c>
      <c r="E26" s="45">
        <v>8254</v>
      </c>
      <c r="F26" s="45" t="s">
        <v>129</v>
      </c>
      <c r="G26" s="45" t="s">
        <v>144</v>
      </c>
      <c r="H26" s="45">
        <v>54587855</v>
      </c>
    </row>
    <row r="27" spans="1:8" x14ac:dyDescent="0.25">
      <c r="A27" s="45"/>
      <c r="B27" s="45"/>
      <c r="C27" s="45"/>
      <c r="D27" s="45"/>
      <c r="E27" s="45"/>
      <c r="F27" s="45"/>
      <c r="G27" s="45"/>
      <c r="H27" s="45"/>
    </row>
    <row r="30" spans="1:8" x14ac:dyDescent="0.25">
      <c r="A30" s="48" t="s">
        <v>131</v>
      </c>
      <c r="B30" s="48"/>
      <c r="C30" s="48"/>
    </row>
    <row r="31" spans="1:8" x14ac:dyDescent="0.25">
      <c r="A31" s="48" t="s">
        <v>80</v>
      </c>
      <c r="B31" s="48" t="s">
        <v>104</v>
      </c>
      <c r="C31" s="48" t="s">
        <v>119</v>
      </c>
    </row>
    <row r="32" spans="1:8" x14ac:dyDescent="0.25">
      <c r="A32" s="49">
        <v>1</v>
      </c>
      <c r="B32" s="49">
        <v>1</v>
      </c>
      <c r="C32" s="49" t="s">
        <v>132</v>
      </c>
    </row>
    <row r="33" spans="1:5" x14ac:dyDescent="0.25">
      <c r="A33" s="49"/>
      <c r="B33" s="49"/>
      <c r="C33" s="49"/>
    </row>
    <row r="36" spans="1:5" x14ac:dyDescent="0.25">
      <c r="A36" s="46" t="s">
        <v>7</v>
      </c>
      <c r="B36" s="46"/>
      <c r="C36" s="46"/>
      <c r="D36" s="46"/>
      <c r="E36" s="46"/>
    </row>
    <row r="37" spans="1:5" x14ac:dyDescent="0.25">
      <c r="A37" s="46" t="s">
        <v>80</v>
      </c>
      <c r="B37" s="46" t="s">
        <v>104</v>
      </c>
      <c r="C37" s="46" t="s">
        <v>72</v>
      </c>
      <c r="D37" s="46" t="s">
        <v>96</v>
      </c>
      <c r="E37" s="46" t="s">
        <v>133</v>
      </c>
    </row>
    <row r="38" spans="1:5" x14ac:dyDescent="0.25">
      <c r="A38" s="47">
        <v>1</v>
      </c>
      <c r="B38" s="47">
        <v>1</v>
      </c>
      <c r="C38" s="47" t="s">
        <v>134</v>
      </c>
      <c r="D38" s="47" t="s">
        <v>135</v>
      </c>
      <c r="E38" s="47">
        <v>12345</v>
      </c>
    </row>
    <row r="39" spans="1:5" x14ac:dyDescent="0.25">
      <c r="A39" s="47"/>
      <c r="B39" s="47"/>
      <c r="C39" s="47"/>
      <c r="D39" s="47"/>
      <c r="E39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showGridLines="0" workbookViewId="0">
      <selection activeCell="A33" sqref="A33"/>
    </sheetView>
  </sheetViews>
  <sheetFormatPr defaultRowHeight="15" x14ac:dyDescent="0.25"/>
  <cols>
    <col min="1" max="1" width="18.5703125" style="23" customWidth="1"/>
    <col min="2" max="2" width="19.42578125" style="23" customWidth="1"/>
    <col min="3" max="3" width="44.28515625" style="23" customWidth="1"/>
    <col min="4" max="4" width="25.42578125" style="23" customWidth="1"/>
    <col min="5" max="5" width="14.28515625" style="23" customWidth="1"/>
    <col min="6" max="6" width="11.85546875" style="23" customWidth="1"/>
    <col min="7" max="7" width="17.140625" style="23" customWidth="1"/>
    <col min="8" max="8" width="18.42578125" style="23" customWidth="1"/>
    <col min="9" max="9" width="28.5703125" style="23" customWidth="1"/>
    <col min="10" max="10" width="12.5703125" style="23" customWidth="1"/>
    <col min="11" max="11" width="11.42578125" style="23" customWidth="1"/>
    <col min="12" max="16384" width="9.140625" style="23"/>
  </cols>
  <sheetData>
    <row r="2" spans="1:15" x14ac:dyDescent="0.25">
      <c r="A2" s="28" t="s">
        <v>8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/>
      <c r="N2"/>
      <c r="O2"/>
    </row>
    <row r="3" spans="1:15" x14ac:dyDescent="0.25">
      <c r="A3" s="28" t="s">
        <v>80</v>
      </c>
      <c r="B3" s="28" t="s">
        <v>72</v>
      </c>
      <c r="C3" s="28" t="s">
        <v>81</v>
      </c>
      <c r="D3" s="28" t="s">
        <v>91</v>
      </c>
      <c r="E3" s="28" t="s">
        <v>94</v>
      </c>
      <c r="F3" s="28" t="s">
        <v>90</v>
      </c>
      <c r="G3" s="28" t="s">
        <v>73</v>
      </c>
      <c r="H3" s="28" t="s">
        <v>78</v>
      </c>
      <c r="I3" s="33" t="s">
        <v>103</v>
      </c>
      <c r="J3" s="28" t="s">
        <v>104</v>
      </c>
      <c r="K3" s="28" t="s">
        <v>99</v>
      </c>
      <c r="L3" s="28" t="s">
        <v>106</v>
      </c>
      <c r="M3"/>
      <c r="N3"/>
      <c r="O3"/>
    </row>
    <row r="4" spans="1:15" x14ac:dyDescent="0.25">
      <c r="A4" s="29">
        <v>1</v>
      </c>
      <c r="B4" s="29" t="s">
        <v>46</v>
      </c>
      <c r="C4" s="34" t="s">
        <v>93</v>
      </c>
      <c r="D4" s="29" t="s">
        <v>92</v>
      </c>
      <c r="E4" s="29" t="s">
        <v>95</v>
      </c>
      <c r="F4" s="29" t="s">
        <v>98</v>
      </c>
      <c r="G4" s="29" t="s">
        <v>101</v>
      </c>
      <c r="H4" s="29" t="s">
        <v>74</v>
      </c>
      <c r="I4" s="35" t="s">
        <v>45</v>
      </c>
      <c r="J4" s="29" t="s">
        <v>105</v>
      </c>
      <c r="K4" s="29" t="s">
        <v>102</v>
      </c>
      <c r="L4" s="29" t="s">
        <v>97</v>
      </c>
      <c r="M4"/>
      <c r="N4"/>
      <c r="O4"/>
    </row>
    <row r="7" spans="1:15" x14ac:dyDescent="0.25">
      <c r="A7" s="24" t="s">
        <v>108</v>
      </c>
      <c r="B7" s="24"/>
      <c r="C7" s="24"/>
      <c r="D7" s="24"/>
      <c r="E7" s="24"/>
      <c r="F7" s="24"/>
      <c r="G7" s="24"/>
      <c r="H7" s="25"/>
      <c r="I7"/>
    </row>
    <row r="8" spans="1:15" x14ac:dyDescent="0.25">
      <c r="A8" s="24" t="s">
        <v>80</v>
      </c>
      <c r="B8" s="24" t="s">
        <v>79</v>
      </c>
      <c r="C8" s="24" t="s">
        <v>72</v>
      </c>
      <c r="D8" s="24" t="s">
        <v>82</v>
      </c>
      <c r="E8" s="24" t="s">
        <v>83</v>
      </c>
      <c r="F8" s="24" t="s">
        <v>141</v>
      </c>
      <c r="G8" s="24" t="s">
        <v>85</v>
      </c>
      <c r="H8" s="24" t="s">
        <v>140</v>
      </c>
      <c r="I8"/>
    </row>
    <row r="9" spans="1:15" x14ac:dyDescent="0.25">
      <c r="A9" s="25">
        <v>1</v>
      </c>
      <c r="B9" s="25" t="s">
        <v>97</v>
      </c>
      <c r="C9" s="25" t="s">
        <v>87</v>
      </c>
      <c r="D9" s="25" t="s">
        <v>88</v>
      </c>
      <c r="E9" s="25">
        <v>8092208217</v>
      </c>
      <c r="F9" s="25" t="s">
        <v>142</v>
      </c>
      <c r="G9" s="25" t="s">
        <v>145</v>
      </c>
      <c r="H9" s="25" t="s">
        <v>89</v>
      </c>
      <c r="I9"/>
      <c r="J9" s="30"/>
    </row>
    <row r="10" spans="1:15" x14ac:dyDescent="0.25">
      <c r="A10" s="25"/>
      <c r="B10" s="25"/>
      <c r="C10" s="25"/>
      <c r="D10" s="25"/>
      <c r="E10" s="25"/>
      <c r="F10" s="25"/>
      <c r="G10" s="25"/>
      <c r="H10" s="25"/>
      <c r="I10"/>
    </row>
    <row r="11" spans="1:15" x14ac:dyDescent="0.25">
      <c r="A11" s="30"/>
    </row>
    <row r="12" spans="1:15" x14ac:dyDescent="0.25">
      <c r="A12" s="30"/>
    </row>
    <row r="13" spans="1:15" x14ac:dyDescent="0.25">
      <c r="A13" s="50" t="s">
        <v>136</v>
      </c>
      <c r="B13" s="50"/>
      <c r="C13" s="50"/>
      <c r="D13" s="50"/>
    </row>
    <row r="14" spans="1:15" x14ac:dyDescent="0.25">
      <c r="A14" s="50" t="s">
        <v>80</v>
      </c>
      <c r="B14" s="50" t="s">
        <v>79</v>
      </c>
      <c r="C14" s="50" t="s">
        <v>84</v>
      </c>
      <c r="D14" s="50" t="s">
        <v>137</v>
      </c>
    </row>
    <row r="15" spans="1:15" x14ac:dyDescent="0.25">
      <c r="A15" s="51" t="s">
        <v>97</v>
      </c>
      <c r="B15" s="51" t="s">
        <v>97</v>
      </c>
      <c r="C15" s="51" t="s">
        <v>138</v>
      </c>
      <c r="D15" s="51" t="s">
        <v>139</v>
      </c>
    </row>
    <row r="16" spans="1:15" x14ac:dyDescent="0.25">
      <c r="A16" s="51"/>
      <c r="B16" s="51"/>
      <c r="C16" s="51"/>
      <c r="D16" s="51"/>
    </row>
    <row r="17" spans="1:8" x14ac:dyDescent="0.25">
      <c r="A17" s="30"/>
    </row>
    <row r="19" spans="1:8" x14ac:dyDescent="0.25">
      <c r="A19" s="26" t="s">
        <v>107</v>
      </c>
      <c r="B19" s="26"/>
      <c r="C19" s="26"/>
      <c r="D19" s="27"/>
      <c r="E19"/>
      <c r="F19" s="30"/>
      <c r="G19" s="30"/>
      <c r="H19" s="30"/>
    </row>
    <row r="20" spans="1:8" x14ac:dyDescent="0.25">
      <c r="A20" s="26" t="s">
        <v>80</v>
      </c>
      <c r="B20" s="26" t="s">
        <v>79</v>
      </c>
      <c r="C20" s="26" t="s">
        <v>72</v>
      </c>
      <c r="D20" s="26" t="s">
        <v>90</v>
      </c>
      <c r="E20"/>
      <c r="F20" s="30"/>
      <c r="G20" s="30"/>
      <c r="H20" s="30"/>
    </row>
    <row r="21" spans="1:8" x14ac:dyDescent="0.25">
      <c r="A21" s="27" t="s">
        <v>97</v>
      </c>
      <c r="B21" s="27" t="s">
        <v>97</v>
      </c>
      <c r="C21" s="27" t="s">
        <v>109</v>
      </c>
      <c r="D21" s="27" t="s">
        <v>110</v>
      </c>
      <c r="E21"/>
      <c r="F21" s="30"/>
      <c r="G21" s="30"/>
      <c r="H21" s="30"/>
    </row>
    <row r="22" spans="1:8" x14ac:dyDescent="0.25">
      <c r="A22" s="27"/>
      <c r="B22" s="26"/>
      <c r="C22" s="27"/>
      <c r="D22" s="27"/>
      <c r="E22"/>
      <c r="F22" s="30"/>
      <c r="G22" s="30"/>
      <c r="H22" s="30"/>
    </row>
    <row r="23" spans="1:8" x14ac:dyDescent="0.25">
      <c r="A23" s="27"/>
      <c r="B23" s="27"/>
      <c r="C23" s="27"/>
      <c r="D23" s="27"/>
      <c r="E23"/>
      <c r="F23" s="30"/>
      <c r="G23" s="30"/>
      <c r="H23" s="30"/>
    </row>
    <row r="26" spans="1:8" x14ac:dyDescent="0.25">
      <c r="A26" s="32" t="s">
        <v>111</v>
      </c>
      <c r="B26" s="32"/>
      <c r="C26" s="32"/>
      <c r="D26" s="32"/>
    </row>
    <row r="27" spans="1:8" x14ac:dyDescent="0.25">
      <c r="A27" s="32" t="s">
        <v>80</v>
      </c>
      <c r="B27" s="32" t="s">
        <v>79</v>
      </c>
      <c r="C27" s="32" t="s">
        <v>72</v>
      </c>
      <c r="D27" s="32" t="s">
        <v>90</v>
      </c>
    </row>
    <row r="28" spans="1:8" x14ac:dyDescent="0.25">
      <c r="A28" s="31" t="s">
        <v>97</v>
      </c>
      <c r="B28" s="31" t="s">
        <v>97</v>
      </c>
      <c r="C28" s="31" t="s">
        <v>112</v>
      </c>
      <c r="D28" s="31" t="s">
        <v>113</v>
      </c>
    </row>
    <row r="29" spans="1:8" x14ac:dyDescent="0.25">
      <c r="A29" s="31" t="s">
        <v>114</v>
      </c>
      <c r="B29" s="31" t="s">
        <v>97</v>
      </c>
      <c r="C29" s="31" t="s">
        <v>115</v>
      </c>
      <c r="D29" s="31" t="s">
        <v>116</v>
      </c>
    </row>
    <row r="30" spans="1:8" x14ac:dyDescent="0.25">
      <c r="A30" s="31" t="s">
        <v>95</v>
      </c>
      <c r="B30" s="31" t="s">
        <v>97</v>
      </c>
      <c r="C30" s="31" t="s">
        <v>117</v>
      </c>
      <c r="D30" s="31" t="s">
        <v>118</v>
      </c>
    </row>
    <row r="33" spans="1:4" x14ac:dyDescent="0.25">
      <c r="A33" s="36" t="s">
        <v>146</v>
      </c>
      <c r="B33" s="36"/>
      <c r="C33" s="36"/>
      <c r="D33" s="37"/>
    </row>
    <row r="34" spans="1:4" x14ac:dyDescent="0.25">
      <c r="A34" s="36" t="s">
        <v>80</v>
      </c>
      <c r="B34" s="36" t="s">
        <v>79</v>
      </c>
      <c r="C34" s="36" t="s">
        <v>119</v>
      </c>
      <c r="D34" s="37"/>
    </row>
    <row r="35" spans="1:4" x14ac:dyDescent="0.25">
      <c r="A35" s="37" t="s">
        <v>97</v>
      </c>
      <c r="B35" s="37" t="s">
        <v>97</v>
      </c>
      <c r="C35" s="37" t="s">
        <v>120</v>
      </c>
      <c r="D35" s="37"/>
    </row>
    <row r="36" spans="1:4" x14ac:dyDescent="0.25">
      <c r="A36" s="37" t="s">
        <v>114</v>
      </c>
      <c r="B36" s="37" t="s">
        <v>97</v>
      </c>
      <c r="C36" s="37" t="s">
        <v>121</v>
      </c>
      <c r="D36" s="37"/>
    </row>
    <row r="37" spans="1:4" x14ac:dyDescent="0.25">
      <c r="A37" s="37"/>
      <c r="B37" s="37"/>
      <c r="C37" s="37"/>
      <c r="D37" s="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7" workbookViewId="0">
      <selection activeCell="I15" sqref="I15"/>
    </sheetView>
  </sheetViews>
  <sheetFormatPr defaultColWidth="13" defaultRowHeight="15" x14ac:dyDescent="0.25"/>
  <cols>
    <col min="1" max="1" width="12.42578125" style="18" customWidth="1"/>
    <col min="2" max="5" width="13" style="18"/>
    <col min="6" max="6" width="11.140625" style="18" customWidth="1"/>
    <col min="7" max="7" width="10.7109375" style="18" bestFit="1" customWidth="1"/>
    <col min="8" max="8" width="10.5703125" style="18" customWidth="1"/>
    <col min="9" max="10" width="12" style="18" bestFit="1" customWidth="1"/>
    <col min="11" max="11" width="13" style="18"/>
    <col min="12" max="12" width="20.140625" style="18" bestFit="1" customWidth="1"/>
    <col min="13" max="13" width="13" style="18"/>
    <col min="14" max="14" width="13.140625" style="18" customWidth="1"/>
    <col min="15" max="16384" width="13" style="18"/>
  </cols>
  <sheetData>
    <row r="1" spans="1:15" x14ac:dyDescent="0.25">
      <c r="A1" s="18" t="s">
        <v>29</v>
      </c>
    </row>
    <row r="2" spans="1:15" s="43" customFormat="1" x14ac:dyDescent="0.25">
      <c r="A2" s="43" t="s">
        <v>168</v>
      </c>
      <c r="B2" s="43" t="s">
        <v>4</v>
      </c>
      <c r="C2" s="43" t="s">
        <v>16</v>
      </c>
      <c r="D2" s="43" t="s">
        <v>8</v>
      </c>
      <c r="E2" s="43" t="s">
        <v>150</v>
      </c>
      <c r="F2" s="43" t="s">
        <v>151</v>
      </c>
      <c r="G2" s="43" t="s">
        <v>152</v>
      </c>
      <c r="H2" s="43" t="s">
        <v>159</v>
      </c>
      <c r="I2" s="43" t="s">
        <v>34</v>
      </c>
      <c r="J2" s="43" t="s">
        <v>157</v>
      </c>
      <c r="K2" s="43" t="s">
        <v>158</v>
      </c>
      <c r="L2" s="43" t="s">
        <v>172</v>
      </c>
      <c r="M2" s="43" t="s">
        <v>160</v>
      </c>
      <c r="N2" s="43" t="s">
        <v>161</v>
      </c>
      <c r="O2" s="43" t="s">
        <v>184</v>
      </c>
    </row>
    <row r="3" spans="1:15" x14ac:dyDescent="0.25">
      <c r="A3" s="18">
        <v>1</v>
      </c>
      <c r="B3" s="18" t="s">
        <v>3</v>
      </c>
      <c r="C3" s="18" t="s">
        <v>162</v>
      </c>
      <c r="D3" s="18" t="s">
        <v>46</v>
      </c>
      <c r="E3" s="18">
        <v>1000</v>
      </c>
      <c r="F3" s="18">
        <v>3</v>
      </c>
      <c r="G3" s="18">
        <v>2</v>
      </c>
      <c r="H3" s="18">
        <v>30</v>
      </c>
      <c r="I3" s="18">
        <v>257.5</v>
      </c>
      <c r="J3" s="18">
        <v>4</v>
      </c>
      <c r="K3" s="18" t="s">
        <v>153</v>
      </c>
      <c r="L3" s="18" t="s">
        <v>169</v>
      </c>
      <c r="M3" s="54">
        <v>43500</v>
      </c>
      <c r="N3" s="54">
        <v>43503</v>
      </c>
      <c r="O3" s="18" t="s">
        <v>163</v>
      </c>
    </row>
    <row r="4" spans="1:15" x14ac:dyDescent="0.25">
      <c r="K4" s="18" t="s">
        <v>154</v>
      </c>
      <c r="L4" s="18" t="s">
        <v>170</v>
      </c>
      <c r="O4" s="18" t="s">
        <v>180</v>
      </c>
    </row>
    <row r="5" spans="1:15" x14ac:dyDescent="0.25">
      <c r="K5" s="18" t="s">
        <v>155</v>
      </c>
      <c r="L5" s="18" t="s">
        <v>171</v>
      </c>
      <c r="O5" s="18" t="s">
        <v>181</v>
      </c>
    </row>
    <row r="6" spans="1:15" x14ac:dyDescent="0.25">
      <c r="K6" s="18" t="s">
        <v>156</v>
      </c>
      <c r="O6" s="18" t="s">
        <v>164</v>
      </c>
    </row>
    <row r="8" spans="1:15" x14ac:dyDescent="0.25">
      <c r="A8" s="18" t="s">
        <v>33</v>
      </c>
    </row>
    <row r="9" spans="1:15" s="43" customFormat="1" x14ac:dyDescent="0.25">
      <c r="A9" s="43" t="s">
        <v>173</v>
      </c>
      <c r="B9" s="43" t="s">
        <v>168</v>
      </c>
      <c r="C9" s="43" t="s">
        <v>174</v>
      </c>
      <c r="D9" s="43" t="s">
        <v>159</v>
      </c>
      <c r="E9" s="43" t="s">
        <v>178</v>
      </c>
      <c r="F9" s="43" t="s">
        <v>177</v>
      </c>
      <c r="G9" s="43" t="s">
        <v>175</v>
      </c>
      <c r="H9" s="43" t="s">
        <v>176</v>
      </c>
      <c r="I9" s="43" t="s">
        <v>184</v>
      </c>
    </row>
    <row r="10" spans="1:15" x14ac:dyDescent="0.25">
      <c r="A10" s="18">
        <v>1</v>
      </c>
      <c r="B10" s="18">
        <v>1</v>
      </c>
      <c r="C10" s="18">
        <v>1</v>
      </c>
      <c r="D10" s="18">
        <v>7.5</v>
      </c>
      <c r="E10" s="18">
        <v>250</v>
      </c>
      <c r="F10" s="18">
        <f>G10*J29</f>
        <v>0.6880408394118519</v>
      </c>
      <c r="G10" s="18">
        <v>257.5</v>
      </c>
      <c r="H10" s="54">
        <v>43511</v>
      </c>
      <c r="I10" s="18" t="s">
        <v>180</v>
      </c>
    </row>
    <row r="11" spans="1:15" x14ac:dyDescent="0.25">
      <c r="A11" s="18">
        <v>2</v>
      </c>
      <c r="B11" s="18">
        <v>1</v>
      </c>
      <c r="C11" s="18">
        <v>2</v>
      </c>
      <c r="D11" s="18">
        <v>7.5</v>
      </c>
      <c r="E11" s="18">
        <v>250</v>
      </c>
      <c r="F11" s="18">
        <f>G11*J27</f>
        <v>0.34344777777777774</v>
      </c>
      <c r="G11" s="18">
        <v>257.5</v>
      </c>
      <c r="H11" s="54">
        <v>43524</v>
      </c>
      <c r="I11" s="18" t="s">
        <v>180</v>
      </c>
    </row>
    <row r="12" spans="1:15" x14ac:dyDescent="0.25">
      <c r="A12" s="18">
        <v>3</v>
      </c>
      <c r="B12" s="18">
        <v>1</v>
      </c>
      <c r="C12" s="18">
        <v>3</v>
      </c>
      <c r="D12" s="18">
        <v>7.5</v>
      </c>
      <c r="E12" s="18">
        <v>250</v>
      </c>
      <c r="F12" s="18">
        <f>G12*J26</f>
        <v>0.17166666666666666</v>
      </c>
      <c r="G12" s="18">
        <v>257.5</v>
      </c>
      <c r="H12" s="54">
        <v>43539</v>
      </c>
      <c r="I12" s="18" t="s">
        <v>163</v>
      </c>
    </row>
    <row r="13" spans="1:15" x14ac:dyDescent="0.25">
      <c r="A13" s="18">
        <v>4</v>
      </c>
      <c r="B13" s="18">
        <v>1</v>
      </c>
      <c r="C13" s="18">
        <v>4</v>
      </c>
      <c r="D13" s="18">
        <v>7.5</v>
      </c>
      <c r="E13" s="18">
        <v>250</v>
      </c>
      <c r="F13" s="18">
        <v>0</v>
      </c>
      <c r="G13" s="18">
        <v>257.5</v>
      </c>
      <c r="H13" s="54">
        <v>43554</v>
      </c>
      <c r="I13" s="18" t="s">
        <v>163</v>
      </c>
      <c r="K13" s="18" t="s">
        <v>183</v>
      </c>
    </row>
    <row r="14" spans="1:15" x14ac:dyDescent="0.25">
      <c r="K14" s="18" t="s">
        <v>163</v>
      </c>
    </row>
    <row r="15" spans="1:15" x14ac:dyDescent="0.25">
      <c r="K15" s="18" t="s">
        <v>180</v>
      </c>
    </row>
    <row r="16" spans="1:15" x14ac:dyDescent="0.25">
      <c r="B16" s="43" t="s">
        <v>168</v>
      </c>
      <c r="C16" s="43" t="s">
        <v>2</v>
      </c>
      <c r="D16" s="43" t="s">
        <v>150</v>
      </c>
      <c r="E16" s="43" t="s">
        <v>182</v>
      </c>
      <c r="F16" s="43" t="s">
        <v>15</v>
      </c>
    </row>
    <row r="17" spans="2:12" x14ac:dyDescent="0.25">
      <c r="B17" s="18">
        <v>1</v>
      </c>
      <c r="C17" s="18" t="s">
        <v>179</v>
      </c>
      <c r="D17" s="18">
        <v>1030</v>
      </c>
      <c r="E17" s="18" t="s">
        <v>21</v>
      </c>
      <c r="F17" s="54">
        <v>43500</v>
      </c>
    </row>
    <row r="18" spans="2:12" x14ac:dyDescent="0.25">
      <c r="B18" s="18">
        <v>1</v>
      </c>
      <c r="C18" s="18" t="s">
        <v>179</v>
      </c>
      <c r="D18" s="18">
        <v>5</v>
      </c>
      <c r="E18" s="18" t="s">
        <v>177</v>
      </c>
      <c r="F18" s="54">
        <v>43524</v>
      </c>
    </row>
    <row r="20" spans="2:12" x14ac:dyDescent="0.25">
      <c r="I20" s="55" t="s">
        <v>187</v>
      </c>
      <c r="J20" s="55"/>
    </row>
    <row r="21" spans="2:12" x14ac:dyDescent="0.25">
      <c r="I21" s="18" t="s">
        <v>186</v>
      </c>
      <c r="J21" s="18">
        <v>2</v>
      </c>
    </row>
    <row r="22" spans="2:12" x14ac:dyDescent="0.25">
      <c r="I22" s="18" t="s">
        <v>34</v>
      </c>
      <c r="J22" s="18">
        <v>257.5</v>
      </c>
    </row>
    <row r="24" spans="2:12" x14ac:dyDescent="0.25">
      <c r="I24" s="18" t="s">
        <v>185</v>
      </c>
      <c r="J24" s="18" t="s">
        <v>188</v>
      </c>
    </row>
    <row r="25" spans="2:12" x14ac:dyDescent="0.25">
      <c r="I25" s="18">
        <v>0</v>
      </c>
      <c r="J25" s="18">
        <v>0</v>
      </c>
      <c r="K25" s="18">
        <v>0</v>
      </c>
    </row>
    <row r="26" spans="2:12" x14ac:dyDescent="0.25">
      <c r="I26" s="18">
        <v>1</v>
      </c>
      <c r="J26" s="18">
        <f>((J25+J21)/100/30)*I26</f>
        <v>6.6666666666666664E-4</v>
      </c>
      <c r="K26" s="18">
        <f>(K25+J22)*(J21/100/30)*I26</f>
        <v>0.17166666666666666</v>
      </c>
      <c r="L26" s="18">
        <f>J26*J22</f>
        <v>0.17166666666666666</v>
      </c>
    </row>
    <row r="27" spans="2:12" x14ac:dyDescent="0.25">
      <c r="I27" s="18">
        <v>2</v>
      </c>
      <c r="J27" s="18">
        <f>((J25+J26+J21)/100/30)*I27</f>
        <v>1.3337777777777777E-3</v>
      </c>
      <c r="K27" s="18">
        <f>(K26+J22)*(J21/100/30)*I27</f>
        <v>0.34356222222222221</v>
      </c>
      <c r="L27" s="18">
        <f>J27*J22</f>
        <v>0.34344777777777774</v>
      </c>
    </row>
    <row r="28" spans="2:12" x14ac:dyDescent="0.25">
      <c r="I28" s="18">
        <v>3</v>
      </c>
      <c r="J28" s="18">
        <f>((J25+J26+J27+J21)/100/30)*I28</f>
        <v>2.0020004444444451E-3</v>
      </c>
      <c r="K28" s="18">
        <f>(K25+K26+K27+J22)*(J21/100/30)*I28</f>
        <v>0.51603045777777778</v>
      </c>
      <c r="L28" s="18">
        <f>J28*J22</f>
        <v>0.51551511444444464</v>
      </c>
    </row>
    <row r="29" spans="2:12" x14ac:dyDescent="0.25">
      <c r="D29" s="43" t="s">
        <v>165</v>
      </c>
      <c r="I29" s="18">
        <v>4</v>
      </c>
      <c r="J29" s="18">
        <f>((J25+J26+J27+J28+J21)/100/30)*I29</f>
        <v>2.6720032598518519E-3</v>
      </c>
      <c r="K29" s="18">
        <f>(K25+K26+K27+K28+J22)*(J21/100/30)*I29</f>
        <v>0.68941669159111107</v>
      </c>
      <c r="L29" s="18">
        <f>J29*J22</f>
        <v>0.6880408394118519</v>
      </c>
    </row>
    <row r="30" spans="2:12" x14ac:dyDescent="0.25">
      <c r="D30" s="43" t="s">
        <v>163</v>
      </c>
      <c r="I30" s="18">
        <v>5</v>
      </c>
      <c r="J30" s="18">
        <f>((J25+J26+J27+J28+J29+J21)/100/30)*I30</f>
        <v>3.3444574135812343E-3</v>
      </c>
      <c r="K30" s="18">
        <f>(K25+K26+K27+K28+K29+J22)*(J21/100/30)*I30</f>
        <v>0.86406892012752579</v>
      </c>
      <c r="L30" s="18">
        <f>J30*J22</f>
        <v>0.86119778399716784</v>
      </c>
    </row>
    <row r="31" spans="2:12" x14ac:dyDescent="0.25">
      <c r="D31" s="18" t="s">
        <v>164</v>
      </c>
    </row>
    <row r="32" spans="2:12" x14ac:dyDescent="0.25">
      <c r="D32" s="18" t="s">
        <v>166</v>
      </c>
    </row>
    <row r="33" spans="4:4" x14ac:dyDescent="0.25">
      <c r="D33" s="18" t="s">
        <v>167</v>
      </c>
    </row>
  </sheetData>
  <mergeCells count="1">
    <mergeCell ref="I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relaciones</vt:lpstr>
      <vt:lpstr>formalizacion 3 formas</vt:lpstr>
      <vt:lpstr>Interfaz_configurable</vt:lpstr>
      <vt:lpstr>Cliente</vt:lpstr>
      <vt:lpstr>Prestamo</vt:lpstr>
    </vt:vector>
  </TitlesOfParts>
  <Company>Claro Dominicana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dcterms:created xsi:type="dcterms:W3CDTF">2018-11-23T19:19:11Z</dcterms:created>
  <dcterms:modified xsi:type="dcterms:W3CDTF">2019-02-05T03:49:14Z</dcterms:modified>
</cp:coreProperties>
</file>