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balanza comprobacion" sheetId="4" r:id="rId2"/>
    <sheet name="Mayo " sheetId="5" r:id="rId3"/>
    <sheet name="Junio" sheetId="13" r:id="rId4"/>
  </sheets>
  <calcPr calcId="124519"/>
</workbook>
</file>

<file path=xl/calcChain.xml><?xml version="1.0" encoding="utf-8"?>
<calcChain xmlns="http://schemas.openxmlformats.org/spreadsheetml/2006/main">
  <c r="C57" i="13"/>
  <c r="C56"/>
  <c r="C55"/>
  <c r="C54"/>
  <c r="C53"/>
  <c r="C52"/>
  <c r="C51"/>
  <c r="C50"/>
  <c r="C49"/>
  <c r="C48"/>
  <c r="C47"/>
  <c r="C46"/>
  <c r="C45"/>
  <c r="C44"/>
  <c r="C43" s="1"/>
  <c r="C42"/>
  <c r="C41"/>
  <c r="C40"/>
  <c r="C39"/>
  <c r="C38"/>
  <c r="C37"/>
  <c r="C36"/>
  <c r="C35"/>
  <c r="E34" s="1"/>
  <c r="C34" s="1"/>
  <c r="C32" s="1"/>
  <c r="C31"/>
  <c r="C30"/>
  <c r="C29"/>
  <c r="C28"/>
  <c r="C27"/>
  <c r="C26"/>
  <c r="C25"/>
  <c r="C24"/>
  <c r="C23"/>
  <c r="C22"/>
  <c r="C21" s="1"/>
  <c r="C20" s="1"/>
  <c r="C19"/>
  <c r="C18"/>
  <c r="C17"/>
  <c r="C16"/>
  <c r="C15"/>
  <c r="C14"/>
  <c r="C13"/>
  <c r="C12" s="1"/>
  <c r="C11"/>
  <c r="E10"/>
  <c r="C10"/>
  <c r="C9"/>
  <c r="C8"/>
  <c r="C7"/>
  <c r="C6"/>
  <c r="C5"/>
  <c r="AB4"/>
  <c r="C4" s="1"/>
  <c r="C3" s="1"/>
  <c r="C2" s="1"/>
  <c r="C44" i="2"/>
  <c r="C45"/>
  <c r="C46"/>
  <c r="C47"/>
  <c r="C48"/>
  <c r="C49"/>
  <c r="C50"/>
  <c r="C51"/>
  <c r="C52"/>
  <c r="C53"/>
  <c r="C54"/>
  <c r="C55"/>
  <c r="C56"/>
  <c r="C57"/>
  <c r="C36"/>
  <c r="C37"/>
  <c r="C38"/>
  <c r="C39"/>
  <c r="C40"/>
  <c r="C41"/>
  <c r="C42"/>
  <c r="C4"/>
  <c r="C9"/>
  <c r="C11"/>
  <c r="C19"/>
  <c r="C16"/>
  <c r="C17"/>
  <c r="C23"/>
  <c r="C57" i="5"/>
  <c r="C56"/>
  <c r="C55"/>
  <c r="C54"/>
  <c r="C53"/>
  <c r="C52"/>
  <c r="C51"/>
  <c r="C50"/>
  <c r="C49"/>
  <c r="C48"/>
  <c r="C47"/>
  <c r="C46"/>
  <c r="C45"/>
  <c r="C44" s="1"/>
  <c r="C43"/>
  <c r="C42"/>
  <c r="C41"/>
  <c r="C40"/>
  <c r="C39"/>
  <c r="C38"/>
  <c r="C37"/>
  <c r="C36" s="1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29" i="2"/>
  <c r="C24"/>
  <c r="C22"/>
  <c r="C25"/>
  <c r="C26"/>
  <c r="C27"/>
  <c r="C28"/>
  <c r="C30"/>
  <c r="C31"/>
  <c r="C14"/>
  <c r="C15"/>
  <c r="C18"/>
  <c r="C13"/>
  <c r="C10"/>
  <c r="C5"/>
  <c r="C6"/>
  <c r="C7"/>
  <c r="E35" i="5" l="1"/>
  <c r="C35" s="1"/>
  <c r="C33" s="1"/>
  <c r="C8" i="2"/>
  <c r="C3"/>
  <c r="C21"/>
  <c r="C20" s="1"/>
  <c r="C12"/>
  <c r="C2" l="1"/>
  <c r="C35"/>
  <c r="C4" i="4" l="1"/>
  <c r="C7" s="1"/>
  <c r="C43" i="2"/>
  <c r="D6" i="4" s="1"/>
  <c r="C34" i="2" l="1"/>
  <c r="C32" s="1"/>
  <c r="D5" i="4" s="1"/>
  <c r="D7" s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pago cuota extra credito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extra credito cuota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SOBRANTE DE LOS 140000 Retirado de fondo bhd adel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bp y impuesto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 de cerveza y leche ninos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cesar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
pago internet altices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paga de NC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 IMPUESTO BP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CG pago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357000  para invertir fondo BHD &amp; 12000 para prestar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BP</t>
        </r>
      </text>
    </comment>
    <comment ref="M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fondo bhd</t>
        </r>
      </text>
    </comment>
    <comment ref="N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para cerveza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INTERES</t>
        </r>
      </text>
    </comment>
    <comment ref="F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1706 pago cuota bhd rosalis y impuesto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 a los clientes</t>
        </r>
      </text>
    </comment>
    <comment ref="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gasto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gasto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gasto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gasto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gasto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gasto</t>
        </r>
      </text>
    </comment>
    <comment ref="A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para prestar</t>
        </r>
      </text>
    </comment>
    <comment ref="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cobrado</t>
        </r>
      </text>
    </comment>
    <comment ref="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de cuota yajaira 2000 y ramon manuel 4700</t>
        </r>
      </text>
    </comment>
    <comment ref="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cobrado</t>
        </r>
      </text>
    </comment>
    <comment ref="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pago de cuota lala el gago</t>
        </r>
      </text>
    </comment>
    <comment ref="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para prestar</t>
        </r>
      </text>
    </comment>
    <comment ref="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GASTO</t>
        </r>
      </text>
    </comment>
    <comment ref="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para prestar</t>
        </r>
      </text>
    </comment>
    <comment ref="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cobrado</t>
        </r>
      </text>
    </comment>
    <comment ref="A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para el BP para pago de cuota extra credito</t>
        </r>
      </text>
    </comment>
    <comment ref="A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cobrado</t>
        </r>
      </text>
    </comment>
    <comment ref="A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A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para gasto</t>
        </r>
      </text>
    </comment>
    <comment ref="A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cobrado</t>
        </r>
      </text>
    </comment>
    <comment ref="A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gasto</t>
        </r>
      </text>
    </comment>
    <comment ref="A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cobrado</t>
        </r>
      </text>
    </comment>
    <comment ref="A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A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cobrado</t>
        </r>
      </text>
    </comment>
    <comment ref="A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 del domingo</t>
        </r>
      </text>
    </comment>
    <comment ref="A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gasto</t>
        </r>
      </text>
    </comment>
    <comment ref="A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Cobrado</t>
        </r>
      </text>
    </comment>
    <comment ref="A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A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cobrado</t>
        </r>
      </text>
    </comment>
    <comment ref="A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12/6 pago cuota BP</t>
        </r>
      </text>
    </comment>
    <comment ref="A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A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cobrado</t>
        </r>
      </text>
    </comment>
    <comment ref="AR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pago cuota lala</t>
        </r>
      </text>
    </comment>
    <comment ref="A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BHD ADEL</t>
        </r>
      </text>
    </comment>
    <comment ref="A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A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cobrado</t>
        </r>
      </text>
    </comment>
    <comment ref="AV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GASTO</t>
        </r>
      </text>
    </comment>
    <comment ref="A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prestado</t>
        </r>
      </text>
    </comment>
    <comment ref="A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cobardo</t>
        </r>
      </text>
    </comment>
    <comment ref="A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pago cuota yajaira</t>
        </r>
      </text>
    </comment>
    <comment ref="A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B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cobrado</t>
        </r>
      </text>
    </comment>
    <comment ref="B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16/6 adelson</t>
        </r>
      </text>
    </comment>
    <comment ref="B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B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cobrado</t>
        </r>
      </text>
    </comment>
    <comment ref="BE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cobrado</t>
        </r>
      </text>
    </comment>
    <comment ref="B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pago de cesar en el popular</t>
        </r>
      </text>
    </comment>
    <comment ref="B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B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para devolver</t>
        </r>
      </text>
    </comment>
    <comment ref="B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B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18/06 cobrado</t>
        </r>
      </text>
    </comment>
    <comment ref="B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 transferencia</t>
        </r>
      </text>
    </comment>
    <comment ref="BL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B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cobardo</t>
        </r>
      </text>
    </comment>
    <comment ref="B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 carro y medicamento ninos</t>
        </r>
      </text>
    </comment>
    <comment ref="B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B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cobrado</t>
        </r>
      </text>
    </comment>
    <comment ref="BQ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BS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BT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cobrado</t>
        </r>
      </text>
    </comment>
    <comment ref="BU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BW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cobrado</t>
        </r>
      </text>
    </comment>
    <comment ref="BX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BY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cobrado</t>
        </r>
      </text>
    </comment>
    <comment ref="BZ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faltaron en el cuadre del 22 sabado</t>
        </r>
      </text>
    </comment>
    <comment ref="CA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CB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cobrado</t>
        </r>
      </text>
    </comment>
    <comment ref="CC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CD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cobrado</t>
        </r>
      </text>
    </comment>
    <comment ref="CF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a fella regalo</t>
        </r>
      </text>
    </comment>
    <comment ref="CG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cobrado</t>
        </r>
      </text>
    </comment>
    <comment ref="CH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cobrado</t>
        </r>
      </text>
    </comment>
    <comment ref="CI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gassto</t>
        </r>
      </text>
    </comment>
    <comment ref="CJ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CK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cobrado</t>
        </r>
      </text>
    </comment>
    <comment ref="CM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CN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cobrado</t>
        </r>
      </text>
    </comment>
    <comment ref="CO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gasto</t>
        </r>
      </text>
    </comment>
    <comment ref="CP1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CQ1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30/06 COBRADO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prestado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capital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capital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prestado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capital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prestado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capital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capital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prestado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capital</t>
        </r>
      </text>
    </comment>
    <comment ref="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CAPITAL</t>
        </r>
      </text>
    </comment>
    <comment ref="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prestado</t>
        </r>
      </text>
    </comment>
    <comment ref="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capital</t>
        </r>
      </text>
    </comment>
    <comment ref="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prestado</t>
        </r>
      </text>
    </comment>
    <comment ref="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prestado</t>
        </r>
      </text>
    </comment>
    <comment ref="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capital</t>
        </r>
      </text>
    </comment>
    <comment ref="A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pestado</t>
        </r>
      </text>
    </comment>
    <comment ref="A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</t>
        </r>
      </text>
    </comment>
    <comment ref="A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prestado</t>
        </r>
      </text>
    </comment>
    <comment ref="A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capital</t>
        </r>
      </text>
    </comment>
    <comment ref="A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prestado</t>
        </r>
      </text>
    </comment>
    <comment ref="A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capital</t>
        </r>
      </text>
    </comment>
    <comment ref="AG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 cobrado
</t>
        </r>
      </text>
    </comment>
    <comment ref="AH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prestado</t>
        </r>
      </text>
    </comment>
    <comment ref="A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PRESTADO</t>
        </r>
      </text>
    </comment>
    <comment ref="A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capital</t>
        </r>
      </text>
    </comment>
    <comment ref="A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prestado</t>
        </r>
      </text>
    </comment>
    <comment ref="A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capital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prestado</t>
        </r>
      </text>
    </comment>
    <comment ref="A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capital</t>
        </r>
      </text>
    </comment>
    <comment ref="A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prestado</t>
        </r>
      </text>
    </comment>
    <comment ref="A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capital</t>
        </r>
      </text>
    </comment>
    <comment ref="A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prestado</t>
        </r>
      </text>
    </comment>
    <comment ref="A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capital</t>
        </r>
      </text>
    </comment>
    <comment ref="A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prestado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capital</t>
        </r>
      </text>
    </comment>
    <comment ref="AU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prestado</t>
        </r>
      </text>
    </comment>
    <comment ref="AV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capital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prestado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capital</t>
        </r>
      </text>
    </comment>
    <comment ref="AY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capital</t>
        </r>
      </text>
    </comment>
    <comment ref="AZ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capital</t>
        </r>
      </text>
    </comment>
    <comment ref="BA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prestado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capital</t>
        </r>
      </text>
    </comment>
    <comment ref="BC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prestado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capital</t>
        </r>
      </text>
    </comment>
    <comment ref="BE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prestado</t>
        </r>
      </text>
    </comment>
    <comment ref="BF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capital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02/06 prestado</t>
        </r>
      </text>
    </comment>
    <comment ref="G1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para saldo de extra credito popular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primera quincena</t>
        </r>
      </text>
    </comment>
    <comment ref="F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segunda quincena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 quincena</t>
        </r>
      </text>
    </comment>
    <comment ref="H1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sequnda quincena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 pagado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colegio mes 05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capital 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capital</t>
        </r>
      </text>
    </comment>
    <comment ref="F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extra credito saldado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capital por prestamos bhd adel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capital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sobraron en el cuadre</t>
        </r>
      </text>
    </comment>
    <comment ref="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ganancia</t>
        </r>
      </text>
    </comment>
    <comment ref="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ganancia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ganancia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ganancia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</t>
        </r>
      </text>
    </comment>
    <comment ref="J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 ganancia</t>
        </r>
      </text>
    </comment>
    <comment ref="K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ganancia</t>
        </r>
      </text>
    </comment>
    <comment ref="L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ganancia</t>
        </r>
      </text>
    </comment>
    <comment ref="M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09/06 ganancia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10/06 ganancia</t>
        </r>
      </text>
    </comment>
    <comment ref="O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11/06 ganancia</t>
        </r>
      </text>
    </comment>
    <comment ref="P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ganancia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13/06 ganancia</t>
        </r>
      </text>
    </comment>
    <comment ref="R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ganancia</t>
        </r>
      </text>
    </comment>
    <comment ref="S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ganancia</t>
        </r>
      </text>
    </comment>
    <comment ref="T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Ganancia</t>
        </r>
      </text>
    </comment>
    <comment ref="U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ganancia
</t>
        </r>
      </text>
    </comment>
    <comment ref="V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ganancia</t>
        </r>
      </text>
    </comment>
    <comment ref="W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ganancia</t>
        </r>
      </text>
    </comment>
    <comment ref="X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20/09 ganancia</t>
        </r>
      </text>
    </comment>
    <comment ref="Y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ganancia</t>
        </r>
      </text>
    </comment>
    <comment ref="Z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ganancia</t>
        </r>
      </text>
    </comment>
    <comment ref="AA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23/06 ganancia</t>
        </r>
      </text>
    </comment>
    <comment ref="AB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24/06 ganancia</t>
        </r>
      </text>
    </comment>
    <comment ref="AC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ganancia</t>
        </r>
      </text>
    </comment>
    <comment ref="AD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ganancia</t>
        </r>
      </text>
    </comment>
    <comment ref="AE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27/06 ganancia</t>
        </r>
      </text>
    </comment>
    <comment ref="AF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ganancia</t>
        </r>
      </text>
    </comment>
    <comment ref="A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ganancia</t>
        </r>
      </text>
    </comment>
    <comment ref="A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ganancia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compensacion por prestamos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por prestamos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por inversiones 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rembolso por seguro deudor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PAGO DE INTERES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gasto del hogar</t>
        </r>
      </text>
    </comment>
    <comment ref="I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franela  y regalo de nota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tijera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recarga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F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 faltante en caja personal no se en k se gasto de 4000 k adel saco</t>
        </r>
      </text>
    </comment>
    <comment ref="G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faltaron en el cuadre</t>
        </r>
      </text>
    </comment>
    <comment ref="H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no se sabe en k se gasto adel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pasaje de compra</t>
        </r>
      </text>
    </comment>
    <comment ref="G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areclo del carro</t>
        </r>
      </text>
    </comment>
    <comment ref="H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pasaje</t>
        </r>
      </text>
    </comment>
    <comment ref="I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08/06 pasaje y limpia de cristal</t>
        </r>
      </text>
    </comment>
    <comment ref="J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8/6 gas caeeo</t>
        </r>
      </text>
    </comment>
    <comment ref="K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manquera y mano de obra</t>
        </r>
      </text>
    </comment>
    <comment ref="L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gas carro</t>
        </r>
      </text>
    </comment>
    <comment ref="M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areglo del carro</t>
        </r>
      </text>
    </comment>
    <comment ref="N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19/06pasaje conpra</t>
        </r>
      </text>
    </comment>
    <comment ref="O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pasaje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gas carro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pago plastico y retencion y impuesto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impuesto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impuesto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18/06 itbis popular por pagar internet altice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cargo BP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IMPUESTO BP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LEY </t>
        </r>
      </text>
    </comment>
    <comment ref="E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05/06 interes bhd adel</t>
        </r>
      </text>
    </comment>
    <comment ref="F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BP interes</t>
        </r>
      </text>
    </comment>
    <comment ref="G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12/06 interes por extra credito por saldo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interes BP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17/06 interes bhd rosalis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19/06 100 consulta y 1300 mediicamento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radiografia ninos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consulta</t>
        </r>
      </text>
    </comment>
    <comment ref="E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comprar del hogar</t>
        </r>
      </text>
    </comment>
    <comment ref="X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20/06 compra del hogar</t>
        </r>
      </text>
    </comment>
    <comment ref="AK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28/06 comida adel</t>
        </r>
      </text>
    </comment>
    <comment ref="F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J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04/06 cerveza</t>
        </r>
      </text>
    </comment>
    <comment ref="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yoqen 04/06</t>
        </r>
      </text>
    </comment>
    <comment ref="M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06/06 cerveza y chicharon</t>
        </r>
      </text>
    </comment>
    <comment ref="N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yogen</t>
        </r>
      </text>
    </comment>
    <comment ref="O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07/06 cerveza ,vino ,pollo entre otros</t>
        </r>
      </text>
    </comment>
    <comment ref="Q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14/06 cerveza y quezo</t>
        </r>
      </text>
    </comment>
    <comment ref="R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cerveza</t>
        </r>
      </text>
    </comment>
    <comment ref="T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16/06 cerveza</t>
        </r>
      </text>
    </comment>
    <comment ref="U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quezo y galletica</t>
        </r>
      </text>
    </comment>
    <comment ref="V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19/06 cerveza</t>
        </r>
      </text>
    </comment>
    <comment ref="X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21/06 helado y mym</t>
        </r>
      </text>
    </comment>
    <comment ref="Z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25/06 malta morena y condesada</t>
        </r>
      </text>
    </comment>
    <comment ref="AD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29/06 romo y malta </t>
        </r>
      </text>
    </comment>
    <comment ref="AE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piza y resfresco 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leche pamper del ninos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03/06 yave 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22/06 no se en k se gastaron</t>
        </r>
      </text>
    </comment>
    <comment ref="J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26/06 regalo a fella</t>
        </r>
      </text>
    </comment>
  </commentList>
</comments>
</file>

<file path=xl/sharedStrings.xml><?xml version="1.0" encoding="utf-8"?>
<sst xmlns="http://schemas.openxmlformats.org/spreadsheetml/2006/main" count="196" uniqueCount="73">
  <si>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</si>
  <si>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</si>
  <si>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</si>
  <si>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</si>
  <si>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</si>
  <si>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</si>
  <si>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</si>
  <si>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</si>
  <si>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</si>
  <si>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</si>
  <si>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</si>
  <si>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</si>
  <si>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</si>
  <si>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</si>
  <si>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</si>
  <si>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</si>
  <si>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</si>
  <si>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</si>
  <si>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</si>
  <si>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</si>
  <si>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</si>
  <si>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</si>
  <si>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</si>
  <si>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</si>
  <si>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</si>
  <si>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</si>
  <si>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</si>
  <si>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</si>
  <si>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</si>
  <si>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</si>
  <si>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</si>
  <si>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</si>
  <si>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</si>
  <si>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</si>
  <si>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</si>
  <si>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</si>
  <si>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</si>
  <si>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</si>
  <si>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</si>
  <si>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</si>
  <si>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</si>
  <si>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</si>
  <si>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</si>
  <si>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</si>
  <si>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</si>
  <si>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</si>
  <si>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</si>
  <si>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</si>
  <si>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</si>
  <si>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</si>
  <si>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</si>
  <si>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</si>
  <si>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</si>
  <si>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</si>
  <si>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</si>
  <si>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</si>
  <si>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</si>
  <si>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</si>
  <si>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</si>
  <si>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</si>
  <si>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</si>
  <si>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</si>
  <si>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</si>
  <si>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</si>
  <si>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</si>
  <si>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</si>
  <si>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</si>
  <si>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</si>
  <si>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</si>
  <si>
    <t>Caja para cambio</t>
  </si>
  <si>
    <t>Cxp Alquiler casa (30) $3000</t>
  </si>
  <si>
    <t>Cxp Colegio (30)  $900</t>
  </si>
  <si>
    <t>Cxp Altice Internet (15) $1415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</si>
</sst>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  <xf numFmtId="4" fontId="5" fillId="2" borderId="0" xfId="1" applyNumberFormat="1" applyFont="1" applyFill="1" applyBorder="1" applyAlignment="1">
      <alignment horizontal="center"/>
    </xf>
    <xf numFmtId="4" fontId="6" fillId="2" borderId="0" xfId="1" applyNumberFormat="1" applyFont="1" applyFill="1" applyBorder="1" applyAlignment="1">
      <alignment horizontal="center"/>
    </xf>
    <xf numFmtId="4" fontId="5" fillId="2" borderId="1" xfId="1" applyNumberFormat="1" applyFont="1" applyFill="1" applyBorder="1"/>
    <xf numFmtId="4" fontId="5" fillId="0" borderId="1" xfId="1" applyNumberFormat="1" applyFont="1" applyBorder="1"/>
    <xf numFmtId="4" fontId="5" fillId="3" borderId="2" xfId="1" applyNumberFormat="1" applyFont="1" applyFill="1" applyBorder="1"/>
    <xf numFmtId="4" fontId="5" fillId="4" borderId="5" xfId="1" applyNumberFormat="1" applyFont="1" applyFill="1" applyBorder="1"/>
    <xf numFmtId="4" fontId="5" fillId="0" borderId="6" xfId="1" applyNumberFormat="1" applyFont="1" applyBorder="1"/>
    <xf numFmtId="4" fontId="5" fillId="4" borderId="4" xfId="1" applyNumberFormat="1" applyFont="1" applyFill="1" applyBorder="1"/>
    <xf numFmtId="4" fontId="5" fillId="0" borderId="3" xfId="1" applyNumberFormat="1" applyFont="1" applyBorder="1"/>
    <xf numFmtId="4" fontId="7" fillId="2" borderId="1" xfId="1" applyNumberFormat="1" applyFont="1" applyFill="1" applyBorder="1"/>
    <xf numFmtId="4" fontId="7" fillId="0" borderId="1" xfId="1" applyNumberFormat="1" applyFont="1" applyBorder="1"/>
    <xf numFmtId="4" fontId="7" fillId="3" borderId="2" xfId="1" applyNumberFormat="1" applyFont="1" applyFill="1" applyBorder="1"/>
    <xf numFmtId="4" fontId="7" fillId="4" borderId="4" xfId="1" applyNumberFormat="1" applyFont="1" applyFill="1" applyBorder="1"/>
    <xf numFmtId="4" fontId="7" fillId="0" borderId="3" xfId="1" applyNumberFormat="1" applyFont="1" applyBorder="1"/>
    <xf numFmtId="4" fontId="10" fillId="0" borderId="3" xfId="1" applyNumberFormat="1" applyFont="1" applyBorder="1"/>
    <xf numFmtId="4" fontId="5" fillId="2" borderId="1" xfId="1" applyNumberFormat="1" applyFont="1" applyFill="1" applyBorder="1" applyAlignment="1">
      <alignment horizontal="center"/>
    </xf>
    <xf numFmtId="4" fontId="5" fillId="0" borderId="1" xfId="1" applyNumberFormat="1" applyFont="1" applyBorder="1" applyAlignment="1">
      <alignment horizontal="left"/>
    </xf>
    <xf numFmtId="4" fontId="5" fillId="3" borderId="2" xfId="1" applyNumberFormat="1" applyFont="1" applyFill="1" applyBorder="1" applyAlignment="1">
      <alignment horizontal="right"/>
    </xf>
    <xf numFmtId="4" fontId="5" fillId="4" borderId="4" xfId="1" applyNumberFormat="1" applyFont="1" applyFill="1" applyBorder="1" applyAlignment="1">
      <alignment horizontal="center"/>
    </xf>
    <xf numFmtId="4" fontId="5" fillId="0" borderId="3" xfId="1" applyNumberFormat="1" applyFont="1" applyBorder="1" applyAlignment="1">
      <alignment horizontal="center"/>
    </xf>
    <xf numFmtId="4" fontId="8" fillId="0" borderId="3" xfId="1" applyNumberFormat="1" applyFont="1" applyBorder="1" applyAlignment="1">
      <alignment horizontal="center"/>
    </xf>
    <xf numFmtId="4" fontId="9" fillId="0" borderId="3" xfId="1" applyNumberFormat="1" applyFont="1" applyBorder="1"/>
    <xf numFmtId="4" fontId="7" fillId="0" borderId="4" xfId="1" applyNumberFormat="1" applyFont="1" applyBorder="1"/>
    <xf numFmtId="4" fontId="7" fillId="2" borderId="2" xfId="1" applyNumberFormat="1" applyFont="1" applyFill="1" applyBorder="1"/>
    <xf numFmtId="4" fontId="7" fillId="0" borderId="2" xfId="1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R224"/>
  <sheetViews>
    <sheetView showGridLines="0" tabSelected="1" topLeftCell="A13" zoomScale="110" zoomScaleNormal="110" workbookViewId="0">
      <selection activeCell="F35" sqref="F35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14.7109375" style="33" bestFit="1" customWidth="1"/>
    <col min="6" max="6" width="10.42578125" style="34" customWidth="1"/>
    <col min="7" max="7" width="11.140625" style="34" customWidth="1"/>
    <col min="8" max="8" width="14.140625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3.7109375" style="34" bestFit="1" customWidth="1"/>
    <col min="17" max="18" width="9.85546875" style="34" customWidth="1"/>
    <col min="19" max="19" width="13.140625" style="34" bestFit="1" customWidth="1"/>
    <col min="20" max="20" width="13.7109375" style="34" bestFit="1" customWidth="1"/>
    <col min="21" max="21" width="10" style="34" customWidth="1"/>
    <col min="22" max="23" width="12.7109375" style="34" bestFit="1" customWidth="1"/>
    <col min="24" max="24" width="10.42578125" style="34" customWidth="1"/>
    <col min="25" max="25" width="10.28515625" style="34" customWidth="1"/>
    <col min="26" max="26" width="12.7109375" style="34" bestFit="1" customWidth="1"/>
    <col min="27" max="27" width="9.42578125" style="34" customWidth="1"/>
    <col min="28" max="28" width="10.140625" style="34" customWidth="1"/>
    <col min="29" max="29" width="13.140625" style="34" bestFit="1" customWidth="1"/>
    <col min="30" max="30" width="13.7109375" style="34" bestFit="1" customWidth="1"/>
    <col min="31" max="31" width="9.42578125" style="34" customWidth="1"/>
    <col min="32" max="32" width="12.7109375" style="34" bestFit="1" customWidth="1"/>
    <col min="33" max="33" width="11.5703125" style="34" customWidth="1"/>
    <col min="34" max="34" width="13.140625" style="34" bestFit="1" customWidth="1"/>
    <col min="35" max="35" width="9.28515625" style="34" customWidth="1"/>
    <col min="36" max="37" width="12.7109375" style="34" bestFit="1" customWidth="1"/>
    <col min="38" max="38" width="13.140625" style="34" bestFit="1" customWidth="1"/>
    <col min="39" max="39" width="9.570312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8"/>
      <c r="B1" s="39" t="s">
        <v>0</v>
      </c>
      <c r="C1" s="38" t="s">
        <v>1</v>
      </c>
      <c r="D1" s="38" t="s">
        <v>1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</row>
    <row r="2" spans="1:96" s="11" customFormat="1">
      <c r="A2" s="40" t="s">
        <v>52</v>
      </c>
      <c r="B2" s="41" t="s">
        <v>50</v>
      </c>
      <c r="C2" s="42">
        <f>SUM(C3,C8,C12)</f>
        <v>987923.46000000008</v>
      </c>
      <c r="D2" s="43">
        <v>987923.46000000008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</row>
    <row r="3" spans="1:96" s="13" customFormat="1">
      <c r="A3" s="40"/>
      <c r="B3" s="41" t="s">
        <v>45</v>
      </c>
      <c r="C3" s="42">
        <f>SUM(C4:C7)</f>
        <v>13870.780000000086</v>
      </c>
      <c r="D3" s="45">
        <v>13870.780000000086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</row>
    <row r="4" spans="1:96" s="18" customFormat="1">
      <c r="A4" s="47"/>
      <c r="B4" s="48" t="s">
        <v>47</v>
      </c>
      <c r="C4" s="49">
        <f>SUM(D4:AAA4)</f>
        <v>6096.7800000000425</v>
      </c>
      <c r="D4" s="50">
        <v>6096.7800000000425</v>
      </c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</row>
    <row r="5" spans="1:96" s="18" customFormat="1">
      <c r="A5" s="47"/>
      <c r="B5" s="48" t="s">
        <v>46</v>
      </c>
      <c r="C5" s="49">
        <f>SUM(D5:AAA5)</f>
        <v>48.320000000006985</v>
      </c>
      <c r="D5" s="50">
        <v>48.320000000006985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</row>
    <row r="6" spans="1:96" s="18" customFormat="1">
      <c r="A6" s="47"/>
      <c r="B6" s="48" t="s">
        <v>49</v>
      </c>
      <c r="C6" s="49">
        <f>SUM(D6:AAA6)</f>
        <v>243.43000000003724</v>
      </c>
      <c r="D6" s="50">
        <v>243.43000000003724</v>
      </c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</row>
    <row r="7" spans="1:96" s="18" customFormat="1" ht="15">
      <c r="A7" s="47"/>
      <c r="B7" s="48" t="s">
        <v>48</v>
      </c>
      <c r="C7" s="49">
        <f>SUM(D7:AAA7)</f>
        <v>7482.2499999999991</v>
      </c>
      <c r="D7" s="50">
        <v>7482.2499999999991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2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</row>
    <row r="8" spans="1:96" s="13" customFormat="1">
      <c r="A8" s="40"/>
      <c r="B8" s="41" t="s">
        <v>42</v>
      </c>
      <c r="C8" s="42">
        <f>SUM(C9:C11)</f>
        <v>33609.89</v>
      </c>
      <c r="D8" s="45">
        <v>33609.89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</row>
    <row r="9" spans="1:96" s="18" customFormat="1">
      <c r="A9" s="47"/>
      <c r="B9" s="48" t="s">
        <v>69</v>
      </c>
      <c r="C9" s="49">
        <f>SUM(D9:AAA9)</f>
        <v>0</v>
      </c>
      <c r="D9" s="50">
        <v>0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</row>
    <row r="10" spans="1:96" s="18" customFormat="1">
      <c r="A10" s="47"/>
      <c r="B10" s="48" t="s">
        <v>44</v>
      </c>
      <c r="C10" s="49">
        <f>SUM(D10:AAA10)</f>
        <v>2305</v>
      </c>
      <c r="D10" s="50">
        <v>2305</v>
      </c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</row>
    <row r="11" spans="1:96" s="18" customFormat="1">
      <c r="A11" s="47"/>
      <c r="B11" s="48" t="s">
        <v>43</v>
      </c>
      <c r="C11" s="49">
        <f>SUM(D11:AAA11)</f>
        <v>31304.89</v>
      </c>
      <c r="D11" s="50">
        <v>31304.89</v>
      </c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</row>
    <row r="12" spans="1:96" s="23" customFormat="1">
      <c r="A12" s="53"/>
      <c r="B12" s="54" t="s">
        <v>38</v>
      </c>
      <c r="C12" s="55">
        <f>SUM(C13:C19)</f>
        <v>940442.79</v>
      </c>
      <c r="D12" s="56">
        <v>940442.79</v>
      </c>
      <c r="E12" s="57"/>
      <c r="F12" s="58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</row>
    <row r="13" spans="1:96" s="18" customFormat="1">
      <c r="A13" s="47"/>
      <c r="B13" s="48" t="s">
        <v>33</v>
      </c>
      <c r="C13" s="49">
        <f>SUM(D13:AAA13)</f>
        <v>590548.4800000001</v>
      </c>
      <c r="D13" s="50">
        <v>590548.4800000001</v>
      </c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18" customFormat="1">
      <c r="A14" s="47"/>
      <c r="B14" s="48" t="s">
        <v>35</v>
      </c>
      <c r="C14" s="49">
        <f>SUM(D14:AAA14)</f>
        <v>300704.48</v>
      </c>
      <c r="D14" s="50">
        <v>300704.48</v>
      </c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18" customFormat="1">
      <c r="A15" s="47"/>
      <c r="B15" s="48" t="s">
        <v>34</v>
      </c>
      <c r="C15" s="49">
        <f>SUM(D15:AAA15)</f>
        <v>0</v>
      </c>
      <c r="D15" s="50">
        <v>0</v>
      </c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18" customFormat="1">
      <c r="A16" s="47"/>
      <c r="B16" s="48" t="s">
        <v>36</v>
      </c>
      <c r="C16" s="49">
        <f>SUM(D16:AAA16)</f>
        <v>0</v>
      </c>
      <c r="D16" s="50">
        <v>0</v>
      </c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18" customFormat="1">
      <c r="A17" s="47"/>
      <c r="B17" s="48" t="s">
        <v>31</v>
      </c>
      <c r="C17" s="49">
        <f>SUM(D17:AAA17)</f>
        <v>0</v>
      </c>
      <c r="D17" s="50">
        <v>0</v>
      </c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</row>
    <row r="18" spans="1:96" s="18" customFormat="1">
      <c r="A18" s="47"/>
      <c r="B18" s="48" t="s">
        <v>37</v>
      </c>
      <c r="C18" s="49">
        <f>SUM(D18:AAA18)</f>
        <v>49189.83</v>
      </c>
      <c r="D18" s="50">
        <v>49189.83</v>
      </c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</row>
    <row r="19" spans="1:96" s="18" customFormat="1">
      <c r="A19" s="47"/>
      <c r="B19" s="48" t="s">
        <v>32</v>
      </c>
      <c r="C19" s="49">
        <f>SUM(D19:AAA19)</f>
        <v>0</v>
      </c>
      <c r="D19" s="50">
        <v>0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</row>
    <row r="20" spans="1:96" s="13" customFormat="1">
      <c r="A20" s="40" t="s">
        <v>51</v>
      </c>
      <c r="B20" s="41" t="s">
        <v>2</v>
      </c>
      <c r="C20" s="42">
        <f>SUM(C21)</f>
        <v>-201736.34000000003</v>
      </c>
      <c r="D20" s="45">
        <v>-201736.34000000003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</row>
    <row r="21" spans="1:96" s="13" customFormat="1">
      <c r="A21" s="47"/>
      <c r="B21" s="41" t="s">
        <v>30</v>
      </c>
      <c r="C21" s="42">
        <f>SUM(C22:C31)</f>
        <v>-201736.34000000003</v>
      </c>
      <c r="D21" s="45">
        <v>-201736.34000000003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</row>
    <row r="22" spans="1:96" s="18" customFormat="1">
      <c r="A22" s="47"/>
      <c r="B22" s="48" t="s">
        <v>72</v>
      </c>
      <c r="C22" s="49">
        <f>SUM(D22:AAA22)</f>
        <v>0</v>
      </c>
      <c r="D22" s="50">
        <v>0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</row>
    <row r="23" spans="1:96" s="18" customFormat="1">
      <c r="A23" s="47"/>
      <c r="B23" s="48" t="s">
        <v>70</v>
      </c>
      <c r="C23" s="49">
        <f>SUM(D23:AAA23)</f>
        <v>-3000</v>
      </c>
      <c r="D23" s="50">
        <v>-3000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</row>
    <row r="24" spans="1:96" s="18" customFormat="1">
      <c r="A24" s="47"/>
      <c r="B24" s="48" t="s">
        <v>24</v>
      </c>
      <c r="C24" s="49">
        <f>SUM(D24:AAA24)</f>
        <v>0</v>
      </c>
      <c r="D24" s="50">
        <v>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</row>
    <row r="25" spans="1:96" s="18" customFormat="1">
      <c r="A25" s="47"/>
      <c r="B25" s="48" t="s">
        <v>71</v>
      </c>
      <c r="C25" s="49">
        <f>SUM(D25:AAA25)</f>
        <v>-900</v>
      </c>
      <c r="D25" s="50">
        <v>-900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</row>
    <row r="26" spans="1:96" s="18" customFormat="1">
      <c r="A26" s="47"/>
      <c r="B26" s="48" t="s">
        <v>25</v>
      </c>
      <c r="C26" s="49">
        <f>SUM(D26:AAA26)</f>
        <v>0</v>
      </c>
      <c r="D26" s="50">
        <v>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</row>
    <row r="27" spans="1:96" s="18" customFormat="1">
      <c r="A27" s="47"/>
      <c r="B27" s="48" t="s">
        <v>62</v>
      </c>
      <c r="C27" s="49">
        <f>SUM(D27:AAA27)</f>
        <v>-71421.48</v>
      </c>
      <c r="D27" s="50">
        <v>-71421.48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</row>
    <row r="28" spans="1:96" s="18" customFormat="1">
      <c r="A28" s="47"/>
      <c r="B28" s="48" t="s">
        <v>61</v>
      </c>
      <c r="C28" s="49">
        <f>SUM(D28:AAA28)</f>
        <v>0</v>
      </c>
      <c r="D28" s="50">
        <v>0</v>
      </c>
      <c r="E28" s="51"/>
      <c r="F28" s="51"/>
      <c r="G28" s="51"/>
      <c r="H28" s="59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</row>
    <row r="29" spans="1:96" s="18" customFormat="1">
      <c r="A29" s="47"/>
      <c r="B29" s="48" t="s">
        <v>60</v>
      </c>
      <c r="C29" s="49">
        <f>SUM(D29:AAA29)</f>
        <v>-65513.770000000004</v>
      </c>
      <c r="D29" s="50">
        <v>-65513.770000000004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</row>
    <row r="30" spans="1:96" s="18" customFormat="1">
      <c r="A30" s="47"/>
      <c r="B30" s="48" t="s">
        <v>63</v>
      </c>
      <c r="C30" s="49">
        <f>SUM(D30:AAA30)</f>
        <v>-60122.39</v>
      </c>
      <c r="D30" s="50">
        <v>-60122.39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</row>
    <row r="31" spans="1:96" s="18" customFormat="1">
      <c r="A31" s="47"/>
      <c r="B31" s="48" t="s">
        <v>64</v>
      </c>
      <c r="C31" s="49">
        <f>SUM(D31:AAA31)</f>
        <v>-778.7</v>
      </c>
      <c r="D31" s="50">
        <v>-778.7</v>
      </c>
      <c r="E31" s="51"/>
      <c r="F31" s="60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</row>
    <row r="32" spans="1:96" s="13" customFormat="1">
      <c r="A32" s="40" t="s">
        <v>51</v>
      </c>
      <c r="B32" s="41" t="s">
        <v>41</v>
      </c>
      <c r="C32" s="42">
        <f>SUM(C33:C34)</f>
        <v>-786187.12000000011</v>
      </c>
      <c r="D32" s="45">
        <v>-786187.12000000011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</row>
    <row r="33" spans="1:96" s="18" customFormat="1">
      <c r="A33" s="61"/>
      <c r="B33" s="62" t="s">
        <v>40</v>
      </c>
      <c r="C33" s="49">
        <v>-601196.64</v>
      </c>
      <c r="D33" s="50">
        <v>-601196.64</v>
      </c>
      <c r="E33" s="60"/>
      <c r="F33" s="60"/>
      <c r="G33" s="6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</row>
    <row r="34" spans="1:96" s="18" customFormat="1">
      <c r="A34" s="47"/>
      <c r="B34" s="48" t="s">
        <v>39</v>
      </c>
      <c r="C34" s="49">
        <f>SUM(D34:ZZ34)</f>
        <v>-184990.48000000004</v>
      </c>
      <c r="D34" s="50">
        <v>-184990.48000000004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</row>
    <row r="35" spans="1:96" s="13" customFormat="1">
      <c r="A35" s="40" t="s">
        <v>51</v>
      </c>
      <c r="B35" s="41" t="s">
        <v>10</v>
      </c>
      <c r="C35" s="42">
        <f>SUM(C36:C42)</f>
        <v>0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</row>
    <row r="36" spans="1:96" s="18" customFormat="1">
      <c r="A36" s="47"/>
      <c r="B36" s="48" t="s">
        <v>8</v>
      </c>
      <c r="C36" s="49">
        <f>SUM(D36:AAA36)</f>
        <v>0</v>
      </c>
      <c r="D36" s="50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</row>
    <row r="37" spans="1:96" s="18" customFormat="1">
      <c r="A37" s="47"/>
      <c r="B37" s="48" t="s">
        <v>3</v>
      </c>
      <c r="C37" s="49">
        <f>SUM(D37:AAA37)</f>
        <v>0</v>
      </c>
      <c r="D37" s="50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</row>
    <row r="38" spans="1:96" s="18" customFormat="1">
      <c r="A38" s="47"/>
      <c r="B38" s="48" t="s">
        <v>9</v>
      </c>
      <c r="C38" s="49">
        <f>SUM(D38:AAA38)</f>
        <v>0</v>
      </c>
      <c r="D38" s="50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</row>
    <row r="39" spans="1:96" s="18" customFormat="1">
      <c r="A39" s="47"/>
      <c r="B39" s="48" t="s">
        <v>5</v>
      </c>
      <c r="C39" s="49">
        <f>SUM(D39:AAA39)</f>
        <v>0</v>
      </c>
      <c r="D39" s="50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</row>
    <row r="40" spans="1:96" s="18" customFormat="1">
      <c r="A40" s="47"/>
      <c r="B40" s="48" t="s">
        <v>4</v>
      </c>
      <c r="C40" s="49">
        <f>SUM(D40:AAA40)</f>
        <v>0</v>
      </c>
      <c r="D40" s="50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</row>
    <row r="41" spans="1:96" s="18" customFormat="1">
      <c r="A41" s="47"/>
      <c r="B41" s="48" t="s">
        <v>7</v>
      </c>
      <c r="C41" s="49">
        <f>SUM(D41:AAA41)</f>
        <v>0</v>
      </c>
      <c r="D41" s="50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</row>
    <row r="42" spans="1:96" s="18" customFormat="1">
      <c r="A42" s="47"/>
      <c r="B42" s="48" t="s">
        <v>6</v>
      </c>
      <c r="C42" s="49">
        <f>SUM(D42:AAA42)</f>
        <v>0</v>
      </c>
      <c r="D42" s="50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</row>
    <row r="43" spans="1:96" s="13" customFormat="1">
      <c r="A43" s="40" t="s">
        <v>52</v>
      </c>
      <c r="B43" s="41" t="s">
        <v>22</v>
      </c>
      <c r="C43" s="42">
        <f>SUM(C44:C56)</f>
        <v>0</v>
      </c>
      <c r="D43" s="45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</row>
    <row r="44" spans="1:96" s="18" customFormat="1">
      <c r="A44" s="47"/>
      <c r="B44" s="48" t="s">
        <v>12</v>
      </c>
      <c r="C44" s="49">
        <f>SUM(D44:AAA44)</f>
        <v>0</v>
      </c>
      <c r="D44" s="50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</row>
    <row r="45" spans="1:96" s="18" customFormat="1">
      <c r="A45" s="47"/>
      <c r="B45" s="48" t="s">
        <v>20</v>
      </c>
      <c r="C45" s="49">
        <f>SUM(D45:AAA45)</f>
        <v>0</v>
      </c>
      <c r="D45" s="50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</row>
    <row r="46" spans="1:96" s="18" customFormat="1">
      <c r="A46" s="47"/>
      <c r="B46" s="48" t="s">
        <v>18</v>
      </c>
      <c r="C46" s="49">
        <f>SUM(D46:AAA46)</f>
        <v>0</v>
      </c>
      <c r="D46" s="50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</row>
    <row r="47" spans="1:96" s="18" customFormat="1">
      <c r="A47" s="47"/>
      <c r="B47" s="48" t="s">
        <v>17</v>
      </c>
      <c r="C47" s="49">
        <f>SUM(D47:AAA47)</f>
        <v>0</v>
      </c>
      <c r="D47" s="50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</row>
    <row r="48" spans="1:96" s="18" customFormat="1">
      <c r="A48" s="47"/>
      <c r="B48" s="48" t="s">
        <v>11</v>
      </c>
      <c r="C48" s="49">
        <f>SUM(D48:AAA48)</f>
        <v>0</v>
      </c>
      <c r="D48" s="50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</row>
    <row r="49" spans="1:96" s="18" customFormat="1">
      <c r="A49" s="47"/>
      <c r="B49" s="48" t="s">
        <v>21</v>
      </c>
      <c r="C49" s="49">
        <f>SUM(D49:AAA49)</f>
        <v>0</v>
      </c>
      <c r="D49" s="50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</row>
    <row r="50" spans="1:96" s="18" customFormat="1">
      <c r="A50" s="47"/>
      <c r="B50" s="48" t="s">
        <v>15</v>
      </c>
      <c r="C50" s="49">
        <f>SUM(D50:AAA50)</f>
        <v>0</v>
      </c>
      <c r="D50" s="50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</row>
    <row r="51" spans="1:96" s="18" customFormat="1">
      <c r="A51" s="47"/>
      <c r="B51" s="48" t="s">
        <v>14</v>
      </c>
      <c r="C51" s="49">
        <f>SUM(D51:AAA51)</f>
        <v>0</v>
      </c>
      <c r="D51" s="50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</row>
    <row r="52" spans="1:96" s="18" customFormat="1">
      <c r="A52" s="47"/>
      <c r="B52" s="48" t="s">
        <v>68</v>
      </c>
      <c r="C52" s="49">
        <f>SUM(D52:AAA52)</f>
        <v>0</v>
      </c>
      <c r="D52" s="50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</row>
    <row r="53" spans="1:96" s="18" customFormat="1">
      <c r="A53" s="47"/>
      <c r="B53" s="48" t="s">
        <v>16</v>
      </c>
      <c r="C53" s="49">
        <f>SUM(D53:AAA53)</f>
        <v>0</v>
      </c>
      <c r="D53" s="50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</row>
    <row r="54" spans="1:96" s="18" customFormat="1">
      <c r="A54" s="47"/>
      <c r="B54" s="48" t="s">
        <v>66</v>
      </c>
      <c r="C54" s="49">
        <f>SUM(D54:AAA54)</f>
        <v>0</v>
      </c>
      <c r="D54" s="50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</row>
    <row r="55" spans="1:96" s="18" customFormat="1">
      <c r="A55" s="47"/>
      <c r="B55" s="48" t="s">
        <v>13</v>
      </c>
      <c r="C55" s="49">
        <f>SUM(D55:ZZ55)</f>
        <v>0</v>
      </c>
      <c r="D55" s="50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</row>
    <row r="56" spans="1:96" s="18" customFormat="1">
      <c r="A56" s="47"/>
      <c r="B56" s="48" t="s">
        <v>65</v>
      </c>
      <c r="C56" s="49">
        <f>SUM(D56:AAA56)</f>
        <v>0</v>
      </c>
      <c r="D56" s="50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</row>
    <row r="57" spans="1:96" s="18" customFormat="1">
      <c r="A57" s="47"/>
      <c r="B57" s="48"/>
      <c r="C57" s="49">
        <f>SUM(D57:AAA57)</f>
        <v>0</v>
      </c>
      <c r="D57" s="50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D6" sqref="D6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987923.46000000008</v>
      </c>
    </row>
    <row r="5" spans="2:5">
      <c r="B5" s="2" t="s">
        <v>57</v>
      </c>
      <c r="C5" s="1"/>
      <c r="D5" s="1">
        <f>contabilidad!C20+contabilidad!C32</f>
        <v>-987923.4600000002</v>
      </c>
    </row>
    <row r="6" spans="2:5">
      <c r="B6" s="2" t="s">
        <v>58</v>
      </c>
      <c r="D6" s="1">
        <f>contabilidad!C35+contabilidad!C43</f>
        <v>0</v>
      </c>
    </row>
    <row r="7" spans="2:5">
      <c r="C7" s="1">
        <f>SUM(C4:C6)</f>
        <v>987923.46000000008</v>
      </c>
      <c r="D7" s="1">
        <f>SUM(D5:D6)</f>
        <v>-987923.4600000002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A57"/>
  <sheetViews>
    <sheetView topLeftCell="A25" zoomScale="110" zoomScaleNormal="110" workbookViewId="0">
      <selection activeCell="C54" sqref="C54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R224"/>
  <sheetViews>
    <sheetView showGridLines="0" topLeftCell="A28" zoomScale="110" zoomScaleNormal="110" workbookViewId="0">
      <selection activeCell="E34" sqref="E34"/>
    </sheetView>
  </sheetViews>
  <sheetFormatPr baseColWidth="10" defaultRowHeight="12.75"/>
  <cols>
    <col min="1" max="1" width="11.42578125" style="30"/>
    <col min="2" max="2" width="37.85546875" style="15" customWidth="1"/>
    <col min="3" max="3" width="14.7109375" style="31" bestFit="1" customWidth="1"/>
    <col min="4" max="4" width="15.5703125" style="32" bestFit="1" customWidth="1"/>
    <col min="5" max="5" width="14.7109375" style="33" bestFit="1" customWidth="1"/>
    <col min="6" max="6" width="10.42578125" style="34" customWidth="1"/>
    <col min="7" max="7" width="11.140625" style="34" customWidth="1"/>
    <col min="8" max="8" width="14.140625" style="34" bestFit="1" customWidth="1"/>
    <col min="9" max="9" width="10.5703125" style="34" customWidth="1"/>
    <col min="10" max="10" width="11" style="34" customWidth="1"/>
    <col min="11" max="11" width="10.28515625" style="34" customWidth="1"/>
    <col min="12" max="12" width="9.5703125" style="34" customWidth="1"/>
    <col min="13" max="13" width="11.28515625" style="34" customWidth="1"/>
    <col min="14" max="14" width="9.42578125" style="34" customWidth="1"/>
    <col min="15" max="15" width="10.42578125" style="34" customWidth="1"/>
    <col min="16" max="16" width="13.7109375" style="34" bestFit="1" customWidth="1"/>
    <col min="17" max="18" width="9.85546875" style="34" customWidth="1"/>
    <col min="19" max="19" width="13.140625" style="34" bestFit="1" customWidth="1"/>
    <col min="20" max="20" width="13.7109375" style="34" bestFit="1" customWidth="1"/>
    <col min="21" max="21" width="10" style="34" customWidth="1"/>
    <col min="22" max="23" width="12.7109375" style="34" bestFit="1" customWidth="1"/>
    <col min="24" max="24" width="10.42578125" style="34" customWidth="1"/>
    <col min="25" max="25" width="10.28515625" style="34" customWidth="1"/>
    <col min="26" max="26" width="12.7109375" style="34" bestFit="1" customWidth="1"/>
    <col min="27" max="27" width="9.42578125" style="34" customWidth="1"/>
    <col min="28" max="28" width="10.140625" style="34" customWidth="1"/>
    <col min="29" max="29" width="13.140625" style="34" bestFit="1" customWidth="1"/>
    <col min="30" max="30" width="13.7109375" style="34" bestFit="1" customWidth="1"/>
    <col min="31" max="31" width="9.42578125" style="34" customWidth="1"/>
    <col min="32" max="32" width="12.7109375" style="34" bestFit="1" customWidth="1"/>
    <col min="33" max="33" width="11.5703125" style="34" customWidth="1"/>
    <col min="34" max="34" width="13.140625" style="34" bestFit="1" customWidth="1"/>
    <col min="35" max="35" width="9.28515625" style="34" customWidth="1"/>
    <col min="36" max="37" width="12.7109375" style="34" bestFit="1" customWidth="1"/>
    <col min="38" max="38" width="13.140625" style="34" bestFit="1" customWidth="1"/>
    <col min="39" max="39" width="9.5703125" style="34" customWidth="1"/>
    <col min="40" max="41" width="12.7109375" style="34" bestFit="1" customWidth="1"/>
    <col min="42" max="42" width="13.7109375" style="34" bestFit="1" customWidth="1"/>
    <col min="43" max="43" width="13.140625" style="34" bestFit="1" customWidth="1"/>
    <col min="44" max="44" width="13.7109375" style="34" bestFit="1" customWidth="1"/>
    <col min="45" max="45" width="10" style="34" customWidth="1"/>
    <col min="46" max="46" width="12.7109375" style="34" bestFit="1" customWidth="1"/>
    <col min="47" max="47" width="9.140625" style="34" customWidth="1"/>
    <col min="48" max="48" width="12.7109375" style="34" bestFit="1" customWidth="1"/>
    <col min="49" max="50" width="13.140625" style="34" bestFit="1" customWidth="1"/>
    <col min="51" max="51" width="9.140625" style="34" customWidth="1"/>
    <col min="52" max="52" width="10" style="34" customWidth="1"/>
    <col min="53" max="53" width="9.85546875" style="34" customWidth="1"/>
    <col min="54" max="54" width="13.7109375" style="34" bestFit="1" customWidth="1"/>
    <col min="55" max="55" width="10.28515625" style="34" customWidth="1"/>
    <col min="56" max="56" width="12.7109375" style="34" bestFit="1" customWidth="1"/>
    <col min="57" max="57" width="10.140625" style="34" customWidth="1"/>
    <col min="58" max="58" width="10.5703125" style="34" customWidth="1"/>
    <col min="59" max="59" width="10.140625" style="34" customWidth="1"/>
    <col min="60" max="60" width="9.28515625" style="34" customWidth="1"/>
    <col min="61" max="61" width="12.7109375" style="34" bestFit="1" customWidth="1"/>
    <col min="62" max="62" width="12.140625" style="34" bestFit="1" customWidth="1"/>
    <col min="63" max="63" width="9.42578125" style="34" customWidth="1"/>
    <col min="64" max="64" width="9.28515625" style="34" customWidth="1"/>
    <col min="65" max="65" width="8.7109375" style="34" customWidth="1"/>
    <col min="66" max="67" width="9.140625" style="34" customWidth="1"/>
    <col min="68" max="68" width="9.28515625" style="34" customWidth="1"/>
    <col min="69" max="70" width="7.85546875" style="34" customWidth="1"/>
    <col min="71" max="71" width="10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13.140625" style="34" bestFit="1" customWidth="1"/>
    <col min="76" max="76" width="9.7109375" style="34" customWidth="1"/>
    <col min="77" max="77" width="8.85546875" style="34" customWidth="1"/>
    <col min="78" max="79" width="9.28515625" style="34" customWidth="1"/>
    <col min="80" max="80" width="8.85546875" style="34" customWidth="1"/>
    <col min="81" max="81" width="13.7109375" style="34" bestFit="1" customWidth="1"/>
    <col min="82" max="82" width="12.140625" style="34" bestFit="1" customWidth="1"/>
    <col min="83" max="84" width="12.7109375" style="34" bestFit="1" customWidth="1"/>
    <col min="85" max="85" width="9" style="34" customWidth="1"/>
    <col min="86" max="86" width="12.140625" style="34" bestFit="1" customWidth="1"/>
    <col min="87" max="87" width="9.140625" style="34" customWidth="1"/>
    <col min="88" max="88" width="9.42578125" style="34" customWidth="1"/>
    <col min="89" max="89" width="13.140625" style="34" bestFit="1" customWidth="1"/>
    <col min="90" max="90" width="10.28515625" style="34" customWidth="1"/>
    <col min="91" max="91" width="10.42578125" style="34" customWidth="1"/>
    <col min="92" max="92" width="12.1406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96" s="6" customFormat="1">
      <c r="A1" s="38"/>
      <c r="B1" s="39" t="s">
        <v>0</v>
      </c>
      <c r="C1" s="38" t="s">
        <v>1</v>
      </c>
      <c r="D1" s="38" t="s">
        <v>67</v>
      </c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</row>
    <row r="2" spans="1:96" s="11" customFormat="1">
      <c r="A2" s="40" t="s">
        <v>52</v>
      </c>
      <c r="B2" s="41" t="s">
        <v>50</v>
      </c>
      <c r="C2" s="42">
        <f>SUM(C3,C8,C12)</f>
        <v>987923.46000000008</v>
      </c>
      <c r="D2" s="43">
        <v>1046774.91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</row>
    <row r="3" spans="1:96" s="13" customFormat="1">
      <c r="A3" s="40"/>
      <c r="B3" s="41" t="s">
        <v>45</v>
      </c>
      <c r="C3" s="42">
        <f>SUM(C4:C7)</f>
        <v>13870.780000000086</v>
      </c>
      <c r="D3" s="45">
        <v>14349.590000000004</v>
      </c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</row>
    <row r="4" spans="1:96" s="18" customFormat="1">
      <c r="A4" s="47"/>
      <c r="B4" s="48" t="s">
        <v>47</v>
      </c>
      <c r="C4" s="49">
        <f>SUM(D4:AAA4)</f>
        <v>6096.7800000000425</v>
      </c>
      <c r="D4" s="50">
        <v>6162.8099999999977</v>
      </c>
      <c r="E4" s="51">
        <v>4700</v>
      </c>
      <c r="F4" s="51">
        <v>-0.01</v>
      </c>
      <c r="G4" s="51">
        <v>1.97</v>
      </c>
      <c r="H4" s="51">
        <v>-50</v>
      </c>
      <c r="I4" s="51">
        <v>2000</v>
      </c>
      <c r="J4" s="51">
        <v>-7000</v>
      </c>
      <c r="K4" s="51">
        <v>360642.4</v>
      </c>
      <c r="L4" s="51">
        <v>3760</v>
      </c>
      <c r="M4" s="51">
        <v>-366500</v>
      </c>
      <c r="N4" s="51">
        <v>-3699.3</v>
      </c>
      <c r="O4" s="51">
        <v>8500</v>
      </c>
      <c r="P4" s="51">
        <v>550</v>
      </c>
      <c r="Q4" s="51">
        <v>2700</v>
      </c>
      <c r="R4" s="51">
        <v>-8460.4500000000007</v>
      </c>
      <c r="S4" s="51">
        <v>5925.27</v>
      </c>
      <c r="T4" s="51">
        <v>1000</v>
      </c>
      <c r="U4" s="51">
        <v>-7000</v>
      </c>
      <c r="V4" s="51">
        <v>1000</v>
      </c>
      <c r="W4" s="51">
        <v>-2626.61</v>
      </c>
      <c r="X4" s="51">
        <v>1482.81</v>
      </c>
      <c r="Y4" s="51">
        <v>-0.27</v>
      </c>
      <c r="Z4" s="51">
        <v>-2362.1999999999998</v>
      </c>
      <c r="AA4" s="51">
        <v>1100</v>
      </c>
      <c r="AB4" s="51">
        <f>-1.85-1235.86</f>
        <v>-1237.7099999999998</v>
      </c>
      <c r="AC4" s="51">
        <v>2500</v>
      </c>
      <c r="AD4" s="51">
        <v>-55</v>
      </c>
      <c r="AE4" s="51">
        <v>-5.77</v>
      </c>
      <c r="AF4" s="51">
        <v>3500</v>
      </c>
      <c r="AG4" s="51">
        <v>-431.16</v>
      </c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1"/>
      <c r="BU4" s="51"/>
      <c r="BV4" s="51"/>
      <c r="BW4" s="51"/>
      <c r="BX4" s="51"/>
      <c r="BY4" s="51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L4" s="51"/>
      <c r="CM4" s="51"/>
      <c r="CN4" s="51"/>
      <c r="CO4" s="51"/>
      <c r="CP4" s="51"/>
      <c r="CQ4" s="51"/>
      <c r="CR4" s="51"/>
    </row>
    <row r="5" spans="1:96" s="18" customFormat="1">
      <c r="A5" s="47"/>
      <c r="B5" s="48" t="s">
        <v>46</v>
      </c>
      <c r="C5" s="49">
        <f>SUM(D5:AAA5)</f>
        <v>48.320000000006985</v>
      </c>
      <c r="D5" s="50">
        <v>48.320000000006985</v>
      </c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</row>
    <row r="6" spans="1:96" s="18" customFormat="1">
      <c r="A6" s="47"/>
      <c r="B6" s="48" t="s">
        <v>49</v>
      </c>
      <c r="C6" s="49">
        <f>SUM(D6:AAA6)</f>
        <v>243.43000000003724</v>
      </c>
      <c r="D6" s="50">
        <v>394.77999999999884</v>
      </c>
      <c r="E6" s="51">
        <v>5000</v>
      </c>
      <c r="F6" s="51">
        <v>-50.33</v>
      </c>
      <c r="G6" s="51">
        <v>3.26</v>
      </c>
      <c r="H6" s="51">
        <v>366500</v>
      </c>
      <c r="I6" s="51">
        <v>-2538.17</v>
      </c>
      <c r="J6" s="51">
        <v>-369000</v>
      </c>
      <c r="K6" s="51">
        <v>13900</v>
      </c>
      <c r="L6" s="51">
        <v>7000</v>
      </c>
      <c r="M6" s="51">
        <v>-20000</v>
      </c>
      <c r="N6" s="51">
        <v>-968</v>
      </c>
      <c r="O6" s="51">
        <v>-0.21</v>
      </c>
      <c r="P6" s="51">
        <v>2.1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1"/>
      <c r="BU6" s="51"/>
      <c r="BV6" s="51"/>
      <c r="BW6" s="51"/>
      <c r="BX6" s="51"/>
      <c r="BY6" s="51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L6" s="51"/>
      <c r="CM6" s="51"/>
      <c r="CN6" s="51"/>
      <c r="CO6" s="51"/>
      <c r="CP6" s="51"/>
      <c r="CQ6" s="51"/>
      <c r="CR6" s="51"/>
    </row>
    <row r="7" spans="1:96" s="18" customFormat="1" ht="15">
      <c r="A7" s="47"/>
      <c r="B7" s="48" t="s">
        <v>48</v>
      </c>
      <c r="C7" s="49">
        <f>SUM(D7:AAA7)</f>
        <v>7482.2499999999991</v>
      </c>
      <c r="D7" s="50">
        <v>7743.6799999999994</v>
      </c>
      <c r="E7" s="51">
        <v>-7700</v>
      </c>
      <c r="F7" s="51">
        <v>-40</v>
      </c>
      <c r="G7" s="51">
        <v>7324.2</v>
      </c>
      <c r="H7" s="51">
        <v>-3539.4</v>
      </c>
      <c r="I7" s="51">
        <v>-3630.43</v>
      </c>
      <c r="J7" s="51">
        <v>7324.2</v>
      </c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2"/>
      <c r="BM7" s="51"/>
      <c r="BN7" s="51"/>
      <c r="BO7" s="51"/>
      <c r="BP7" s="51"/>
      <c r="BQ7" s="51"/>
      <c r="BR7" s="51"/>
      <c r="BS7" s="51"/>
      <c r="BT7" s="51"/>
      <c r="BU7" s="51"/>
      <c r="BV7" s="51"/>
      <c r="BW7" s="51"/>
      <c r="BX7" s="51"/>
      <c r="BY7" s="51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L7" s="51"/>
      <c r="CM7" s="51"/>
      <c r="CN7" s="51"/>
      <c r="CO7" s="51"/>
      <c r="CP7" s="51"/>
      <c r="CQ7" s="51"/>
      <c r="CR7" s="51"/>
    </row>
    <row r="8" spans="1:96" s="13" customFormat="1">
      <c r="A8" s="40"/>
      <c r="B8" s="41" t="s">
        <v>42</v>
      </c>
      <c r="C8" s="42">
        <f>SUM(C9:C11)</f>
        <v>33609.89</v>
      </c>
      <c r="D8" s="45">
        <v>44788.95</v>
      </c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</row>
    <row r="9" spans="1:96" s="18" customFormat="1">
      <c r="A9" s="47"/>
      <c r="B9" s="48" t="s">
        <v>69</v>
      </c>
      <c r="C9" s="49">
        <f>SUM(D9:AAA9)</f>
        <v>0</v>
      </c>
      <c r="D9" s="50"/>
      <c r="E9" s="51">
        <v>2000</v>
      </c>
      <c r="F9" s="51">
        <v>-2000</v>
      </c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1"/>
      <c r="BW9" s="51"/>
      <c r="BX9" s="51"/>
      <c r="BY9" s="51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L9" s="51"/>
      <c r="CM9" s="51"/>
      <c r="CN9" s="51"/>
      <c r="CO9" s="51"/>
      <c r="CP9" s="51"/>
      <c r="CQ9" s="51"/>
      <c r="CR9" s="51"/>
    </row>
    <row r="10" spans="1:96" s="18" customFormat="1">
      <c r="A10" s="47"/>
      <c r="B10" s="48" t="s">
        <v>44</v>
      </c>
      <c r="C10" s="49">
        <f>SUM(D10:AAA10)</f>
        <v>2305</v>
      </c>
      <c r="D10" s="50">
        <v>815</v>
      </c>
      <c r="E10" s="51">
        <f>--605</f>
        <v>605</v>
      </c>
      <c r="F10" s="51">
        <v>2000</v>
      </c>
      <c r="G10" s="51">
        <v>-849</v>
      </c>
      <c r="H10" s="51">
        <v>1500</v>
      </c>
      <c r="I10" s="51">
        <v>-1070</v>
      </c>
      <c r="J10" s="51">
        <v>-200</v>
      </c>
      <c r="K10" s="51">
        <v>-550</v>
      </c>
      <c r="L10" s="51">
        <v>-1400</v>
      </c>
      <c r="M10" s="51">
        <v>2000</v>
      </c>
      <c r="N10" s="51">
        <v>-320</v>
      </c>
      <c r="O10" s="51">
        <v>-1435</v>
      </c>
      <c r="P10" s="51">
        <v>-605</v>
      </c>
      <c r="Q10" s="51">
        <v>1600</v>
      </c>
      <c r="R10" s="51">
        <v>-860</v>
      </c>
      <c r="S10" s="51">
        <v>-309</v>
      </c>
      <c r="T10" s="51">
        <v>-405</v>
      </c>
      <c r="U10" s="51">
        <v>-463</v>
      </c>
      <c r="V10" s="51">
        <v>2000</v>
      </c>
      <c r="W10" s="51">
        <v>-1030</v>
      </c>
      <c r="X10" s="51">
        <v>-1440</v>
      </c>
      <c r="Y10" s="51">
        <v>4000</v>
      </c>
      <c r="Z10" s="51">
        <v>-1100</v>
      </c>
      <c r="AA10" s="51">
        <v>-400</v>
      </c>
      <c r="AB10" s="51">
        <v>-1000</v>
      </c>
      <c r="AC10" s="51">
        <v>-233</v>
      </c>
      <c r="AD10" s="51">
        <v>-115</v>
      </c>
      <c r="AE10" s="51">
        <v>-111</v>
      </c>
      <c r="AF10" s="51">
        <v>-250</v>
      </c>
      <c r="AG10" s="51">
        <v>-165</v>
      </c>
      <c r="AH10" s="51">
        <v>-210</v>
      </c>
      <c r="AI10" s="51">
        <v>2000</v>
      </c>
      <c r="AJ10" s="51">
        <v>-992</v>
      </c>
      <c r="AK10" s="51">
        <v>-623</v>
      </c>
      <c r="AL10" s="51">
        <v>1500</v>
      </c>
      <c r="AM10" s="51">
        <v>-698</v>
      </c>
      <c r="AN10" s="51">
        <v>-114</v>
      </c>
      <c r="AO10" s="51">
        <v>-738</v>
      </c>
      <c r="AP10" s="51">
        <v>-314</v>
      </c>
      <c r="AQ10" s="51">
        <v>2000</v>
      </c>
      <c r="AR10" s="51">
        <v>-842</v>
      </c>
      <c r="AS10" s="51">
        <v>1500</v>
      </c>
      <c r="AT10" s="51">
        <v>-774</v>
      </c>
      <c r="AU10" s="51">
        <v>-1600</v>
      </c>
      <c r="AV10" s="51">
        <v>2000</v>
      </c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</row>
    <row r="11" spans="1:96" s="18" customFormat="1">
      <c r="A11" s="47"/>
      <c r="B11" s="48" t="s">
        <v>43</v>
      </c>
      <c r="C11" s="49">
        <f>SUM(D11:AAA11)</f>
        <v>31304.89</v>
      </c>
      <c r="D11" s="50">
        <v>43973.95</v>
      </c>
      <c r="E11" s="51">
        <v>7700</v>
      </c>
      <c r="F11" s="51">
        <v>25645</v>
      </c>
      <c r="G11" s="51">
        <v>-53000</v>
      </c>
      <c r="H11" s="51">
        <v>-3000</v>
      </c>
      <c r="I11" s="51">
        <v>-1985</v>
      </c>
      <c r="J11" s="51">
        <v>-701</v>
      </c>
      <c r="K11" s="51">
        <v>-15000</v>
      </c>
      <c r="L11" s="51">
        <v>1400</v>
      </c>
      <c r="M11" s="51">
        <v>-2400</v>
      </c>
      <c r="N11" s="51">
        <v>-900</v>
      </c>
      <c r="O11" s="51">
        <v>10000</v>
      </c>
      <c r="P11" s="51">
        <v>-11000</v>
      </c>
      <c r="Q11" s="51">
        <v>12900</v>
      </c>
      <c r="R11" s="51">
        <v>-6700</v>
      </c>
      <c r="S11" s="51">
        <v>12340</v>
      </c>
      <c r="T11" s="51">
        <v>-3760</v>
      </c>
      <c r="U11" s="51">
        <v>7000</v>
      </c>
      <c r="V11" s="51">
        <v>-550</v>
      </c>
      <c r="W11" s="51">
        <v>-2000</v>
      </c>
      <c r="X11" s="51">
        <v>12000</v>
      </c>
      <c r="Y11" s="51">
        <v>-29000</v>
      </c>
      <c r="Z11" s="51">
        <v>5025</v>
      </c>
      <c r="AA11" s="51">
        <v>-8500</v>
      </c>
      <c r="AB11" s="51">
        <v>4165</v>
      </c>
      <c r="AC11" s="51">
        <v>-1500</v>
      </c>
      <c r="AD11" s="51">
        <v>-2100</v>
      </c>
      <c r="AE11" s="51">
        <v>13445</v>
      </c>
      <c r="AF11" s="51">
        <v>-3325</v>
      </c>
      <c r="AG11" s="51">
        <v>10840</v>
      </c>
      <c r="AH11" s="51">
        <v>-5000</v>
      </c>
      <c r="AI11" s="51">
        <v>1975</v>
      </c>
      <c r="AJ11" s="51">
        <v>20</v>
      </c>
      <c r="AK11" s="51">
        <v>-1600</v>
      </c>
      <c r="AL11" s="51">
        <v>16025</v>
      </c>
      <c r="AM11" s="51">
        <v>-4000</v>
      </c>
      <c r="AN11" s="51">
        <v>3765</v>
      </c>
      <c r="AO11" s="51">
        <v>-2700</v>
      </c>
      <c r="AP11" s="51">
        <v>-8000</v>
      </c>
      <c r="AQ11" s="51">
        <v>6050</v>
      </c>
      <c r="AR11" s="51">
        <v>-1000</v>
      </c>
      <c r="AS11" s="51">
        <v>-13900</v>
      </c>
      <c r="AT11" s="51">
        <v>-5000</v>
      </c>
      <c r="AU11" s="51">
        <v>2635</v>
      </c>
      <c r="AV11" s="51">
        <v>-2000</v>
      </c>
      <c r="AW11" s="51">
        <v>-6000</v>
      </c>
      <c r="AX11" s="51">
        <v>17180</v>
      </c>
      <c r="AY11" s="51">
        <v>-1000</v>
      </c>
      <c r="AZ11" s="51">
        <v>-17200</v>
      </c>
      <c r="BA11" s="51">
        <v>17580</v>
      </c>
      <c r="BB11" s="51">
        <v>-4000</v>
      </c>
      <c r="BC11" s="51">
        <v>-500</v>
      </c>
      <c r="BD11" s="51">
        <v>3200</v>
      </c>
      <c r="BE11" s="51">
        <v>24075</v>
      </c>
      <c r="BF11" s="51">
        <v>-1100</v>
      </c>
      <c r="BG11" s="51">
        <v>-15000</v>
      </c>
      <c r="BH11" s="51">
        <v>-2000</v>
      </c>
      <c r="BI11" s="51">
        <v>-5000</v>
      </c>
      <c r="BJ11" s="51">
        <v>7425</v>
      </c>
      <c r="BK11" s="51">
        <v>2000</v>
      </c>
      <c r="BL11" s="51">
        <v>-7000</v>
      </c>
      <c r="BM11" s="51">
        <v>6454.95</v>
      </c>
      <c r="BN11" s="51">
        <v>-3500</v>
      </c>
      <c r="BO11" s="51">
        <v>-5000</v>
      </c>
      <c r="BP11" s="51">
        <v>8050</v>
      </c>
      <c r="BQ11" s="51">
        <v>-700</v>
      </c>
      <c r="BR11" s="51">
        <v>-500</v>
      </c>
      <c r="BS11" s="51">
        <v>-3000</v>
      </c>
      <c r="BT11" s="51">
        <v>16281.99</v>
      </c>
      <c r="BU11" s="51">
        <v>-23500</v>
      </c>
      <c r="BV11" s="51">
        <v>-2000</v>
      </c>
      <c r="BW11" s="51">
        <v>15140</v>
      </c>
      <c r="BX11" s="51">
        <v>-6000</v>
      </c>
      <c r="BY11" s="51">
        <v>2200</v>
      </c>
      <c r="BZ11" s="51">
        <v>-1100</v>
      </c>
      <c r="CA11" s="51">
        <v>-4000</v>
      </c>
      <c r="CB11" s="51">
        <v>9925</v>
      </c>
      <c r="CC11" s="51">
        <v>-19000</v>
      </c>
      <c r="CD11" s="51">
        <v>5530</v>
      </c>
      <c r="CE11" s="51">
        <v>-1600</v>
      </c>
      <c r="CF11" s="51">
        <v>-1000</v>
      </c>
      <c r="CG11" s="51">
        <v>7400</v>
      </c>
      <c r="CH11" s="51">
        <v>3450</v>
      </c>
      <c r="CI11" s="51">
        <v>-2000</v>
      </c>
      <c r="CJ11" s="51">
        <v>-2500</v>
      </c>
      <c r="CK11" s="51">
        <v>14190</v>
      </c>
      <c r="CL11" s="51">
        <v>-100</v>
      </c>
      <c r="CM11" s="51">
        <v>-15000</v>
      </c>
      <c r="CN11" s="51">
        <v>9520</v>
      </c>
      <c r="CO11" s="51">
        <v>-2420</v>
      </c>
      <c r="CP11" s="51">
        <v>-5000</v>
      </c>
      <c r="CQ11" s="51">
        <v>12140</v>
      </c>
      <c r="CR11" s="51">
        <v>-2000</v>
      </c>
    </row>
    <row r="12" spans="1:96" s="23" customFormat="1">
      <c r="A12" s="53"/>
      <c r="B12" s="54" t="s">
        <v>38</v>
      </c>
      <c r="C12" s="55">
        <f>SUM(C13:C19)</f>
        <v>940442.79</v>
      </c>
      <c r="D12" s="56">
        <v>987636.37</v>
      </c>
      <c r="E12" s="57"/>
      <c r="F12" s="58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</row>
    <row r="13" spans="1:96" s="18" customFormat="1">
      <c r="A13" s="47"/>
      <c r="B13" s="48" t="s">
        <v>33</v>
      </c>
      <c r="C13" s="49">
        <f>SUM(D13:AAA13)</f>
        <v>590548.4800000001</v>
      </c>
      <c r="D13" s="50">
        <v>558931.89</v>
      </c>
      <c r="E13" s="51">
        <v>-19130.830000000002</v>
      </c>
      <c r="F13" s="51">
        <v>53000</v>
      </c>
      <c r="G13" s="51">
        <v>15000</v>
      </c>
      <c r="H13" s="51">
        <v>-983.33</v>
      </c>
      <c r="I13" s="51">
        <v>11000</v>
      </c>
      <c r="J13" s="51">
        <v>-9614.07</v>
      </c>
      <c r="K13" s="51">
        <v>-9655.31</v>
      </c>
      <c r="L13" s="51">
        <v>29000</v>
      </c>
      <c r="M13" s="51">
        <v>-4214.2299999999996</v>
      </c>
      <c r="N13" s="51">
        <v>-3474.05</v>
      </c>
      <c r="O13" s="51">
        <v>1500</v>
      </c>
      <c r="P13" s="51">
        <v>-11054.74</v>
      </c>
      <c r="Q13" s="51">
        <v>-9354.33</v>
      </c>
      <c r="R13" s="51">
        <v>5000</v>
      </c>
      <c r="S13" s="51">
        <v>-1551.66</v>
      </c>
      <c r="T13" s="51">
        <v>-13976.04</v>
      </c>
      <c r="U13" s="51">
        <v>4000</v>
      </c>
      <c r="V13" s="51">
        <v>-3234.23</v>
      </c>
      <c r="W13" s="51">
        <v>8000</v>
      </c>
      <c r="X13" s="51">
        <v>-4944.7</v>
      </c>
      <c r="Y13" s="51">
        <v>5000</v>
      </c>
      <c r="Z13" s="51">
        <v>-2160.59</v>
      </c>
      <c r="AA13" s="51">
        <v>6000</v>
      </c>
      <c r="AB13" s="51">
        <v>-12906.73</v>
      </c>
      <c r="AC13" s="51">
        <v>17200</v>
      </c>
      <c r="AD13" s="51">
        <v>-12473.21</v>
      </c>
      <c r="AE13" s="51">
        <v>500</v>
      </c>
      <c r="AF13" s="51">
        <v>-2300</v>
      </c>
      <c r="AG13" s="51">
        <v>-17643.419999999998</v>
      </c>
      <c r="AH13" s="51">
        <v>15000</v>
      </c>
      <c r="AI13" s="51">
        <v>5000</v>
      </c>
      <c r="AJ13" s="51">
        <v>-5423.86</v>
      </c>
      <c r="AK13" s="51">
        <v>7000</v>
      </c>
      <c r="AL13" s="51">
        <v>-5550.95</v>
      </c>
      <c r="AM13" s="51">
        <v>5000</v>
      </c>
      <c r="AN13" s="51">
        <v>-6993.8</v>
      </c>
      <c r="AO13" s="51">
        <v>3000</v>
      </c>
      <c r="AP13" s="51">
        <v>-13167.81</v>
      </c>
      <c r="AQ13" s="51">
        <v>23500</v>
      </c>
      <c r="AR13" s="51">
        <v>-11938.24</v>
      </c>
      <c r="AS13" s="51">
        <v>6000</v>
      </c>
      <c r="AT13" s="51">
        <v>-1845.5</v>
      </c>
      <c r="AU13" s="51">
        <v>4000</v>
      </c>
      <c r="AV13" s="51">
        <v>-8532.4699999999993</v>
      </c>
      <c r="AW13" s="51">
        <v>19000</v>
      </c>
      <c r="AX13" s="51">
        <v>-4746.5200000000004</v>
      </c>
      <c r="AY13" s="51">
        <v>-6171.47</v>
      </c>
      <c r="AZ13" s="51">
        <v>-2844.04</v>
      </c>
      <c r="BA13" s="51">
        <v>2500</v>
      </c>
      <c r="BB13" s="51">
        <v>-11467.18</v>
      </c>
      <c r="BC13" s="51">
        <v>15000</v>
      </c>
      <c r="BD13" s="51">
        <v>-6991.6</v>
      </c>
      <c r="BE13" s="51">
        <v>5000</v>
      </c>
      <c r="BF13" s="51">
        <v>-9238.5</v>
      </c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1"/>
      <c r="BU13" s="51"/>
      <c r="BV13" s="51"/>
      <c r="BW13" s="51"/>
      <c r="BX13" s="51"/>
      <c r="BY13" s="51"/>
      <c r="BZ13" s="51"/>
      <c r="CA13" s="51"/>
      <c r="CB13" s="51"/>
      <c r="CC13" s="51"/>
      <c r="CD13" s="51"/>
      <c r="CE13" s="51"/>
      <c r="CF13" s="51"/>
      <c r="CG13" s="51"/>
      <c r="CH13" s="51"/>
      <c r="CI13" s="51"/>
      <c r="CJ13" s="51"/>
      <c r="CK13" s="51"/>
      <c r="CL13" s="51"/>
      <c r="CM13" s="51"/>
      <c r="CN13" s="51"/>
      <c r="CO13" s="51"/>
      <c r="CP13" s="51"/>
      <c r="CQ13" s="51"/>
      <c r="CR13" s="51"/>
    </row>
    <row r="14" spans="1:96" s="18" customFormat="1">
      <c r="A14" s="47"/>
      <c r="B14" s="48" t="s">
        <v>35</v>
      </c>
      <c r="C14" s="49">
        <f>SUM(D14:AAA14)</f>
        <v>300704.48</v>
      </c>
      <c r="D14" s="50">
        <v>78704.479999999981</v>
      </c>
      <c r="E14" s="51">
        <v>-15000</v>
      </c>
      <c r="F14" s="51">
        <v>357000</v>
      </c>
      <c r="G14" s="51">
        <v>-140000</v>
      </c>
      <c r="H14" s="51">
        <v>20000</v>
      </c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</row>
    <row r="15" spans="1:96" s="18" customFormat="1">
      <c r="A15" s="47"/>
      <c r="B15" s="48" t="s">
        <v>34</v>
      </c>
      <c r="C15" s="49">
        <f>SUM(D15:AAA15)</f>
        <v>0</v>
      </c>
      <c r="D15" s="50">
        <v>350000</v>
      </c>
      <c r="E15" s="51">
        <v>-350000</v>
      </c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</row>
    <row r="16" spans="1:96" s="18" customFormat="1">
      <c r="A16" s="47"/>
      <c r="B16" s="48" t="s">
        <v>36</v>
      </c>
      <c r="C16" s="49">
        <f>SUM(D16:AAA16)</f>
        <v>0</v>
      </c>
      <c r="D16" s="50">
        <v>0</v>
      </c>
      <c r="E16" s="51">
        <v>3500</v>
      </c>
      <c r="F16" s="51">
        <v>-3500</v>
      </c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</row>
    <row r="17" spans="1:96" s="18" customFormat="1">
      <c r="A17" s="47"/>
      <c r="B17" s="48" t="s">
        <v>31</v>
      </c>
      <c r="C17" s="49">
        <f>SUM(D17:AAA17)</f>
        <v>0</v>
      </c>
      <c r="D17" s="50">
        <v>0</v>
      </c>
      <c r="E17" s="51">
        <v>2500</v>
      </c>
      <c r="F17" s="51">
        <v>-2500</v>
      </c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</row>
    <row r="18" spans="1:96" s="18" customFormat="1">
      <c r="A18" s="47"/>
      <c r="B18" s="48" t="s">
        <v>37</v>
      </c>
      <c r="C18" s="49">
        <f>SUM(D18:AAA18)</f>
        <v>49189.83</v>
      </c>
      <c r="D18" s="50">
        <v>0</v>
      </c>
      <c r="E18" s="51">
        <v>49189.83</v>
      </c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</row>
    <row r="19" spans="1:96" s="18" customFormat="1">
      <c r="A19" s="47"/>
      <c r="B19" s="48" t="s">
        <v>32</v>
      </c>
      <c r="C19" s="49">
        <f>SUM(D19:AAA19)</f>
        <v>0</v>
      </c>
      <c r="D19" s="50">
        <v>0</v>
      </c>
      <c r="E19" s="51">
        <v>7324.2</v>
      </c>
      <c r="F19" s="51">
        <v>7324.2</v>
      </c>
      <c r="G19" s="51">
        <v>-7324.2</v>
      </c>
      <c r="H19" s="51">
        <v>-7324.2</v>
      </c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</row>
    <row r="20" spans="1:96" s="13" customFormat="1">
      <c r="A20" s="40" t="s">
        <v>51</v>
      </c>
      <c r="B20" s="41" t="s">
        <v>2</v>
      </c>
      <c r="C20" s="42">
        <f>SUM(C21)</f>
        <v>-201736.34000000003</v>
      </c>
      <c r="D20" s="45">
        <v>-340506.02999999997</v>
      </c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</row>
    <row r="21" spans="1:96" s="13" customFormat="1">
      <c r="A21" s="47"/>
      <c r="B21" s="41" t="s">
        <v>30</v>
      </c>
      <c r="C21" s="42">
        <f>SUM(C22:C31)</f>
        <v>-201736.34000000003</v>
      </c>
      <c r="D21" s="45">
        <v>-340506.02999999997</v>
      </c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</row>
    <row r="22" spans="1:96" s="18" customFormat="1">
      <c r="A22" s="47"/>
      <c r="B22" s="48" t="s">
        <v>28</v>
      </c>
      <c r="C22" s="49">
        <f>SUM(D22:AAA22)</f>
        <v>0</v>
      </c>
      <c r="D22" s="50">
        <v>0</v>
      </c>
      <c r="E22" s="51">
        <v>-1235.8599999999999</v>
      </c>
      <c r="F22" s="51">
        <v>1235.8599999999999</v>
      </c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1"/>
      <c r="BU22" s="51"/>
      <c r="BV22" s="51"/>
      <c r="BW22" s="51"/>
      <c r="BX22" s="51"/>
      <c r="BY22" s="51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L22" s="51"/>
      <c r="CM22" s="51"/>
      <c r="CN22" s="51"/>
      <c r="CO22" s="51"/>
      <c r="CP22" s="51"/>
      <c r="CQ22" s="51"/>
      <c r="CR22" s="51"/>
    </row>
    <row r="23" spans="1:96" s="18" customFormat="1">
      <c r="A23" s="47"/>
      <c r="B23" s="48" t="s">
        <v>29</v>
      </c>
      <c r="C23" s="49">
        <f>SUM(D23:AAA23)</f>
        <v>-3000</v>
      </c>
      <c r="D23" s="50"/>
      <c r="E23" s="51">
        <v>-3000</v>
      </c>
      <c r="F23" s="51">
        <v>-3000</v>
      </c>
      <c r="G23" s="51">
        <v>3000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1"/>
      <c r="BU23" s="51"/>
      <c r="BV23" s="51"/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L23" s="51"/>
      <c r="CM23" s="51"/>
      <c r="CN23" s="51"/>
      <c r="CO23" s="51"/>
      <c r="CP23" s="51"/>
      <c r="CQ23" s="51"/>
      <c r="CR23" s="51"/>
    </row>
    <row r="24" spans="1:96" s="18" customFormat="1">
      <c r="A24" s="47"/>
      <c r="B24" s="48" t="s">
        <v>24</v>
      </c>
      <c r="C24" s="49">
        <f>SUM(D24:AAA24)</f>
        <v>0</v>
      </c>
      <c r="D24" s="50">
        <v>0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1"/>
      <c r="BY24" s="51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</row>
    <row r="25" spans="1:96" s="18" customFormat="1">
      <c r="A25" s="47"/>
      <c r="B25" s="48" t="s">
        <v>27</v>
      </c>
      <c r="C25" s="49">
        <f>SUM(D25:AAA25)</f>
        <v>-900</v>
      </c>
      <c r="D25" s="50">
        <v>0</v>
      </c>
      <c r="E25" s="51">
        <v>-900</v>
      </c>
      <c r="F25" s="51">
        <v>-900</v>
      </c>
      <c r="G25" s="51">
        <v>900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1"/>
      <c r="BU25" s="51"/>
      <c r="BV25" s="51"/>
      <c r="BW25" s="51"/>
      <c r="BX25" s="51"/>
      <c r="BY25" s="51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L25" s="51"/>
      <c r="CM25" s="51"/>
      <c r="CN25" s="51"/>
      <c r="CO25" s="51"/>
      <c r="CP25" s="51"/>
      <c r="CQ25" s="51"/>
      <c r="CR25" s="51"/>
    </row>
    <row r="26" spans="1:96" s="18" customFormat="1">
      <c r="A26" s="47"/>
      <c r="B26" s="48" t="s">
        <v>25</v>
      </c>
      <c r="C26" s="49">
        <f>SUM(D26:AAA26)</f>
        <v>0</v>
      </c>
      <c r="D26" s="50">
        <v>0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</row>
    <row r="27" spans="1:96" s="18" customFormat="1">
      <c r="A27" s="47"/>
      <c r="B27" s="48" t="s">
        <v>62</v>
      </c>
      <c r="C27" s="49">
        <f>SUM(D27:AAA27)</f>
        <v>-71421.48</v>
      </c>
      <c r="D27" s="50">
        <v>-72347.289999999994</v>
      </c>
      <c r="E27" s="51">
        <v>925.81</v>
      </c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1"/>
      <c r="BY27" s="51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</row>
    <row r="28" spans="1:96" s="18" customFormat="1">
      <c r="A28" s="47"/>
      <c r="B28" s="48" t="s">
        <v>61</v>
      </c>
      <c r="C28" s="49">
        <f>SUM(D28:AAA28)</f>
        <v>0</v>
      </c>
      <c r="D28" s="50">
        <v>-138503.46</v>
      </c>
      <c r="E28" s="51">
        <v>4888.22</v>
      </c>
      <c r="F28" s="51">
        <v>133615.24</v>
      </c>
      <c r="G28" s="51"/>
      <c r="H28" s="59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1"/>
      <c r="BU28" s="51"/>
      <c r="BV28" s="51"/>
      <c r="BW28" s="51"/>
      <c r="BX28" s="51"/>
      <c r="BY28" s="51"/>
      <c r="BZ28" s="51"/>
      <c r="CA28" s="51"/>
      <c r="CB28" s="51"/>
      <c r="CC28" s="51"/>
      <c r="CD28" s="51"/>
      <c r="CE28" s="51"/>
      <c r="CF28" s="51"/>
      <c r="CG28" s="51"/>
      <c r="CH28" s="51"/>
      <c r="CI28" s="51"/>
      <c r="CJ28" s="51"/>
      <c r="CK28" s="51"/>
      <c r="CL28" s="51"/>
      <c r="CM28" s="51"/>
      <c r="CN28" s="51"/>
      <c r="CO28" s="51"/>
      <c r="CP28" s="51"/>
      <c r="CQ28" s="51"/>
      <c r="CR28" s="51"/>
    </row>
    <row r="29" spans="1:96" s="18" customFormat="1">
      <c r="A29" s="47"/>
      <c r="B29" s="48" t="s">
        <v>60</v>
      </c>
      <c r="C29" s="49">
        <f>SUM(D29:AAA29)</f>
        <v>-65513.770000000004</v>
      </c>
      <c r="D29" s="50">
        <v>-67020.86</v>
      </c>
      <c r="E29" s="51">
        <v>1507.09</v>
      </c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1"/>
      <c r="BF29" s="51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1"/>
      <c r="BU29" s="51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1"/>
      <c r="CJ29" s="51"/>
      <c r="CK29" s="51"/>
      <c r="CL29" s="51"/>
      <c r="CM29" s="51"/>
      <c r="CN29" s="51"/>
      <c r="CO29" s="51"/>
      <c r="CP29" s="51"/>
      <c r="CQ29" s="51"/>
      <c r="CR29" s="51"/>
    </row>
    <row r="30" spans="1:96" s="18" customFormat="1">
      <c r="A30" s="47"/>
      <c r="B30" s="48" t="s">
        <v>63</v>
      </c>
      <c r="C30" s="49">
        <f>SUM(D30:AAA30)</f>
        <v>-60122.39</v>
      </c>
      <c r="D30" s="50">
        <v>-62634.42</v>
      </c>
      <c r="E30" s="51">
        <v>2512.0300000000002</v>
      </c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1"/>
      <c r="BU30" s="51"/>
      <c r="BV30" s="51"/>
      <c r="BW30" s="51"/>
      <c r="BX30" s="51"/>
      <c r="BY30" s="51"/>
      <c r="BZ30" s="51"/>
      <c r="CA30" s="51"/>
      <c r="CB30" s="51"/>
      <c r="CC30" s="51"/>
      <c r="CD30" s="51"/>
      <c r="CE30" s="51"/>
      <c r="CF30" s="51"/>
      <c r="CG30" s="51"/>
      <c r="CH30" s="51"/>
      <c r="CI30" s="51"/>
      <c r="CJ30" s="51"/>
      <c r="CK30" s="51"/>
      <c r="CL30" s="51"/>
      <c r="CM30" s="51"/>
      <c r="CN30" s="51"/>
      <c r="CO30" s="51"/>
      <c r="CP30" s="51"/>
      <c r="CQ30" s="51"/>
      <c r="CR30" s="51"/>
    </row>
    <row r="31" spans="1:96" s="18" customFormat="1">
      <c r="A31" s="47"/>
      <c r="B31" s="48" t="s">
        <v>64</v>
      </c>
      <c r="C31" s="49">
        <f>SUM(D31:AAA31)</f>
        <v>-778.7</v>
      </c>
      <c r="D31" s="50">
        <v>0</v>
      </c>
      <c r="E31" s="51">
        <v>-778.7</v>
      </c>
      <c r="F31" s="60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1"/>
      <c r="BF31" s="51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1"/>
      <c r="BU31" s="51"/>
      <c r="BV31" s="51"/>
      <c r="BW31" s="51"/>
      <c r="BX31" s="51"/>
      <c r="BY31" s="51"/>
      <c r="BZ31" s="51"/>
      <c r="CA31" s="51"/>
      <c r="CB31" s="51"/>
      <c r="CC31" s="51"/>
      <c r="CD31" s="51"/>
      <c r="CE31" s="51"/>
      <c r="CF31" s="51"/>
      <c r="CG31" s="51"/>
      <c r="CH31" s="51"/>
      <c r="CI31" s="51"/>
      <c r="CJ31" s="51"/>
      <c r="CK31" s="51"/>
      <c r="CL31" s="51"/>
      <c r="CM31" s="51"/>
      <c r="CN31" s="51"/>
      <c r="CO31" s="51"/>
      <c r="CP31" s="51"/>
      <c r="CQ31" s="51"/>
      <c r="CR31" s="51"/>
    </row>
    <row r="32" spans="1:96" s="13" customFormat="1">
      <c r="A32" s="40" t="s">
        <v>51</v>
      </c>
      <c r="B32" s="41" t="s">
        <v>41</v>
      </c>
      <c r="C32" s="42">
        <f>SUM(C33:C34)</f>
        <v>-786187.12000000011</v>
      </c>
      <c r="D32" s="45">
        <v>-706268.88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</row>
    <row r="33" spans="1:96" s="18" customFormat="1">
      <c r="A33" s="61"/>
      <c r="B33" s="62" t="s">
        <v>40</v>
      </c>
      <c r="C33" s="49">
        <v>-601196.64</v>
      </c>
      <c r="D33" s="50">
        <v>-601196.64</v>
      </c>
      <c r="E33" s="60"/>
      <c r="F33" s="60"/>
      <c r="G33" s="60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1"/>
      <c r="BU33" s="51"/>
      <c r="BV33" s="51"/>
      <c r="BW33" s="51"/>
      <c r="BX33" s="51"/>
      <c r="BY33" s="51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L33" s="51"/>
      <c r="CM33" s="51"/>
      <c r="CN33" s="51"/>
      <c r="CO33" s="51"/>
      <c r="CP33" s="51"/>
      <c r="CQ33" s="51"/>
      <c r="CR33" s="51"/>
    </row>
    <row r="34" spans="1:96" s="18" customFormat="1">
      <c r="A34" s="47"/>
      <c r="B34" s="48" t="s">
        <v>39</v>
      </c>
      <c r="C34" s="49">
        <f>SUM(D34:ZZ34)</f>
        <v>-184990.48000000004</v>
      </c>
      <c r="D34" s="50">
        <v>-105072.24000000002</v>
      </c>
      <c r="E34" s="51">
        <f>C35+C43</f>
        <v>-79918.24000000002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1"/>
      <c r="BU34" s="51"/>
      <c r="BV34" s="51"/>
      <c r="BW34" s="51"/>
      <c r="BX34" s="51"/>
      <c r="BY34" s="51"/>
      <c r="BZ34" s="51"/>
      <c r="CA34" s="51"/>
      <c r="CB34" s="51"/>
      <c r="CC34" s="51"/>
      <c r="CD34" s="51"/>
      <c r="CE34" s="51"/>
      <c r="CF34" s="51"/>
      <c r="CG34" s="51"/>
      <c r="CH34" s="51"/>
      <c r="CI34" s="51"/>
      <c r="CJ34" s="51"/>
      <c r="CK34" s="51"/>
      <c r="CL34" s="51"/>
      <c r="CM34" s="51"/>
      <c r="CN34" s="51"/>
      <c r="CO34" s="51"/>
      <c r="CP34" s="51"/>
      <c r="CQ34" s="51"/>
      <c r="CR34" s="51"/>
    </row>
    <row r="35" spans="1:96" s="13" customFormat="1">
      <c r="A35" s="40" t="s">
        <v>51</v>
      </c>
      <c r="B35" s="41" t="s">
        <v>10</v>
      </c>
      <c r="C35" s="42">
        <f>SUM(C36:C42)</f>
        <v>-144359.30000000002</v>
      </c>
      <c r="D35" s="45">
        <v>0</v>
      </c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  <c r="CE35" s="46"/>
      <c r="CF35" s="46"/>
      <c r="CG35" s="46"/>
      <c r="CH35" s="46"/>
      <c r="CI35" s="46"/>
      <c r="CJ35" s="46"/>
      <c r="CK35" s="46"/>
      <c r="CL35" s="46"/>
      <c r="CM35" s="46"/>
      <c r="CN35" s="46"/>
      <c r="CO35" s="46"/>
      <c r="CP35" s="46"/>
      <c r="CQ35" s="46"/>
      <c r="CR35" s="46"/>
    </row>
    <row r="36" spans="1:96" s="18" customFormat="1">
      <c r="A36" s="47"/>
      <c r="B36" s="48" t="s">
        <v>8</v>
      </c>
      <c r="C36" s="49">
        <f>SUM(D36:AAA36)</f>
        <v>-6000</v>
      </c>
      <c r="D36" s="50">
        <v>0</v>
      </c>
      <c r="E36" s="51">
        <v>-6000</v>
      </c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1"/>
      <c r="BU36" s="51"/>
      <c r="BV36" s="51"/>
      <c r="BW36" s="51"/>
      <c r="BX36" s="51"/>
      <c r="BY36" s="51"/>
      <c r="BZ36" s="51"/>
      <c r="CA36" s="51"/>
      <c r="CB36" s="51"/>
      <c r="CC36" s="51"/>
      <c r="CD36" s="51"/>
      <c r="CE36" s="51"/>
      <c r="CF36" s="51"/>
      <c r="CG36" s="51"/>
      <c r="CH36" s="51"/>
      <c r="CI36" s="51"/>
      <c r="CJ36" s="51"/>
      <c r="CK36" s="51"/>
      <c r="CL36" s="51"/>
      <c r="CM36" s="51"/>
      <c r="CN36" s="51"/>
      <c r="CO36" s="51"/>
      <c r="CP36" s="51"/>
      <c r="CQ36" s="51"/>
      <c r="CR36" s="51"/>
    </row>
    <row r="37" spans="1:96" s="18" customFormat="1">
      <c r="A37" s="47"/>
      <c r="B37" s="48" t="s">
        <v>3</v>
      </c>
      <c r="C37" s="49">
        <f>SUM(D37:AAA37)</f>
        <v>-63838.23</v>
      </c>
      <c r="D37" s="50">
        <v>0</v>
      </c>
      <c r="E37" s="51">
        <v>-63838.23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1"/>
      <c r="BU37" s="51"/>
      <c r="BV37" s="51"/>
      <c r="BW37" s="51"/>
      <c r="BX37" s="51"/>
      <c r="BY37" s="51"/>
      <c r="BZ37" s="51"/>
      <c r="CA37" s="51"/>
      <c r="CB37" s="51"/>
      <c r="CC37" s="51"/>
      <c r="CD37" s="51"/>
      <c r="CE37" s="51"/>
      <c r="CF37" s="51"/>
      <c r="CG37" s="51"/>
      <c r="CH37" s="51"/>
      <c r="CI37" s="51"/>
      <c r="CJ37" s="51"/>
      <c r="CK37" s="51"/>
      <c r="CL37" s="51"/>
      <c r="CM37" s="51"/>
      <c r="CN37" s="51"/>
      <c r="CO37" s="51"/>
      <c r="CP37" s="51"/>
      <c r="CQ37" s="51"/>
      <c r="CR37" s="51"/>
    </row>
    <row r="38" spans="1:96" s="18" customFormat="1">
      <c r="A38" s="47"/>
      <c r="B38" s="48" t="s">
        <v>9</v>
      </c>
      <c r="C38" s="49">
        <f>SUM(D38:AAA38)</f>
        <v>0</v>
      </c>
      <c r="D38" s="50">
        <v>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  <c r="BN38" s="51"/>
      <c r="BO38" s="51"/>
      <c r="BP38" s="51"/>
      <c r="BQ38" s="51"/>
      <c r="BR38" s="51"/>
      <c r="BS38" s="51"/>
      <c r="BT38" s="51"/>
      <c r="BU38" s="51"/>
      <c r="BV38" s="51"/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L38" s="51"/>
      <c r="CM38" s="51"/>
      <c r="CN38" s="51"/>
      <c r="CO38" s="51"/>
      <c r="CP38" s="51"/>
      <c r="CQ38" s="51"/>
      <c r="CR38" s="51"/>
    </row>
    <row r="39" spans="1:96" s="18" customFormat="1">
      <c r="A39" s="47"/>
      <c r="B39" s="48" t="s">
        <v>5</v>
      </c>
      <c r="C39" s="49">
        <f>SUM(D39:AAA39)</f>
        <v>0</v>
      </c>
      <c r="D39" s="50">
        <v>0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  <c r="BN39" s="51"/>
      <c r="BO39" s="51"/>
      <c r="BP39" s="51"/>
      <c r="BQ39" s="51"/>
      <c r="BR39" s="51"/>
      <c r="BS39" s="51"/>
      <c r="BT39" s="51"/>
      <c r="BU39" s="51"/>
      <c r="BV39" s="51"/>
      <c r="BW39" s="51"/>
      <c r="BX39" s="51"/>
      <c r="BY39" s="51"/>
      <c r="BZ39" s="51"/>
      <c r="CA39" s="51"/>
      <c r="CB39" s="51"/>
      <c r="CC39" s="51"/>
      <c r="CD39" s="51"/>
      <c r="CE39" s="51"/>
      <c r="CF39" s="51"/>
      <c r="CG39" s="51"/>
      <c r="CH39" s="51"/>
      <c r="CI39" s="51"/>
      <c r="CJ39" s="51"/>
      <c r="CK39" s="51"/>
      <c r="CL39" s="51"/>
      <c r="CM39" s="51"/>
      <c r="CN39" s="51"/>
      <c r="CO39" s="51"/>
      <c r="CP39" s="51"/>
      <c r="CQ39" s="51"/>
      <c r="CR39" s="51"/>
    </row>
    <row r="40" spans="1:96" s="18" customFormat="1">
      <c r="A40" s="47"/>
      <c r="B40" s="48" t="s">
        <v>4</v>
      </c>
      <c r="C40" s="49">
        <f>SUM(D40:AAA40)</f>
        <v>-20</v>
      </c>
      <c r="D40" s="50">
        <v>0</v>
      </c>
      <c r="E40" s="51">
        <v>-20</v>
      </c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1"/>
      <c r="BU40" s="51"/>
      <c r="BV40" s="51"/>
      <c r="BW40" s="51"/>
      <c r="BX40" s="51"/>
      <c r="BY40" s="51"/>
      <c r="BZ40" s="51"/>
      <c r="CA40" s="51"/>
      <c r="CB40" s="51"/>
      <c r="CC40" s="51"/>
      <c r="CD40" s="51"/>
      <c r="CE40" s="51"/>
      <c r="CF40" s="51"/>
      <c r="CG40" s="51"/>
      <c r="CH40" s="51"/>
      <c r="CI40" s="51"/>
      <c r="CJ40" s="51"/>
      <c r="CK40" s="51"/>
      <c r="CL40" s="51"/>
      <c r="CM40" s="51"/>
      <c r="CN40" s="51"/>
      <c r="CO40" s="51"/>
      <c r="CP40" s="51"/>
      <c r="CQ40" s="51"/>
      <c r="CR40" s="51"/>
    </row>
    <row r="41" spans="1:96" s="18" customFormat="1">
      <c r="A41" s="47"/>
      <c r="B41" s="48" t="s">
        <v>7</v>
      </c>
      <c r="C41" s="49">
        <f>SUM(D41:AAA41)</f>
        <v>-62368.53</v>
      </c>
      <c r="D41" s="50">
        <v>0</v>
      </c>
      <c r="E41" s="51">
        <v>-6514.17</v>
      </c>
      <c r="F41" s="51">
        <v>-416.67</v>
      </c>
      <c r="G41" s="51">
        <v>-3285.93</v>
      </c>
      <c r="H41" s="51">
        <v>-2684.69</v>
      </c>
      <c r="I41" s="51">
        <v>-810.77</v>
      </c>
      <c r="J41" s="51">
        <v>-690.95</v>
      </c>
      <c r="K41" s="51">
        <v>-2390.2600000000002</v>
      </c>
      <c r="L41" s="51">
        <v>-1485.67</v>
      </c>
      <c r="M41" s="51">
        <v>-423.34</v>
      </c>
      <c r="N41" s="51">
        <v>-2048.96</v>
      </c>
      <c r="O41" s="51">
        <v>-530.77</v>
      </c>
      <c r="P41" s="51">
        <v>-1105.3</v>
      </c>
      <c r="Q41" s="51">
        <v>-474.41</v>
      </c>
      <c r="R41" s="51">
        <v>-4273.2700000000004</v>
      </c>
      <c r="S41" s="51">
        <v>-5106.79</v>
      </c>
      <c r="T41" s="51">
        <v>-900</v>
      </c>
      <c r="U41" s="51">
        <v>-6431.58</v>
      </c>
      <c r="V41" s="51">
        <v>-2001.14</v>
      </c>
      <c r="W41" s="51">
        <v>-904</v>
      </c>
      <c r="X41" s="51">
        <v>-1056.2</v>
      </c>
      <c r="Y41" s="51">
        <v>-3114.18</v>
      </c>
      <c r="Z41" s="51">
        <v>-3201.76</v>
      </c>
      <c r="AA41" s="51">
        <v>-354.5</v>
      </c>
      <c r="AB41" s="51">
        <v>-1392.53</v>
      </c>
      <c r="AC41" s="51">
        <v>-783.48</v>
      </c>
      <c r="AD41" s="51">
        <v>-1228.53</v>
      </c>
      <c r="AE41" s="51">
        <v>-605.96</v>
      </c>
      <c r="AF41" s="51">
        <v>-2722.82</v>
      </c>
      <c r="AG41" s="51">
        <v>-2528.4</v>
      </c>
      <c r="AH41" s="51">
        <v>-2901.5</v>
      </c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</row>
    <row r="42" spans="1:96" s="18" customFormat="1">
      <c r="A42" s="47"/>
      <c r="B42" s="48" t="s">
        <v>6</v>
      </c>
      <c r="C42" s="49">
        <f>SUM(D42:AAA42)</f>
        <v>-12132.539999999999</v>
      </c>
      <c r="D42" s="50">
        <v>0</v>
      </c>
      <c r="E42" s="51">
        <v>-1.97</v>
      </c>
      <c r="F42" s="51">
        <v>-3.26</v>
      </c>
      <c r="G42" s="51">
        <v>-10642.4</v>
      </c>
      <c r="H42" s="51">
        <v>-1482.81</v>
      </c>
      <c r="I42" s="51">
        <v>-2.1</v>
      </c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  <c r="BU42" s="51"/>
      <c r="BV42" s="51"/>
      <c r="BW42" s="51"/>
      <c r="BX42" s="51"/>
      <c r="BY42" s="51"/>
      <c r="BZ42" s="51"/>
      <c r="CA42" s="51"/>
      <c r="CB42" s="51"/>
      <c r="CC42" s="51"/>
      <c r="CD42" s="51"/>
      <c r="CE42" s="51"/>
      <c r="CF42" s="51"/>
      <c r="CG42" s="51"/>
      <c r="CH42" s="51"/>
      <c r="CI42" s="51"/>
      <c r="CJ42" s="51"/>
      <c r="CK42" s="51"/>
      <c r="CL42" s="51"/>
      <c r="CM42" s="51"/>
      <c r="CN42" s="51"/>
      <c r="CO42" s="51"/>
      <c r="CP42" s="51"/>
      <c r="CQ42" s="51"/>
      <c r="CR42" s="51"/>
    </row>
    <row r="43" spans="1:96" s="13" customFormat="1">
      <c r="A43" s="40" t="s">
        <v>52</v>
      </c>
      <c r="B43" s="41" t="s">
        <v>22</v>
      </c>
      <c r="C43" s="42">
        <f>SUM(C44:C56)</f>
        <v>64441.06</v>
      </c>
      <c r="D43" s="45">
        <v>0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 s="46"/>
      <c r="CF43" s="46"/>
      <c r="CG43" s="46"/>
      <c r="CH43" s="46"/>
      <c r="CI43" s="46"/>
      <c r="CJ43" s="46"/>
      <c r="CK43" s="46"/>
      <c r="CL43" s="46"/>
      <c r="CM43" s="46"/>
      <c r="CN43" s="46"/>
      <c r="CO43" s="46"/>
      <c r="CP43" s="46"/>
      <c r="CQ43" s="46"/>
      <c r="CR43" s="46"/>
    </row>
    <row r="44" spans="1:96" s="18" customFormat="1">
      <c r="A44" s="47"/>
      <c r="B44" s="48" t="s">
        <v>12</v>
      </c>
      <c r="C44" s="49">
        <f>SUM(D44:AAA44)</f>
        <v>2112</v>
      </c>
      <c r="D44" s="50">
        <v>0</v>
      </c>
      <c r="E44" s="51">
        <v>1435</v>
      </c>
      <c r="F44" s="51">
        <v>50</v>
      </c>
      <c r="G44" s="51">
        <v>300</v>
      </c>
      <c r="H44" s="51">
        <v>127</v>
      </c>
      <c r="I44" s="51">
        <v>200</v>
      </c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</row>
    <row r="45" spans="1:96" s="18" customFormat="1">
      <c r="A45" s="47"/>
      <c r="B45" s="48" t="s">
        <v>20</v>
      </c>
      <c r="C45" s="49">
        <f>SUM(D45:AAA45)</f>
        <v>1914</v>
      </c>
      <c r="D45" s="50">
        <v>0</v>
      </c>
      <c r="E45" s="51">
        <v>1800</v>
      </c>
      <c r="F45" s="51">
        <v>80</v>
      </c>
      <c r="G45" s="51">
        <v>34</v>
      </c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</row>
    <row r="46" spans="1:96" s="18" customFormat="1">
      <c r="A46" s="47"/>
      <c r="B46" s="48" t="s">
        <v>18</v>
      </c>
      <c r="C46" s="49">
        <f>SUM(D46:AAA46)</f>
        <v>2044.56</v>
      </c>
      <c r="D46" s="50">
        <v>0</v>
      </c>
      <c r="E46" s="51">
        <v>1235.8599999999999</v>
      </c>
      <c r="F46" s="51">
        <v>778.7</v>
      </c>
      <c r="G46" s="51">
        <v>30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</row>
    <row r="47" spans="1:96" s="18" customFormat="1">
      <c r="A47" s="47"/>
      <c r="B47" s="48" t="s">
        <v>17</v>
      </c>
      <c r="C47" s="49">
        <f>SUM(D47:AAA47)</f>
        <v>2506</v>
      </c>
      <c r="D47" s="50">
        <v>0</v>
      </c>
      <c r="E47" s="51">
        <v>701</v>
      </c>
      <c r="F47" s="51">
        <v>400</v>
      </c>
      <c r="G47" s="51">
        <v>1100</v>
      </c>
      <c r="H47" s="51">
        <v>305</v>
      </c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</row>
    <row r="48" spans="1:96" s="18" customFormat="1">
      <c r="A48" s="47"/>
      <c r="B48" s="48" t="s">
        <v>11</v>
      </c>
      <c r="C48" s="49">
        <f>SUM(D48:AAA48)</f>
        <v>5955</v>
      </c>
      <c r="D48" s="50">
        <v>0</v>
      </c>
      <c r="E48" s="51">
        <v>150</v>
      </c>
      <c r="F48" s="51">
        <v>75</v>
      </c>
      <c r="G48" s="51">
        <v>100</v>
      </c>
      <c r="H48" s="51">
        <v>75</v>
      </c>
      <c r="I48" s="51">
        <v>110</v>
      </c>
      <c r="J48" s="51">
        <v>1000</v>
      </c>
      <c r="K48" s="51">
        <v>600</v>
      </c>
      <c r="L48" s="51">
        <v>1000</v>
      </c>
      <c r="M48" s="51">
        <v>1500</v>
      </c>
      <c r="N48" s="51">
        <v>50</v>
      </c>
      <c r="O48" s="51">
        <v>100</v>
      </c>
      <c r="P48" s="51">
        <v>25</v>
      </c>
      <c r="Q48" s="51">
        <v>50</v>
      </c>
      <c r="R48" s="51">
        <v>175</v>
      </c>
      <c r="S48" s="51">
        <v>920</v>
      </c>
      <c r="T48" s="51">
        <v>25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</row>
    <row r="49" spans="1:96" s="18" customFormat="1">
      <c r="A49" s="47"/>
      <c r="B49" s="48" t="s">
        <v>21</v>
      </c>
      <c r="C49" s="49">
        <f>SUM(D49:AAA49)</f>
        <v>225.23000000000002</v>
      </c>
      <c r="D49" s="50">
        <v>0</v>
      </c>
      <c r="E49" s="51">
        <v>144.13999999999999</v>
      </c>
      <c r="F49" s="51">
        <v>12.96</v>
      </c>
      <c r="G49" s="51">
        <v>5.3</v>
      </c>
      <c r="H49" s="51">
        <v>1.85</v>
      </c>
      <c r="I49" s="51">
        <v>55</v>
      </c>
      <c r="J49" s="51">
        <v>5.77</v>
      </c>
      <c r="K49" s="51">
        <v>0.21</v>
      </c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</row>
    <row r="50" spans="1:96" s="18" customFormat="1">
      <c r="A50" s="47"/>
      <c r="B50" s="48" t="s">
        <v>15</v>
      </c>
      <c r="C50" s="49">
        <f>SUM(D50:AAA50)</f>
        <v>7769.1799999999994</v>
      </c>
      <c r="D50" s="50"/>
      <c r="E50" s="51">
        <v>1027.28</v>
      </c>
      <c r="F50" s="51">
        <v>3572.23</v>
      </c>
      <c r="G50" s="51">
        <v>459.49</v>
      </c>
      <c r="H50" s="51">
        <v>1688.11</v>
      </c>
      <c r="I50" s="51">
        <v>1022.07</v>
      </c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</row>
    <row r="51" spans="1:96" s="18" customFormat="1">
      <c r="A51" s="47"/>
      <c r="B51" s="48" t="s">
        <v>14</v>
      </c>
      <c r="C51" s="49">
        <f>SUM(D51:AAA51)</f>
        <v>2700</v>
      </c>
      <c r="D51" s="50">
        <v>0</v>
      </c>
      <c r="E51" s="51">
        <v>1400</v>
      </c>
      <c r="F51" s="51">
        <v>700</v>
      </c>
      <c r="G51" s="51">
        <v>500</v>
      </c>
      <c r="H51" s="51">
        <v>100</v>
      </c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</row>
    <row r="52" spans="1:96" s="18" customFormat="1">
      <c r="A52" s="47"/>
      <c r="B52" s="48" t="s">
        <v>68</v>
      </c>
      <c r="C52" s="49">
        <f>SUM(D52:AAA52)</f>
        <v>23200.89</v>
      </c>
      <c r="D52" s="50">
        <v>0</v>
      </c>
      <c r="E52" s="51">
        <v>6000</v>
      </c>
      <c r="F52" s="51">
        <v>430</v>
      </c>
      <c r="G52" s="51">
        <v>3699.3</v>
      </c>
      <c r="H52" s="51">
        <v>300</v>
      </c>
      <c r="I52" s="51">
        <v>250</v>
      </c>
      <c r="J52" s="51">
        <v>300</v>
      </c>
      <c r="K52" s="51">
        <v>209</v>
      </c>
      <c r="L52" s="51">
        <v>575</v>
      </c>
      <c r="M52" s="51">
        <v>540</v>
      </c>
      <c r="N52" s="51">
        <v>199</v>
      </c>
      <c r="O52" s="51">
        <v>285</v>
      </c>
      <c r="P52" s="51">
        <v>223</v>
      </c>
      <c r="Q52" s="51">
        <v>370</v>
      </c>
      <c r="R52" s="51">
        <v>250</v>
      </c>
      <c r="S52" s="51">
        <v>220</v>
      </c>
      <c r="T52" s="51">
        <v>110</v>
      </c>
      <c r="U52" s="51">
        <v>330</v>
      </c>
      <c r="V52" s="51">
        <v>520</v>
      </c>
      <c r="W52" s="51">
        <v>755</v>
      </c>
      <c r="X52" s="51">
        <v>3630.43</v>
      </c>
      <c r="Y52" s="51">
        <v>170</v>
      </c>
      <c r="Z52" s="51">
        <v>111</v>
      </c>
      <c r="AA52" s="51">
        <v>500</v>
      </c>
      <c r="AB52" s="51">
        <v>250</v>
      </c>
      <c r="AC52" s="51">
        <v>210</v>
      </c>
      <c r="AD52" s="51">
        <v>100</v>
      </c>
      <c r="AE52" s="51">
        <v>190</v>
      </c>
      <c r="AF52" s="51">
        <v>178</v>
      </c>
      <c r="AG52" s="51">
        <v>114</v>
      </c>
      <c r="AH52" s="51">
        <v>353</v>
      </c>
      <c r="AI52" s="51">
        <v>314</v>
      </c>
      <c r="AJ52" s="51">
        <v>480</v>
      </c>
      <c r="AK52" s="51">
        <v>281.16000000000003</v>
      </c>
      <c r="AL52" s="51">
        <v>150</v>
      </c>
      <c r="AM52" s="51">
        <v>179</v>
      </c>
      <c r="AN52" s="51">
        <v>425</v>
      </c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</row>
    <row r="53" spans="1:96" s="18" customFormat="1">
      <c r="A53" s="47"/>
      <c r="B53" s="48" t="s">
        <v>16</v>
      </c>
      <c r="C53" s="49">
        <f>SUM(D53:AAA53)</f>
        <v>13231.25</v>
      </c>
      <c r="D53" s="50">
        <v>0</v>
      </c>
      <c r="E53" s="51">
        <v>660</v>
      </c>
      <c r="F53" s="51">
        <v>735</v>
      </c>
      <c r="G53" s="51">
        <v>270</v>
      </c>
      <c r="H53" s="51">
        <v>700</v>
      </c>
      <c r="I53" s="51">
        <v>375</v>
      </c>
      <c r="J53" s="51">
        <v>600</v>
      </c>
      <c r="K53" s="51">
        <v>110</v>
      </c>
      <c r="L53" s="51">
        <v>160</v>
      </c>
      <c r="M53" s="51">
        <v>780</v>
      </c>
      <c r="N53" s="51">
        <v>110</v>
      </c>
      <c r="O53" s="51">
        <v>2325</v>
      </c>
      <c r="P53" s="51">
        <v>30</v>
      </c>
      <c r="Q53" s="51">
        <v>760</v>
      </c>
      <c r="R53" s="51">
        <v>1185.25</v>
      </c>
      <c r="S53" s="51">
        <v>120</v>
      </c>
      <c r="T53" s="51">
        <v>100</v>
      </c>
      <c r="U53" s="51">
        <v>350</v>
      </c>
      <c r="V53" s="51">
        <v>964</v>
      </c>
      <c r="W53" s="51">
        <v>15</v>
      </c>
      <c r="X53" s="51">
        <v>165</v>
      </c>
      <c r="Y53" s="51">
        <v>592</v>
      </c>
      <c r="Z53" s="51">
        <v>370</v>
      </c>
      <c r="AA53" s="51">
        <v>385</v>
      </c>
      <c r="AB53" s="51">
        <v>30</v>
      </c>
      <c r="AC53" s="51">
        <v>100</v>
      </c>
      <c r="AD53" s="51">
        <v>595</v>
      </c>
      <c r="AE53" s="51">
        <v>645</v>
      </c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</row>
    <row r="54" spans="1:96" s="18" customFormat="1">
      <c r="A54" s="47"/>
      <c r="B54" s="48" t="s">
        <v>66</v>
      </c>
      <c r="C54" s="49">
        <f>SUM(D54:AAA54)</f>
        <v>0</v>
      </c>
      <c r="D54" s="50">
        <v>0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</row>
    <row r="55" spans="1:96" s="18" customFormat="1">
      <c r="A55" s="47"/>
      <c r="B55" s="48" t="s">
        <v>13</v>
      </c>
      <c r="C55" s="49">
        <f>SUM(D55:ZZ55)</f>
        <v>2782.95</v>
      </c>
      <c r="D55" s="50">
        <v>0</v>
      </c>
      <c r="E55" s="51">
        <v>20</v>
      </c>
      <c r="F55" s="51">
        <v>1176.95</v>
      </c>
      <c r="G55" s="51">
        <v>138</v>
      </c>
      <c r="H55" s="51">
        <v>40</v>
      </c>
      <c r="I55" s="51">
        <v>408</v>
      </c>
      <c r="J55" s="51">
        <v>1000</v>
      </c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</row>
    <row r="56" spans="1:96" s="18" customFormat="1">
      <c r="A56" s="47"/>
      <c r="B56" s="48" t="s">
        <v>65</v>
      </c>
      <c r="C56" s="49">
        <f>SUM(D56:AAA56)</f>
        <v>0</v>
      </c>
      <c r="D56" s="50">
        <v>0</v>
      </c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</row>
    <row r="57" spans="1:96" s="18" customFormat="1">
      <c r="A57" s="47"/>
      <c r="B57" s="48"/>
      <c r="C57" s="49">
        <f>SUM(D57:AAA57)</f>
        <v>0</v>
      </c>
      <c r="D57" s="50">
        <v>0</v>
      </c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</row>
    <row r="58" spans="1:96" s="18" customFormat="1">
      <c r="A58" s="29"/>
      <c r="B58" s="15"/>
      <c r="C58" s="16"/>
      <c r="D58" s="17"/>
    </row>
    <row r="59" spans="1:96" s="18" customFormat="1">
      <c r="A59" s="29"/>
      <c r="B59" s="15"/>
      <c r="C59" s="16"/>
      <c r="D59" s="17"/>
    </row>
    <row r="60" spans="1:96" s="18" customFormat="1">
      <c r="A60" s="29"/>
      <c r="B60" s="15"/>
      <c r="C60" s="16"/>
      <c r="D60" s="17"/>
    </row>
    <row r="61" spans="1:96" s="18" customFormat="1">
      <c r="A61" s="29"/>
      <c r="B61" s="15"/>
      <c r="C61" s="16"/>
      <c r="D61" s="17"/>
    </row>
    <row r="62" spans="1:96" s="18" customFormat="1">
      <c r="A62" s="29"/>
      <c r="B62" s="15"/>
      <c r="C62" s="16"/>
      <c r="D62" s="17"/>
    </row>
    <row r="63" spans="1:96" s="18" customFormat="1">
      <c r="A63" s="29"/>
      <c r="B63" s="15"/>
      <c r="C63" s="16"/>
      <c r="D63" s="17"/>
    </row>
    <row r="64" spans="1:9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6" s="18" customFormat="1">
      <c r="A209" s="29"/>
      <c r="B209" s="15"/>
      <c r="C209" s="16"/>
      <c r="D209" s="17"/>
    </row>
    <row r="210" spans="1:6" s="18" customFormat="1">
      <c r="A210" s="29"/>
      <c r="B210" s="15"/>
      <c r="C210" s="16"/>
      <c r="D210" s="17"/>
    </row>
    <row r="211" spans="1:6" s="18" customFormat="1">
      <c r="A211" s="29"/>
      <c r="B211" s="15"/>
      <c r="C211" s="16"/>
      <c r="D211" s="17"/>
    </row>
    <row r="212" spans="1:6" s="18" customFormat="1">
      <c r="A212" s="29"/>
      <c r="B212" s="15"/>
      <c r="C212" s="16"/>
      <c r="D212" s="17"/>
    </row>
    <row r="213" spans="1:6" s="18" customFormat="1">
      <c r="A213" s="29"/>
      <c r="B213" s="15"/>
      <c r="C213" s="16"/>
      <c r="D213" s="17"/>
    </row>
    <row r="214" spans="1:6" s="18" customFormat="1">
      <c r="A214" s="29"/>
      <c r="B214" s="15"/>
      <c r="C214" s="16"/>
      <c r="D214" s="17"/>
    </row>
    <row r="215" spans="1:6" s="18" customFormat="1">
      <c r="A215" s="29"/>
      <c r="B215" s="15"/>
      <c r="C215" s="16"/>
      <c r="D215" s="17"/>
    </row>
    <row r="216" spans="1:6" s="18" customFormat="1">
      <c r="A216" s="29"/>
      <c r="B216" s="15"/>
      <c r="C216" s="16"/>
      <c r="D216" s="17"/>
    </row>
    <row r="217" spans="1:6" s="18" customFormat="1">
      <c r="A217" s="29"/>
      <c r="B217" s="15"/>
      <c r="C217" s="16"/>
      <c r="D217" s="17"/>
    </row>
    <row r="218" spans="1:6" s="18" customFormat="1">
      <c r="A218" s="29"/>
      <c r="B218" s="15"/>
      <c r="C218" s="16"/>
      <c r="D218" s="17"/>
    </row>
    <row r="219" spans="1:6" s="18" customFormat="1">
      <c r="A219" s="29"/>
      <c r="B219" s="15"/>
      <c r="C219" s="16"/>
      <c r="D219" s="17"/>
    </row>
    <row r="220" spans="1:6" s="18" customFormat="1">
      <c r="A220" s="29"/>
      <c r="B220" s="15"/>
      <c r="C220" s="16"/>
      <c r="D220" s="17"/>
    </row>
    <row r="221" spans="1:6" s="18" customFormat="1">
      <c r="A221" s="29"/>
      <c r="B221" s="15"/>
      <c r="C221" s="16"/>
      <c r="D221" s="17"/>
    </row>
    <row r="222" spans="1:6" s="18" customFormat="1">
      <c r="A222" s="29"/>
      <c r="B222" s="15"/>
      <c r="C222" s="16"/>
      <c r="D222" s="17"/>
    </row>
    <row r="223" spans="1:6" s="18" customFormat="1">
      <c r="A223" s="29"/>
      <c r="B223" s="15"/>
      <c r="C223" s="16"/>
      <c r="D223" s="17"/>
    </row>
    <row r="224" spans="1:6" s="18" customFormat="1">
      <c r="A224" s="29"/>
      <c r="B224" s="15"/>
      <c r="C224" s="16"/>
      <c r="D224" s="17"/>
      <c r="F224" s="34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contabilidad</vt:lpstr>
      <vt:lpstr>balanza comprobacion</vt:lpstr>
      <vt:lpstr>Mayo </vt:lpstr>
      <vt:lpstr>Junio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2019-07-03T02:59:03Z</dcterms:modified>
</cp:coreProperties>
</file>