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30" windowWidth="11280" windowHeight="7755" activeTab="3"/>
  </bookViews>
  <sheets>
    <sheet name="Catalogo cuenta" sheetId="1" r:id="rId1"/>
    <sheet name="Mayor auxiliar" sheetId="4" r:id="rId2"/>
    <sheet name="Entrada de diario" sheetId="3" r:id="rId3"/>
    <sheet name="Gastos y reposicion" sheetId="2" r:id="rId4"/>
    <sheet name="CXC Y CXP" sheetId="5" r:id="rId5"/>
    <sheet name="Sheet1" sheetId="7" state="hidden" r:id="rId6"/>
  </sheets>
  <calcPr calcId="144525"/>
</workbook>
</file>

<file path=xl/calcChain.xml><?xml version="1.0" encoding="utf-8"?>
<calcChain xmlns="http://schemas.openxmlformats.org/spreadsheetml/2006/main">
  <c r="D11" i="5" l="1"/>
  <c r="D269" i="3"/>
  <c r="D37" i="1"/>
  <c r="C37" i="1"/>
  <c r="E260" i="3"/>
  <c r="C32" i="1"/>
  <c r="C29" i="1"/>
  <c r="C27" i="1"/>
  <c r="C19" i="1"/>
  <c r="C18" i="1" s="1"/>
  <c r="C13" i="1"/>
  <c r="C11" i="1"/>
  <c r="C9" i="1"/>
  <c r="C5" i="1"/>
  <c r="C4" i="1" s="1"/>
  <c r="D5" i="1"/>
  <c r="D9" i="1"/>
  <c r="D11" i="1"/>
  <c r="D13" i="1"/>
  <c r="G13" i="2"/>
  <c r="D225" i="3"/>
  <c r="G12" i="2" l="1"/>
  <c r="G11" i="2"/>
  <c r="G10" i="2" l="1"/>
  <c r="G5" i="2"/>
  <c r="G14" i="2" l="1"/>
  <c r="G15" i="2" l="1"/>
  <c r="D8" i="5" l="1"/>
  <c r="D9" i="5"/>
  <c r="D10" i="5"/>
  <c r="D12" i="5"/>
  <c r="D13" i="5"/>
  <c r="D14" i="5"/>
  <c r="D6" i="5"/>
  <c r="D3" i="5"/>
  <c r="D4" i="5"/>
  <c r="D2" i="5" l="1"/>
  <c r="D19" i="1"/>
  <c r="D18" i="1" s="1"/>
  <c r="D27" i="1"/>
  <c r="D29" i="1"/>
  <c r="D32" i="1"/>
  <c r="D4" i="1" l="1"/>
  <c r="C7" i="5"/>
  <c r="C2" i="5"/>
  <c r="B7" i="5"/>
  <c r="B2" i="5"/>
  <c r="D7" i="5" l="1"/>
  <c r="G6" i="2"/>
  <c r="C4" i="3"/>
  <c r="D2" i="3" s="1"/>
  <c r="G8" i="2"/>
  <c r="D22" i="3"/>
  <c r="E15" i="3"/>
  <c r="C13" i="3"/>
  <c r="C12" i="3"/>
  <c r="D11" i="3" l="1"/>
  <c r="G7" i="2"/>
</calcChain>
</file>

<file path=xl/sharedStrings.xml><?xml version="1.0" encoding="utf-8"?>
<sst xmlns="http://schemas.openxmlformats.org/spreadsheetml/2006/main" count="953" uniqueCount="286">
  <si>
    <t>Nombre</t>
  </si>
  <si>
    <t>Saldo anterior</t>
  </si>
  <si>
    <t>Saldo actual</t>
  </si>
  <si>
    <t>Naturaleza</t>
  </si>
  <si>
    <t>Deudora</t>
  </si>
  <si>
    <t>Popular</t>
  </si>
  <si>
    <t>BHD Adelson</t>
  </si>
  <si>
    <t>BHD Rosalis</t>
  </si>
  <si>
    <t>CXC</t>
  </si>
  <si>
    <t>ACTIVO</t>
  </si>
  <si>
    <t>BANCO</t>
  </si>
  <si>
    <t>Numero</t>
  </si>
  <si>
    <t>PASIVO</t>
  </si>
  <si>
    <t>CXP</t>
  </si>
  <si>
    <t>Carlos Gomez</t>
  </si>
  <si>
    <t>Nestor Caro</t>
  </si>
  <si>
    <t>Concentra Cid</t>
  </si>
  <si>
    <t>Los peña</t>
  </si>
  <si>
    <t>Resumen de ganancia y perdida</t>
  </si>
  <si>
    <t>INGRESOS</t>
  </si>
  <si>
    <t>Otros ingresos</t>
  </si>
  <si>
    <t>Universidad</t>
  </si>
  <si>
    <t>GASTOS</t>
  </si>
  <si>
    <t>Hogar</t>
  </si>
  <si>
    <t>Internet</t>
  </si>
  <si>
    <t>Luz</t>
  </si>
  <si>
    <t>Alquiler</t>
  </si>
  <si>
    <t>Colegio</t>
  </si>
  <si>
    <t>Guarderia</t>
  </si>
  <si>
    <t>4</t>
  </si>
  <si>
    <t>1</t>
  </si>
  <si>
    <t>2.1</t>
  </si>
  <si>
    <t>CATALOGO DE CUENTAS CONTABLES</t>
  </si>
  <si>
    <t>PRESTAMOS</t>
  </si>
  <si>
    <t>2.2</t>
  </si>
  <si>
    <t>CUENTA</t>
  </si>
  <si>
    <t>DEBITO</t>
  </si>
  <si>
    <t>CREDITO</t>
  </si>
  <si>
    <t>@</t>
  </si>
  <si>
    <t>Inicio operacion</t>
  </si>
  <si>
    <t>AUXILIAR</t>
  </si>
  <si>
    <t>CAPITAL</t>
  </si>
  <si>
    <t>Universidad Colegio y Guarderia</t>
  </si>
  <si>
    <t>Otros gastos</t>
  </si>
  <si>
    <t>Faltante</t>
  </si>
  <si>
    <t>Igualas, sueldos y horas extras</t>
  </si>
  <si>
    <t>Regalia y bonos</t>
  </si>
  <si>
    <t>Sobrante</t>
  </si>
  <si>
    <t>GASTOS DIARIOS</t>
  </si>
  <si>
    <t>Cuenta</t>
  </si>
  <si>
    <t>Detalle</t>
  </si>
  <si>
    <t>Fecha</t>
  </si>
  <si>
    <t>Monto</t>
  </si>
  <si>
    <t>Descripcion</t>
  </si>
  <si>
    <t>Fondo caja chica</t>
  </si>
  <si>
    <t>Disponible</t>
  </si>
  <si>
    <t>CAJA CHICA</t>
  </si>
  <si>
    <t>Desembolso</t>
  </si>
  <si>
    <t>Reposicion 80%</t>
  </si>
  <si>
    <t>Reposicion de caja chica</t>
  </si>
  <si>
    <t>Desembolso max. 10%</t>
  </si>
  <si>
    <t>chito</t>
  </si>
  <si>
    <t>13</t>
  </si>
  <si>
    <t>14</t>
  </si>
  <si>
    <t>pan</t>
  </si>
  <si>
    <t>comida</t>
  </si>
  <si>
    <t>Asiento</t>
  </si>
  <si>
    <t>tecnico altices</t>
  </si>
  <si>
    <t>Debito</t>
  </si>
  <si>
    <t>Credito</t>
  </si>
  <si>
    <t>Acreedora</t>
  </si>
  <si>
    <t>Prestamos x pagar</t>
  </si>
  <si>
    <t>Gastos de prestamos</t>
  </si>
  <si>
    <t>15</t>
  </si>
  <si>
    <t>agua y huevo</t>
  </si>
  <si>
    <t>merienda</t>
  </si>
  <si>
    <t>Vehiculos</t>
  </si>
  <si>
    <t>mant. 1 goma</t>
  </si>
  <si>
    <t>***Gas carro 151018***</t>
  </si>
  <si>
    <t>***Felix de deposito 10100 151018***</t>
  </si>
  <si>
    <t>***Cuenta x cobrar mes 141018***</t>
  </si>
  <si>
    <t>***Cuenta x pagar mes 141018***</t>
  </si>
  <si>
    <t>***inicio operacion mes 141018***</t>
  </si>
  <si>
    <t>***Pago intenet 151018***</t>
  </si>
  <si>
    <t>16</t>
  </si>
  <si>
    <t>frutas</t>
  </si>
  <si>
    <t>chucheria</t>
  </si>
  <si>
    <t>***Compenzacion por facturas sin seguro 151018***</t>
  </si>
  <si>
    <t>***quincena rosalis 151018***</t>
  </si>
  <si>
    <t>POPULAR</t>
  </si>
  <si>
    <t>1)</t>
  </si>
  <si>
    <t>5)</t>
  </si>
  <si>
    <t>(7</t>
  </si>
  <si>
    <t>BHD ADELSON</t>
  </si>
  <si>
    <t>(4</t>
  </si>
  <si>
    <t>(6</t>
  </si>
  <si>
    <t>BHD ROSALIS</t>
  </si>
  <si>
    <t>8)</t>
  </si>
  <si>
    <t>9)</t>
  </si>
  <si>
    <t>NESTOR CARO</t>
  </si>
  <si>
    <t>3)</t>
  </si>
  <si>
    <t>CONCENTRA CID</t>
  </si>
  <si>
    <t>LOS PEÑA</t>
  </si>
  <si>
    <t>(9</t>
  </si>
  <si>
    <t>INTERNET</t>
  </si>
  <si>
    <t>(2</t>
  </si>
  <si>
    <t>7)</t>
  </si>
  <si>
    <t>ALQUILER</t>
  </si>
  <si>
    <t>COLEGIO</t>
  </si>
  <si>
    <t>GUARDERIA</t>
  </si>
  <si>
    <t>INICIO OPERACION</t>
  </si>
  <si>
    <t>(1</t>
  </si>
  <si>
    <t>IGUALAS, SUELDOS Y HORAS EXTRAS</t>
  </si>
  <si>
    <t>(3</t>
  </si>
  <si>
    <t>OTROS INGRESOS</t>
  </si>
  <si>
    <t>(5</t>
  </si>
  <si>
    <t>(8</t>
  </si>
  <si>
    <t>UNIVERSIDAD COLEGIO Y GUARDERIA</t>
  </si>
  <si>
    <t>2)</t>
  </si>
  <si>
    <t>HOGAR</t>
  </si>
  <si>
    <t>VEHICULOS</t>
  </si>
  <si>
    <t>6)</t>
  </si>
  <si>
    <t>***transf. entre cuentas 171018***</t>
  </si>
  <si>
    <t>10)</t>
  </si>
  <si>
    <t>(10</t>
  </si>
  <si>
    <t>***pago de nestor caro el 161018***</t>
  </si>
  <si>
    <t>11)</t>
  </si>
  <si>
    <t>***CARGO MENSUAL TD CLASICA  el 161018***</t>
  </si>
  <si>
    <t>(12</t>
  </si>
  <si>
    <t>(11</t>
  </si>
  <si>
    <t>OTROS GASTOS</t>
  </si>
  <si>
    <t>12)</t>
  </si>
  <si>
    <t>17</t>
  </si>
  <si>
    <t>comida y otros</t>
  </si>
  <si>
    <t>compra de la casa del 181018</t>
  </si>
  <si>
    <t>18</t>
  </si>
  <si>
    <t>otros gastos</t>
  </si>
  <si>
    <t>huevo</t>
  </si>
  <si>
    <t>hogar</t>
  </si>
  <si>
    <t>(13</t>
  </si>
  <si>
    <t>13)</t>
  </si>
  <si>
    <t>Extra credito popular</t>
  </si>
  <si>
    <t>CAJAS</t>
  </si>
  <si>
    <t>Caja chica</t>
  </si>
  <si>
    <t>INVERSIONES</t>
  </si>
  <si>
    <t>Inversiones popular</t>
  </si>
  <si>
    <t>4)</t>
  </si>
  <si>
    <t>19</t>
  </si>
  <si>
    <t xml:space="preserve"> agua y cebolla</t>
  </si>
  <si>
    <t>20</t>
  </si>
  <si>
    <t>Pagos</t>
  </si>
  <si>
    <t>Pendiente</t>
  </si>
  <si>
    <t>huevo y aguacate</t>
  </si>
  <si>
    <t>pasaje</t>
  </si>
  <si>
    <t xml:space="preserve">miel </t>
  </si>
  <si>
    <t>paleta</t>
  </si>
  <si>
    <t>***Crear fondo de caja chica 141018***</t>
  </si>
  <si>
    <t>romo y canela</t>
  </si>
  <si>
    <t>22</t>
  </si>
  <si>
    <t>Venta motor jeuris 221018</t>
  </si>
  <si>
    <t>Transferencia via cajero 221018</t>
  </si>
  <si>
    <t>frutas romo y otros 221018</t>
  </si>
  <si>
    <t>Gas carro 221018</t>
  </si>
  <si>
    <t>completivo gas carro</t>
  </si>
  <si>
    <t>sobrante</t>
  </si>
  <si>
    <t>sobrante en caja 221018</t>
  </si>
  <si>
    <t>reposicion de caja chica 221018</t>
  </si>
  <si>
    <t>GASTOS DIARIOS PASADO</t>
  </si>
  <si>
    <t>SOBRANTE</t>
  </si>
  <si>
    <t>Ref.</t>
  </si>
  <si>
    <t>(15</t>
  </si>
  <si>
    <t>14)</t>
  </si>
  <si>
    <t>15)</t>
  </si>
  <si>
    <t>(17</t>
  </si>
  <si>
    <t>(18</t>
  </si>
  <si>
    <t>19)</t>
  </si>
  <si>
    <t>(20</t>
  </si>
  <si>
    <t>(19</t>
  </si>
  <si>
    <t>(14</t>
  </si>
  <si>
    <t>17)</t>
  </si>
  <si>
    <t>20)</t>
  </si>
  <si>
    <t>18)</t>
  </si>
  <si>
    <t>impuestos y otra factura del 06 221018</t>
  </si>
  <si>
    <t>(21</t>
  </si>
  <si>
    <t>21)</t>
  </si>
  <si>
    <t>deposito nomina concentra 261018</t>
  </si>
  <si>
    <t>huevo y cebolla</t>
  </si>
  <si>
    <t>23</t>
  </si>
  <si>
    <t>maiz</t>
  </si>
  <si>
    <t>aguacate</t>
  </si>
  <si>
    <t>24</t>
  </si>
  <si>
    <t>pasa</t>
  </si>
  <si>
    <t>25</t>
  </si>
  <si>
    <t>22)</t>
  </si>
  <si>
    <t>(22</t>
  </si>
  <si>
    <t>LA SIRENA GALERIA-FEC. ORIG:  261018</t>
  </si>
  <si>
    <t>23)</t>
  </si>
  <si>
    <t>(23</t>
  </si>
  <si>
    <t>26</t>
  </si>
  <si>
    <t>comida y cena</t>
  </si>
  <si>
    <t>pincho y yogur</t>
  </si>
  <si>
    <t>romo</t>
  </si>
  <si>
    <t>27</t>
  </si>
  <si>
    <t>sabana, brasiel, panti y otros.  271018</t>
  </si>
  <si>
    <t>Ropa y cosmetico</t>
  </si>
  <si>
    <t>Ferreteria soga y clavo asero</t>
  </si>
  <si>
    <t>farmacia miel 70 y pastilla 50 dolores</t>
  </si>
  <si>
    <t>sabana, brasiel, panti y otros.</t>
  </si>
  <si>
    <t>galleta y carne</t>
  </si>
  <si>
    <t>Me pese</t>
  </si>
  <si>
    <t>cerveza y pincho</t>
  </si>
  <si>
    <t>28</t>
  </si>
  <si>
    <t>huevo y pasa</t>
  </si>
  <si>
    <t>29</t>
  </si>
  <si>
    <t>cena</t>
  </si>
  <si>
    <t>paleta y merienda</t>
  </si>
  <si>
    <t>Gas carro 291018</t>
  </si>
  <si>
    <t>comida yautia</t>
  </si>
  <si>
    <t>30</t>
  </si>
  <si>
    <t xml:space="preserve"> huevo</t>
  </si>
  <si>
    <t>cajuil</t>
  </si>
  <si>
    <t>pago de hora extra 301018</t>
  </si>
  <si>
    <t>otros</t>
  </si>
  <si>
    <t>huevo y pipiota 120</t>
  </si>
  <si>
    <t>bisted</t>
  </si>
  <si>
    <t>31</t>
  </si>
  <si>
    <t>Medicina y consulta</t>
  </si>
  <si>
    <t>26)</t>
  </si>
  <si>
    <t>31)</t>
  </si>
  <si>
    <t>(24</t>
  </si>
  <si>
    <t>(25</t>
  </si>
  <si>
    <t>(26</t>
  </si>
  <si>
    <t>30)</t>
  </si>
  <si>
    <t>28)</t>
  </si>
  <si>
    <t>29)</t>
  </si>
  <si>
    <t>(32</t>
  </si>
  <si>
    <t>(33</t>
  </si>
  <si>
    <t>CARLOS GOMEZ</t>
  </si>
  <si>
    <t>(31</t>
  </si>
  <si>
    <t>(29</t>
  </si>
  <si>
    <t>33)</t>
  </si>
  <si>
    <t>(28</t>
  </si>
  <si>
    <t>(30</t>
  </si>
  <si>
    <t>ROPA Y COSMETICO</t>
  </si>
  <si>
    <t>24)</t>
  </si>
  <si>
    <t>25)</t>
  </si>
  <si>
    <t>MEDICINA Y CONSULTA</t>
  </si>
  <si>
    <t>32)</t>
  </si>
  <si>
    <t>transferencia via cajero los 50 lo dio feliz 301018</t>
  </si>
  <si>
    <t>compensacion por balance 311018</t>
  </si>
  <si>
    <t>34)</t>
  </si>
  <si>
    <t>(34</t>
  </si>
  <si>
    <t>(35</t>
  </si>
  <si>
    <t>35)</t>
  </si>
  <si>
    <t>(36</t>
  </si>
  <si>
    <t>36)</t>
  </si>
  <si>
    <t>reposicion de caja chica  311018</t>
  </si>
  <si>
    <t>gastos varios rosalis  311018</t>
  </si>
  <si>
    <t>asiento  pagos de cxp  311018</t>
  </si>
  <si>
    <t>consulta doctora  311018</t>
  </si>
  <si>
    <t>cobro a carlos  311018</t>
  </si>
  <si>
    <t>sobrante en caja 311018</t>
  </si>
  <si>
    <t>pago de hora extra 311018</t>
  </si>
  <si>
    <t>asiento de cierre gastos mes 10       311018</t>
  </si>
  <si>
    <t>RESUMEN DE GANANCIA Y PERDIDA</t>
  </si>
  <si>
    <t>37)</t>
  </si>
  <si>
    <t>(38</t>
  </si>
  <si>
    <t>38)</t>
  </si>
  <si>
    <t>(37</t>
  </si>
  <si>
    <t>asiento de cierre ingresos mes 10       311018</t>
  </si>
  <si>
    <t>deposito keysy a faceli 021118</t>
  </si>
  <si>
    <t>aire carro,  gas casa 700, comida  021118</t>
  </si>
  <si>
    <t>crema rosalis 021118</t>
  </si>
  <si>
    <t>2/11   desayuno</t>
  </si>
  <si>
    <t>3/   coco y desayuno</t>
  </si>
  <si>
    <t>4/   comida</t>
  </si>
  <si>
    <t>5/  pasaje</t>
  </si>
  <si>
    <t>desayuno</t>
  </si>
  <si>
    <t xml:space="preserve"> 6/  medicina y medicamento</t>
  </si>
  <si>
    <t>desayuno y coco</t>
  </si>
  <si>
    <t>7/ comida y desayuno</t>
  </si>
  <si>
    <t>merienda y otros</t>
  </si>
  <si>
    <t>recarga</t>
  </si>
  <si>
    <t>peso de adel y rosmarlin</t>
  </si>
  <si>
    <t>.</t>
  </si>
  <si>
    <t>8/ cena y 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</si>
</sst>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 tint="0.59999389629810485"/>
      <name val="Calibri"/>
      <family val="2"/>
      <scheme val="minor"/>
    </font>
    <font>
      <i/>
      <sz val="10"/>
      <color rgb="FF33495F"/>
      <name val="Trebuchet MS"/>
      <family val="2"/>
    </font>
    <font>
      <b/>
      <sz val="11"/>
      <name val="Calibri"/>
      <family val="2"/>
      <scheme val="minor"/>
    </font>
    <font>
      <b/>
      <sz val="11"/>
      <color theme="4" tint="0.7999816888943144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7" tint="0.79998168889431442"/>
      <name val="Calibri"/>
      <family val="2"/>
      <scheme val="minor"/>
    </font>
    <font>
      <b/>
      <i/>
      <sz val="10"/>
      <color rgb="FF2B3E51"/>
      <name val="Trebuchet MS"/>
      <family val="2"/>
    </font>
    <font>
      <b/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000000"/>
      <name val="Tahoma"/>
      <family val="2"/>
    </font>
    <font>
      <b/>
      <sz val="16"/>
      <color theme="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28">
    <xf numFmtId="0" fontId="0" fillId="0" borderId="0" xfId="0"/>
    <xf numFmtId="49" fontId="0" fillId="0" borderId="0" xfId="0" applyNumberFormat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/>
    <xf numFmtId="0" fontId="0" fillId="5" borderId="1" xfId="0" applyFill="1" applyBorder="1"/>
    <xf numFmtId="49" fontId="0" fillId="5" borderId="1" xfId="0" applyNumberFormat="1" applyFill="1" applyBorder="1" applyAlignment="1">
      <alignment horizontal="left"/>
    </xf>
    <xf numFmtId="0" fontId="0" fillId="0" borderId="1" xfId="0" applyBorder="1"/>
    <xf numFmtId="49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/>
    <xf numFmtId="164" fontId="0" fillId="5" borderId="1" xfId="0" applyNumberFormat="1" applyFill="1" applyBorder="1"/>
    <xf numFmtId="164" fontId="0" fillId="0" borderId="0" xfId="0" applyNumberFormat="1"/>
    <xf numFmtId="164" fontId="0" fillId="0" borderId="0" xfId="0" applyNumberFormat="1" applyFont="1"/>
    <xf numFmtId="0" fontId="0" fillId="5" borderId="1" xfId="0" applyFill="1" applyBorder="1" applyAlignment="1">
      <alignment horizontal="center"/>
    </xf>
    <xf numFmtId="164" fontId="0" fillId="5" borderId="1" xfId="0" applyNumberFormat="1" applyFont="1" applyFill="1" applyBorder="1"/>
    <xf numFmtId="0" fontId="1" fillId="5" borderId="1" xfId="0" applyFont="1" applyFill="1" applyBorder="1"/>
    <xf numFmtId="49" fontId="1" fillId="5" borderId="1" xfId="0" applyNumberFormat="1" applyFont="1" applyFill="1" applyBorder="1" applyAlignment="1">
      <alignment horizontal="left"/>
    </xf>
    <xf numFmtId="164" fontId="1" fillId="5" borderId="1" xfId="0" applyNumberFormat="1" applyFont="1" applyFill="1" applyBorder="1"/>
    <xf numFmtId="0" fontId="1" fillId="5" borderId="1" xfId="0" applyFont="1" applyFill="1" applyBorder="1" applyAlignment="1">
      <alignment horizontal="center"/>
    </xf>
    <xf numFmtId="0" fontId="0" fillId="5" borderId="1" xfId="0" applyFont="1" applyFill="1" applyBorder="1"/>
    <xf numFmtId="49" fontId="0" fillId="5" borderId="1" xfId="0" applyNumberFormat="1" applyFont="1" applyFill="1" applyBorder="1" applyAlignment="1">
      <alignment horizontal="left"/>
    </xf>
    <xf numFmtId="164" fontId="0" fillId="5" borderId="0" xfId="0" applyNumberFormat="1" applyFont="1" applyFill="1" applyBorder="1"/>
    <xf numFmtId="0" fontId="5" fillId="5" borderId="1" xfId="0" applyFont="1" applyFill="1" applyBorder="1"/>
    <xf numFmtId="0" fontId="0" fillId="5" borderId="1" xfId="0" applyFont="1" applyFill="1" applyBorder="1" applyAlignment="1">
      <alignment horizontal="left"/>
    </xf>
    <xf numFmtId="0" fontId="7" fillId="6" borderId="8" xfId="0" applyFont="1" applyFill="1" applyBorder="1" applyAlignment="1">
      <alignment vertical="center"/>
    </xf>
    <xf numFmtId="164" fontId="5" fillId="5" borderId="1" xfId="0" applyNumberFormat="1" applyFont="1" applyFill="1" applyBorder="1"/>
    <xf numFmtId="0" fontId="7" fillId="6" borderId="1" xfId="0" applyFont="1" applyFill="1" applyBorder="1" applyAlignment="1">
      <alignment vertical="center"/>
    </xf>
    <xf numFmtId="0" fontId="1" fillId="7" borderId="0" xfId="0" applyFont="1" applyFill="1" applyAlignment="1">
      <alignment horizontal="center"/>
    </xf>
    <xf numFmtId="49" fontId="0" fillId="0" borderId="0" xfId="0" applyNumberFormat="1"/>
    <xf numFmtId="0" fontId="1" fillId="0" borderId="9" xfId="0" applyFont="1" applyBorder="1"/>
    <xf numFmtId="9" fontId="0" fillId="0" borderId="9" xfId="2" applyFont="1" applyBorder="1"/>
    <xf numFmtId="4" fontId="0" fillId="0" borderId="0" xfId="0" applyNumberFormat="1"/>
    <xf numFmtId="4" fontId="10" fillId="0" borderId="0" xfId="0" applyNumberFormat="1" applyFont="1"/>
    <xf numFmtId="0" fontId="1" fillId="5" borderId="1" xfId="0" applyFont="1" applyFill="1" applyBorder="1" applyAlignment="1">
      <alignment horizontal="left"/>
    </xf>
    <xf numFmtId="0" fontId="11" fillId="4" borderId="9" xfId="0" applyFont="1" applyFill="1" applyBorder="1" applyAlignment="1">
      <alignment horizontal="center"/>
    </xf>
    <xf numFmtId="44" fontId="11" fillId="4" borderId="9" xfId="1" applyFont="1" applyFill="1" applyBorder="1" applyAlignment="1">
      <alignment horizontal="center"/>
    </xf>
    <xf numFmtId="0" fontId="12" fillId="0" borderId="0" xfId="0" applyFont="1"/>
    <xf numFmtId="49" fontId="1" fillId="5" borderId="0" xfId="0" applyNumberFormat="1" applyFont="1" applyFill="1" applyBorder="1" applyAlignment="1">
      <alignment horizontal="left"/>
    </xf>
    <xf numFmtId="49" fontId="5" fillId="7" borderId="1" xfId="0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49" fontId="12" fillId="0" borderId="1" xfId="0" applyNumberFormat="1" applyFont="1" applyBorder="1"/>
    <xf numFmtId="0" fontId="12" fillId="5" borderId="1" xfId="0" applyFont="1" applyFill="1" applyBorder="1"/>
    <xf numFmtId="0" fontId="12" fillId="0" borderId="1" xfId="0" applyFont="1" applyBorder="1"/>
    <xf numFmtId="0" fontId="0" fillId="5" borderId="9" xfId="0" applyFill="1" applyBorder="1"/>
    <xf numFmtId="164" fontId="0" fillId="5" borderId="9" xfId="0" applyNumberFormat="1" applyFill="1" applyBorder="1"/>
    <xf numFmtId="164" fontId="4" fillId="0" borderId="9" xfId="0" applyNumberFormat="1" applyFont="1" applyBorder="1"/>
    <xf numFmtId="0" fontId="0" fillId="5" borderId="9" xfId="0" applyFont="1" applyFill="1" applyBorder="1"/>
    <xf numFmtId="164" fontId="0" fillId="5" borderId="9" xfId="0" applyNumberFormat="1" applyFont="1" applyFill="1" applyBorder="1"/>
    <xf numFmtId="44" fontId="0" fillId="0" borderId="9" xfId="1" applyFont="1" applyBorder="1"/>
    <xf numFmtId="44" fontId="0" fillId="5" borderId="9" xfId="1" applyFont="1" applyFill="1" applyBorder="1"/>
    <xf numFmtId="44" fontId="0" fillId="0" borderId="0" xfId="1" applyFont="1"/>
    <xf numFmtId="0" fontId="1" fillId="8" borderId="9" xfId="0" applyFont="1" applyFill="1" applyBorder="1"/>
    <xf numFmtId="164" fontId="1" fillId="8" borderId="9" xfId="0" applyNumberFormat="1" applyFont="1" applyFill="1" applyBorder="1"/>
    <xf numFmtId="44" fontId="1" fillId="8" borderId="9" xfId="1" applyFont="1" applyFill="1" applyBorder="1"/>
    <xf numFmtId="8" fontId="14" fillId="0" borderId="9" xfId="0" applyNumberFormat="1" applyFont="1" applyBorder="1"/>
    <xf numFmtId="0" fontId="0" fillId="0" borderId="1" xfId="0" applyFont="1" applyBorder="1"/>
    <xf numFmtId="164" fontId="1" fillId="5" borderId="1" xfId="1" applyNumberFormat="1" applyFont="1" applyFill="1" applyBorder="1"/>
    <xf numFmtId="164" fontId="0" fillId="5" borderId="1" xfId="1" applyNumberFormat="1" applyFont="1" applyFill="1" applyBorder="1"/>
    <xf numFmtId="164" fontId="5" fillId="5" borderId="1" xfId="1" applyNumberFormat="1" applyFont="1" applyFill="1" applyBorder="1"/>
    <xf numFmtId="164" fontId="0" fillId="0" borderId="1" xfId="1" applyNumberFormat="1" applyFont="1" applyBorder="1"/>
    <xf numFmtId="164" fontId="0" fillId="0" borderId="1" xfId="0" applyNumberFormat="1" applyBorder="1"/>
    <xf numFmtId="164" fontId="4" fillId="0" borderId="1" xfId="1" applyNumberFormat="1" applyFont="1" applyBorder="1"/>
    <xf numFmtId="164" fontId="0" fillId="0" borderId="1" xfId="0" applyNumberFormat="1" applyFont="1" applyBorder="1"/>
    <xf numFmtId="0" fontId="0" fillId="5" borderId="0" xfId="0" applyFill="1" applyAlignment="1">
      <alignment horizontal="center"/>
    </xf>
    <xf numFmtId="164" fontId="0" fillId="5" borderId="0" xfId="0" applyNumberFormat="1" applyFill="1"/>
    <xf numFmtId="164" fontId="0" fillId="5" borderId="10" xfId="0" applyNumberFormat="1" applyFill="1" applyBorder="1"/>
    <xf numFmtId="0" fontId="5" fillId="8" borderId="9" xfId="0" applyFont="1" applyFill="1" applyBorder="1"/>
    <xf numFmtId="164" fontId="5" fillId="8" borderId="9" xfId="0" applyNumberFormat="1" applyFont="1" applyFill="1" applyBorder="1"/>
    <xf numFmtId="44" fontId="5" fillId="8" borderId="9" xfId="1" applyFont="1" applyFill="1" applyBorder="1"/>
    <xf numFmtId="8" fontId="5" fillId="10" borderId="9" xfId="0" applyNumberFormat="1" applyFont="1" applyFill="1" applyBorder="1"/>
    <xf numFmtId="164" fontId="13" fillId="5" borderId="0" xfId="0" applyNumberFormat="1" applyFont="1" applyFill="1"/>
    <xf numFmtId="164" fontId="13" fillId="5" borderId="10" xfId="0" applyNumberFormat="1" applyFont="1" applyFill="1" applyBorder="1"/>
    <xf numFmtId="49" fontId="13" fillId="0" borderId="1" xfId="0" applyNumberFormat="1" applyFont="1" applyBorder="1"/>
    <xf numFmtId="0" fontId="13" fillId="0" borderId="1" xfId="0" applyFont="1" applyBorder="1"/>
    <xf numFmtId="0" fontId="16" fillId="0" borderId="1" xfId="0" applyFont="1" applyBorder="1"/>
    <xf numFmtId="49" fontId="16" fillId="0" borderId="1" xfId="0" applyNumberFormat="1" applyFont="1" applyBorder="1"/>
    <xf numFmtId="0" fontId="1" fillId="0" borderId="1" xfId="0" applyFont="1" applyBorder="1"/>
    <xf numFmtId="0" fontId="0" fillId="5" borderId="1" xfId="0" applyFont="1" applyFill="1" applyBorder="1" applyAlignment="1">
      <alignment horizontal="center"/>
    </xf>
    <xf numFmtId="164" fontId="1" fillId="0" borderId="1" xfId="0" applyNumberFormat="1" applyFont="1" applyBorder="1"/>
    <xf numFmtId="0" fontId="1" fillId="0" borderId="0" xfId="0" applyFont="1"/>
    <xf numFmtId="0" fontId="16" fillId="5" borderId="1" xfId="0" applyFont="1" applyFill="1" applyBorder="1"/>
    <xf numFmtId="0" fontId="6" fillId="4" borderId="1" xfId="0" applyFont="1" applyFill="1" applyBorder="1" applyAlignment="1">
      <alignment horizontal="center"/>
    </xf>
    <xf numFmtId="164" fontId="6" fillId="4" borderId="1" xfId="1" applyNumberFormat="1" applyFont="1" applyFill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44" fontId="1" fillId="0" borderId="9" xfId="1" applyFont="1" applyBorder="1"/>
    <xf numFmtId="164" fontId="1" fillId="0" borderId="0" xfId="0" applyNumberFormat="1" applyFont="1"/>
    <xf numFmtId="164" fontId="12" fillId="0" borderId="1" xfId="0" applyNumberFormat="1" applyFont="1" applyBorder="1"/>
    <xf numFmtId="164" fontId="0" fillId="0" borderId="9" xfId="0" applyNumberFormat="1" applyBorder="1"/>
    <xf numFmtId="4" fontId="4" fillId="0" borderId="0" xfId="0" applyNumberFormat="1" applyFont="1"/>
    <xf numFmtId="164" fontId="5" fillId="0" borderId="0" xfId="1" applyNumberFormat="1" applyFont="1"/>
    <xf numFmtId="164" fontId="12" fillId="0" borderId="0" xfId="1" applyNumberFormat="1" applyFont="1"/>
    <xf numFmtId="164" fontId="12" fillId="5" borderId="1" xfId="1" applyNumberFormat="1" applyFont="1" applyFill="1" applyBorder="1"/>
    <xf numFmtId="164" fontId="12" fillId="5" borderId="1" xfId="0" applyNumberFormat="1" applyFont="1" applyFill="1" applyBorder="1"/>
    <xf numFmtId="0" fontId="0" fillId="0" borderId="0" xfId="0" applyFont="1"/>
    <xf numFmtId="0" fontId="5" fillId="0" borderId="1" xfId="0" applyFont="1" applyBorder="1"/>
    <xf numFmtId="164" fontId="5" fillId="7" borderId="1" xfId="0" applyNumberFormat="1" applyFont="1" applyFill="1" applyBorder="1" applyAlignment="1">
      <alignment horizontal="center"/>
    </xf>
    <xf numFmtId="0" fontId="0" fillId="5" borderId="11" xfId="0" applyFill="1" applyBorder="1"/>
    <xf numFmtId="44" fontId="5" fillId="5" borderId="1" xfId="1" applyFont="1" applyFill="1" applyBorder="1"/>
    <xf numFmtId="164" fontId="1" fillId="0" borderId="1" xfId="1" applyNumberFormat="1" applyFont="1" applyBorder="1"/>
    <xf numFmtId="2" fontId="0" fillId="0" borderId="0" xfId="0" applyNumberFormat="1"/>
    <xf numFmtId="0" fontId="4" fillId="0" borderId="0" xfId="0" applyFont="1"/>
    <xf numFmtId="164" fontId="12" fillId="0" borderId="0" xfId="0" applyNumberFormat="1" applyFont="1"/>
    <xf numFmtId="0" fontId="6" fillId="0" borderId="1" xfId="0" applyFont="1" applyFill="1" applyBorder="1" applyAlignment="1">
      <alignment horizontal="center"/>
    </xf>
    <xf numFmtId="164" fontId="6" fillId="0" borderId="1" xfId="1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64" fontId="5" fillId="0" borderId="1" xfId="1" applyNumberFormat="1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164" fontId="12" fillId="0" borderId="1" xfId="1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164" fontId="12" fillId="0" borderId="1" xfId="0" applyNumberFormat="1" applyFont="1" applyFill="1" applyBorder="1" applyAlignment="1">
      <alignment horizontal="center"/>
    </xf>
    <xf numFmtId="0" fontId="0" fillId="5" borderId="0" xfId="0" applyFont="1" applyFill="1" applyBorder="1"/>
    <xf numFmtId="0" fontId="0" fillId="0" borderId="0" xfId="0" applyBorder="1"/>
    <xf numFmtId="49" fontId="3" fillId="5" borderId="2" xfId="0" applyNumberFormat="1" applyFont="1" applyFill="1" applyBorder="1" applyAlignment="1">
      <alignment horizontal="center" vertical="center"/>
    </xf>
    <xf numFmtId="49" fontId="3" fillId="5" borderId="3" xfId="0" applyNumberFormat="1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49" fontId="3" fillId="5" borderId="6" xfId="0" applyNumberFormat="1" applyFont="1" applyFill="1" applyBorder="1" applyAlignment="1">
      <alignment horizontal="center" vertical="center"/>
    </xf>
    <xf numFmtId="49" fontId="3" fillId="5" borderId="7" xfId="0" applyNumberFormat="1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top" wrapText="1"/>
    </xf>
    <xf numFmtId="0" fontId="5" fillId="3" borderId="10" xfId="0" applyFont="1" applyFill="1" applyBorder="1" applyAlignment="1">
      <alignment horizontal="center" vertical="top" wrapText="1"/>
    </xf>
    <xf numFmtId="0" fontId="5" fillId="3" borderId="0" xfId="0" applyFont="1" applyFill="1" applyBorder="1" applyAlignment="1">
      <alignment horizontal="center" vertical="top" wrapText="1"/>
    </xf>
    <xf numFmtId="0" fontId="5" fillId="3" borderId="11" xfId="0" applyFont="1" applyFill="1" applyBorder="1" applyAlignment="1">
      <alignment horizontal="center" vertical="top" wrapText="1"/>
    </xf>
    <xf numFmtId="0" fontId="15" fillId="4" borderId="1" xfId="0" applyFont="1" applyFill="1" applyBorder="1" applyAlignment="1">
      <alignment horizontal="center" vertical="center" wrapText="1"/>
    </xf>
    <xf numFmtId="49" fontId="15" fillId="4" borderId="1" xfId="0" applyNumberFormat="1" applyFont="1" applyFill="1" applyBorder="1" applyAlignment="1">
      <alignment horizontal="center"/>
    </xf>
    <xf numFmtId="0" fontId="9" fillId="4" borderId="0" xfId="0" applyFont="1" applyFill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28575</xdr:colOff>
      <xdr:row>3</xdr:row>
      <xdr:rowOff>152400</xdr:rowOff>
    </xdr:to>
    <xdr:pic>
      <xdr:nvPicPr>
        <xdr:cNvPr id="2" name="Picture 1" descr="https://www.bpd.com.do/ima/dummy.gif?nfm=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5975" y="571500"/>
          <a:ext cx="285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28575</xdr:colOff>
      <xdr:row>3</xdr:row>
      <xdr:rowOff>152400</xdr:rowOff>
    </xdr:to>
    <xdr:pic>
      <xdr:nvPicPr>
        <xdr:cNvPr id="3" name="Picture 2" descr="https://www.bpd.com.do/ima/dummy.gif?nfm=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5975" y="571500"/>
          <a:ext cx="285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28575</xdr:colOff>
      <xdr:row>2</xdr:row>
      <xdr:rowOff>152400</xdr:rowOff>
    </xdr:to>
    <xdr:pic>
      <xdr:nvPicPr>
        <xdr:cNvPr id="4" name="Picture 3" descr="https://www.bpd.com.do/ima/dummy.gif?nfm=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571500"/>
          <a:ext cx="285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28575</xdr:colOff>
      <xdr:row>4</xdr:row>
      <xdr:rowOff>152400</xdr:rowOff>
    </xdr:to>
    <xdr:pic>
      <xdr:nvPicPr>
        <xdr:cNvPr id="5" name="Picture 4" descr="https://www.bpd.com.do/ima/dummy.gif?nfm=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571500"/>
          <a:ext cx="285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28575</xdr:colOff>
      <xdr:row>5</xdr:row>
      <xdr:rowOff>152400</xdr:rowOff>
    </xdr:to>
    <xdr:pic>
      <xdr:nvPicPr>
        <xdr:cNvPr id="6" name="Picture 5" descr="https://www.bpd.com.do/ima/dummy.gif?nfm=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62000"/>
          <a:ext cx="285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28575</xdr:colOff>
      <xdr:row>7</xdr:row>
      <xdr:rowOff>152400</xdr:rowOff>
    </xdr:to>
    <xdr:pic>
      <xdr:nvPicPr>
        <xdr:cNvPr id="7" name="Picture 6" descr="https://www.bpd.com.do/ima/dummy.gif?nfm=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62000"/>
          <a:ext cx="285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28575</xdr:colOff>
      <xdr:row>8</xdr:row>
      <xdr:rowOff>152400</xdr:rowOff>
    </xdr:to>
    <xdr:pic>
      <xdr:nvPicPr>
        <xdr:cNvPr id="8" name="Picture 7" descr="https://www.bpd.com.do/ima/dummy.gif?nfm=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962025"/>
          <a:ext cx="285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28575</xdr:colOff>
      <xdr:row>11</xdr:row>
      <xdr:rowOff>152400</xdr:rowOff>
    </xdr:to>
    <xdr:pic>
      <xdr:nvPicPr>
        <xdr:cNvPr id="9" name="Picture 8" descr="https://www.bpd.com.do/ima/dummy.gif?nfm=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62000"/>
          <a:ext cx="285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28575</xdr:colOff>
      <xdr:row>12</xdr:row>
      <xdr:rowOff>152400</xdr:rowOff>
    </xdr:to>
    <xdr:pic>
      <xdr:nvPicPr>
        <xdr:cNvPr id="10" name="Picture 9" descr="https://www.bpd.com.do/ima/dummy.gif?nfm=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962025"/>
          <a:ext cx="285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28575</xdr:colOff>
      <xdr:row>10</xdr:row>
      <xdr:rowOff>152400</xdr:rowOff>
    </xdr:to>
    <xdr:pic>
      <xdr:nvPicPr>
        <xdr:cNvPr id="11" name="Picture 10" descr="https://www.bpd.com.do/ima/dummy.gif?nfm=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2105025"/>
          <a:ext cx="285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Cuenta"/>
  <dimension ref="A1:J49"/>
  <sheetViews>
    <sheetView showGridLines="0" topLeftCell="A28" workbookViewId="0">
      <selection activeCell="B45" sqref="B45"/>
    </sheetView>
  </sheetViews>
  <sheetFormatPr defaultRowHeight="15" x14ac:dyDescent="0.25"/>
  <cols>
    <col min="1" max="1" width="9.140625" style="1"/>
    <col min="2" max="2" width="32.140625" customWidth="1"/>
    <col min="3" max="4" width="14.85546875" style="12" customWidth="1"/>
    <col min="5" max="5" width="13.42578125" customWidth="1"/>
    <col min="7" max="7" width="11.140625" bestFit="1" customWidth="1"/>
    <col min="9" max="9" width="11.140625" bestFit="1" customWidth="1"/>
    <col min="10" max="10" width="10.140625" bestFit="1" customWidth="1"/>
    <col min="12" max="12" width="14.85546875" customWidth="1"/>
  </cols>
  <sheetData>
    <row r="1" spans="1:8" ht="15" customHeight="1" x14ac:dyDescent="0.25">
      <c r="A1" s="114" t="s">
        <v>32</v>
      </c>
      <c r="B1" s="115"/>
      <c r="C1" s="115"/>
      <c r="D1" s="115"/>
      <c r="E1" s="116"/>
    </row>
    <row r="2" spans="1:8" x14ac:dyDescent="0.25">
      <c r="A2" s="117"/>
      <c r="B2" s="118"/>
      <c r="C2" s="118"/>
      <c r="D2" s="118"/>
      <c r="E2" s="119"/>
    </row>
    <row r="3" spans="1:8" x14ac:dyDescent="0.25">
      <c r="A3" s="7" t="s">
        <v>11</v>
      </c>
      <c r="B3" s="8" t="s">
        <v>0</v>
      </c>
      <c r="C3" s="9" t="s">
        <v>1</v>
      </c>
      <c r="D3" s="9" t="s">
        <v>2</v>
      </c>
      <c r="E3" s="8" t="s">
        <v>3</v>
      </c>
    </row>
    <row r="4" spans="1:8" x14ac:dyDescent="0.25">
      <c r="A4" s="2" t="s">
        <v>30</v>
      </c>
      <c r="B4" s="3" t="s">
        <v>9</v>
      </c>
      <c r="C4" s="10">
        <f>SUM(C5,C9,C11,C13)</f>
        <v>246443.66</v>
      </c>
      <c r="D4" s="10">
        <f>SUM(D5,D9,D11,D13)</f>
        <v>246443.66</v>
      </c>
      <c r="E4" s="3" t="s">
        <v>4</v>
      </c>
    </row>
    <row r="5" spans="1:8" x14ac:dyDescent="0.25">
      <c r="A5" s="17">
        <v>1.1000000000000001</v>
      </c>
      <c r="B5" s="16" t="s">
        <v>10</v>
      </c>
      <c r="C5" s="18">
        <f>SUM(C6:C8)</f>
        <v>243443.66</v>
      </c>
      <c r="D5" s="18">
        <f>SUM(D6:D8)</f>
        <v>243443.66</v>
      </c>
      <c r="E5" s="16" t="s">
        <v>4</v>
      </c>
      <c r="G5" s="12"/>
    </row>
    <row r="6" spans="1:8" x14ac:dyDescent="0.25">
      <c r="A6" s="4"/>
      <c r="B6" s="4" t="s">
        <v>5</v>
      </c>
      <c r="C6" s="11">
        <v>237406.38</v>
      </c>
      <c r="D6" s="11">
        <v>237406.38</v>
      </c>
      <c r="E6" s="4" t="s">
        <v>4</v>
      </c>
      <c r="G6" s="71"/>
    </row>
    <row r="7" spans="1:8" ht="15.75" x14ac:dyDescent="0.3">
      <c r="A7" s="4"/>
      <c r="B7" s="4" t="s">
        <v>6</v>
      </c>
      <c r="C7" s="11">
        <v>4139.32</v>
      </c>
      <c r="D7" s="11">
        <v>4139.32</v>
      </c>
      <c r="E7" s="4" t="s">
        <v>4</v>
      </c>
      <c r="G7" s="33"/>
    </row>
    <row r="8" spans="1:8" x14ac:dyDescent="0.25">
      <c r="A8" s="4"/>
      <c r="B8" s="4" t="s">
        <v>7</v>
      </c>
      <c r="C8" s="11">
        <v>1897.9600000000028</v>
      </c>
      <c r="D8" s="11">
        <v>1897.9600000000028</v>
      </c>
      <c r="E8" s="4" t="s">
        <v>4</v>
      </c>
      <c r="G8" s="100"/>
    </row>
    <row r="9" spans="1:8" x14ac:dyDescent="0.25">
      <c r="A9" s="17">
        <v>1.2</v>
      </c>
      <c r="B9" s="16" t="s">
        <v>142</v>
      </c>
      <c r="C9" s="18">
        <f>SUM(C10)</f>
        <v>3000</v>
      </c>
      <c r="D9" s="18">
        <f>SUM(D10)</f>
        <v>3000</v>
      </c>
      <c r="E9" s="16" t="s">
        <v>4</v>
      </c>
      <c r="G9" s="32"/>
    </row>
    <row r="10" spans="1:8" x14ac:dyDescent="0.25">
      <c r="A10" s="21"/>
      <c r="B10" s="20" t="s">
        <v>143</v>
      </c>
      <c r="C10" s="11">
        <v>3000</v>
      </c>
      <c r="D10" s="11">
        <v>3000</v>
      </c>
      <c r="E10" s="4" t="s">
        <v>4</v>
      </c>
      <c r="G10" s="71"/>
    </row>
    <row r="11" spans="1:8" ht="15.75" x14ac:dyDescent="0.3">
      <c r="A11" s="17">
        <v>1.3</v>
      </c>
      <c r="B11" s="16" t="s">
        <v>144</v>
      </c>
      <c r="C11" s="11">
        <f>SUM(C12)</f>
        <v>0</v>
      </c>
      <c r="D11" s="11">
        <f>SUM(D12)</f>
        <v>0</v>
      </c>
      <c r="E11" s="16" t="s">
        <v>4</v>
      </c>
      <c r="G11" s="33"/>
    </row>
    <row r="12" spans="1:8" x14ac:dyDescent="0.25">
      <c r="A12" s="21"/>
      <c r="B12" s="20" t="s">
        <v>145</v>
      </c>
      <c r="C12" s="11">
        <v>0</v>
      </c>
      <c r="D12" s="11">
        <v>0</v>
      </c>
      <c r="E12" s="4" t="s">
        <v>4</v>
      </c>
    </row>
    <row r="13" spans="1:8" x14ac:dyDescent="0.25">
      <c r="A13" s="17">
        <v>1.4</v>
      </c>
      <c r="B13" s="16" t="s">
        <v>8</v>
      </c>
      <c r="C13" s="18">
        <f>SUM(C14:C17)</f>
        <v>0</v>
      </c>
      <c r="D13" s="18">
        <f>SUM(D14:D17)</f>
        <v>0</v>
      </c>
      <c r="E13" s="16" t="s">
        <v>4</v>
      </c>
    </row>
    <row r="14" spans="1:8" x14ac:dyDescent="0.25">
      <c r="A14" s="5"/>
      <c r="B14" s="4" t="s">
        <v>14</v>
      </c>
      <c r="C14" s="11">
        <v>0</v>
      </c>
      <c r="D14" s="11">
        <v>0</v>
      </c>
      <c r="E14" s="4" t="s">
        <v>4</v>
      </c>
      <c r="H14" s="32"/>
    </row>
    <row r="15" spans="1:8" x14ac:dyDescent="0.25">
      <c r="A15" s="5"/>
      <c r="B15" s="4" t="s">
        <v>15</v>
      </c>
      <c r="C15" s="11">
        <v>0</v>
      </c>
      <c r="D15" s="11">
        <v>0</v>
      </c>
      <c r="E15" s="4" t="s">
        <v>4</v>
      </c>
    </row>
    <row r="16" spans="1:8" x14ac:dyDescent="0.25">
      <c r="A16" s="5"/>
      <c r="B16" s="4" t="s">
        <v>16</v>
      </c>
      <c r="C16" s="11">
        <v>0</v>
      </c>
      <c r="D16" s="11">
        <v>0</v>
      </c>
      <c r="E16" s="4" t="s">
        <v>4</v>
      </c>
    </row>
    <row r="17" spans="1:10" x14ac:dyDescent="0.25">
      <c r="A17" s="5"/>
      <c r="B17" s="4" t="s">
        <v>17</v>
      </c>
      <c r="C17" s="11">
        <v>0</v>
      </c>
      <c r="D17" s="11">
        <v>0</v>
      </c>
      <c r="E17" s="4" t="s">
        <v>4</v>
      </c>
    </row>
    <row r="18" spans="1:10" x14ac:dyDescent="0.25">
      <c r="A18" s="2">
        <v>2</v>
      </c>
      <c r="B18" s="3" t="s">
        <v>12</v>
      </c>
      <c r="C18" s="10">
        <f>SUM(C27,C19)</f>
        <v>0</v>
      </c>
      <c r="D18" s="10">
        <f>SUM(D27,D19)</f>
        <v>0</v>
      </c>
      <c r="E18" s="3" t="s">
        <v>70</v>
      </c>
    </row>
    <row r="19" spans="1:10" x14ac:dyDescent="0.25">
      <c r="A19" s="17" t="s">
        <v>31</v>
      </c>
      <c r="B19" s="16" t="s">
        <v>13</v>
      </c>
      <c r="C19" s="18">
        <f>SUM(C20:C26)</f>
        <v>0</v>
      </c>
      <c r="D19" s="18">
        <f>SUM(D20:D26)</f>
        <v>0</v>
      </c>
      <c r="E19" s="16" t="s">
        <v>70</v>
      </c>
    </row>
    <row r="20" spans="1:10" x14ac:dyDescent="0.25">
      <c r="A20" s="21"/>
      <c r="B20" s="20" t="s">
        <v>24</v>
      </c>
      <c r="C20" s="15">
        <v>0</v>
      </c>
      <c r="D20" s="22">
        <v>0</v>
      </c>
      <c r="E20" s="20" t="s">
        <v>70</v>
      </c>
    </row>
    <row r="21" spans="1:10" x14ac:dyDescent="0.25">
      <c r="A21" s="21"/>
      <c r="B21" s="20" t="s">
        <v>26</v>
      </c>
      <c r="C21" s="15">
        <v>0</v>
      </c>
      <c r="D21" s="22">
        <v>0</v>
      </c>
      <c r="E21" s="20" t="s">
        <v>70</v>
      </c>
    </row>
    <row r="22" spans="1:10" x14ac:dyDescent="0.25">
      <c r="A22" s="21"/>
      <c r="B22" s="20" t="s">
        <v>25</v>
      </c>
      <c r="C22" s="15">
        <v>0</v>
      </c>
      <c r="D22" s="15">
        <v>0</v>
      </c>
      <c r="E22" s="20" t="s">
        <v>70</v>
      </c>
    </row>
    <row r="23" spans="1:10" x14ac:dyDescent="0.25">
      <c r="A23" s="21"/>
      <c r="B23" s="20" t="s">
        <v>71</v>
      </c>
      <c r="C23" s="15">
        <v>0</v>
      </c>
      <c r="D23" s="15">
        <v>0</v>
      </c>
      <c r="E23" s="20" t="s">
        <v>70</v>
      </c>
    </row>
    <row r="24" spans="1:10" x14ac:dyDescent="0.25">
      <c r="A24" s="21"/>
      <c r="B24" s="20" t="s">
        <v>21</v>
      </c>
      <c r="C24" s="15">
        <v>0</v>
      </c>
      <c r="D24" s="15">
        <v>0</v>
      </c>
      <c r="E24" s="20" t="s">
        <v>70</v>
      </c>
    </row>
    <row r="25" spans="1:10" x14ac:dyDescent="0.25">
      <c r="A25" s="21"/>
      <c r="B25" s="20" t="s">
        <v>27</v>
      </c>
      <c r="C25" s="15">
        <v>0</v>
      </c>
      <c r="D25" s="15">
        <v>0</v>
      </c>
      <c r="E25" s="20" t="s">
        <v>70</v>
      </c>
    </row>
    <row r="26" spans="1:10" x14ac:dyDescent="0.25">
      <c r="A26" s="21"/>
      <c r="B26" s="20" t="s">
        <v>28</v>
      </c>
      <c r="C26" s="15">
        <v>0</v>
      </c>
      <c r="D26" s="15">
        <v>0</v>
      </c>
      <c r="E26" s="20" t="s">
        <v>70</v>
      </c>
    </row>
    <row r="27" spans="1:10" x14ac:dyDescent="0.25">
      <c r="A27" s="17" t="s">
        <v>34</v>
      </c>
      <c r="B27" s="16" t="s">
        <v>33</v>
      </c>
      <c r="C27" s="18">
        <f>SUM(C28)</f>
        <v>0</v>
      </c>
      <c r="D27" s="18">
        <f>SUM(D28)</f>
        <v>0</v>
      </c>
      <c r="E27" s="15" t="s">
        <v>70</v>
      </c>
    </row>
    <row r="28" spans="1:10" x14ac:dyDescent="0.25">
      <c r="A28" s="21"/>
      <c r="B28" s="20" t="s">
        <v>141</v>
      </c>
      <c r="C28" s="15">
        <v>0</v>
      </c>
      <c r="D28" s="15">
        <v>0</v>
      </c>
      <c r="E28" s="15" t="s">
        <v>70</v>
      </c>
    </row>
    <row r="29" spans="1:10" x14ac:dyDescent="0.25">
      <c r="A29" s="2">
        <v>3</v>
      </c>
      <c r="B29" s="3" t="s">
        <v>41</v>
      </c>
      <c r="C29" s="10">
        <f>SUM(C30:C31)</f>
        <v>193579.03</v>
      </c>
      <c r="D29" s="10">
        <f>SUM(D30:D31)</f>
        <v>246443.66</v>
      </c>
      <c r="E29" s="3" t="s">
        <v>70</v>
      </c>
      <c r="G29" s="12"/>
    </row>
    <row r="30" spans="1:10" x14ac:dyDescent="0.25">
      <c r="A30" s="17"/>
      <c r="B30" s="25" t="s">
        <v>39</v>
      </c>
      <c r="C30" s="11">
        <v>193579.03</v>
      </c>
      <c r="D30" s="11">
        <v>193579.03</v>
      </c>
      <c r="E30" s="20" t="s">
        <v>70</v>
      </c>
    </row>
    <row r="31" spans="1:10" x14ac:dyDescent="0.25">
      <c r="A31" s="17"/>
      <c r="B31" s="25" t="s">
        <v>18</v>
      </c>
      <c r="C31" s="11">
        <v>0</v>
      </c>
      <c r="D31" s="11">
        <v>52864.630000000005</v>
      </c>
      <c r="E31" s="20" t="s">
        <v>70</v>
      </c>
    </row>
    <row r="32" spans="1:10" x14ac:dyDescent="0.25">
      <c r="A32" s="2" t="s">
        <v>29</v>
      </c>
      <c r="B32" s="3" t="s">
        <v>19</v>
      </c>
      <c r="C32" s="10">
        <f>SUM(C33:C36)</f>
        <v>76753.66</v>
      </c>
      <c r="D32" s="10">
        <f>SUM(D33:D36)</f>
        <v>0</v>
      </c>
      <c r="E32" s="3" t="s">
        <v>70</v>
      </c>
      <c r="G32" s="12"/>
      <c r="J32" s="12"/>
    </row>
    <row r="33" spans="1:10" x14ac:dyDescent="0.25">
      <c r="A33" s="17"/>
      <c r="B33" s="25" t="s">
        <v>45</v>
      </c>
      <c r="C33" s="11">
        <v>62468.160000000003</v>
      </c>
      <c r="D33" s="11">
        <v>0</v>
      </c>
      <c r="E33" s="20" t="s">
        <v>70</v>
      </c>
      <c r="J33" s="12"/>
    </row>
    <row r="34" spans="1:10" x14ac:dyDescent="0.25">
      <c r="A34" s="17"/>
      <c r="B34" s="25" t="s">
        <v>46</v>
      </c>
      <c r="C34" s="11">
        <v>0</v>
      </c>
      <c r="D34" s="11">
        <v>0</v>
      </c>
      <c r="E34" s="20" t="s">
        <v>70</v>
      </c>
    </row>
    <row r="35" spans="1:10" x14ac:dyDescent="0.25">
      <c r="A35" s="17"/>
      <c r="B35" s="25" t="s">
        <v>47</v>
      </c>
      <c r="C35" s="11">
        <v>215.62</v>
      </c>
      <c r="D35" s="11">
        <v>0</v>
      </c>
      <c r="E35" s="20" t="s">
        <v>70</v>
      </c>
    </row>
    <row r="36" spans="1:10" x14ac:dyDescent="0.25">
      <c r="A36" s="17"/>
      <c r="B36" s="25" t="s">
        <v>20</v>
      </c>
      <c r="C36" s="11">
        <v>14069.88</v>
      </c>
      <c r="D36" s="11">
        <v>0</v>
      </c>
      <c r="E36" s="20" t="s">
        <v>70</v>
      </c>
    </row>
    <row r="37" spans="1:10" x14ac:dyDescent="0.25">
      <c r="A37" s="2">
        <v>6</v>
      </c>
      <c r="B37" s="3" t="s">
        <v>22</v>
      </c>
      <c r="C37" s="10">
        <f>SUM(C38:C45)</f>
        <v>23889.03</v>
      </c>
      <c r="D37" s="10">
        <f>SUM(D38:D45)</f>
        <v>4.5474735088646412E-13</v>
      </c>
      <c r="E37" s="3" t="s">
        <v>4</v>
      </c>
    </row>
    <row r="38" spans="1:10" x14ac:dyDescent="0.25">
      <c r="A38" s="17"/>
      <c r="B38" s="20" t="s">
        <v>204</v>
      </c>
      <c r="C38" s="11">
        <v>1285</v>
      </c>
      <c r="D38" s="11">
        <v>0</v>
      </c>
      <c r="E38" s="20" t="s">
        <v>4</v>
      </c>
    </row>
    <row r="39" spans="1:10" x14ac:dyDescent="0.25">
      <c r="A39" s="17"/>
      <c r="B39" s="20" t="s">
        <v>42</v>
      </c>
      <c r="C39" s="11">
        <v>2700</v>
      </c>
      <c r="D39" s="11">
        <v>0</v>
      </c>
      <c r="E39" s="20" t="s">
        <v>4</v>
      </c>
    </row>
    <row r="40" spans="1:10" x14ac:dyDescent="0.25">
      <c r="A40" s="17"/>
      <c r="B40" s="20" t="s">
        <v>23</v>
      </c>
      <c r="C40" s="11">
        <v>12807.56</v>
      </c>
      <c r="D40" s="11">
        <v>0</v>
      </c>
      <c r="E40" s="20" t="s">
        <v>4</v>
      </c>
    </row>
    <row r="41" spans="1:10" x14ac:dyDescent="0.25">
      <c r="A41" s="17"/>
      <c r="B41" s="20" t="s">
        <v>72</v>
      </c>
      <c r="C41" s="11">
        <v>0</v>
      </c>
      <c r="D41" s="11">
        <v>0</v>
      </c>
      <c r="E41" s="4" t="s">
        <v>4</v>
      </c>
    </row>
    <row r="42" spans="1:10" x14ac:dyDescent="0.25">
      <c r="A42" s="17"/>
      <c r="B42" s="20" t="s">
        <v>44</v>
      </c>
      <c r="C42" s="11">
        <v>0</v>
      </c>
      <c r="D42" s="11">
        <v>0</v>
      </c>
      <c r="E42" s="4" t="s">
        <v>4</v>
      </c>
    </row>
    <row r="43" spans="1:10" x14ac:dyDescent="0.25">
      <c r="A43" s="38"/>
      <c r="B43" s="20" t="s">
        <v>76</v>
      </c>
      <c r="C43" s="11">
        <v>3740</v>
      </c>
      <c r="D43" s="11">
        <v>0</v>
      </c>
      <c r="E43" s="4" t="s">
        <v>4</v>
      </c>
    </row>
    <row r="44" spans="1:10" x14ac:dyDescent="0.25">
      <c r="B44" s="20" t="s">
        <v>43</v>
      </c>
      <c r="C44" s="11">
        <v>2356.4700000000003</v>
      </c>
      <c r="D44" s="11">
        <v>4.5474735088646412E-13</v>
      </c>
      <c r="E44" s="4" t="s">
        <v>4</v>
      </c>
    </row>
    <row r="45" spans="1:10" x14ac:dyDescent="0.25">
      <c r="A45"/>
      <c r="B45" s="20" t="s">
        <v>226</v>
      </c>
      <c r="C45" s="11">
        <v>1000</v>
      </c>
      <c r="D45" s="11">
        <v>0</v>
      </c>
      <c r="E45" s="4" t="s">
        <v>4</v>
      </c>
    </row>
    <row r="46" spans="1:10" x14ac:dyDescent="0.25">
      <c r="A46"/>
      <c r="C46" s="11"/>
      <c r="D46" s="11">
        <v>0</v>
      </c>
    </row>
    <row r="47" spans="1:10" x14ac:dyDescent="0.25">
      <c r="A47"/>
      <c r="D47"/>
    </row>
    <row r="48" spans="1:10" x14ac:dyDescent="0.25">
      <c r="A48"/>
      <c r="C48"/>
      <c r="D48"/>
    </row>
    <row r="49" spans="1:4" x14ac:dyDescent="0.25">
      <c r="A49"/>
      <c r="C49"/>
      <c r="D49"/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uxiliar"/>
  <dimension ref="A1:D172"/>
  <sheetViews>
    <sheetView showGridLines="0" topLeftCell="A148" workbookViewId="0">
      <selection activeCell="B34" sqref="B34"/>
    </sheetView>
  </sheetViews>
  <sheetFormatPr defaultRowHeight="15" x14ac:dyDescent="0.25"/>
  <cols>
    <col min="1" max="1" width="9.140625" style="64"/>
    <col min="2" max="2" width="9.140625" style="65"/>
    <col min="3" max="3" width="9.140625" style="66"/>
    <col min="4" max="4" width="9.140625" style="64"/>
  </cols>
  <sheetData>
    <row r="1" spans="1:4" x14ac:dyDescent="0.25">
      <c r="A1" s="120" t="s">
        <v>89</v>
      </c>
      <c r="B1" s="120"/>
      <c r="C1" s="120"/>
      <c r="D1" s="120"/>
    </row>
    <row r="2" spans="1:4" x14ac:dyDescent="0.25">
      <c r="B2" s="65" t="s">
        <v>68</v>
      </c>
      <c r="C2" s="66" t="s">
        <v>69</v>
      </c>
    </row>
    <row r="3" spans="1:4" x14ac:dyDescent="0.25">
      <c r="A3" s="64" t="s">
        <v>90</v>
      </c>
      <c r="B3" s="65">
        <v>184564.1</v>
      </c>
      <c r="C3" s="66">
        <v>1235.8599999999999</v>
      </c>
      <c r="D3" s="64" t="s">
        <v>92</v>
      </c>
    </row>
    <row r="4" spans="1:4" x14ac:dyDescent="0.25">
      <c r="A4" s="64" t="s">
        <v>91</v>
      </c>
      <c r="B4" s="65">
        <v>100</v>
      </c>
      <c r="C4" s="66">
        <v>50</v>
      </c>
      <c r="D4" s="64" t="s">
        <v>128</v>
      </c>
    </row>
    <row r="5" spans="1:4" x14ac:dyDescent="0.25">
      <c r="A5" s="64" t="s">
        <v>123</v>
      </c>
      <c r="B5" s="65">
        <v>18200</v>
      </c>
      <c r="C5" s="66">
        <v>5000</v>
      </c>
      <c r="D5" s="64" t="s">
        <v>170</v>
      </c>
    </row>
    <row r="6" spans="1:4" x14ac:dyDescent="0.25">
      <c r="A6" s="64" t="s">
        <v>126</v>
      </c>
      <c r="B6" s="65">
        <v>2500</v>
      </c>
      <c r="C6" s="66">
        <v>226.85</v>
      </c>
      <c r="D6" s="64" t="s">
        <v>183</v>
      </c>
    </row>
    <row r="7" spans="1:4" x14ac:dyDescent="0.25">
      <c r="A7" s="64" t="s">
        <v>227</v>
      </c>
      <c r="B7" s="65">
        <v>35050</v>
      </c>
    </row>
    <row r="8" spans="1:4" x14ac:dyDescent="0.25">
      <c r="A8" s="64" t="s">
        <v>228</v>
      </c>
      <c r="B8" s="65">
        <v>3500</v>
      </c>
    </row>
    <row r="9" spans="1:4" x14ac:dyDescent="0.25">
      <c r="A9" s="64" t="s">
        <v>250</v>
      </c>
      <c r="B9" s="65">
        <v>4.99</v>
      </c>
    </row>
    <row r="10" spans="1:4" x14ac:dyDescent="0.25">
      <c r="B10" s="71">
        <v>237406.38</v>
      </c>
    </row>
    <row r="12" spans="1:4" x14ac:dyDescent="0.25">
      <c r="A12" s="120" t="s">
        <v>93</v>
      </c>
      <c r="B12" s="120"/>
      <c r="C12" s="120"/>
      <c r="D12" s="120"/>
    </row>
    <row r="13" spans="1:4" x14ac:dyDescent="0.25">
      <c r="B13" s="65" t="s">
        <v>68</v>
      </c>
      <c r="C13" s="66" t="s">
        <v>69</v>
      </c>
    </row>
    <row r="14" spans="1:4" x14ac:dyDescent="0.25">
      <c r="A14" s="64" t="s">
        <v>90</v>
      </c>
      <c r="B14" s="65">
        <v>8407.77</v>
      </c>
      <c r="C14" s="66">
        <v>3000</v>
      </c>
      <c r="D14" s="64" t="s">
        <v>94</v>
      </c>
    </row>
    <row r="15" spans="1:4" x14ac:dyDescent="0.25">
      <c r="C15" s="66">
        <v>1500</v>
      </c>
      <c r="D15" s="64" t="s">
        <v>95</v>
      </c>
    </row>
    <row r="16" spans="1:4" x14ac:dyDescent="0.25">
      <c r="C16" s="66">
        <v>2980.4</v>
      </c>
      <c r="D16" s="64" t="s">
        <v>139</v>
      </c>
    </row>
    <row r="17" spans="1:4" x14ac:dyDescent="0.25">
      <c r="A17" s="64" t="s">
        <v>171</v>
      </c>
      <c r="B17" s="65">
        <v>3000</v>
      </c>
      <c r="C17" s="66">
        <v>1686.3</v>
      </c>
      <c r="D17" s="64" t="s">
        <v>173</v>
      </c>
    </row>
    <row r="18" spans="1:4" x14ac:dyDescent="0.25">
      <c r="A18" s="64" t="s">
        <v>172</v>
      </c>
      <c r="B18" s="65">
        <v>5000</v>
      </c>
      <c r="C18" s="66">
        <v>1000</v>
      </c>
      <c r="D18" s="64" t="s">
        <v>174</v>
      </c>
    </row>
    <row r="19" spans="1:4" x14ac:dyDescent="0.25">
      <c r="A19" s="64" t="s">
        <v>175</v>
      </c>
      <c r="B19" s="65">
        <v>99.62</v>
      </c>
      <c r="C19" s="66">
        <v>2290</v>
      </c>
      <c r="D19" s="64" t="s">
        <v>176</v>
      </c>
    </row>
    <row r="20" spans="1:4" x14ac:dyDescent="0.25">
      <c r="A20" s="64" t="s">
        <v>193</v>
      </c>
      <c r="B20" s="65">
        <v>41192.18</v>
      </c>
      <c r="C20" s="66">
        <v>229.62</v>
      </c>
      <c r="D20" s="64" t="s">
        <v>197</v>
      </c>
    </row>
    <row r="21" spans="1:4" x14ac:dyDescent="0.25">
      <c r="C21" s="66">
        <v>1000</v>
      </c>
      <c r="D21" s="64" t="s">
        <v>229</v>
      </c>
    </row>
    <row r="22" spans="1:4" x14ac:dyDescent="0.25">
      <c r="C22" s="66">
        <v>990</v>
      </c>
      <c r="D22" s="64" t="s">
        <v>230</v>
      </c>
    </row>
    <row r="23" spans="1:4" x14ac:dyDescent="0.25">
      <c r="C23" s="66">
        <v>35000</v>
      </c>
      <c r="D23" s="64" t="s">
        <v>231</v>
      </c>
    </row>
    <row r="24" spans="1:4" x14ac:dyDescent="0.25">
      <c r="A24" s="64" t="s">
        <v>232</v>
      </c>
      <c r="B24" s="65">
        <v>116.07</v>
      </c>
      <c r="C24" s="66">
        <v>1000</v>
      </c>
      <c r="D24" s="64" t="s">
        <v>252</v>
      </c>
    </row>
    <row r="25" spans="1:4" x14ac:dyDescent="0.25">
      <c r="C25" s="66">
        <v>3000</v>
      </c>
      <c r="D25" s="64" t="s">
        <v>254</v>
      </c>
    </row>
    <row r="26" spans="1:4" x14ac:dyDescent="0.25">
      <c r="B26" s="71">
        <v>4139.32</v>
      </c>
    </row>
    <row r="28" spans="1:4" x14ac:dyDescent="0.25">
      <c r="A28" s="120" t="s">
        <v>96</v>
      </c>
      <c r="B28" s="120"/>
      <c r="C28" s="120"/>
      <c r="D28" s="120"/>
    </row>
    <row r="29" spans="1:4" x14ac:dyDescent="0.25">
      <c r="B29" s="65" t="s">
        <v>68</v>
      </c>
      <c r="C29" s="66" t="s">
        <v>69</v>
      </c>
    </row>
    <row r="30" spans="1:4" x14ac:dyDescent="0.25">
      <c r="A30" s="64" t="s">
        <v>90</v>
      </c>
      <c r="B30" s="65">
        <v>607.16</v>
      </c>
      <c r="C30" s="66">
        <v>18200</v>
      </c>
      <c r="D30" s="64" t="s">
        <v>124</v>
      </c>
    </row>
    <row r="31" spans="1:4" x14ac:dyDescent="0.25">
      <c r="A31" s="64" t="s">
        <v>97</v>
      </c>
      <c r="B31" s="65">
        <v>10914.82</v>
      </c>
      <c r="C31" s="66">
        <v>1000</v>
      </c>
      <c r="D31" s="64" t="s">
        <v>235</v>
      </c>
    </row>
    <row r="32" spans="1:4" x14ac:dyDescent="0.25">
      <c r="A32" s="64" t="s">
        <v>98</v>
      </c>
      <c r="B32" s="65">
        <v>7324.2</v>
      </c>
      <c r="C32" s="66">
        <v>5700</v>
      </c>
      <c r="D32" s="64" t="s">
        <v>236</v>
      </c>
    </row>
    <row r="33" spans="1:4" x14ac:dyDescent="0.25">
      <c r="A33" s="64" t="s">
        <v>233</v>
      </c>
      <c r="B33" s="65">
        <v>627.58000000000004</v>
      </c>
    </row>
    <row r="34" spans="1:4" x14ac:dyDescent="0.25">
      <c r="A34" s="64" t="s">
        <v>234</v>
      </c>
      <c r="B34" s="65">
        <v>7324.2</v>
      </c>
    </row>
    <row r="35" spans="1:4" x14ac:dyDescent="0.25">
      <c r="B35" s="71">
        <v>1897.96</v>
      </c>
    </row>
    <row r="37" spans="1:4" x14ac:dyDescent="0.25">
      <c r="A37" s="120" t="s">
        <v>56</v>
      </c>
      <c r="B37" s="120"/>
      <c r="C37" s="120"/>
      <c r="D37" s="120"/>
    </row>
    <row r="38" spans="1:4" x14ac:dyDescent="0.25">
      <c r="B38" s="65" t="s">
        <v>68</v>
      </c>
      <c r="C38" s="66" t="s">
        <v>69</v>
      </c>
    </row>
    <row r="39" spans="1:4" x14ac:dyDescent="0.25">
      <c r="A39" s="64" t="s">
        <v>146</v>
      </c>
      <c r="B39" s="65">
        <v>3000</v>
      </c>
    </row>
    <row r="40" spans="1:4" x14ac:dyDescent="0.25">
      <c r="B40" s="71">
        <v>3000</v>
      </c>
    </row>
    <row r="42" spans="1:4" x14ac:dyDescent="0.25">
      <c r="C42" s="72">
        <v>0</v>
      </c>
    </row>
    <row r="44" spans="1:4" x14ac:dyDescent="0.25">
      <c r="A44" s="120" t="s">
        <v>237</v>
      </c>
      <c r="B44" s="120"/>
      <c r="C44" s="120"/>
      <c r="D44" s="120"/>
    </row>
    <row r="45" spans="1:4" x14ac:dyDescent="0.25">
      <c r="B45" s="65" t="s">
        <v>68</v>
      </c>
      <c r="C45" s="66" t="s">
        <v>69</v>
      </c>
    </row>
    <row r="46" spans="1:4" x14ac:dyDescent="0.25">
      <c r="A46" s="64" t="s">
        <v>100</v>
      </c>
      <c r="B46" s="65">
        <v>3500</v>
      </c>
      <c r="C46" s="66">
        <v>3500</v>
      </c>
      <c r="D46" s="64" t="s">
        <v>238</v>
      </c>
    </row>
    <row r="47" spans="1:4" x14ac:dyDescent="0.25">
      <c r="C47" s="72">
        <v>0</v>
      </c>
    </row>
    <row r="49" spans="1:4" x14ac:dyDescent="0.25">
      <c r="A49" s="120" t="s">
        <v>99</v>
      </c>
      <c r="B49" s="120"/>
      <c r="C49" s="120"/>
      <c r="D49" s="120"/>
    </row>
    <row r="50" spans="1:4" x14ac:dyDescent="0.25">
      <c r="B50" s="65" t="s">
        <v>68</v>
      </c>
      <c r="C50" s="66" t="s">
        <v>69</v>
      </c>
    </row>
    <row r="51" spans="1:4" x14ac:dyDescent="0.25">
      <c r="A51" s="64" t="s">
        <v>100</v>
      </c>
      <c r="B51" s="65">
        <v>2500</v>
      </c>
      <c r="C51" s="66">
        <v>2500</v>
      </c>
      <c r="D51" s="64" t="s">
        <v>129</v>
      </c>
    </row>
    <row r="52" spans="1:4" x14ac:dyDescent="0.25">
      <c r="C52" s="72">
        <v>0</v>
      </c>
    </row>
    <row r="54" spans="1:4" x14ac:dyDescent="0.25">
      <c r="A54" s="120" t="s">
        <v>101</v>
      </c>
      <c r="B54" s="120"/>
      <c r="C54" s="120"/>
      <c r="D54" s="120"/>
    </row>
    <row r="55" spans="1:4" x14ac:dyDescent="0.25">
      <c r="B55" s="65" t="s">
        <v>68</v>
      </c>
      <c r="C55" s="66" t="s">
        <v>69</v>
      </c>
    </row>
    <row r="56" spans="1:4" x14ac:dyDescent="0.25">
      <c r="A56" s="64" t="s">
        <v>100</v>
      </c>
      <c r="B56" s="65">
        <v>41192.18</v>
      </c>
      <c r="C56" s="66">
        <v>41192.18</v>
      </c>
      <c r="D56" s="64" t="s">
        <v>194</v>
      </c>
    </row>
    <row r="57" spans="1:4" x14ac:dyDescent="0.25">
      <c r="C57" s="72">
        <v>0</v>
      </c>
    </row>
    <row r="59" spans="1:4" x14ac:dyDescent="0.25">
      <c r="A59" s="120" t="s">
        <v>102</v>
      </c>
      <c r="B59" s="120"/>
      <c r="C59" s="120"/>
      <c r="D59" s="120"/>
    </row>
    <row r="60" spans="1:4" x14ac:dyDescent="0.25">
      <c r="B60" s="65" t="s">
        <v>68</v>
      </c>
      <c r="C60" s="66" t="s">
        <v>69</v>
      </c>
    </row>
    <row r="61" spans="1:4" x14ac:dyDescent="0.25">
      <c r="A61" s="64" t="s">
        <v>100</v>
      </c>
      <c r="B61" s="65">
        <v>14648.4</v>
      </c>
      <c r="C61" s="66">
        <v>7324.2</v>
      </c>
      <c r="D61" s="64" t="s">
        <v>103</v>
      </c>
    </row>
    <row r="62" spans="1:4" x14ac:dyDescent="0.25">
      <c r="C62" s="66">
        <v>7324.2</v>
      </c>
      <c r="D62" s="64" t="s">
        <v>239</v>
      </c>
    </row>
    <row r="63" spans="1:4" x14ac:dyDescent="0.25">
      <c r="C63" s="72">
        <v>0</v>
      </c>
    </row>
    <row r="65" spans="1:4" x14ac:dyDescent="0.25">
      <c r="A65" s="120" t="s">
        <v>104</v>
      </c>
      <c r="B65" s="120"/>
      <c r="C65" s="120"/>
      <c r="D65" s="120"/>
    </row>
    <row r="66" spans="1:4" x14ac:dyDescent="0.25">
      <c r="B66" s="65" t="s">
        <v>68</v>
      </c>
      <c r="C66" s="66" t="s">
        <v>69</v>
      </c>
    </row>
    <row r="67" spans="1:4" x14ac:dyDescent="0.25">
      <c r="A67" s="64" t="s">
        <v>106</v>
      </c>
      <c r="B67" s="65">
        <v>1235.8599999999999</v>
      </c>
      <c r="C67" s="66">
        <v>1235.8599999999999</v>
      </c>
      <c r="D67" s="64" t="s">
        <v>105</v>
      </c>
    </row>
    <row r="68" spans="1:4" x14ac:dyDescent="0.25">
      <c r="C68" s="72">
        <v>0</v>
      </c>
    </row>
    <row r="70" spans="1:4" x14ac:dyDescent="0.25">
      <c r="A70" s="120" t="s">
        <v>107</v>
      </c>
      <c r="B70" s="120"/>
      <c r="C70" s="120"/>
      <c r="D70" s="120"/>
    </row>
    <row r="71" spans="1:4" x14ac:dyDescent="0.25">
      <c r="B71" s="65" t="s">
        <v>68</v>
      </c>
      <c r="C71" s="66" t="s">
        <v>69</v>
      </c>
    </row>
    <row r="72" spans="1:4" x14ac:dyDescent="0.25">
      <c r="A72" s="64" t="s">
        <v>240</v>
      </c>
      <c r="B72" s="65">
        <v>3000</v>
      </c>
      <c r="C72" s="66">
        <v>3000</v>
      </c>
      <c r="D72" s="64" t="s">
        <v>105</v>
      </c>
    </row>
    <row r="73" spans="1:4" x14ac:dyDescent="0.25">
      <c r="C73" s="72">
        <v>0</v>
      </c>
    </row>
    <row r="75" spans="1:4" x14ac:dyDescent="0.25">
      <c r="C75" s="72">
        <v>0</v>
      </c>
    </row>
    <row r="77" spans="1:4" x14ac:dyDescent="0.25">
      <c r="C77" s="72">
        <v>0</v>
      </c>
    </row>
    <row r="79" spans="1:4" x14ac:dyDescent="0.25">
      <c r="C79" s="72">
        <v>0</v>
      </c>
    </row>
    <row r="81" spans="1:4" x14ac:dyDescent="0.25">
      <c r="A81" s="120" t="s">
        <v>108</v>
      </c>
      <c r="B81" s="120"/>
      <c r="C81" s="120"/>
      <c r="D81" s="120"/>
    </row>
    <row r="82" spans="1:4" x14ac:dyDescent="0.25">
      <c r="B82" s="65" t="s">
        <v>68</v>
      </c>
      <c r="C82" s="66" t="s">
        <v>69</v>
      </c>
    </row>
    <row r="83" spans="1:4" x14ac:dyDescent="0.25">
      <c r="A83" s="64" t="s">
        <v>240</v>
      </c>
      <c r="B83" s="65">
        <v>900</v>
      </c>
      <c r="C83" s="66">
        <v>900</v>
      </c>
      <c r="D83" s="64" t="s">
        <v>105</v>
      </c>
    </row>
    <row r="84" spans="1:4" x14ac:dyDescent="0.25">
      <c r="C84" s="72">
        <v>0</v>
      </c>
    </row>
    <row r="86" spans="1:4" x14ac:dyDescent="0.25">
      <c r="A86" s="120" t="s">
        <v>109</v>
      </c>
      <c r="B86" s="120"/>
      <c r="C86" s="120"/>
      <c r="D86" s="120"/>
    </row>
    <row r="87" spans="1:4" x14ac:dyDescent="0.25">
      <c r="B87" s="65" t="s">
        <v>68</v>
      </c>
      <c r="C87" s="66" t="s">
        <v>69</v>
      </c>
    </row>
    <row r="88" spans="1:4" x14ac:dyDescent="0.25">
      <c r="A88" s="64" t="s">
        <v>240</v>
      </c>
      <c r="B88" s="65">
        <v>1800</v>
      </c>
      <c r="C88" s="66">
        <v>1800</v>
      </c>
      <c r="D88" s="64" t="s">
        <v>105</v>
      </c>
    </row>
    <row r="89" spans="1:4" x14ac:dyDescent="0.25">
      <c r="C89" s="72">
        <v>0</v>
      </c>
    </row>
    <row r="91" spans="1:4" x14ac:dyDescent="0.25">
      <c r="C91" s="72">
        <v>0</v>
      </c>
    </row>
    <row r="93" spans="1:4" x14ac:dyDescent="0.25">
      <c r="A93" s="120" t="s">
        <v>110</v>
      </c>
      <c r="B93" s="120"/>
      <c r="C93" s="120"/>
      <c r="D93" s="120"/>
    </row>
    <row r="94" spans="1:4" x14ac:dyDescent="0.25">
      <c r="B94" s="65" t="s">
        <v>68</v>
      </c>
      <c r="C94" s="66" t="s">
        <v>69</v>
      </c>
    </row>
    <row r="95" spans="1:4" x14ac:dyDescent="0.25">
      <c r="C95" s="66">
        <v>193579.03</v>
      </c>
      <c r="D95" s="64" t="s">
        <v>111</v>
      </c>
    </row>
    <row r="96" spans="1:4" x14ac:dyDescent="0.25">
      <c r="C96" s="72">
        <v>193579.03</v>
      </c>
    </row>
    <row r="98" spans="1:4" x14ac:dyDescent="0.25">
      <c r="A98" s="120" t="s">
        <v>264</v>
      </c>
      <c r="B98" s="120"/>
      <c r="C98" s="120"/>
      <c r="D98" s="120"/>
    </row>
    <row r="99" spans="1:4" x14ac:dyDescent="0.25">
      <c r="B99" s="65" t="s">
        <v>68</v>
      </c>
      <c r="C99" s="66" t="s">
        <v>69</v>
      </c>
    </row>
    <row r="100" spans="1:4" x14ac:dyDescent="0.25">
      <c r="A100" s="64" t="s">
        <v>265</v>
      </c>
      <c r="B100" s="65">
        <v>23889.03</v>
      </c>
      <c r="C100" s="66">
        <v>76753.66</v>
      </c>
      <c r="D100" s="64" t="s">
        <v>266</v>
      </c>
    </row>
    <row r="101" spans="1:4" x14ac:dyDescent="0.25">
      <c r="C101" s="72">
        <v>52864.63</v>
      </c>
    </row>
    <row r="103" spans="1:4" x14ac:dyDescent="0.25">
      <c r="A103" s="120" t="s">
        <v>112</v>
      </c>
      <c r="B103" s="120"/>
      <c r="C103" s="120"/>
      <c r="D103" s="120"/>
    </row>
    <row r="104" spans="1:4" x14ac:dyDescent="0.25">
      <c r="B104" s="65" t="s">
        <v>68</v>
      </c>
      <c r="C104" s="66" t="s">
        <v>69</v>
      </c>
    </row>
    <row r="105" spans="1:4" x14ac:dyDescent="0.25">
      <c r="A105" s="64" t="s">
        <v>267</v>
      </c>
      <c r="B105" s="65">
        <v>62468.160000000003</v>
      </c>
      <c r="C105" s="66">
        <v>61840.58</v>
      </c>
      <c r="D105" s="64" t="s">
        <v>113</v>
      </c>
    </row>
    <row r="106" spans="1:4" x14ac:dyDescent="0.25">
      <c r="C106" s="66">
        <v>627.58000000000004</v>
      </c>
      <c r="D106" s="64" t="s">
        <v>241</v>
      </c>
    </row>
    <row r="107" spans="1:4" x14ac:dyDescent="0.25">
      <c r="C107" s="72">
        <v>0</v>
      </c>
    </row>
    <row r="109" spans="1:4" x14ac:dyDescent="0.25">
      <c r="C109" s="72">
        <v>0</v>
      </c>
    </row>
    <row r="111" spans="1:4" x14ac:dyDescent="0.25">
      <c r="A111" s="120" t="s">
        <v>168</v>
      </c>
      <c r="B111" s="120"/>
      <c r="C111" s="120"/>
      <c r="D111" s="120"/>
    </row>
    <row r="112" spans="1:4" x14ac:dyDescent="0.25">
      <c r="B112" s="65" t="s">
        <v>68</v>
      </c>
      <c r="C112" s="66" t="s">
        <v>69</v>
      </c>
    </row>
    <row r="113" spans="1:4" x14ac:dyDescent="0.25">
      <c r="A113" s="64" t="s">
        <v>267</v>
      </c>
      <c r="B113" s="65">
        <v>215.62</v>
      </c>
      <c r="C113" s="66">
        <v>99.62</v>
      </c>
      <c r="D113" s="64" t="s">
        <v>177</v>
      </c>
    </row>
    <row r="114" spans="1:4" x14ac:dyDescent="0.25">
      <c r="C114" s="66">
        <v>116</v>
      </c>
      <c r="D114" s="64" t="s">
        <v>242</v>
      </c>
    </row>
    <row r="115" spans="1:4" x14ac:dyDescent="0.25">
      <c r="C115" s="72">
        <v>0</v>
      </c>
    </row>
    <row r="117" spans="1:4" x14ac:dyDescent="0.25">
      <c r="A117" s="120" t="s">
        <v>114</v>
      </c>
      <c r="B117" s="120"/>
      <c r="C117" s="120"/>
      <c r="D117" s="120"/>
    </row>
    <row r="118" spans="1:4" x14ac:dyDescent="0.25">
      <c r="B118" s="65" t="s">
        <v>68</v>
      </c>
      <c r="C118" s="66" t="s">
        <v>69</v>
      </c>
    </row>
    <row r="119" spans="1:4" x14ac:dyDescent="0.25">
      <c r="A119" s="64" t="s">
        <v>267</v>
      </c>
      <c r="B119" s="65">
        <v>14069.88</v>
      </c>
      <c r="C119" s="66">
        <v>100</v>
      </c>
      <c r="D119" s="64" t="s">
        <v>115</v>
      </c>
    </row>
    <row r="120" spans="1:4" x14ac:dyDescent="0.25">
      <c r="C120" s="66">
        <v>10914.82</v>
      </c>
      <c r="D120" s="64" t="s">
        <v>116</v>
      </c>
    </row>
    <row r="121" spans="1:4" x14ac:dyDescent="0.25">
      <c r="C121" s="66">
        <v>3000</v>
      </c>
      <c r="D121" s="64" t="s">
        <v>178</v>
      </c>
    </row>
    <row r="122" spans="1:4" x14ac:dyDescent="0.25">
      <c r="C122" s="66">
        <v>50</v>
      </c>
      <c r="D122" s="64" t="s">
        <v>231</v>
      </c>
    </row>
    <row r="123" spans="1:4" x14ac:dyDescent="0.25">
      <c r="C123" s="66">
        <v>7.0000000000000007E-2</v>
      </c>
      <c r="D123" s="64" t="s">
        <v>242</v>
      </c>
    </row>
    <row r="124" spans="1:4" x14ac:dyDescent="0.25">
      <c r="C124" s="66">
        <v>4.99</v>
      </c>
      <c r="D124" s="64" t="s">
        <v>251</v>
      </c>
    </row>
    <row r="125" spans="1:4" x14ac:dyDescent="0.25">
      <c r="C125" s="72">
        <v>0</v>
      </c>
    </row>
    <row r="127" spans="1:4" x14ac:dyDescent="0.25">
      <c r="A127" s="120" t="s">
        <v>243</v>
      </c>
      <c r="B127" s="120"/>
      <c r="C127" s="120"/>
      <c r="D127" s="120"/>
    </row>
    <row r="128" spans="1:4" x14ac:dyDescent="0.25">
      <c r="B128" s="65" t="s">
        <v>68</v>
      </c>
      <c r="C128" s="66" t="s">
        <v>69</v>
      </c>
    </row>
    <row r="129" spans="1:4" x14ac:dyDescent="0.25">
      <c r="A129" s="64" t="s">
        <v>244</v>
      </c>
      <c r="B129" s="65">
        <v>1000</v>
      </c>
      <c r="C129" s="66">
        <v>1285</v>
      </c>
      <c r="D129" s="64" t="s">
        <v>268</v>
      </c>
    </row>
    <row r="130" spans="1:4" x14ac:dyDescent="0.25">
      <c r="A130" s="64" t="s">
        <v>255</v>
      </c>
      <c r="B130" s="65">
        <v>285</v>
      </c>
    </row>
    <row r="131" spans="1:4" x14ac:dyDescent="0.25">
      <c r="C131" s="72">
        <v>0</v>
      </c>
    </row>
    <row r="133" spans="1:4" x14ac:dyDescent="0.25">
      <c r="A133" s="120" t="s">
        <v>117</v>
      </c>
      <c r="B133" s="120"/>
      <c r="C133" s="120"/>
      <c r="D133" s="120"/>
    </row>
    <row r="134" spans="1:4" x14ac:dyDescent="0.25">
      <c r="B134" s="65" t="s">
        <v>68</v>
      </c>
      <c r="C134" s="66" t="s">
        <v>69</v>
      </c>
    </row>
    <row r="135" spans="1:4" x14ac:dyDescent="0.25">
      <c r="A135" s="64" t="s">
        <v>118</v>
      </c>
      <c r="B135" s="65">
        <v>2700</v>
      </c>
      <c r="C135" s="66">
        <v>2700</v>
      </c>
      <c r="D135" s="64" t="s">
        <v>268</v>
      </c>
    </row>
    <row r="136" spans="1:4" x14ac:dyDescent="0.25">
      <c r="C136" s="72">
        <v>0</v>
      </c>
    </row>
    <row r="138" spans="1:4" x14ac:dyDescent="0.25">
      <c r="A138" s="120" t="s">
        <v>119</v>
      </c>
      <c r="B138" s="120"/>
      <c r="C138" s="120"/>
      <c r="D138" s="120"/>
    </row>
    <row r="139" spans="1:4" x14ac:dyDescent="0.25">
      <c r="B139" s="65" t="s">
        <v>68</v>
      </c>
      <c r="C139" s="66" t="s">
        <v>69</v>
      </c>
    </row>
    <row r="140" spans="1:4" x14ac:dyDescent="0.25">
      <c r="A140" s="64" t="s">
        <v>118</v>
      </c>
      <c r="B140" s="65">
        <v>4235.8599999999997</v>
      </c>
      <c r="C140" s="66">
        <v>12807.56</v>
      </c>
      <c r="D140" s="64" t="s">
        <v>268</v>
      </c>
    </row>
    <row r="141" spans="1:4" x14ac:dyDescent="0.25">
      <c r="A141" s="64" t="s">
        <v>140</v>
      </c>
      <c r="B141" s="65">
        <v>2980.4</v>
      </c>
    </row>
    <row r="142" spans="1:4" x14ac:dyDescent="0.25">
      <c r="A142" s="64" t="s">
        <v>179</v>
      </c>
      <c r="B142" s="65">
        <v>1686.3</v>
      </c>
    </row>
    <row r="143" spans="1:4" x14ac:dyDescent="0.25">
      <c r="A143" s="64" t="s">
        <v>180</v>
      </c>
      <c r="B143" s="65">
        <v>1340</v>
      </c>
    </row>
    <row r="144" spans="1:4" x14ac:dyDescent="0.25">
      <c r="A144" s="64" t="s">
        <v>253</v>
      </c>
      <c r="B144" s="65">
        <v>1000</v>
      </c>
    </row>
    <row r="145" spans="1:4" x14ac:dyDescent="0.25">
      <c r="A145" s="64" t="s">
        <v>255</v>
      </c>
      <c r="B145" s="65">
        <v>1565</v>
      </c>
    </row>
    <row r="146" spans="1:4" x14ac:dyDescent="0.25">
      <c r="C146" s="72">
        <v>0</v>
      </c>
    </row>
    <row r="148" spans="1:4" x14ac:dyDescent="0.25">
      <c r="C148" s="72">
        <v>0</v>
      </c>
    </row>
    <row r="150" spans="1:4" x14ac:dyDescent="0.25">
      <c r="C150" s="72">
        <v>0</v>
      </c>
    </row>
    <row r="152" spans="1:4" x14ac:dyDescent="0.25">
      <c r="A152" s="120" t="s">
        <v>120</v>
      </c>
      <c r="B152" s="120"/>
      <c r="C152" s="120"/>
      <c r="D152" s="120"/>
    </row>
    <row r="153" spans="1:4" x14ac:dyDescent="0.25">
      <c r="B153" s="65" t="s">
        <v>68</v>
      </c>
      <c r="C153" s="66" t="s">
        <v>69</v>
      </c>
    </row>
    <row r="154" spans="1:4" x14ac:dyDescent="0.25">
      <c r="A154" s="64" t="s">
        <v>121</v>
      </c>
      <c r="B154" s="65">
        <v>1500</v>
      </c>
      <c r="C154" s="66">
        <v>3740</v>
      </c>
      <c r="D154" s="64" t="s">
        <v>268</v>
      </c>
    </row>
    <row r="155" spans="1:4" x14ac:dyDescent="0.25">
      <c r="A155" s="64" t="s">
        <v>181</v>
      </c>
      <c r="B155" s="65">
        <v>1000</v>
      </c>
    </row>
    <row r="156" spans="1:4" x14ac:dyDescent="0.25">
      <c r="A156" s="64" t="s">
        <v>180</v>
      </c>
      <c r="B156" s="65">
        <v>250</v>
      </c>
    </row>
    <row r="157" spans="1:4" x14ac:dyDescent="0.25">
      <c r="A157" s="64" t="s">
        <v>245</v>
      </c>
      <c r="B157" s="65">
        <v>990</v>
      </c>
    </row>
    <row r="158" spans="1:4" x14ac:dyDescent="0.25">
      <c r="C158" s="72">
        <v>0</v>
      </c>
    </row>
    <row r="160" spans="1:4" x14ac:dyDescent="0.25">
      <c r="A160" s="120" t="s">
        <v>130</v>
      </c>
      <c r="B160" s="120"/>
      <c r="C160" s="120"/>
      <c r="D160" s="120"/>
    </row>
    <row r="161" spans="1:4" x14ac:dyDescent="0.25">
      <c r="B161" s="65" t="s">
        <v>68</v>
      </c>
      <c r="C161" s="66" t="s">
        <v>69</v>
      </c>
    </row>
    <row r="162" spans="1:4" x14ac:dyDescent="0.25">
      <c r="A162" s="64" t="s">
        <v>131</v>
      </c>
      <c r="B162" s="65">
        <v>50</v>
      </c>
      <c r="C162" s="66">
        <v>2356.4699999999998</v>
      </c>
      <c r="D162" s="64" t="s">
        <v>268</v>
      </c>
    </row>
    <row r="163" spans="1:4" x14ac:dyDescent="0.25">
      <c r="A163" s="64" t="s">
        <v>180</v>
      </c>
      <c r="B163" s="65">
        <v>700</v>
      </c>
    </row>
    <row r="164" spans="1:4" x14ac:dyDescent="0.25">
      <c r="A164" s="64" t="s">
        <v>184</v>
      </c>
      <c r="B164" s="65">
        <v>226.85</v>
      </c>
    </row>
    <row r="165" spans="1:4" x14ac:dyDescent="0.25">
      <c r="A165" s="64" t="s">
        <v>196</v>
      </c>
      <c r="B165" s="65">
        <v>229.62</v>
      </c>
    </row>
    <row r="166" spans="1:4" x14ac:dyDescent="0.25">
      <c r="A166" s="64" t="s">
        <v>255</v>
      </c>
      <c r="B166" s="65">
        <v>1150</v>
      </c>
    </row>
    <row r="167" spans="1:4" x14ac:dyDescent="0.25">
      <c r="B167" s="71">
        <v>4.5474735088646402E-13</v>
      </c>
    </row>
    <row r="169" spans="1:4" x14ac:dyDescent="0.25">
      <c r="A169" s="120" t="s">
        <v>246</v>
      </c>
      <c r="B169" s="120"/>
      <c r="C169" s="120"/>
      <c r="D169" s="120"/>
    </row>
    <row r="170" spans="1:4" x14ac:dyDescent="0.25">
      <c r="B170" s="65" t="s">
        <v>68</v>
      </c>
      <c r="C170" s="66" t="s">
        <v>69</v>
      </c>
    </row>
    <row r="171" spans="1:4" x14ac:dyDescent="0.25">
      <c r="A171" s="64" t="s">
        <v>247</v>
      </c>
      <c r="B171" s="65">
        <v>1000</v>
      </c>
      <c r="C171" s="66">
        <v>1000</v>
      </c>
      <c r="D171" s="64" t="s">
        <v>268</v>
      </c>
    </row>
    <row r="172" spans="1:4" x14ac:dyDescent="0.25">
      <c r="C172" s="72">
        <v>0</v>
      </c>
    </row>
  </sheetData>
  <mergeCells count="23">
    <mergeCell ref="A169:D169"/>
    <mergeCell ref="A81:D81"/>
    <mergeCell ref="A86:D86"/>
    <mergeCell ref="A93:D93"/>
    <mergeCell ref="A98:D98"/>
    <mergeCell ref="A152:D152"/>
    <mergeCell ref="A160:D160"/>
    <mergeCell ref="A133:D133"/>
    <mergeCell ref="A138:D138"/>
    <mergeCell ref="A127:D127"/>
    <mergeCell ref="A111:D111"/>
    <mergeCell ref="A117:D117"/>
    <mergeCell ref="A1:D1"/>
    <mergeCell ref="A12:D12"/>
    <mergeCell ref="A28:D28"/>
    <mergeCell ref="A70:D70"/>
    <mergeCell ref="A103:D103"/>
    <mergeCell ref="A65:D65"/>
    <mergeCell ref="A37:D37"/>
    <mergeCell ref="A44:D44"/>
    <mergeCell ref="A49:D49"/>
    <mergeCell ref="A54:D54"/>
    <mergeCell ref="A59:D5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iario"/>
  <dimension ref="A1:M305"/>
  <sheetViews>
    <sheetView showGridLines="0" topLeftCell="A290" workbookViewId="0">
      <selection activeCell="D302" sqref="D302"/>
    </sheetView>
  </sheetViews>
  <sheetFormatPr defaultRowHeight="15" x14ac:dyDescent="0.25"/>
  <cols>
    <col min="1" max="1" width="30" style="6" bestFit="1" customWidth="1"/>
    <col min="2" max="2" width="5.85546875" style="6" bestFit="1" customWidth="1"/>
    <col min="3" max="3" width="11.5703125" style="60" bestFit="1" customWidth="1"/>
    <col min="4" max="4" width="11.7109375" style="61" bestFit="1" customWidth="1"/>
    <col min="5" max="5" width="11.5703125" style="61" bestFit="1" customWidth="1"/>
    <col min="6" max="6" width="9.28515625" style="6" bestFit="1" customWidth="1"/>
    <col min="8" max="8" width="10.140625" bestFit="1" customWidth="1"/>
    <col min="9" max="9" width="12" style="12" customWidth="1"/>
    <col min="10" max="10" width="11.85546875" customWidth="1"/>
    <col min="12" max="12" width="22.42578125" customWidth="1"/>
  </cols>
  <sheetData>
    <row r="1" spans="1:13" x14ac:dyDescent="0.25">
      <c r="A1" s="82" t="s">
        <v>35</v>
      </c>
      <c r="B1" s="82" t="s">
        <v>169</v>
      </c>
      <c r="C1" s="83" t="s">
        <v>40</v>
      </c>
      <c r="D1" s="84" t="s">
        <v>36</v>
      </c>
      <c r="E1" s="84" t="s">
        <v>37</v>
      </c>
      <c r="F1" s="82" t="s">
        <v>66</v>
      </c>
      <c r="I1"/>
    </row>
    <row r="2" spans="1:13" x14ac:dyDescent="0.25">
      <c r="A2" s="16" t="s">
        <v>10</v>
      </c>
      <c r="B2" s="16"/>
      <c r="C2" s="57"/>
      <c r="D2" s="18">
        <f>SUM(C3:C5)</f>
        <v>193579.03</v>
      </c>
      <c r="E2" s="18"/>
      <c r="F2" s="6">
        <v>1</v>
      </c>
      <c r="I2"/>
    </row>
    <row r="3" spans="1:13" x14ac:dyDescent="0.25">
      <c r="A3" s="24" t="s">
        <v>5</v>
      </c>
      <c r="B3" s="24"/>
      <c r="C3" s="58">
        <v>184564.1</v>
      </c>
      <c r="D3" s="18"/>
      <c r="E3" s="18"/>
      <c r="F3" s="6">
        <v>1</v>
      </c>
      <c r="I3"/>
    </row>
    <row r="4" spans="1:13" x14ac:dyDescent="0.25">
      <c r="A4" s="24" t="s">
        <v>6</v>
      </c>
      <c r="B4" s="24"/>
      <c r="C4" s="58">
        <f>7452.77+955</f>
        <v>8407.77</v>
      </c>
      <c r="D4" s="18"/>
      <c r="E4" s="18"/>
      <c r="F4" s="6">
        <v>1</v>
      </c>
      <c r="I4"/>
    </row>
    <row r="5" spans="1:13" x14ac:dyDescent="0.25">
      <c r="A5" s="24" t="s">
        <v>7</v>
      </c>
      <c r="B5" s="24"/>
      <c r="C5" s="58">
        <v>607.16</v>
      </c>
      <c r="D5" s="18"/>
      <c r="E5" s="18"/>
      <c r="F5" s="6">
        <v>1</v>
      </c>
      <c r="I5"/>
      <c r="M5" s="29"/>
    </row>
    <row r="6" spans="1:13" ht="15" customHeight="1" x14ac:dyDescent="0.25">
      <c r="A6" s="19" t="s">
        <v>38</v>
      </c>
      <c r="B6" s="19"/>
      <c r="C6" s="57"/>
      <c r="D6" s="18"/>
      <c r="E6" s="18"/>
      <c r="F6" s="6">
        <v>1</v>
      </c>
      <c r="I6"/>
    </row>
    <row r="7" spans="1:13" x14ac:dyDescent="0.25">
      <c r="A7" s="34" t="s">
        <v>41</v>
      </c>
      <c r="B7" s="34"/>
      <c r="C7" s="57"/>
      <c r="D7" s="18"/>
      <c r="E7" s="18">
        <v>193579.03</v>
      </c>
      <c r="F7" s="6">
        <v>1</v>
      </c>
      <c r="I7"/>
    </row>
    <row r="8" spans="1:13" x14ac:dyDescent="0.25">
      <c r="A8" s="27" t="s">
        <v>39</v>
      </c>
      <c r="B8" s="27"/>
      <c r="C8" s="58">
        <v>193579.03</v>
      </c>
      <c r="D8" s="18"/>
      <c r="F8" s="6">
        <v>1</v>
      </c>
      <c r="I8"/>
    </row>
    <row r="9" spans="1:13" x14ac:dyDescent="0.25">
      <c r="A9" s="121" t="s">
        <v>82</v>
      </c>
      <c r="B9" s="121"/>
      <c r="C9" s="121"/>
      <c r="D9" s="121"/>
      <c r="E9" s="121"/>
      <c r="F9" s="121"/>
      <c r="I9"/>
    </row>
    <row r="10" spans="1:13" x14ac:dyDescent="0.25">
      <c r="A10" s="82" t="s">
        <v>35</v>
      </c>
      <c r="B10" s="82"/>
      <c r="C10" s="83" t="s">
        <v>40</v>
      </c>
      <c r="D10" s="84" t="s">
        <v>36</v>
      </c>
      <c r="E10" s="84" t="s">
        <v>37</v>
      </c>
      <c r="F10" s="82" t="s">
        <v>66</v>
      </c>
      <c r="I10"/>
    </row>
    <row r="11" spans="1:13" x14ac:dyDescent="0.25">
      <c r="A11" s="23" t="s">
        <v>22</v>
      </c>
      <c r="B11" s="23"/>
      <c r="C11" s="59"/>
      <c r="D11" s="26">
        <f>SUM(C12:C13)</f>
        <v>6935.86</v>
      </c>
      <c r="E11" s="26"/>
      <c r="F11" s="6">
        <v>2</v>
      </c>
      <c r="I11"/>
    </row>
    <row r="12" spans="1:13" x14ac:dyDescent="0.25">
      <c r="A12" s="20" t="s">
        <v>42</v>
      </c>
      <c r="B12" s="20"/>
      <c r="C12" s="58">
        <f>SUM(C18:C19)</f>
        <v>2700</v>
      </c>
      <c r="E12" s="11"/>
      <c r="F12" s="6">
        <v>2</v>
      </c>
      <c r="I12"/>
    </row>
    <row r="13" spans="1:13" x14ac:dyDescent="0.25">
      <c r="A13" s="20" t="s">
        <v>23</v>
      </c>
      <c r="B13" s="20"/>
      <c r="C13" s="58">
        <f>SUM(C16:C17)</f>
        <v>4235.8599999999997</v>
      </c>
      <c r="E13" s="11"/>
      <c r="F13" s="6">
        <v>2</v>
      </c>
      <c r="I13"/>
    </row>
    <row r="14" spans="1:13" x14ac:dyDescent="0.25">
      <c r="A14" s="14" t="s">
        <v>38</v>
      </c>
      <c r="B14" s="14"/>
      <c r="C14" s="58"/>
      <c r="D14" s="11"/>
      <c r="E14" s="11"/>
      <c r="F14" s="6">
        <v>2</v>
      </c>
      <c r="I14"/>
    </row>
    <row r="15" spans="1:13" x14ac:dyDescent="0.25">
      <c r="A15" s="16" t="s">
        <v>13</v>
      </c>
      <c r="B15" s="16"/>
      <c r="C15" s="58"/>
      <c r="D15" s="11"/>
      <c r="E15" s="18">
        <f>SUM(C16:C19)</f>
        <v>6935.86</v>
      </c>
      <c r="F15" s="6">
        <v>2</v>
      </c>
      <c r="I15"/>
    </row>
    <row r="16" spans="1:13" x14ac:dyDescent="0.25">
      <c r="A16" s="20" t="s">
        <v>24</v>
      </c>
      <c r="B16" s="20"/>
      <c r="C16" s="58">
        <v>1235.8599999999999</v>
      </c>
      <c r="D16" s="11"/>
      <c r="E16" s="11"/>
      <c r="F16" s="6">
        <v>2</v>
      </c>
      <c r="I16"/>
    </row>
    <row r="17" spans="1:9" x14ac:dyDescent="0.25">
      <c r="A17" s="20" t="s">
        <v>26</v>
      </c>
      <c r="B17" s="20"/>
      <c r="C17" s="58">
        <v>3000</v>
      </c>
      <c r="D17" s="11"/>
      <c r="E17" s="11"/>
      <c r="F17" s="6">
        <v>2</v>
      </c>
      <c r="I17"/>
    </row>
    <row r="18" spans="1:9" x14ac:dyDescent="0.25">
      <c r="A18" s="20" t="s">
        <v>27</v>
      </c>
      <c r="B18" s="20"/>
      <c r="C18" s="58">
        <v>900</v>
      </c>
      <c r="D18" s="11"/>
      <c r="E18" s="11"/>
      <c r="F18" s="6">
        <v>2</v>
      </c>
      <c r="I18"/>
    </row>
    <row r="19" spans="1:9" x14ac:dyDescent="0.25">
      <c r="A19" s="20" t="s">
        <v>28</v>
      </c>
      <c r="B19" s="20"/>
      <c r="C19" s="58">
        <v>1800</v>
      </c>
      <c r="D19" s="11"/>
      <c r="E19" s="11"/>
      <c r="F19" s="6">
        <v>2</v>
      </c>
      <c r="I19"/>
    </row>
    <row r="20" spans="1:9" ht="15" customHeight="1" x14ac:dyDescent="0.25">
      <c r="A20" s="121" t="s">
        <v>81</v>
      </c>
      <c r="B20" s="121"/>
      <c r="C20" s="121"/>
      <c r="D20" s="121"/>
      <c r="E20" s="121"/>
      <c r="F20" s="121"/>
    </row>
    <row r="21" spans="1:9" x14ac:dyDescent="0.25">
      <c r="A21" s="82" t="s">
        <v>35</v>
      </c>
      <c r="B21" s="82"/>
      <c r="C21" s="83" t="s">
        <v>40</v>
      </c>
      <c r="D21" s="84" t="s">
        <v>36</v>
      </c>
      <c r="E21" s="84" t="s">
        <v>37</v>
      </c>
      <c r="F21" s="82" t="s">
        <v>66</v>
      </c>
    </row>
    <row r="22" spans="1:9" x14ac:dyDescent="0.25">
      <c r="A22" s="16" t="s">
        <v>8</v>
      </c>
      <c r="B22" s="16"/>
      <c r="D22" s="18">
        <f>SUM(C23:C26)</f>
        <v>61840.58</v>
      </c>
      <c r="F22" s="6">
        <v>3</v>
      </c>
    </row>
    <row r="23" spans="1:9" x14ac:dyDescent="0.25">
      <c r="A23" s="4" t="s">
        <v>15</v>
      </c>
      <c r="B23" s="4"/>
      <c r="C23" s="58">
        <v>2500</v>
      </c>
      <c r="F23" s="6">
        <v>3</v>
      </c>
    </row>
    <row r="24" spans="1:9" ht="15.75" x14ac:dyDescent="0.3">
      <c r="A24" s="4" t="s">
        <v>16</v>
      </c>
      <c r="B24" s="4"/>
      <c r="C24" s="62">
        <v>41192.18</v>
      </c>
      <c r="F24" s="6">
        <v>3</v>
      </c>
    </row>
    <row r="25" spans="1:9" ht="15.75" x14ac:dyDescent="0.3">
      <c r="A25" s="4" t="s">
        <v>14</v>
      </c>
      <c r="B25" s="4"/>
      <c r="C25" s="62">
        <v>3500</v>
      </c>
      <c r="F25" s="6">
        <v>3</v>
      </c>
    </row>
    <row r="26" spans="1:9" x14ac:dyDescent="0.25">
      <c r="A26" s="4" t="s">
        <v>17</v>
      </c>
      <c r="B26" s="4"/>
      <c r="C26" s="58">
        <v>14648.4</v>
      </c>
      <c r="F26" s="6">
        <v>3</v>
      </c>
    </row>
    <row r="27" spans="1:9" x14ac:dyDescent="0.25">
      <c r="A27" s="14" t="s">
        <v>38</v>
      </c>
      <c r="B27" s="14"/>
      <c r="F27" s="6">
        <v>3</v>
      </c>
    </row>
    <row r="28" spans="1:9" x14ac:dyDescent="0.25">
      <c r="A28" s="23" t="s">
        <v>19</v>
      </c>
      <c r="B28" s="23"/>
      <c r="C28" s="59"/>
      <c r="D28" s="26"/>
      <c r="E28" s="18">
        <v>61840.58</v>
      </c>
      <c r="F28" s="6">
        <v>3</v>
      </c>
    </row>
    <row r="29" spans="1:9" x14ac:dyDescent="0.25">
      <c r="A29" s="27" t="s">
        <v>45</v>
      </c>
      <c r="B29" s="27"/>
      <c r="C29" s="15">
        <v>61840.58</v>
      </c>
      <c r="D29" s="18"/>
      <c r="E29" s="18"/>
      <c r="F29" s="6">
        <v>3</v>
      </c>
    </row>
    <row r="30" spans="1:9" x14ac:dyDescent="0.25">
      <c r="A30" s="121" t="s">
        <v>80</v>
      </c>
      <c r="B30" s="121"/>
      <c r="C30" s="121"/>
      <c r="D30" s="121"/>
      <c r="E30" s="121"/>
      <c r="F30" s="121"/>
    </row>
    <row r="31" spans="1:9" x14ac:dyDescent="0.25">
      <c r="A31" s="82" t="s">
        <v>35</v>
      </c>
      <c r="B31" s="82"/>
      <c r="C31" s="83" t="s">
        <v>40</v>
      </c>
      <c r="D31" s="84" t="s">
        <v>36</v>
      </c>
      <c r="E31" s="84" t="s">
        <v>37</v>
      </c>
      <c r="F31" s="82" t="s">
        <v>66</v>
      </c>
    </row>
    <row r="32" spans="1:9" ht="15" customHeight="1" x14ac:dyDescent="0.25">
      <c r="A32" s="16" t="s">
        <v>142</v>
      </c>
      <c r="B32" s="16"/>
      <c r="D32" s="18">
        <v>3000</v>
      </c>
      <c r="F32" s="6">
        <v>4</v>
      </c>
    </row>
    <row r="33" spans="1:6" x14ac:dyDescent="0.25">
      <c r="A33" s="20" t="s">
        <v>143</v>
      </c>
      <c r="B33" s="20"/>
      <c r="C33" s="60">
        <v>3000</v>
      </c>
      <c r="D33" s="15"/>
      <c r="E33" s="63"/>
      <c r="F33" s="56">
        <v>4</v>
      </c>
    </row>
    <row r="34" spans="1:6" x14ac:dyDescent="0.25">
      <c r="A34" s="14" t="s">
        <v>38</v>
      </c>
      <c r="B34" s="14"/>
      <c r="F34" s="6">
        <v>4</v>
      </c>
    </row>
    <row r="35" spans="1:6" x14ac:dyDescent="0.25">
      <c r="A35" s="23" t="s">
        <v>10</v>
      </c>
      <c r="B35" s="23"/>
      <c r="C35" s="59"/>
      <c r="D35" s="26"/>
      <c r="E35" s="18">
        <v>3000</v>
      </c>
      <c r="F35" s="6">
        <v>4</v>
      </c>
    </row>
    <row r="36" spans="1:6" x14ac:dyDescent="0.25">
      <c r="A36" s="24" t="s">
        <v>6</v>
      </c>
      <c r="B36" s="24"/>
      <c r="C36" s="58">
        <v>3000</v>
      </c>
      <c r="D36" s="18"/>
      <c r="E36" s="18"/>
      <c r="F36" s="6">
        <v>4</v>
      </c>
    </row>
    <row r="37" spans="1:6" x14ac:dyDescent="0.25">
      <c r="A37" s="121" t="s">
        <v>156</v>
      </c>
      <c r="B37" s="121"/>
      <c r="C37" s="121"/>
      <c r="D37" s="121"/>
      <c r="E37" s="121"/>
      <c r="F37" s="121"/>
    </row>
    <row r="38" spans="1:6" x14ac:dyDescent="0.25">
      <c r="A38" s="82" t="s">
        <v>35</v>
      </c>
      <c r="B38" s="82"/>
      <c r="C38" s="83" t="s">
        <v>40</v>
      </c>
      <c r="D38" s="84" t="s">
        <v>36</v>
      </c>
      <c r="E38" s="84" t="s">
        <v>37</v>
      </c>
      <c r="F38" s="82" t="s">
        <v>66</v>
      </c>
    </row>
    <row r="39" spans="1:6" x14ac:dyDescent="0.25">
      <c r="A39" s="23" t="s">
        <v>10</v>
      </c>
      <c r="B39" s="23"/>
      <c r="D39" s="18">
        <v>100</v>
      </c>
      <c r="F39" s="6">
        <v>5</v>
      </c>
    </row>
    <row r="40" spans="1:6" x14ac:dyDescent="0.25">
      <c r="A40" s="42" t="s">
        <v>5</v>
      </c>
      <c r="B40" s="42"/>
      <c r="C40" s="60">
        <v>100</v>
      </c>
      <c r="D40" s="18"/>
      <c r="F40" s="6">
        <v>5</v>
      </c>
    </row>
    <row r="41" spans="1:6" ht="15" customHeight="1" x14ac:dyDescent="0.25">
      <c r="A41" s="14" t="s">
        <v>38</v>
      </c>
      <c r="B41" s="14"/>
      <c r="F41" s="6">
        <v>5</v>
      </c>
    </row>
    <row r="42" spans="1:6" x14ac:dyDescent="0.25">
      <c r="A42" s="23" t="s">
        <v>19</v>
      </c>
      <c r="B42" s="23"/>
      <c r="C42" s="59"/>
      <c r="D42" s="26"/>
      <c r="E42" s="18">
        <v>100</v>
      </c>
      <c r="F42" s="6">
        <v>5</v>
      </c>
    </row>
    <row r="43" spans="1:6" x14ac:dyDescent="0.25">
      <c r="A43" s="27" t="s">
        <v>20</v>
      </c>
      <c r="B43" s="27"/>
      <c r="C43" s="58">
        <v>100</v>
      </c>
      <c r="D43" s="18"/>
      <c r="E43" s="18"/>
      <c r="F43" s="6">
        <v>5</v>
      </c>
    </row>
    <row r="44" spans="1:6" x14ac:dyDescent="0.25">
      <c r="A44" s="121" t="s">
        <v>79</v>
      </c>
      <c r="B44" s="121"/>
      <c r="C44" s="121"/>
      <c r="D44" s="121"/>
      <c r="E44" s="121"/>
      <c r="F44" s="121"/>
    </row>
    <row r="45" spans="1:6" x14ac:dyDescent="0.25">
      <c r="A45" s="82" t="s">
        <v>35</v>
      </c>
      <c r="B45" s="82"/>
      <c r="C45" s="83" t="s">
        <v>40</v>
      </c>
      <c r="D45" s="84" t="s">
        <v>36</v>
      </c>
      <c r="E45" s="84" t="s">
        <v>37</v>
      </c>
      <c r="F45" s="82" t="s">
        <v>66</v>
      </c>
    </row>
    <row r="46" spans="1:6" x14ac:dyDescent="0.25">
      <c r="A46" s="23" t="s">
        <v>22</v>
      </c>
      <c r="B46" s="23"/>
      <c r="D46" s="18">
        <v>1500</v>
      </c>
      <c r="F46" s="6">
        <v>6</v>
      </c>
    </row>
    <row r="47" spans="1:6" x14ac:dyDescent="0.25">
      <c r="A47" s="42" t="s">
        <v>76</v>
      </c>
      <c r="B47" s="42"/>
      <c r="C47" s="60">
        <v>1500</v>
      </c>
      <c r="D47" s="18"/>
      <c r="F47" s="6">
        <v>6</v>
      </c>
    </row>
    <row r="48" spans="1:6" x14ac:dyDescent="0.25">
      <c r="A48" s="14" t="s">
        <v>38</v>
      </c>
      <c r="B48" s="14"/>
      <c r="F48" s="6">
        <v>6</v>
      </c>
    </row>
    <row r="49" spans="1:8" x14ac:dyDescent="0.25">
      <c r="A49" s="23" t="s">
        <v>10</v>
      </c>
      <c r="B49" s="23"/>
      <c r="C49" s="59"/>
      <c r="D49" s="26"/>
      <c r="E49" s="18">
        <v>1500</v>
      </c>
      <c r="F49" s="6">
        <v>6</v>
      </c>
    </row>
    <row r="50" spans="1:8" x14ac:dyDescent="0.25">
      <c r="A50" s="4" t="s">
        <v>6</v>
      </c>
      <c r="B50" s="4"/>
      <c r="C50" s="58">
        <v>1500</v>
      </c>
      <c r="D50" s="18"/>
      <c r="E50" s="18"/>
      <c r="F50" s="6">
        <v>6</v>
      </c>
    </row>
    <row r="51" spans="1:8" x14ac:dyDescent="0.25">
      <c r="A51" s="121" t="s">
        <v>78</v>
      </c>
      <c r="B51" s="121"/>
      <c r="C51" s="121"/>
      <c r="D51" s="121"/>
      <c r="E51" s="121"/>
      <c r="F51" s="121"/>
    </row>
    <row r="52" spans="1:8" x14ac:dyDescent="0.25">
      <c r="A52" s="82" t="s">
        <v>35</v>
      </c>
      <c r="B52" s="82"/>
      <c r="C52" s="83" t="s">
        <v>40</v>
      </c>
      <c r="D52" s="84" t="s">
        <v>36</v>
      </c>
      <c r="E52" s="84" t="s">
        <v>37</v>
      </c>
      <c r="F52" s="82" t="s">
        <v>66</v>
      </c>
    </row>
    <row r="53" spans="1:8" x14ac:dyDescent="0.25">
      <c r="A53" s="23" t="s">
        <v>13</v>
      </c>
      <c r="B53" s="23"/>
      <c r="D53" s="18">
        <v>1235.8599999999999</v>
      </c>
      <c r="E53" s="79"/>
      <c r="F53" s="77">
        <v>7</v>
      </c>
    </row>
    <row r="54" spans="1:8" x14ac:dyDescent="0.25">
      <c r="A54" s="42" t="s">
        <v>24</v>
      </c>
      <c r="B54" s="42"/>
      <c r="C54" s="58">
        <v>1235.8599999999999</v>
      </c>
      <c r="D54" s="18"/>
      <c r="F54" s="6">
        <v>7</v>
      </c>
    </row>
    <row r="55" spans="1:8" x14ac:dyDescent="0.25">
      <c r="A55" s="14" t="s">
        <v>38</v>
      </c>
      <c r="B55" s="14"/>
      <c r="F55" s="6">
        <v>7</v>
      </c>
    </row>
    <row r="56" spans="1:8" x14ac:dyDescent="0.25">
      <c r="A56" s="23" t="s">
        <v>10</v>
      </c>
      <c r="B56" s="23"/>
      <c r="C56" s="59"/>
      <c r="D56" s="26"/>
      <c r="E56" s="18">
        <v>1235.8599999999999</v>
      </c>
      <c r="F56" s="77">
        <v>7</v>
      </c>
    </row>
    <row r="57" spans="1:8" x14ac:dyDescent="0.25">
      <c r="A57" s="4" t="s">
        <v>5</v>
      </c>
      <c r="B57" s="4"/>
      <c r="C57" s="58">
        <v>1235.8599999999999</v>
      </c>
      <c r="D57" s="18"/>
      <c r="E57" s="18"/>
      <c r="F57" s="6">
        <v>7</v>
      </c>
    </row>
    <row r="58" spans="1:8" x14ac:dyDescent="0.25">
      <c r="A58" s="121" t="s">
        <v>83</v>
      </c>
      <c r="B58" s="121"/>
      <c r="C58" s="121"/>
      <c r="D58" s="121"/>
      <c r="E58" s="121"/>
      <c r="F58" s="121"/>
    </row>
    <row r="59" spans="1:8" x14ac:dyDescent="0.25">
      <c r="A59" s="82" t="s">
        <v>35</v>
      </c>
      <c r="B59" s="82"/>
      <c r="C59" s="83" t="s">
        <v>40</v>
      </c>
      <c r="D59" s="84" t="s">
        <v>36</v>
      </c>
      <c r="E59" s="84" t="s">
        <v>37</v>
      </c>
      <c r="F59" s="82" t="s">
        <v>66</v>
      </c>
    </row>
    <row r="60" spans="1:8" x14ac:dyDescent="0.25">
      <c r="A60" s="23" t="s">
        <v>10</v>
      </c>
      <c r="B60" s="23"/>
      <c r="D60" s="57">
        <v>10914.82</v>
      </c>
      <c r="E60" s="79"/>
      <c r="F60" s="77">
        <v>8</v>
      </c>
      <c r="G60" s="80"/>
    </row>
    <row r="61" spans="1:8" x14ac:dyDescent="0.25">
      <c r="A61" s="42" t="s">
        <v>7</v>
      </c>
      <c r="B61" s="42"/>
      <c r="C61" s="58">
        <v>10914.82</v>
      </c>
      <c r="D61" s="18"/>
      <c r="F61" s="6">
        <v>8</v>
      </c>
      <c r="H61" s="12"/>
    </row>
    <row r="62" spans="1:8" x14ac:dyDescent="0.25">
      <c r="A62" s="14" t="s">
        <v>38</v>
      </c>
      <c r="B62" s="14"/>
      <c r="F62" s="6">
        <v>8</v>
      </c>
      <c r="H62" s="12"/>
    </row>
    <row r="63" spans="1:8" ht="15.75" x14ac:dyDescent="0.3">
      <c r="A63" s="23" t="s">
        <v>19</v>
      </c>
      <c r="B63" s="23"/>
      <c r="C63" s="59"/>
      <c r="D63" s="26"/>
      <c r="E63" s="57">
        <v>10914.82</v>
      </c>
      <c r="F63" s="77">
        <v>8</v>
      </c>
      <c r="H63" s="89"/>
    </row>
    <row r="64" spans="1:8" x14ac:dyDescent="0.25">
      <c r="A64" s="4" t="s">
        <v>20</v>
      </c>
      <c r="B64" s="4"/>
      <c r="C64" s="12">
        <v>10914.82</v>
      </c>
      <c r="D64" s="18"/>
      <c r="E64" s="18"/>
      <c r="F64" s="6">
        <v>8</v>
      </c>
      <c r="H64" s="12"/>
    </row>
    <row r="65" spans="1:6" ht="15" customHeight="1" x14ac:dyDescent="0.25">
      <c r="A65" s="122" t="s">
        <v>87</v>
      </c>
      <c r="B65" s="123"/>
      <c r="C65" s="123"/>
      <c r="D65" s="123"/>
      <c r="E65" s="123"/>
      <c r="F65" s="124"/>
    </row>
    <row r="66" spans="1:6" x14ac:dyDescent="0.25">
      <c r="A66" s="82" t="s">
        <v>35</v>
      </c>
      <c r="B66" s="82"/>
      <c r="C66" s="83" t="s">
        <v>40</v>
      </c>
      <c r="D66" s="84" t="s">
        <v>36</v>
      </c>
      <c r="E66" s="84" t="s">
        <v>37</v>
      </c>
      <c r="F66" s="82" t="s">
        <v>66</v>
      </c>
    </row>
    <row r="67" spans="1:6" x14ac:dyDescent="0.25">
      <c r="A67" s="23" t="s">
        <v>10</v>
      </c>
      <c r="B67" s="23"/>
      <c r="D67" s="18">
        <v>7324.2</v>
      </c>
      <c r="E67" s="79"/>
      <c r="F67" s="77">
        <v>9</v>
      </c>
    </row>
    <row r="68" spans="1:6" x14ac:dyDescent="0.25">
      <c r="A68" s="42" t="s">
        <v>7</v>
      </c>
      <c r="B68" s="42"/>
      <c r="C68" s="58">
        <v>7324.2</v>
      </c>
      <c r="D68" s="18"/>
      <c r="F68" s="6">
        <v>9</v>
      </c>
    </row>
    <row r="69" spans="1:6" x14ac:dyDescent="0.25">
      <c r="A69" s="14" t="s">
        <v>38</v>
      </c>
      <c r="B69" s="14"/>
      <c r="F69" s="6">
        <v>9</v>
      </c>
    </row>
    <row r="70" spans="1:6" x14ac:dyDescent="0.25">
      <c r="A70" s="23" t="s">
        <v>8</v>
      </c>
      <c r="B70" s="23"/>
      <c r="C70" s="59"/>
      <c r="D70" s="26"/>
      <c r="E70" s="18">
        <v>7324.2</v>
      </c>
      <c r="F70" s="77">
        <v>9</v>
      </c>
    </row>
    <row r="71" spans="1:6" x14ac:dyDescent="0.25">
      <c r="A71" s="4" t="s">
        <v>17</v>
      </c>
      <c r="B71" s="4"/>
      <c r="C71" s="58">
        <v>7324.2</v>
      </c>
      <c r="D71" s="18"/>
      <c r="E71" s="18"/>
      <c r="F71" s="6">
        <v>9</v>
      </c>
    </row>
    <row r="72" spans="1:6" x14ac:dyDescent="0.25">
      <c r="A72" s="122" t="s">
        <v>88</v>
      </c>
      <c r="B72" s="123"/>
      <c r="C72" s="123"/>
      <c r="D72" s="123"/>
      <c r="E72" s="123"/>
      <c r="F72" s="124"/>
    </row>
    <row r="73" spans="1:6" x14ac:dyDescent="0.25">
      <c r="A73" s="82" t="s">
        <v>35</v>
      </c>
      <c r="B73" s="82"/>
      <c r="C73" s="83" t="s">
        <v>40</v>
      </c>
      <c r="D73" s="84" t="s">
        <v>36</v>
      </c>
      <c r="E73" s="84" t="s">
        <v>37</v>
      </c>
      <c r="F73" s="82" t="s">
        <v>66</v>
      </c>
    </row>
    <row r="74" spans="1:6" x14ac:dyDescent="0.25">
      <c r="A74" s="23" t="s">
        <v>10</v>
      </c>
      <c r="B74" s="23"/>
      <c r="D74" s="18">
        <v>18200</v>
      </c>
      <c r="E74" s="79"/>
      <c r="F74" s="77">
        <v>10</v>
      </c>
    </row>
    <row r="75" spans="1:6" x14ac:dyDescent="0.25">
      <c r="A75" s="42" t="s">
        <v>5</v>
      </c>
      <c r="B75" s="42"/>
      <c r="C75" s="58">
        <v>18200</v>
      </c>
      <c r="D75" s="18"/>
      <c r="F75" s="6">
        <v>10</v>
      </c>
    </row>
    <row r="76" spans="1:6" x14ac:dyDescent="0.25">
      <c r="A76" s="14" t="s">
        <v>38</v>
      </c>
      <c r="B76" s="14"/>
      <c r="F76" s="6">
        <v>10</v>
      </c>
    </row>
    <row r="77" spans="1:6" x14ac:dyDescent="0.25">
      <c r="A77" s="23" t="s">
        <v>10</v>
      </c>
      <c r="B77" s="23"/>
      <c r="C77" s="59"/>
      <c r="D77" s="26"/>
      <c r="E77" s="18">
        <v>18200</v>
      </c>
      <c r="F77" s="77">
        <v>10</v>
      </c>
    </row>
    <row r="78" spans="1:6" x14ac:dyDescent="0.25">
      <c r="A78" s="42" t="s">
        <v>7</v>
      </c>
      <c r="B78" s="42"/>
      <c r="C78" s="58">
        <v>18200</v>
      </c>
      <c r="D78" s="18"/>
      <c r="E78" s="18"/>
      <c r="F78" s="6">
        <v>10</v>
      </c>
    </row>
    <row r="79" spans="1:6" x14ac:dyDescent="0.25">
      <c r="A79" s="121" t="s">
        <v>122</v>
      </c>
      <c r="B79" s="121"/>
      <c r="C79" s="121"/>
      <c r="D79" s="121"/>
      <c r="E79" s="121"/>
      <c r="F79" s="121"/>
    </row>
    <row r="80" spans="1:6" x14ac:dyDescent="0.25">
      <c r="A80" s="82" t="s">
        <v>35</v>
      </c>
      <c r="B80" s="82"/>
      <c r="C80" s="83" t="s">
        <v>40</v>
      </c>
      <c r="D80" s="84" t="s">
        <v>36</v>
      </c>
      <c r="E80" s="84" t="s">
        <v>37</v>
      </c>
      <c r="F80" s="82" t="s">
        <v>66</v>
      </c>
    </row>
    <row r="81" spans="1:6" x14ac:dyDescent="0.25">
      <c r="A81" s="23" t="s">
        <v>10</v>
      </c>
      <c r="B81" s="23"/>
      <c r="D81" s="18">
        <v>2500</v>
      </c>
      <c r="E81" s="79"/>
      <c r="F81" s="77">
        <v>11</v>
      </c>
    </row>
    <row r="82" spans="1:6" x14ac:dyDescent="0.25">
      <c r="A82" s="42" t="s">
        <v>5</v>
      </c>
      <c r="B82" s="42"/>
      <c r="C82" s="58">
        <v>2500</v>
      </c>
      <c r="D82" s="18"/>
      <c r="F82" s="6">
        <v>11</v>
      </c>
    </row>
    <row r="83" spans="1:6" x14ac:dyDescent="0.25">
      <c r="A83" s="14" t="s">
        <v>38</v>
      </c>
      <c r="B83" s="14"/>
      <c r="F83" s="6">
        <v>11</v>
      </c>
    </row>
    <row r="84" spans="1:6" x14ac:dyDescent="0.25">
      <c r="A84" s="23" t="s">
        <v>8</v>
      </c>
      <c r="B84" s="23"/>
      <c r="C84" s="59"/>
      <c r="D84" s="26"/>
      <c r="E84" s="18">
        <v>2500</v>
      </c>
      <c r="F84" s="77">
        <v>11</v>
      </c>
    </row>
    <row r="85" spans="1:6" x14ac:dyDescent="0.25">
      <c r="A85" s="4" t="s">
        <v>15</v>
      </c>
      <c r="B85" s="4"/>
      <c r="C85" s="58">
        <v>2500</v>
      </c>
      <c r="D85" s="18"/>
      <c r="E85" s="18"/>
      <c r="F85" s="6">
        <v>11</v>
      </c>
    </row>
    <row r="86" spans="1:6" x14ac:dyDescent="0.25">
      <c r="A86" s="121" t="s">
        <v>125</v>
      </c>
      <c r="B86" s="121"/>
      <c r="C86" s="121"/>
      <c r="D86" s="121"/>
      <c r="E86" s="121"/>
      <c r="F86" s="121"/>
    </row>
    <row r="87" spans="1:6" x14ac:dyDescent="0.25">
      <c r="A87" s="82" t="s">
        <v>35</v>
      </c>
      <c r="B87" s="82"/>
      <c r="C87" s="83" t="s">
        <v>40</v>
      </c>
      <c r="D87" s="84" t="s">
        <v>36</v>
      </c>
      <c r="E87" s="84" t="s">
        <v>37</v>
      </c>
      <c r="F87" s="82" t="s">
        <v>66</v>
      </c>
    </row>
    <row r="88" spans="1:6" x14ac:dyDescent="0.25">
      <c r="A88" s="23" t="s">
        <v>22</v>
      </c>
      <c r="B88" s="23"/>
      <c r="D88" s="18">
        <v>50</v>
      </c>
      <c r="E88" s="79"/>
      <c r="F88" s="77">
        <v>12</v>
      </c>
    </row>
    <row r="89" spans="1:6" x14ac:dyDescent="0.25">
      <c r="A89" s="42" t="s">
        <v>43</v>
      </c>
      <c r="B89" s="42"/>
      <c r="C89" s="58">
        <v>50</v>
      </c>
      <c r="D89" s="18"/>
      <c r="F89" s="6">
        <v>12</v>
      </c>
    </row>
    <row r="90" spans="1:6" x14ac:dyDescent="0.25">
      <c r="A90" s="14" t="s">
        <v>38</v>
      </c>
      <c r="B90" s="14"/>
      <c r="F90" s="6">
        <v>12</v>
      </c>
    </row>
    <row r="91" spans="1:6" x14ac:dyDescent="0.25">
      <c r="A91" s="23" t="s">
        <v>10</v>
      </c>
      <c r="B91" s="23"/>
      <c r="C91" s="59"/>
      <c r="D91" s="26"/>
      <c r="E91" s="18">
        <v>50</v>
      </c>
      <c r="F91" s="77">
        <v>12</v>
      </c>
    </row>
    <row r="92" spans="1:6" x14ac:dyDescent="0.25">
      <c r="A92" s="42" t="s">
        <v>5</v>
      </c>
      <c r="B92" s="42"/>
      <c r="C92" s="58">
        <v>50</v>
      </c>
      <c r="D92" s="18"/>
      <c r="E92" s="18"/>
      <c r="F92" s="6">
        <v>12</v>
      </c>
    </row>
    <row r="93" spans="1:6" x14ac:dyDescent="0.25">
      <c r="A93" s="121" t="s">
        <v>127</v>
      </c>
      <c r="B93" s="121"/>
      <c r="C93" s="121"/>
      <c r="D93" s="121"/>
      <c r="E93" s="121"/>
      <c r="F93" s="121"/>
    </row>
    <row r="94" spans="1:6" x14ac:dyDescent="0.25">
      <c r="A94" s="82" t="s">
        <v>35</v>
      </c>
      <c r="B94" s="82"/>
      <c r="C94" s="83" t="s">
        <v>40</v>
      </c>
      <c r="D94" s="84" t="s">
        <v>36</v>
      </c>
      <c r="E94" s="84" t="s">
        <v>37</v>
      </c>
      <c r="F94" s="82" t="s">
        <v>66</v>
      </c>
    </row>
    <row r="95" spans="1:6" x14ac:dyDescent="0.25">
      <c r="A95" s="16" t="s">
        <v>22</v>
      </c>
      <c r="B95" s="16"/>
      <c r="C95" s="58"/>
      <c r="D95" s="18">
        <v>2980.4</v>
      </c>
      <c r="E95" s="18"/>
      <c r="F95" s="77">
        <v>13</v>
      </c>
    </row>
    <row r="96" spans="1:6" x14ac:dyDescent="0.25">
      <c r="A96" s="20" t="s">
        <v>23</v>
      </c>
      <c r="B96" s="20"/>
      <c r="C96" s="58">
        <v>2980.4</v>
      </c>
      <c r="E96" s="11"/>
      <c r="F96" s="6">
        <v>13</v>
      </c>
    </row>
    <row r="97" spans="1:9" x14ac:dyDescent="0.25">
      <c r="A97" s="14" t="s">
        <v>38</v>
      </c>
      <c r="B97" s="14"/>
      <c r="C97" s="58"/>
      <c r="D97" s="11"/>
      <c r="E97" s="11"/>
      <c r="F97" s="6">
        <v>13</v>
      </c>
    </row>
    <row r="98" spans="1:9" x14ac:dyDescent="0.25">
      <c r="A98" s="16" t="s">
        <v>10</v>
      </c>
      <c r="B98" s="16"/>
      <c r="C98" s="58"/>
      <c r="D98" s="11"/>
      <c r="E98" s="18">
        <v>2980.4</v>
      </c>
      <c r="F98" s="77">
        <v>13</v>
      </c>
    </row>
    <row r="99" spans="1:9" x14ac:dyDescent="0.25">
      <c r="A99" s="20" t="s">
        <v>6</v>
      </c>
      <c r="B99" s="20"/>
      <c r="C99" s="58">
        <v>2980.4</v>
      </c>
      <c r="D99" s="11"/>
      <c r="E99" s="11"/>
      <c r="F99" s="6">
        <v>13</v>
      </c>
    </row>
    <row r="100" spans="1:9" x14ac:dyDescent="0.25">
      <c r="A100" s="121" t="s">
        <v>134</v>
      </c>
      <c r="B100" s="121"/>
      <c r="C100" s="121"/>
      <c r="D100" s="121"/>
      <c r="E100" s="121"/>
      <c r="F100" s="121"/>
      <c r="I100"/>
    </row>
    <row r="101" spans="1:9" x14ac:dyDescent="0.25">
      <c r="A101" s="82" t="s">
        <v>35</v>
      </c>
      <c r="B101" s="82"/>
      <c r="C101" s="83" t="s">
        <v>40</v>
      </c>
      <c r="D101" s="84" t="s">
        <v>36</v>
      </c>
      <c r="E101" s="84" t="s">
        <v>37</v>
      </c>
      <c r="F101" s="82" t="s">
        <v>66</v>
      </c>
      <c r="I101"/>
    </row>
    <row r="102" spans="1:9" x14ac:dyDescent="0.25">
      <c r="A102" s="16" t="s">
        <v>10</v>
      </c>
      <c r="B102" s="16"/>
      <c r="C102" s="58"/>
      <c r="D102" s="18">
        <v>3000</v>
      </c>
      <c r="E102" s="18"/>
      <c r="F102" s="77">
        <v>14</v>
      </c>
      <c r="I102"/>
    </row>
    <row r="103" spans="1:9" x14ac:dyDescent="0.25">
      <c r="A103" s="20" t="s">
        <v>6</v>
      </c>
      <c r="B103" s="20"/>
      <c r="C103" s="15">
        <v>3000</v>
      </c>
      <c r="E103" s="11"/>
      <c r="F103" s="6">
        <v>14</v>
      </c>
      <c r="I103"/>
    </row>
    <row r="104" spans="1:9" x14ac:dyDescent="0.25">
      <c r="A104" s="14" t="s">
        <v>38</v>
      </c>
      <c r="B104" s="14"/>
      <c r="C104" s="58"/>
      <c r="D104" s="11"/>
      <c r="E104" s="11"/>
      <c r="F104" s="6">
        <v>14</v>
      </c>
    </row>
    <row r="105" spans="1:9" x14ac:dyDescent="0.25">
      <c r="A105" s="16" t="s">
        <v>19</v>
      </c>
      <c r="B105" s="16"/>
      <c r="C105" s="58"/>
      <c r="D105" s="11"/>
      <c r="E105" s="18">
        <v>3000</v>
      </c>
      <c r="F105" s="77">
        <v>14</v>
      </c>
    </row>
    <row r="106" spans="1:9" x14ac:dyDescent="0.25">
      <c r="A106" s="20" t="s">
        <v>20</v>
      </c>
      <c r="B106" s="20"/>
      <c r="C106" s="15">
        <v>3000</v>
      </c>
      <c r="D106" s="11"/>
      <c r="E106" s="18"/>
      <c r="F106" s="6">
        <v>14</v>
      </c>
    </row>
    <row r="107" spans="1:9" x14ac:dyDescent="0.25">
      <c r="A107" s="121" t="s">
        <v>159</v>
      </c>
      <c r="B107" s="121"/>
      <c r="C107" s="121"/>
      <c r="D107" s="121"/>
      <c r="E107" s="121"/>
      <c r="F107" s="121"/>
    </row>
    <row r="108" spans="1:9" x14ac:dyDescent="0.25">
      <c r="A108" s="82" t="s">
        <v>35</v>
      </c>
      <c r="B108" s="82"/>
      <c r="C108" s="83" t="s">
        <v>40</v>
      </c>
      <c r="D108" s="84" t="s">
        <v>36</v>
      </c>
      <c r="E108" s="84" t="s">
        <v>37</v>
      </c>
      <c r="F108" s="82" t="s">
        <v>66</v>
      </c>
    </row>
    <row r="109" spans="1:9" x14ac:dyDescent="0.25">
      <c r="A109" s="16" t="s">
        <v>10</v>
      </c>
      <c r="B109" s="16"/>
      <c r="C109" s="58"/>
      <c r="D109" s="18">
        <v>5000</v>
      </c>
      <c r="E109" s="18"/>
      <c r="F109" s="77">
        <v>15</v>
      </c>
    </row>
    <row r="110" spans="1:9" x14ac:dyDescent="0.25">
      <c r="A110" s="20" t="s">
        <v>6</v>
      </c>
      <c r="B110" s="20"/>
      <c r="C110" s="15">
        <v>5000</v>
      </c>
      <c r="E110" s="11"/>
      <c r="F110" s="6">
        <v>15</v>
      </c>
    </row>
    <row r="111" spans="1:9" x14ac:dyDescent="0.25">
      <c r="A111" s="14" t="s">
        <v>38</v>
      </c>
      <c r="B111" s="14"/>
      <c r="C111" s="58"/>
      <c r="D111" s="11"/>
      <c r="E111" s="11"/>
      <c r="F111" s="6">
        <v>15</v>
      </c>
    </row>
    <row r="112" spans="1:9" x14ac:dyDescent="0.25">
      <c r="A112" s="16" t="s">
        <v>10</v>
      </c>
      <c r="B112" s="16"/>
      <c r="C112" s="58"/>
      <c r="D112" s="11"/>
      <c r="E112" s="18">
        <v>5000</v>
      </c>
      <c r="F112" s="77">
        <v>15</v>
      </c>
    </row>
    <row r="113" spans="1:6" x14ac:dyDescent="0.25">
      <c r="A113" s="20" t="s">
        <v>5</v>
      </c>
      <c r="B113" s="20"/>
      <c r="C113" s="15">
        <v>5000</v>
      </c>
      <c r="D113" s="11"/>
      <c r="E113" s="11"/>
      <c r="F113" s="6">
        <v>15</v>
      </c>
    </row>
    <row r="114" spans="1:6" x14ac:dyDescent="0.25">
      <c r="A114" s="121" t="s">
        <v>160</v>
      </c>
      <c r="B114" s="121"/>
      <c r="C114" s="121"/>
      <c r="D114" s="121"/>
      <c r="E114" s="121"/>
      <c r="F114" s="121"/>
    </row>
    <row r="115" spans="1:6" x14ac:dyDescent="0.25">
      <c r="A115" s="82" t="s">
        <v>35</v>
      </c>
      <c r="B115" s="82"/>
      <c r="C115" s="83" t="s">
        <v>40</v>
      </c>
      <c r="D115" s="84" t="s">
        <v>36</v>
      </c>
      <c r="E115" s="84" t="s">
        <v>37</v>
      </c>
      <c r="F115" s="82" t="s">
        <v>66</v>
      </c>
    </row>
    <row r="116" spans="1:6" x14ac:dyDescent="0.25">
      <c r="A116" s="16" t="s">
        <v>22</v>
      </c>
      <c r="B116" s="16"/>
      <c r="C116" s="58"/>
      <c r="D116" s="18">
        <v>1686.3</v>
      </c>
      <c r="E116" s="18"/>
      <c r="F116" s="77">
        <v>17</v>
      </c>
    </row>
    <row r="117" spans="1:6" x14ac:dyDescent="0.25">
      <c r="A117" s="20" t="s">
        <v>23</v>
      </c>
      <c r="B117" s="20"/>
      <c r="C117" s="15">
        <v>1686.3</v>
      </c>
      <c r="E117" s="11"/>
      <c r="F117" s="6">
        <v>17</v>
      </c>
    </row>
    <row r="118" spans="1:6" x14ac:dyDescent="0.25">
      <c r="A118" s="14" t="s">
        <v>38</v>
      </c>
      <c r="B118" s="14"/>
      <c r="C118" s="58"/>
      <c r="D118" s="11"/>
      <c r="E118" s="11"/>
      <c r="F118" s="6">
        <v>17</v>
      </c>
    </row>
    <row r="119" spans="1:6" x14ac:dyDescent="0.25">
      <c r="A119" s="16" t="s">
        <v>10</v>
      </c>
      <c r="B119" s="16"/>
      <c r="C119" s="58"/>
      <c r="D119" s="11"/>
      <c r="E119" s="18">
        <v>1686.3</v>
      </c>
      <c r="F119" s="77">
        <v>17</v>
      </c>
    </row>
    <row r="120" spans="1:6" x14ac:dyDescent="0.25">
      <c r="A120" s="20" t="s">
        <v>6</v>
      </c>
      <c r="B120" s="20"/>
      <c r="C120" s="15">
        <v>1686.3</v>
      </c>
      <c r="D120" s="11"/>
      <c r="E120" s="11"/>
      <c r="F120" s="6">
        <v>17</v>
      </c>
    </row>
    <row r="121" spans="1:6" x14ac:dyDescent="0.25">
      <c r="A121" s="121" t="s">
        <v>161</v>
      </c>
      <c r="B121" s="121"/>
      <c r="C121" s="121"/>
      <c r="D121" s="121"/>
      <c r="E121" s="121"/>
      <c r="F121" s="121"/>
    </row>
    <row r="122" spans="1:6" x14ac:dyDescent="0.25">
      <c r="A122" s="82" t="s">
        <v>35</v>
      </c>
      <c r="B122" s="82"/>
      <c r="C122" s="83" t="s">
        <v>40</v>
      </c>
      <c r="D122" s="84" t="s">
        <v>36</v>
      </c>
      <c r="E122" s="84" t="s">
        <v>37</v>
      </c>
      <c r="F122" s="82" t="s">
        <v>66</v>
      </c>
    </row>
    <row r="123" spans="1:6" x14ac:dyDescent="0.25">
      <c r="A123" s="16" t="s">
        <v>22</v>
      </c>
      <c r="B123" s="16"/>
      <c r="C123" s="57"/>
      <c r="D123" s="18">
        <v>1000</v>
      </c>
      <c r="E123" s="18"/>
      <c r="F123" s="77">
        <v>18</v>
      </c>
    </row>
    <row r="124" spans="1:6" x14ac:dyDescent="0.25">
      <c r="A124" s="20" t="s">
        <v>76</v>
      </c>
      <c r="B124" s="20"/>
      <c r="C124" s="15">
        <v>1000</v>
      </c>
      <c r="E124" s="11"/>
      <c r="F124" s="6">
        <v>18</v>
      </c>
    </row>
    <row r="125" spans="1:6" x14ac:dyDescent="0.25">
      <c r="A125" s="14" t="s">
        <v>38</v>
      </c>
      <c r="B125" s="14"/>
      <c r="C125" s="58"/>
      <c r="D125" s="11"/>
      <c r="E125" s="11"/>
      <c r="F125" s="6">
        <v>18</v>
      </c>
    </row>
    <row r="126" spans="1:6" x14ac:dyDescent="0.25">
      <c r="A126" s="16" t="s">
        <v>10</v>
      </c>
      <c r="B126" s="16"/>
      <c r="C126" s="57"/>
      <c r="D126" s="18"/>
      <c r="E126" s="18">
        <v>1000</v>
      </c>
      <c r="F126" s="77">
        <v>18</v>
      </c>
    </row>
    <row r="127" spans="1:6" x14ac:dyDescent="0.25">
      <c r="A127" s="20" t="s">
        <v>6</v>
      </c>
      <c r="B127" s="20"/>
      <c r="C127" s="15">
        <v>1000</v>
      </c>
      <c r="D127" s="11"/>
      <c r="E127" s="11"/>
      <c r="F127" s="6">
        <v>18</v>
      </c>
    </row>
    <row r="128" spans="1:6" x14ac:dyDescent="0.25">
      <c r="A128" s="121" t="s">
        <v>162</v>
      </c>
      <c r="B128" s="121"/>
      <c r="C128" s="121"/>
      <c r="D128" s="121"/>
      <c r="E128" s="121"/>
      <c r="F128" s="121"/>
    </row>
    <row r="129" spans="1:6" x14ac:dyDescent="0.25">
      <c r="A129" s="82" t="s">
        <v>35</v>
      </c>
      <c r="B129" s="82"/>
      <c r="C129" s="83" t="s">
        <v>40</v>
      </c>
      <c r="D129" s="84" t="s">
        <v>36</v>
      </c>
      <c r="E129" s="84" t="s">
        <v>37</v>
      </c>
      <c r="F129" s="82" t="s">
        <v>66</v>
      </c>
    </row>
    <row r="130" spans="1:6" x14ac:dyDescent="0.25">
      <c r="A130" s="16" t="s">
        <v>10</v>
      </c>
      <c r="B130" s="16"/>
      <c r="C130" s="57"/>
      <c r="D130" s="12">
        <v>99.62</v>
      </c>
      <c r="E130" s="18"/>
      <c r="F130" s="77">
        <v>19</v>
      </c>
    </row>
    <row r="131" spans="1:6" x14ac:dyDescent="0.25">
      <c r="A131" s="20" t="s">
        <v>6</v>
      </c>
      <c r="B131" s="20"/>
      <c r="C131" s="12">
        <v>99.62</v>
      </c>
      <c r="E131" s="11"/>
      <c r="F131" s="6">
        <v>19</v>
      </c>
    </row>
    <row r="132" spans="1:6" x14ac:dyDescent="0.25">
      <c r="A132" s="14" t="s">
        <v>38</v>
      </c>
      <c r="B132" s="14"/>
      <c r="C132" s="58"/>
      <c r="D132" s="11"/>
      <c r="E132" s="11"/>
      <c r="F132" s="6">
        <v>19</v>
      </c>
    </row>
    <row r="133" spans="1:6" x14ac:dyDescent="0.25">
      <c r="A133" s="16" t="s">
        <v>19</v>
      </c>
      <c r="B133" s="16"/>
      <c r="C133" s="57"/>
      <c r="D133" s="18"/>
      <c r="E133" s="12">
        <v>99.62</v>
      </c>
      <c r="F133" s="77">
        <v>19</v>
      </c>
    </row>
    <row r="134" spans="1:6" x14ac:dyDescent="0.25">
      <c r="A134" s="20" t="s">
        <v>164</v>
      </c>
      <c r="B134" s="20"/>
      <c r="C134" s="12">
        <v>99.62</v>
      </c>
      <c r="D134" s="11"/>
      <c r="E134" s="11"/>
      <c r="F134" s="6">
        <v>19</v>
      </c>
    </row>
    <row r="135" spans="1:6" x14ac:dyDescent="0.25">
      <c r="A135" s="121" t="s">
        <v>165</v>
      </c>
      <c r="B135" s="121"/>
      <c r="C135" s="121"/>
      <c r="D135" s="121"/>
      <c r="E135" s="121"/>
      <c r="F135" s="121"/>
    </row>
    <row r="136" spans="1:6" x14ac:dyDescent="0.25">
      <c r="A136" s="82" t="s">
        <v>35</v>
      </c>
      <c r="B136" s="82"/>
      <c r="C136" s="83" t="s">
        <v>40</v>
      </c>
      <c r="D136" s="84" t="s">
        <v>36</v>
      </c>
      <c r="E136" s="84" t="s">
        <v>37</v>
      </c>
      <c r="F136" s="82" t="s">
        <v>66</v>
      </c>
    </row>
    <row r="137" spans="1:6" x14ac:dyDescent="0.25">
      <c r="A137" s="16" t="s">
        <v>22</v>
      </c>
      <c r="B137" s="16"/>
      <c r="C137" s="57"/>
      <c r="D137" s="18">
        <v>2290</v>
      </c>
      <c r="E137" s="18"/>
      <c r="F137" s="77">
        <v>20</v>
      </c>
    </row>
    <row r="138" spans="1:6" x14ac:dyDescent="0.25">
      <c r="A138" s="24" t="s">
        <v>43</v>
      </c>
      <c r="B138" s="24"/>
      <c r="C138" s="15">
        <v>700</v>
      </c>
      <c r="E138" s="11"/>
      <c r="F138" s="56">
        <v>20</v>
      </c>
    </row>
    <row r="139" spans="1:6" x14ac:dyDescent="0.25">
      <c r="A139" s="24" t="s">
        <v>23</v>
      </c>
      <c r="B139" s="24"/>
      <c r="C139" s="58">
        <v>1340</v>
      </c>
      <c r="D139" s="11"/>
      <c r="E139" s="11"/>
      <c r="F139" s="56">
        <v>20</v>
      </c>
    </row>
    <row r="140" spans="1:6" x14ac:dyDescent="0.25">
      <c r="A140" s="24" t="s">
        <v>76</v>
      </c>
      <c r="B140" s="24"/>
      <c r="C140" s="58">
        <v>250</v>
      </c>
      <c r="D140" s="11"/>
      <c r="E140" s="15"/>
      <c r="F140" s="56">
        <v>20</v>
      </c>
    </row>
    <row r="141" spans="1:6" x14ac:dyDescent="0.25">
      <c r="A141" s="78" t="s">
        <v>38</v>
      </c>
      <c r="B141" s="78"/>
      <c r="C141" s="15"/>
      <c r="D141" s="11"/>
      <c r="E141" s="11"/>
      <c r="F141" s="56">
        <v>20</v>
      </c>
    </row>
    <row r="142" spans="1:6" x14ac:dyDescent="0.25">
      <c r="A142" s="34" t="s">
        <v>10</v>
      </c>
      <c r="B142" s="34"/>
      <c r="C142" s="15"/>
      <c r="D142" s="11"/>
      <c r="E142" s="18">
        <v>2290</v>
      </c>
      <c r="F142" s="77">
        <v>20</v>
      </c>
    </row>
    <row r="143" spans="1:6" x14ac:dyDescent="0.25">
      <c r="A143" s="24" t="s">
        <v>6</v>
      </c>
      <c r="B143" s="24"/>
      <c r="C143" s="15">
        <v>2290</v>
      </c>
      <c r="D143" s="11"/>
      <c r="E143" s="11"/>
      <c r="F143" s="56">
        <v>20</v>
      </c>
    </row>
    <row r="144" spans="1:6" x14ac:dyDescent="0.25">
      <c r="A144" s="121" t="s">
        <v>166</v>
      </c>
      <c r="B144" s="121"/>
      <c r="C144" s="121"/>
      <c r="D144" s="121"/>
      <c r="E144" s="121"/>
      <c r="F144" s="121"/>
    </row>
    <row r="145" spans="1:9" x14ac:dyDescent="0.25">
      <c r="A145" s="82" t="s">
        <v>35</v>
      </c>
      <c r="B145" s="82"/>
      <c r="C145" s="83" t="s">
        <v>40</v>
      </c>
      <c r="D145" s="84" t="s">
        <v>36</v>
      </c>
      <c r="E145" s="84" t="s">
        <v>37</v>
      </c>
      <c r="F145" s="82" t="s">
        <v>66</v>
      </c>
    </row>
    <row r="146" spans="1:9" x14ac:dyDescent="0.25">
      <c r="A146" s="16" t="s">
        <v>22</v>
      </c>
      <c r="B146" s="16"/>
      <c r="C146" s="57"/>
      <c r="D146" s="18">
        <v>226.85</v>
      </c>
      <c r="E146" s="18"/>
      <c r="F146" s="77">
        <v>21</v>
      </c>
    </row>
    <row r="147" spans="1:9" x14ac:dyDescent="0.25">
      <c r="A147" s="24" t="s">
        <v>43</v>
      </c>
      <c r="B147" s="24"/>
      <c r="C147" s="15">
        <v>226.85</v>
      </c>
      <c r="E147" s="11"/>
      <c r="F147" s="77">
        <v>21</v>
      </c>
    </row>
    <row r="148" spans="1:9" x14ac:dyDescent="0.25">
      <c r="A148" s="78" t="s">
        <v>38</v>
      </c>
      <c r="B148" s="78"/>
      <c r="C148" s="15"/>
      <c r="D148" s="11"/>
      <c r="E148" s="11"/>
      <c r="F148" s="77">
        <v>21</v>
      </c>
    </row>
    <row r="149" spans="1:9" x14ac:dyDescent="0.25">
      <c r="A149" s="34" t="s">
        <v>10</v>
      </c>
      <c r="B149" s="34"/>
      <c r="C149" s="15"/>
      <c r="D149" s="11"/>
      <c r="E149" s="18">
        <v>226.85</v>
      </c>
      <c r="F149" s="77">
        <v>21</v>
      </c>
    </row>
    <row r="150" spans="1:9" x14ac:dyDescent="0.25">
      <c r="A150" s="24" t="s">
        <v>5</v>
      </c>
      <c r="B150" s="24"/>
      <c r="C150" s="15">
        <v>226.85</v>
      </c>
      <c r="D150" s="11"/>
      <c r="E150" s="11"/>
      <c r="F150" s="77">
        <v>21</v>
      </c>
    </row>
    <row r="151" spans="1:9" x14ac:dyDescent="0.25">
      <c r="A151" s="121" t="s">
        <v>182</v>
      </c>
      <c r="B151" s="121"/>
      <c r="C151" s="121"/>
      <c r="D151" s="121"/>
      <c r="E151" s="121"/>
      <c r="F151" s="121"/>
    </row>
    <row r="152" spans="1:9" x14ac:dyDescent="0.25">
      <c r="A152" s="82" t="s">
        <v>35</v>
      </c>
      <c r="B152" s="82"/>
      <c r="C152" s="83" t="s">
        <v>40</v>
      </c>
      <c r="D152" s="84" t="s">
        <v>36</v>
      </c>
      <c r="E152" s="84" t="s">
        <v>37</v>
      </c>
      <c r="F152" s="82" t="s">
        <v>66</v>
      </c>
    </row>
    <row r="153" spans="1:9" x14ac:dyDescent="0.25">
      <c r="A153" s="16" t="s">
        <v>10</v>
      </c>
      <c r="B153" s="16"/>
      <c r="C153" s="57"/>
      <c r="D153" s="85">
        <v>41192.18</v>
      </c>
      <c r="E153" s="18"/>
      <c r="F153" s="77">
        <v>22</v>
      </c>
    </row>
    <row r="154" spans="1:9" x14ac:dyDescent="0.25">
      <c r="A154" s="24" t="s">
        <v>6</v>
      </c>
      <c r="B154" s="24"/>
      <c r="C154" s="49">
        <v>41192.18</v>
      </c>
      <c r="E154" s="11"/>
      <c r="F154" s="77">
        <v>22</v>
      </c>
    </row>
    <row r="155" spans="1:9" x14ac:dyDescent="0.25">
      <c r="A155" s="78" t="s">
        <v>38</v>
      </c>
      <c r="B155" s="78"/>
      <c r="C155" s="15"/>
      <c r="D155" s="11"/>
      <c r="E155" s="11"/>
      <c r="F155" s="77">
        <v>22</v>
      </c>
    </row>
    <row r="156" spans="1:9" x14ac:dyDescent="0.25">
      <c r="A156" s="34" t="s">
        <v>8</v>
      </c>
      <c r="B156" s="34"/>
      <c r="C156" s="18"/>
      <c r="D156" s="18"/>
      <c r="E156" s="85">
        <v>41192.18</v>
      </c>
      <c r="F156" s="77">
        <v>22</v>
      </c>
    </row>
    <row r="157" spans="1:9" x14ac:dyDescent="0.25">
      <c r="A157" s="24" t="s">
        <v>16</v>
      </c>
      <c r="B157" s="24"/>
      <c r="C157" s="49">
        <v>41192.18</v>
      </c>
      <c r="D157" s="11"/>
      <c r="E157" s="11"/>
      <c r="F157" s="77">
        <v>22</v>
      </c>
    </row>
    <row r="158" spans="1:9" x14ac:dyDescent="0.25">
      <c r="A158" s="121" t="s">
        <v>185</v>
      </c>
      <c r="B158" s="121"/>
      <c r="C158" s="121"/>
      <c r="D158" s="121"/>
      <c r="E158" s="121"/>
      <c r="F158" s="121"/>
    </row>
    <row r="159" spans="1:9" x14ac:dyDescent="0.25">
      <c r="A159" s="82" t="s">
        <v>35</v>
      </c>
      <c r="B159" s="82"/>
      <c r="C159" s="83" t="s">
        <v>40</v>
      </c>
      <c r="D159" s="84" t="s">
        <v>36</v>
      </c>
      <c r="E159" s="84" t="s">
        <v>37</v>
      </c>
      <c r="F159" s="82" t="s">
        <v>66</v>
      </c>
    </row>
    <row r="160" spans="1:9" s="80" customFormat="1" x14ac:dyDescent="0.25">
      <c r="A160" s="16" t="s">
        <v>22</v>
      </c>
      <c r="B160" s="16"/>
      <c r="C160" s="57"/>
      <c r="D160" s="90">
        <v>229.62</v>
      </c>
      <c r="E160" s="18"/>
      <c r="F160" s="77">
        <v>23</v>
      </c>
      <c r="I160" s="86"/>
    </row>
    <row r="161" spans="1:9" x14ac:dyDescent="0.25">
      <c r="A161" s="24" t="s">
        <v>43</v>
      </c>
      <c r="B161" s="24"/>
      <c r="C161" s="91">
        <v>229.62</v>
      </c>
      <c r="D161" s="63"/>
      <c r="E161" s="15"/>
      <c r="F161" s="77">
        <v>23</v>
      </c>
    </row>
    <row r="162" spans="1:9" x14ac:dyDescent="0.25">
      <c r="A162" s="78" t="s">
        <v>38</v>
      </c>
      <c r="B162" s="78"/>
      <c r="C162" s="15"/>
      <c r="D162" s="15"/>
      <c r="E162" s="15"/>
      <c r="F162" s="77">
        <v>23</v>
      </c>
    </row>
    <row r="163" spans="1:9" s="80" customFormat="1" x14ac:dyDescent="0.25">
      <c r="A163" s="34" t="s">
        <v>10</v>
      </c>
      <c r="B163" s="34"/>
      <c r="C163" s="18"/>
      <c r="D163" s="18"/>
      <c r="E163" s="90">
        <v>229.62</v>
      </c>
      <c r="F163" s="77">
        <v>23</v>
      </c>
      <c r="I163" s="86"/>
    </row>
    <row r="164" spans="1:9" x14ac:dyDescent="0.25">
      <c r="A164" s="24" t="s">
        <v>6</v>
      </c>
      <c r="B164" s="24"/>
      <c r="C164" s="91">
        <v>229.62</v>
      </c>
      <c r="D164" s="15"/>
      <c r="E164" s="15"/>
      <c r="F164" s="77">
        <v>23</v>
      </c>
    </row>
    <row r="165" spans="1:9" x14ac:dyDescent="0.25">
      <c r="A165" s="121" t="s">
        <v>195</v>
      </c>
      <c r="B165" s="121"/>
      <c r="C165" s="121"/>
      <c r="D165" s="121"/>
      <c r="E165" s="121"/>
      <c r="F165" s="121"/>
    </row>
    <row r="166" spans="1:9" x14ac:dyDescent="0.25">
      <c r="A166" s="82" t="s">
        <v>35</v>
      </c>
      <c r="B166" s="82"/>
      <c r="C166" s="83" t="s">
        <v>40</v>
      </c>
      <c r="D166" s="84" t="s">
        <v>36</v>
      </c>
      <c r="E166" s="84" t="s">
        <v>37</v>
      </c>
      <c r="F166" s="82" t="s">
        <v>66</v>
      </c>
    </row>
    <row r="167" spans="1:9" x14ac:dyDescent="0.25">
      <c r="A167" s="16" t="s">
        <v>22</v>
      </c>
      <c r="B167" s="16"/>
      <c r="C167" s="57"/>
      <c r="D167" s="90">
        <v>1000</v>
      </c>
      <c r="E167" s="18"/>
      <c r="F167" s="77">
        <v>24</v>
      </c>
    </row>
    <row r="168" spans="1:9" x14ac:dyDescent="0.25">
      <c r="A168" s="20" t="s">
        <v>204</v>
      </c>
      <c r="B168" s="24"/>
      <c r="C168" s="91">
        <v>1000</v>
      </c>
      <c r="D168" s="63"/>
      <c r="E168" s="15"/>
      <c r="F168" s="77">
        <v>24</v>
      </c>
    </row>
    <row r="169" spans="1:9" x14ac:dyDescent="0.25">
      <c r="A169" s="78" t="s">
        <v>38</v>
      </c>
      <c r="B169" s="78"/>
      <c r="C169" s="15"/>
      <c r="D169" s="15"/>
      <c r="E169" s="15"/>
      <c r="F169" s="77">
        <v>24</v>
      </c>
    </row>
    <row r="170" spans="1:9" x14ac:dyDescent="0.25">
      <c r="A170" s="34" t="s">
        <v>10</v>
      </c>
      <c r="B170" s="34"/>
      <c r="C170" s="18"/>
      <c r="D170" s="18"/>
      <c r="E170" s="90">
        <v>1000</v>
      </c>
      <c r="F170" s="77">
        <v>24</v>
      </c>
    </row>
    <row r="171" spans="1:9" x14ac:dyDescent="0.25">
      <c r="A171" s="24" t="s">
        <v>6</v>
      </c>
      <c r="B171" s="24"/>
      <c r="C171" s="91">
        <v>1000</v>
      </c>
      <c r="D171" s="15"/>
      <c r="E171" s="15"/>
      <c r="F171" s="77">
        <v>24</v>
      </c>
    </row>
    <row r="172" spans="1:9" x14ac:dyDescent="0.25">
      <c r="A172" s="121" t="s">
        <v>203</v>
      </c>
      <c r="B172" s="121"/>
      <c r="C172" s="121"/>
      <c r="D172" s="121"/>
      <c r="E172" s="121"/>
      <c r="F172" s="121"/>
    </row>
    <row r="173" spans="1:9" x14ac:dyDescent="0.25">
      <c r="A173" s="82" t="s">
        <v>35</v>
      </c>
      <c r="B173" s="82"/>
      <c r="C173" s="83" t="s">
        <v>40</v>
      </c>
      <c r="D173" s="84" t="s">
        <v>36</v>
      </c>
      <c r="E173" s="84" t="s">
        <v>37</v>
      </c>
      <c r="F173" s="82" t="s">
        <v>66</v>
      </c>
    </row>
    <row r="174" spans="1:9" x14ac:dyDescent="0.25">
      <c r="A174" s="16" t="s">
        <v>22</v>
      </c>
      <c r="B174" s="16"/>
      <c r="C174" s="57"/>
      <c r="D174" s="18">
        <v>990</v>
      </c>
      <c r="E174" s="18"/>
      <c r="F174" s="6">
        <v>25</v>
      </c>
    </row>
    <row r="175" spans="1:9" x14ac:dyDescent="0.25">
      <c r="A175" s="20" t="s">
        <v>76</v>
      </c>
      <c r="B175" s="20"/>
      <c r="C175" s="15">
        <v>990</v>
      </c>
      <c r="E175" s="11"/>
      <c r="F175" s="6">
        <v>25</v>
      </c>
    </row>
    <row r="176" spans="1:9" x14ac:dyDescent="0.25">
      <c r="A176" s="14" t="s">
        <v>38</v>
      </c>
      <c r="B176" s="14"/>
      <c r="C176" s="58"/>
      <c r="D176" s="11"/>
      <c r="E176" s="11"/>
      <c r="F176" s="6">
        <v>25</v>
      </c>
    </row>
    <row r="177" spans="1:9" x14ac:dyDescent="0.25">
      <c r="A177" s="16" t="s">
        <v>10</v>
      </c>
      <c r="B177" s="16"/>
      <c r="C177" s="57"/>
      <c r="D177" s="18"/>
      <c r="E177" s="18">
        <v>990</v>
      </c>
      <c r="F177" s="77">
        <v>25</v>
      </c>
    </row>
    <row r="178" spans="1:9" x14ac:dyDescent="0.25">
      <c r="A178" s="20" t="s">
        <v>6</v>
      </c>
      <c r="B178" s="20"/>
      <c r="C178" s="15">
        <v>990</v>
      </c>
      <c r="D178" s="11"/>
      <c r="E178" s="11"/>
      <c r="F178" s="77">
        <v>25</v>
      </c>
    </row>
    <row r="179" spans="1:9" x14ac:dyDescent="0.25">
      <c r="A179" s="121" t="s">
        <v>216</v>
      </c>
      <c r="B179" s="121"/>
      <c r="C179" s="121"/>
      <c r="D179" s="121"/>
      <c r="E179" s="121"/>
      <c r="F179" s="121"/>
    </row>
    <row r="180" spans="1:9" x14ac:dyDescent="0.25">
      <c r="A180" s="82" t="s">
        <v>35</v>
      </c>
      <c r="B180" s="82"/>
      <c r="C180" s="83" t="s">
        <v>40</v>
      </c>
      <c r="D180" s="84" t="s">
        <v>36</v>
      </c>
      <c r="E180" s="84" t="s">
        <v>37</v>
      </c>
      <c r="F180" s="82" t="s">
        <v>66</v>
      </c>
    </row>
    <row r="181" spans="1:9" x14ac:dyDescent="0.25">
      <c r="A181" s="23" t="s">
        <v>10</v>
      </c>
      <c r="B181" s="23"/>
      <c r="D181" s="58">
        <v>35050</v>
      </c>
      <c r="E181" s="79"/>
      <c r="F181" s="77">
        <v>26</v>
      </c>
    </row>
    <row r="182" spans="1:9" x14ac:dyDescent="0.25">
      <c r="A182" s="42" t="s">
        <v>5</v>
      </c>
      <c r="B182" s="42"/>
      <c r="C182" s="58">
        <v>35050</v>
      </c>
      <c r="D182" s="18"/>
      <c r="F182" s="6">
        <v>26</v>
      </c>
    </row>
    <row r="183" spans="1:9" x14ac:dyDescent="0.25">
      <c r="A183" s="14" t="s">
        <v>38</v>
      </c>
      <c r="B183" s="14"/>
      <c r="F183" s="6">
        <v>26</v>
      </c>
    </row>
    <row r="184" spans="1:9" x14ac:dyDescent="0.25">
      <c r="A184" s="23" t="s">
        <v>10</v>
      </c>
      <c r="B184" s="23"/>
      <c r="C184" s="59"/>
      <c r="D184" s="26"/>
      <c r="E184" s="58">
        <v>35050</v>
      </c>
      <c r="F184" s="6">
        <v>26</v>
      </c>
    </row>
    <row r="185" spans="1:9" s="94" customFormat="1" x14ac:dyDescent="0.25">
      <c r="A185" s="42" t="s">
        <v>20</v>
      </c>
      <c r="B185" s="42"/>
      <c r="C185" s="92">
        <v>50</v>
      </c>
      <c r="D185" s="93"/>
      <c r="E185" s="15"/>
      <c r="F185" s="6">
        <v>26</v>
      </c>
      <c r="I185" s="13"/>
    </row>
    <row r="186" spans="1:9" x14ac:dyDescent="0.25">
      <c r="A186" s="42" t="s">
        <v>6</v>
      </c>
      <c r="B186" s="42"/>
      <c r="C186" s="58">
        <v>35000</v>
      </c>
      <c r="D186" s="18"/>
      <c r="E186" s="18"/>
      <c r="F186" s="6">
        <v>26</v>
      </c>
    </row>
    <row r="187" spans="1:9" x14ac:dyDescent="0.25">
      <c r="A187" s="121" t="s">
        <v>248</v>
      </c>
      <c r="B187" s="121"/>
      <c r="C187" s="121"/>
      <c r="D187" s="121"/>
      <c r="E187" s="121"/>
      <c r="F187" s="121"/>
    </row>
    <row r="188" spans="1:9" x14ac:dyDescent="0.25">
      <c r="A188" s="82" t="s">
        <v>35</v>
      </c>
      <c r="B188" s="82"/>
      <c r="C188" s="83" t="s">
        <v>40</v>
      </c>
      <c r="D188" s="84" t="s">
        <v>36</v>
      </c>
      <c r="E188" s="84" t="s">
        <v>37</v>
      </c>
      <c r="F188" s="82" t="s">
        <v>66</v>
      </c>
    </row>
    <row r="189" spans="1:9" x14ac:dyDescent="0.25">
      <c r="A189" s="23" t="s">
        <v>10</v>
      </c>
      <c r="B189" s="23"/>
      <c r="D189" s="12">
        <v>627.58000000000004</v>
      </c>
      <c r="E189" s="79"/>
      <c r="F189" s="77">
        <v>28</v>
      </c>
    </row>
    <row r="190" spans="1:9" x14ac:dyDescent="0.25">
      <c r="A190" s="42" t="s">
        <v>7</v>
      </c>
      <c r="B190" s="42"/>
      <c r="C190" s="12">
        <v>627.58000000000004</v>
      </c>
      <c r="D190" s="18"/>
      <c r="F190" s="6">
        <v>28</v>
      </c>
    </row>
    <row r="191" spans="1:9" x14ac:dyDescent="0.25">
      <c r="A191" s="14" t="s">
        <v>38</v>
      </c>
      <c r="B191" s="14"/>
      <c r="F191" s="6">
        <v>28</v>
      </c>
    </row>
    <row r="192" spans="1:9" x14ac:dyDescent="0.25">
      <c r="A192" s="23" t="s">
        <v>19</v>
      </c>
      <c r="B192" s="23"/>
      <c r="C192" s="59"/>
      <c r="D192" s="26"/>
      <c r="E192" s="12">
        <v>627.58000000000004</v>
      </c>
      <c r="F192" s="77">
        <v>28</v>
      </c>
      <c r="H192" s="12"/>
    </row>
    <row r="193" spans="1:6" x14ac:dyDescent="0.25">
      <c r="A193" s="25" t="s">
        <v>45</v>
      </c>
      <c r="B193" s="4"/>
      <c r="C193" s="12">
        <v>627.58000000000004</v>
      </c>
      <c r="D193" s="18"/>
      <c r="E193" s="18"/>
      <c r="F193" s="6">
        <v>28</v>
      </c>
    </row>
    <row r="194" spans="1:6" x14ac:dyDescent="0.25">
      <c r="A194" s="122" t="s">
        <v>221</v>
      </c>
      <c r="B194" s="123"/>
      <c r="C194" s="123"/>
      <c r="D194" s="123"/>
      <c r="E194" s="123"/>
      <c r="F194" s="124"/>
    </row>
    <row r="195" spans="1:6" x14ac:dyDescent="0.25">
      <c r="A195" s="82" t="s">
        <v>35</v>
      </c>
      <c r="B195" s="82"/>
      <c r="C195" s="83" t="s">
        <v>40</v>
      </c>
      <c r="D195" s="84" t="s">
        <v>36</v>
      </c>
      <c r="E195" s="84" t="s">
        <v>37</v>
      </c>
      <c r="F195" s="82" t="s">
        <v>66</v>
      </c>
    </row>
    <row r="196" spans="1:6" x14ac:dyDescent="0.25">
      <c r="A196" s="23" t="s">
        <v>10</v>
      </c>
      <c r="B196" s="23"/>
      <c r="D196" s="18">
        <v>7324.2</v>
      </c>
      <c r="E196" s="79"/>
      <c r="F196" s="77">
        <v>29</v>
      </c>
    </row>
    <row r="197" spans="1:6" x14ac:dyDescent="0.25">
      <c r="A197" s="42" t="s">
        <v>7</v>
      </c>
      <c r="B197" s="42"/>
      <c r="C197" s="58">
        <v>7324.2</v>
      </c>
      <c r="D197" s="18"/>
      <c r="F197" s="77">
        <v>29</v>
      </c>
    </row>
    <row r="198" spans="1:6" x14ac:dyDescent="0.25">
      <c r="A198" s="14" t="s">
        <v>38</v>
      </c>
      <c r="B198" s="14"/>
      <c r="F198" s="77">
        <v>29</v>
      </c>
    </row>
    <row r="199" spans="1:6" x14ac:dyDescent="0.25">
      <c r="A199" s="23" t="s">
        <v>8</v>
      </c>
      <c r="B199" s="23"/>
      <c r="C199" s="59"/>
      <c r="D199" s="26"/>
      <c r="E199" s="18">
        <v>7324.2</v>
      </c>
      <c r="F199" s="77">
        <v>29</v>
      </c>
    </row>
    <row r="200" spans="1:6" x14ac:dyDescent="0.25">
      <c r="A200" s="4" t="s">
        <v>17</v>
      </c>
      <c r="B200" s="4"/>
      <c r="C200" s="58">
        <v>7324.2</v>
      </c>
      <c r="D200" s="18"/>
      <c r="E200" s="18"/>
      <c r="F200" s="77">
        <v>29</v>
      </c>
    </row>
    <row r="201" spans="1:6" x14ac:dyDescent="0.25">
      <c r="A201" s="122" t="s">
        <v>262</v>
      </c>
      <c r="B201" s="123"/>
      <c r="C201" s="123"/>
      <c r="D201" s="123"/>
      <c r="E201" s="123"/>
      <c r="F201" s="124"/>
    </row>
    <row r="202" spans="1:6" x14ac:dyDescent="0.25">
      <c r="A202" s="82" t="s">
        <v>35</v>
      </c>
      <c r="B202" s="82"/>
      <c r="C202" s="83" t="s">
        <v>40</v>
      </c>
      <c r="D202" s="84" t="s">
        <v>36</v>
      </c>
      <c r="E202" s="84" t="s">
        <v>37</v>
      </c>
      <c r="F202" s="82" t="s">
        <v>66</v>
      </c>
    </row>
    <row r="203" spans="1:6" x14ac:dyDescent="0.25">
      <c r="A203" s="23" t="s">
        <v>10</v>
      </c>
      <c r="B203" s="23"/>
      <c r="D203" s="58">
        <v>116.07</v>
      </c>
      <c r="E203" s="79"/>
      <c r="F203" s="77">
        <v>30</v>
      </c>
    </row>
    <row r="204" spans="1:6" x14ac:dyDescent="0.25">
      <c r="A204" s="42" t="s">
        <v>6</v>
      </c>
      <c r="B204" s="42"/>
      <c r="C204" s="58">
        <v>116.07</v>
      </c>
      <c r="D204" s="18"/>
      <c r="F204" s="77">
        <v>30</v>
      </c>
    </row>
    <row r="205" spans="1:6" x14ac:dyDescent="0.25">
      <c r="A205" s="14" t="s">
        <v>38</v>
      </c>
      <c r="B205" s="14"/>
      <c r="F205" s="77">
        <v>30</v>
      </c>
    </row>
    <row r="206" spans="1:6" x14ac:dyDescent="0.25">
      <c r="A206" s="23" t="s">
        <v>19</v>
      </c>
      <c r="B206" s="23"/>
      <c r="C206" s="59"/>
      <c r="D206" s="26"/>
      <c r="E206" s="58">
        <v>116.07</v>
      </c>
      <c r="F206" s="77">
        <v>30</v>
      </c>
    </row>
    <row r="207" spans="1:6" ht="15.75" x14ac:dyDescent="0.3">
      <c r="A207" s="42" t="s">
        <v>20</v>
      </c>
      <c r="B207" s="23"/>
      <c r="C207" s="101">
        <v>7.0000000000000007E-2</v>
      </c>
      <c r="D207" s="26"/>
      <c r="E207" s="58"/>
      <c r="F207" s="77">
        <v>30</v>
      </c>
    </row>
    <row r="208" spans="1:6" x14ac:dyDescent="0.25">
      <c r="A208" s="4" t="s">
        <v>47</v>
      </c>
      <c r="B208" s="4"/>
      <c r="C208" s="58">
        <v>116</v>
      </c>
      <c r="D208" s="18"/>
      <c r="E208" s="18"/>
      <c r="F208" s="77">
        <v>30</v>
      </c>
    </row>
    <row r="209" spans="1:6" x14ac:dyDescent="0.25">
      <c r="A209" s="122" t="s">
        <v>261</v>
      </c>
      <c r="B209" s="123"/>
      <c r="C209" s="123"/>
      <c r="D209" s="123"/>
      <c r="E209" s="123"/>
      <c r="F209" s="124"/>
    </row>
    <row r="210" spans="1:6" x14ac:dyDescent="0.25">
      <c r="A210" s="82" t="s">
        <v>35</v>
      </c>
      <c r="B210" s="82"/>
      <c r="C210" s="83" t="s">
        <v>40</v>
      </c>
      <c r="D210" s="84" t="s">
        <v>36</v>
      </c>
      <c r="E210" s="84" t="s">
        <v>37</v>
      </c>
      <c r="F210" s="82" t="s">
        <v>66</v>
      </c>
    </row>
    <row r="211" spans="1:6" x14ac:dyDescent="0.25">
      <c r="A211" s="23" t="s">
        <v>10</v>
      </c>
      <c r="B211" s="23"/>
      <c r="D211" s="58">
        <v>3500</v>
      </c>
      <c r="E211" s="79"/>
      <c r="F211" s="77">
        <v>31</v>
      </c>
    </row>
    <row r="212" spans="1:6" x14ac:dyDescent="0.25">
      <c r="A212" s="42" t="s">
        <v>5</v>
      </c>
      <c r="B212" s="42"/>
      <c r="C212" s="58">
        <v>3500</v>
      </c>
      <c r="D212" s="18"/>
      <c r="F212" s="77">
        <v>31</v>
      </c>
    </row>
    <row r="213" spans="1:6" x14ac:dyDescent="0.25">
      <c r="A213" s="14" t="s">
        <v>38</v>
      </c>
      <c r="B213" s="14"/>
      <c r="F213" s="77">
        <v>31</v>
      </c>
    </row>
    <row r="214" spans="1:6" x14ac:dyDescent="0.25">
      <c r="A214" s="23" t="s">
        <v>8</v>
      </c>
      <c r="B214" s="23"/>
      <c r="C214" s="59"/>
      <c r="D214" s="26"/>
      <c r="E214" s="58">
        <v>3500</v>
      </c>
      <c r="F214" s="77">
        <v>31</v>
      </c>
    </row>
    <row r="215" spans="1:6" x14ac:dyDescent="0.25">
      <c r="A215" s="97" t="s">
        <v>14</v>
      </c>
      <c r="B215" s="97"/>
      <c r="C215" s="58">
        <v>3500</v>
      </c>
      <c r="D215" s="18"/>
      <c r="E215" s="18"/>
      <c r="F215" s="77">
        <v>31</v>
      </c>
    </row>
    <row r="216" spans="1:6" x14ac:dyDescent="0.25">
      <c r="A216" s="122" t="s">
        <v>260</v>
      </c>
      <c r="B216" s="123"/>
      <c r="C216" s="123"/>
      <c r="D216" s="123"/>
      <c r="E216" s="123"/>
      <c r="F216" s="124"/>
    </row>
    <row r="217" spans="1:6" x14ac:dyDescent="0.25">
      <c r="A217" s="82" t="s">
        <v>35</v>
      </c>
      <c r="B217" s="82"/>
      <c r="C217" s="83" t="s">
        <v>40</v>
      </c>
      <c r="D217" s="84" t="s">
        <v>36</v>
      </c>
      <c r="E217" s="84" t="s">
        <v>37</v>
      </c>
      <c r="F217" s="82" t="s">
        <v>66</v>
      </c>
    </row>
    <row r="218" spans="1:6" x14ac:dyDescent="0.25">
      <c r="A218" s="23" t="s">
        <v>22</v>
      </c>
      <c r="B218" s="23"/>
      <c r="D218" s="58">
        <v>1000</v>
      </c>
      <c r="E218" s="79"/>
      <c r="F218" s="77">
        <v>32</v>
      </c>
    </row>
    <row r="219" spans="1:6" x14ac:dyDescent="0.25">
      <c r="A219" s="20" t="s">
        <v>226</v>
      </c>
      <c r="B219" s="42"/>
      <c r="C219" s="58">
        <v>1000</v>
      </c>
      <c r="D219" s="18"/>
      <c r="F219" s="77">
        <v>32</v>
      </c>
    </row>
    <row r="220" spans="1:6" x14ac:dyDescent="0.25">
      <c r="A220" s="14" t="s">
        <v>38</v>
      </c>
      <c r="B220" s="14"/>
      <c r="F220" s="77">
        <v>32</v>
      </c>
    </row>
    <row r="221" spans="1:6" x14ac:dyDescent="0.25">
      <c r="A221" s="23" t="s">
        <v>10</v>
      </c>
      <c r="B221" s="23"/>
      <c r="C221" s="59"/>
      <c r="D221" s="26"/>
      <c r="E221" s="58">
        <v>1000</v>
      </c>
      <c r="F221" s="77">
        <v>32</v>
      </c>
    </row>
    <row r="222" spans="1:6" x14ac:dyDescent="0.25">
      <c r="A222" s="97" t="s">
        <v>7</v>
      </c>
      <c r="B222" s="97"/>
      <c r="C222" s="58">
        <v>1000</v>
      </c>
      <c r="D222" s="18"/>
      <c r="E222" s="18"/>
      <c r="F222" s="77">
        <v>32</v>
      </c>
    </row>
    <row r="223" spans="1:6" x14ac:dyDescent="0.25">
      <c r="A223" s="122" t="s">
        <v>259</v>
      </c>
      <c r="B223" s="123"/>
      <c r="C223" s="123"/>
      <c r="D223" s="123"/>
      <c r="E223" s="123"/>
      <c r="F223" s="124"/>
    </row>
    <row r="224" spans="1:6" x14ac:dyDescent="0.25">
      <c r="A224" s="82" t="s">
        <v>35</v>
      </c>
      <c r="B224" s="82"/>
      <c r="C224" s="83" t="s">
        <v>40</v>
      </c>
      <c r="D224" s="84" t="s">
        <v>36</v>
      </c>
      <c r="E224" s="84" t="s">
        <v>37</v>
      </c>
      <c r="F224" s="82" t="s">
        <v>66</v>
      </c>
    </row>
    <row r="225" spans="1:6" x14ac:dyDescent="0.25">
      <c r="A225" s="23" t="s">
        <v>13</v>
      </c>
      <c r="B225" s="26"/>
      <c r="D225" s="98">
        <f>SUM(C226:C228)</f>
        <v>5700</v>
      </c>
      <c r="E225" s="79"/>
      <c r="F225" s="77">
        <v>33</v>
      </c>
    </row>
    <row r="226" spans="1:6" x14ac:dyDescent="0.25">
      <c r="A226" s="20" t="s">
        <v>26</v>
      </c>
      <c r="B226" s="15"/>
      <c r="C226" s="15">
        <v>3000</v>
      </c>
      <c r="F226" s="77">
        <v>33</v>
      </c>
    </row>
    <row r="227" spans="1:6" x14ac:dyDescent="0.25">
      <c r="A227" s="20" t="s">
        <v>27</v>
      </c>
      <c r="B227" s="15"/>
      <c r="C227" s="15">
        <v>900</v>
      </c>
      <c r="F227" s="77">
        <v>33</v>
      </c>
    </row>
    <row r="228" spans="1:6" x14ac:dyDescent="0.25">
      <c r="A228" s="20" t="s">
        <v>28</v>
      </c>
      <c r="B228" s="15"/>
      <c r="C228" s="15">
        <v>1800</v>
      </c>
      <c r="F228" s="77">
        <v>33</v>
      </c>
    </row>
    <row r="229" spans="1:6" x14ac:dyDescent="0.25">
      <c r="A229" s="14" t="s">
        <v>38</v>
      </c>
      <c r="F229" s="77">
        <v>33</v>
      </c>
    </row>
    <row r="230" spans="1:6" x14ac:dyDescent="0.25">
      <c r="A230" s="77" t="s">
        <v>10</v>
      </c>
      <c r="B230" s="77"/>
      <c r="C230" s="99"/>
      <c r="D230" s="79"/>
      <c r="E230" s="60">
        <v>5700</v>
      </c>
      <c r="F230" s="77">
        <v>33</v>
      </c>
    </row>
    <row r="231" spans="1:6" x14ac:dyDescent="0.25">
      <c r="A231" s="6" t="s">
        <v>7</v>
      </c>
      <c r="C231" s="60">
        <v>5700</v>
      </c>
      <c r="F231" s="77">
        <v>33</v>
      </c>
    </row>
    <row r="232" spans="1:6" x14ac:dyDescent="0.25">
      <c r="A232" s="122" t="s">
        <v>258</v>
      </c>
      <c r="B232" s="123"/>
      <c r="C232" s="123"/>
      <c r="D232" s="123"/>
      <c r="E232" s="123"/>
      <c r="F232" s="124"/>
    </row>
    <row r="233" spans="1:6" x14ac:dyDescent="0.25">
      <c r="A233" s="82" t="s">
        <v>35</v>
      </c>
      <c r="B233" s="82"/>
      <c r="C233" s="83" t="s">
        <v>40</v>
      </c>
      <c r="D233" s="84" t="s">
        <v>36</v>
      </c>
      <c r="E233" s="84" t="s">
        <v>37</v>
      </c>
      <c r="F233" s="82" t="s">
        <v>66</v>
      </c>
    </row>
    <row r="234" spans="1:6" x14ac:dyDescent="0.25">
      <c r="A234" s="23" t="s">
        <v>10</v>
      </c>
      <c r="B234" s="23"/>
      <c r="D234" s="92">
        <v>4.99</v>
      </c>
      <c r="E234" s="79"/>
      <c r="F234" s="77">
        <v>34</v>
      </c>
    </row>
    <row r="235" spans="1:6" x14ac:dyDescent="0.25">
      <c r="A235" s="42" t="s">
        <v>5</v>
      </c>
      <c r="B235" s="42"/>
      <c r="C235" s="92">
        <v>4.99</v>
      </c>
      <c r="D235" s="18"/>
      <c r="F235" s="77">
        <v>34</v>
      </c>
    </row>
    <row r="236" spans="1:6" x14ac:dyDescent="0.25">
      <c r="A236" s="14" t="s">
        <v>38</v>
      </c>
      <c r="B236" s="14"/>
      <c r="F236" s="77">
        <v>34</v>
      </c>
    </row>
    <row r="237" spans="1:6" x14ac:dyDescent="0.25">
      <c r="A237" s="23" t="s">
        <v>19</v>
      </c>
      <c r="B237" s="23"/>
      <c r="C237" s="59"/>
      <c r="D237" s="26"/>
      <c r="E237" s="92">
        <v>4.99</v>
      </c>
      <c r="F237" s="77">
        <v>34</v>
      </c>
    </row>
    <row r="238" spans="1:6" x14ac:dyDescent="0.25">
      <c r="A238" s="42" t="s">
        <v>20</v>
      </c>
      <c r="B238" s="42"/>
      <c r="C238" s="92">
        <v>4.99</v>
      </c>
      <c r="D238" s="93"/>
      <c r="E238" s="15"/>
      <c r="F238" s="77">
        <v>34</v>
      </c>
    </row>
    <row r="239" spans="1:6" x14ac:dyDescent="0.25">
      <c r="A239" s="121" t="s">
        <v>249</v>
      </c>
      <c r="B239" s="121"/>
      <c r="C239" s="121"/>
      <c r="D239" s="121"/>
      <c r="E239" s="121"/>
      <c r="F239" s="121"/>
    </row>
    <row r="240" spans="1:6" x14ac:dyDescent="0.25">
      <c r="A240" s="82" t="s">
        <v>35</v>
      </c>
      <c r="B240" s="82"/>
      <c r="C240" s="83" t="s">
        <v>40</v>
      </c>
      <c r="D240" s="84" t="s">
        <v>36</v>
      </c>
      <c r="E240" s="84" t="s">
        <v>37</v>
      </c>
      <c r="F240" s="82" t="s">
        <v>66</v>
      </c>
    </row>
    <row r="241" spans="1:6" x14ac:dyDescent="0.25">
      <c r="A241" s="23" t="s">
        <v>22</v>
      </c>
      <c r="B241" s="23"/>
      <c r="D241" s="58">
        <v>1000</v>
      </c>
      <c r="E241" s="79"/>
      <c r="F241" s="77">
        <v>35</v>
      </c>
    </row>
    <row r="242" spans="1:6" x14ac:dyDescent="0.25">
      <c r="A242" s="20" t="s">
        <v>23</v>
      </c>
      <c r="B242" s="42"/>
      <c r="C242" s="58">
        <v>1000</v>
      </c>
      <c r="D242" s="18"/>
      <c r="F242" s="77">
        <v>35</v>
      </c>
    </row>
    <row r="243" spans="1:6" x14ac:dyDescent="0.25">
      <c r="A243" s="14" t="s">
        <v>38</v>
      </c>
      <c r="B243" s="14"/>
      <c r="F243" s="77">
        <v>35</v>
      </c>
    </row>
    <row r="244" spans="1:6" x14ac:dyDescent="0.25">
      <c r="A244" s="23" t="s">
        <v>10</v>
      </c>
      <c r="B244" s="23"/>
      <c r="C244" s="59"/>
      <c r="D244" s="26"/>
      <c r="E244" s="58">
        <v>1000</v>
      </c>
      <c r="F244" s="77">
        <v>35</v>
      </c>
    </row>
    <row r="245" spans="1:6" x14ac:dyDescent="0.25">
      <c r="A245" s="97" t="s">
        <v>6</v>
      </c>
      <c r="B245" s="97"/>
      <c r="C245" s="58">
        <v>1000</v>
      </c>
      <c r="D245" s="18"/>
      <c r="E245" s="18"/>
      <c r="F245" s="77">
        <v>35</v>
      </c>
    </row>
    <row r="246" spans="1:6" x14ac:dyDescent="0.25">
      <c r="A246" s="122" t="s">
        <v>257</v>
      </c>
      <c r="B246" s="123"/>
      <c r="C246" s="123"/>
      <c r="D246" s="123"/>
      <c r="E246" s="123"/>
      <c r="F246" s="124"/>
    </row>
    <row r="247" spans="1:6" x14ac:dyDescent="0.25">
      <c r="A247" s="82" t="s">
        <v>35</v>
      </c>
      <c r="B247" s="82"/>
      <c r="C247" s="83" t="s">
        <v>40</v>
      </c>
      <c r="D247" s="84" t="s">
        <v>36</v>
      </c>
      <c r="E247" s="84" t="s">
        <v>37</v>
      </c>
      <c r="F247" s="82" t="s">
        <v>66</v>
      </c>
    </row>
    <row r="248" spans="1:6" x14ac:dyDescent="0.25">
      <c r="A248" s="23" t="s">
        <v>22</v>
      </c>
      <c r="B248" s="23"/>
      <c r="D248" s="58">
        <v>3000</v>
      </c>
      <c r="E248" s="79"/>
      <c r="F248" s="77">
        <v>36</v>
      </c>
    </row>
    <row r="249" spans="1:6" x14ac:dyDescent="0.25">
      <c r="A249" s="42" t="s">
        <v>43</v>
      </c>
      <c r="B249" s="102"/>
      <c r="C249" s="93">
        <v>1150</v>
      </c>
      <c r="D249" s="102"/>
      <c r="E249" s="42"/>
      <c r="F249" s="77">
        <v>36</v>
      </c>
    </row>
    <row r="250" spans="1:6" x14ac:dyDescent="0.25">
      <c r="A250" s="42" t="s">
        <v>23</v>
      </c>
      <c r="B250" s="102"/>
      <c r="C250" s="93">
        <v>1565</v>
      </c>
      <c r="D250" s="102"/>
      <c r="E250" s="42"/>
      <c r="F250" s="77">
        <v>36</v>
      </c>
    </row>
    <row r="251" spans="1:6" x14ac:dyDescent="0.25">
      <c r="A251" s="42" t="s">
        <v>204</v>
      </c>
      <c r="B251" s="102"/>
      <c r="C251" s="93">
        <v>285</v>
      </c>
      <c r="D251" s="102"/>
      <c r="E251" s="42"/>
      <c r="F251" s="77">
        <v>36</v>
      </c>
    </row>
    <row r="252" spans="1:6" x14ac:dyDescent="0.25">
      <c r="A252" s="14" t="s">
        <v>38</v>
      </c>
      <c r="B252" s="14"/>
      <c r="F252" s="77">
        <v>36</v>
      </c>
    </row>
    <row r="253" spans="1:6" x14ac:dyDescent="0.25">
      <c r="A253" s="23" t="s">
        <v>10</v>
      </c>
      <c r="B253" s="23"/>
      <c r="C253" s="59"/>
      <c r="D253" s="26"/>
      <c r="E253" s="58">
        <v>3000</v>
      </c>
      <c r="F253" s="77">
        <v>36</v>
      </c>
    </row>
    <row r="254" spans="1:6" x14ac:dyDescent="0.25">
      <c r="A254" s="97" t="s">
        <v>6</v>
      </c>
      <c r="B254" s="97"/>
      <c r="C254" s="58">
        <v>3000</v>
      </c>
      <c r="D254" s="18"/>
      <c r="E254" s="18"/>
      <c r="F254" s="77">
        <v>36</v>
      </c>
    </row>
    <row r="255" spans="1:6" x14ac:dyDescent="0.25">
      <c r="A255" s="122" t="s">
        <v>256</v>
      </c>
      <c r="B255" s="123"/>
      <c r="C255" s="123"/>
      <c r="D255" s="123"/>
      <c r="E255" s="123"/>
      <c r="F255" s="124"/>
    </row>
    <row r="256" spans="1:6" x14ac:dyDescent="0.25">
      <c r="A256" s="82" t="s">
        <v>35</v>
      </c>
      <c r="B256" s="82"/>
      <c r="C256" s="83" t="s">
        <v>40</v>
      </c>
      <c r="D256" s="84" t="s">
        <v>36</v>
      </c>
      <c r="E256" s="84" t="s">
        <v>37</v>
      </c>
      <c r="F256" s="82" t="s">
        <v>66</v>
      </c>
    </row>
    <row r="257" spans="1:6" x14ac:dyDescent="0.25">
      <c r="A257" s="110" t="s">
        <v>41</v>
      </c>
      <c r="B257" s="106"/>
      <c r="C257" s="107"/>
      <c r="D257" s="108">
        <v>23889.03</v>
      </c>
      <c r="E257" s="108"/>
      <c r="F257" s="95">
        <v>37</v>
      </c>
    </row>
    <row r="258" spans="1:6" x14ac:dyDescent="0.25">
      <c r="A258" s="25" t="s">
        <v>18</v>
      </c>
      <c r="B258" s="103"/>
      <c r="C258" s="109">
        <v>23889.03</v>
      </c>
      <c r="D258" s="105"/>
      <c r="E258" s="105"/>
      <c r="F258" s="77">
        <v>37</v>
      </c>
    </row>
    <row r="259" spans="1:6" x14ac:dyDescent="0.25">
      <c r="A259" s="14" t="s">
        <v>38</v>
      </c>
      <c r="B259" s="103"/>
      <c r="C259" s="104"/>
      <c r="D259" s="105"/>
      <c r="E259" s="105"/>
      <c r="F259" s="77">
        <v>37</v>
      </c>
    </row>
    <row r="260" spans="1:6" x14ac:dyDescent="0.25">
      <c r="A260" s="23" t="s">
        <v>22</v>
      </c>
      <c r="B260" s="23"/>
      <c r="E260" s="57">
        <f>SUM(C261:C266)</f>
        <v>23889.03</v>
      </c>
      <c r="F260" s="77">
        <v>37</v>
      </c>
    </row>
    <row r="261" spans="1:6" x14ac:dyDescent="0.25">
      <c r="A261" s="20" t="s">
        <v>204</v>
      </c>
      <c r="B261" s="11"/>
      <c r="C261" s="11">
        <v>1285</v>
      </c>
      <c r="F261" s="77">
        <v>37</v>
      </c>
    </row>
    <row r="262" spans="1:6" x14ac:dyDescent="0.25">
      <c r="A262" s="20" t="s">
        <v>42</v>
      </c>
      <c r="B262" s="11"/>
      <c r="C262" s="11">
        <v>2700</v>
      </c>
      <c r="F262" s="77">
        <v>37</v>
      </c>
    </row>
    <row r="263" spans="1:6" x14ac:dyDescent="0.25">
      <c r="A263" s="20" t="s">
        <v>23</v>
      </c>
      <c r="B263" s="11"/>
      <c r="C263" s="11">
        <v>12807.56</v>
      </c>
      <c r="F263" s="77">
        <v>37</v>
      </c>
    </row>
    <row r="264" spans="1:6" x14ac:dyDescent="0.25">
      <c r="A264" s="20" t="s">
        <v>76</v>
      </c>
      <c r="B264" s="11"/>
      <c r="C264" s="11">
        <v>3740</v>
      </c>
      <c r="F264" s="77">
        <v>37</v>
      </c>
    </row>
    <row r="265" spans="1:6" x14ac:dyDescent="0.25">
      <c r="A265" s="20" t="s">
        <v>43</v>
      </c>
      <c r="B265" s="11"/>
      <c r="C265" s="11">
        <v>2356.4700000000003</v>
      </c>
      <c r="F265" s="77">
        <v>37</v>
      </c>
    </row>
    <row r="266" spans="1:6" x14ac:dyDescent="0.25">
      <c r="A266" s="20" t="s">
        <v>226</v>
      </c>
      <c r="B266" s="11"/>
      <c r="C266" s="11">
        <v>1000</v>
      </c>
      <c r="F266" s="77">
        <v>37</v>
      </c>
    </row>
    <row r="267" spans="1:6" x14ac:dyDescent="0.25">
      <c r="A267" s="122" t="s">
        <v>263</v>
      </c>
      <c r="B267" s="123"/>
      <c r="C267" s="123"/>
      <c r="D267" s="123"/>
      <c r="E267" s="123"/>
      <c r="F267" s="124"/>
    </row>
    <row r="268" spans="1:6" x14ac:dyDescent="0.25">
      <c r="A268" s="82" t="s">
        <v>35</v>
      </c>
      <c r="B268" s="82"/>
      <c r="C268" s="83" t="s">
        <v>40</v>
      </c>
      <c r="D268" s="84" t="s">
        <v>36</v>
      </c>
      <c r="E268" s="84" t="s">
        <v>37</v>
      </c>
      <c r="F268" s="82" t="s">
        <v>66</v>
      </c>
    </row>
    <row r="269" spans="1:6" x14ac:dyDescent="0.25">
      <c r="A269" s="110" t="s">
        <v>19</v>
      </c>
      <c r="B269" s="106"/>
      <c r="C269" s="107"/>
      <c r="D269" s="108">
        <f>SUM(C270:C272)</f>
        <v>76753.66</v>
      </c>
      <c r="E269" s="108"/>
      <c r="F269" s="95">
        <v>38</v>
      </c>
    </row>
    <row r="270" spans="1:6" x14ac:dyDescent="0.25">
      <c r="A270" s="25" t="s">
        <v>45</v>
      </c>
      <c r="B270" s="11"/>
      <c r="C270" s="11">
        <v>62468.160000000003</v>
      </c>
      <c r="F270" s="95">
        <v>38</v>
      </c>
    </row>
    <row r="271" spans="1:6" x14ac:dyDescent="0.25">
      <c r="A271" s="25" t="s">
        <v>47</v>
      </c>
      <c r="B271" s="11"/>
      <c r="C271" s="11">
        <v>215.62</v>
      </c>
      <c r="F271" s="95">
        <v>38</v>
      </c>
    </row>
    <row r="272" spans="1:6" x14ac:dyDescent="0.25">
      <c r="A272" s="25" t="s">
        <v>20</v>
      </c>
      <c r="B272" s="11"/>
      <c r="C272" s="11">
        <v>14069.88</v>
      </c>
      <c r="F272" s="95">
        <v>38</v>
      </c>
    </row>
    <row r="273" spans="1:6" x14ac:dyDescent="0.25">
      <c r="A273" s="14" t="s">
        <v>38</v>
      </c>
      <c r="F273" s="95">
        <v>38</v>
      </c>
    </row>
    <row r="274" spans="1:6" x14ac:dyDescent="0.25">
      <c r="A274" s="110" t="s">
        <v>41</v>
      </c>
      <c r="E274" s="108">
        <v>76753.66</v>
      </c>
      <c r="F274" s="95">
        <v>38</v>
      </c>
    </row>
    <row r="275" spans="1:6" x14ac:dyDescent="0.25">
      <c r="A275" s="25" t="s">
        <v>18</v>
      </c>
      <c r="C275" s="111">
        <v>76753.66</v>
      </c>
      <c r="F275" s="95">
        <v>38</v>
      </c>
    </row>
    <row r="276" spans="1:6" x14ac:dyDescent="0.25">
      <c r="A276" s="122" t="s">
        <v>269</v>
      </c>
      <c r="B276" s="123"/>
      <c r="C276" s="123"/>
      <c r="D276" s="123"/>
      <c r="E276" s="123"/>
      <c r="F276" s="124"/>
    </row>
    <row r="277" spans="1:6" x14ac:dyDescent="0.25">
      <c r="A277" s="82" t="s">
        <v>35</v>
      </c>
      <c r="B277" s="82"/>
      <c r="C277" s="83" t="s">
        <v>40</v>
      </c>
      <c r="D277" s="84" t="s">
        <v>36</v>
      </c>
      <c r="E277" s="84" t="s">
        <v>37</v>
      </c>
      <c r="F277" s="82" t="s">
        <v>66</v>
      </c>
    </row>
    <row r="278" spans="1:6" x14ac:dyDescent="0.25">
      <c r="A278" s="23" t="s">
        <v>22</v>
      </c>
      <c r="B278" s="23"/>
      <c r="D278" s="58">
        <v>1409.82</v>
      </c>
      <c r="E278" s="79"/>
      <c r="F278" s="77">
        <v>39</v>
      </c>
    </row>
    <row r="279" spans="1:6" x14ac:dyDescent="0.25">
      <c r="A279" s="42" t="s">
        <v>76</v>
      </c>
      <c r="B279" s="23"/>
      <c r="C279" s="60">
        <v>600</v>
      </c>
      <c r="D279" s="58"/>
      <c r="E279" s="79"/>
      <c r="F279" s="77">
        <v>39</v>
      </c>
    </row>
    <row r="280" spans="1:6" x14ac:dyDescent="0.25">
      <c r="A280" s="20" t="s">
        <v>23</v>
      </c>
      <c r="B280" s="42"/>
      <c r="C280" s="58">
        <v>809.82</v>
      </c>
      <c r="D280" s="18"/>
      <c r="F280" s="77">
        <v>39</v>
      </c>
    </row>
    <row r="281" spans="1:6" x14ac:dyDescent="0.25">
      <c r="A281" s="14" t="s">
        <v>38</v>
      </c>
      <c r="B281" s="14"/>
      <c r="F281" s="77">
        <v>39</v>
      </c>
    </row>
    <row r="282" spans="1:6" x14ac:dyDescent="0.25">
      <c r="A282" s="23" t="s">
        <v>10</v>
      </c>
      <c r="B282" s="23"/>
      <c r="C282" s="59"/>
      <c r="D282" s="26"/>
      <c r="E282" s="58">
        <v>1409.82</v>
      </c>
      <c r="F282" s="77">
        <v>39</v>
      </c>
    </row>
    <row r="283" spans="1:6" x14ac:dyDescent="0.25">
      <c r="A283" s="97" t="s">
        <v>6</v>
      </c>
      <c r="B283" s="97"/>
      <c r="C283" s="58">
        <v>1409.82</v>
      </c>
      <c r="D283" s="18"/>
      <c r="E283" s="18"/>
      <c r="F283" s="77">
        <v>39</v>
      </c>
    </row>
    <row r="284" spans="1:6" x14ac:dyDescent="0.25">
      <c r="A284" s="122" t="s">
        <v>271</v>
      </c>
      <c r="B284" s="123"/>
      <c r="C284" s="123"/>
      <c r="D284" s="123"/>
      <c r="E284" s="123"/>
      <c r="F284" s="124"/>
    </row>
    <row r="285" spans="1:6" x14ac:dyDescent="0.25">
      <c r="A285" s="82" t="s">
        <v>35</v>
      </c>
      <c r="B285" s="82"/>
      <c r="C285" s="83" t="s">
        <v>40</v>
      </c>
      <c r="D285" s="84" t="s">
        <v>36</v>
      </c>
      <c r="E285" s="84" t="s">
        <v>37</v>
      </c>
      <c r="F285" s="82" t="s">
        <v>66</v>
      </c>
    </row>
    <row r="286" spans="1:6" x14ac:dyDescent="0.25">
      <c r="A286" s="23" t="s">
        <v>10</v>
      </c>
      <c r="B286" s="23"/>
      <c r="D286" s="92">
        <v>4500</v>
      </c>
      <c r="E286" s="79"/>
      <c r="F286" s="77">
        <v>40</v>
      </c>
    </row>
    <row r="287" spans="1:6" x14ac:dyDescent="0.25">
      <c r="A287" s="42" t="s">
        <v>5</v>
      </c>
      <c r="B287" s="42"/>
      <c r="C287" s="92">
        <v>4500</v>
      </c>
      <c r="D287" s="18"/>
      <c r="F287" s="77">
        <v>40</v>
      </c>
    </row>
    <row r="288" spans="1:6" x14ac:dyDescent="0.25">
      <c r="A288" s="14" t="s">
        <v>38</v>
      </c>
      <c r="B288" s="14"/>
      <c r="F288" s="77">
        <v>40</v>
      </c>
    </row>
    <row r="289" spans="1:6" x14ac:dyDescent="0.25">
      <c r="A289" s="23" t="s">
        <v>19</v>
      </c>
      <c r="B289" s="23"/>
      <c r="C289" s="59"/>
      <c r="D289" s="26"/>
      <c r="E289" s="92">
        <v>4500</v>
      </c>
      <c r="F289" s="77">
        <v>40</v>
      </c>
    </row>
    <row r="290" spans="1:6" x14ac:dyDescent="0.25">
      <c r="A290" s="42" t="s">
        <v>20</v>
      </c>
      <c r="B290" s="42"/>
      <c r="C290" s="92">
        <v>4500</v>
      </c>
      <c r="D290" s="93"/>
      <c r="E290" s="15"/>
      <c r="F290" s="77">
        <v>40</v>
      </c>
    </row>
    <row r="291" spans="1:6" x14ac:dyDescent="0.25">
      <c r="A291" s="121" t="s">
        <v>270</v>
      </c>
      <c r="B291" s="121"/>
      <c r="C291" s="121"/>
      <c r="D291" s="121"/>
      <c r="E291" s="121"/>
      <c r="F291" s="121"/>
    </row>
    <row r="292" spans="1:6" x14ac:dyDescent="0.25">
      <c r="A292" s="82" t="s">
        <v>35</v>
      </c>
      <c r="B292" s="82"/>
      <c r="C292" s="83" t="s">
        <v>40</v>
      </c>
      <c r="D292" s="84" t="s">
        <v>36</v>
      </c>
      <c r="E292" s="84" t="s">
        <v>37</v>
      </c>
      <c r="F292" s="82" t="s">
        <v>66</v>
      </c>
    </row>
    <row r="293" spans="1:6" x14ac:dyDescent="0.25">
      <c r="A293" s="23" t="s">
        <v>22</v>
      </c>
      <c r="B293" s="23"/>
      <c r="D293" s="58">
        <v>500</v>
      </c>
      <c r="E293" s="79"/>
      <c r="F293" s="77">
        <v>41</v>
      </c>
    </row>
    <row r="294" spans="1:6" x14ac:dyDescent="0.25">
      <c r="A294" s="20" t="s">
        <v>204</v>
      </c>
      <c r="B294" s="42"/>
      <c r="C294" s="58">
        <v>500</v>
      </c>
      <c r="D294" s="18"/>
      <c r="F294" s="77">
        <v>41</v>
      </c>
    </row>
    <row r="295" spans="1:6" x14ac:dyDescent="0.25">
      <c r="A295" s="14" t="s">
        <v>38</v>
      </c>
      <c r="B295" s="14"/>
      <c r="F295" s="77">
        <v>41</v>
      </c>
    </row>
    <row r="296" spans="1:6" x14ac:dyDescent="0.25">
      <c r="A296" s="23" t="s">
        <v>10</v>
      </c>
      <c r="B296" s="23"/>
      <c r="C296" s="59"/>
      <c r="D296" s="26"/>
      <c r="E296" s="58">
        <v>500</v>
      </c>
      <c r="F296" s="77">
        <v>41</v>
      </c>
    </row>
    <row r="297" spans="1:6" x14ac:dyDescent="0.25">
      <c r="A297" s="97" t="s">
        <v>7</v>
      </c>
      <c r="B297" s="97"/>
      <c r="C297" s="58">
        <v>500</v>
      </c>
      <c r="D297" s="18"/>
      <c r="E297" s="18"/>
      <c r="F297" s="77">
        <v>41</v>
      </c>
    </row>
    <row r="298" spans="1:6" x14ac:dyDescent="0.25">
      <c r="A298" s="122" t="s">
        <v>272</v>
      </c>
      <c r="B298" s="123"/>
      <c r="C298" s="123"/>
      <c r="D298" s="123"/>
      <c r="E298" s="123"/>
      <c r="F298" s="124"/>
    </row>
    <row r="299" spans="1:6" x14ac:dyDescent="0.25">
      <c r="A299" s="82" t="s">
        <v>35</v>
      </c>
      <c r="B299" s="82"/>
      <c r="C299" s="83" t="s">
        <v>40</v>
      </c>
      <c r="D299" s="84" t="s">
        <v>36</v>
      </c>
      <c r="E299" s="84" t="s">
        <v>37</v>
      </c>
      <c r="F299" s="82" t="s">
        <v>66</v>
      </c>
    </row>
    <row r="300" spans="1:6" x14ac:dyDescent="0.25">
      <c r="A300" s="23" t="s">
        <v>10</v>
      </c>
      <c r="B300" s="23"/>
      <c r="D300" s="58">
        <v>1300</v>
      </c>
      <c r="E300" s="79"/>
      <c r="F300" s="77">
        <v>42</v>
      </c>
    </row>
    <row r="301" spans="1:6" x14ac:dyDescent="0.25">
      <c r="A301" s="20" t="s">
        <v>6</v>
      </c>
      <c r="B301" s="42"/>
      <c r="C301" s="58">
        <v>1300</v>
      </c>
      <c r="D301" s="18"/>
      <c r="F301" s="77">
        <v>42</v>
      </c>
    </row>
    <row r="302" spans="1:6" x14ac:dyDescent="0.25">
      <c r="A302" s="14" t="s">
        <v>38</v>
      </c>
      <c r="B302" s="14"/>
      <c r="F302" s="77">
        <v>42</v>
      </c>
    </row>
    <row r="303" spans="1:6" x14ac:dyDescent="0.25">
      <c r="A303" s="23" t="s">
        <v>10</v>
      </c>
      <c r="B303" s="23"/>
      <c r="C303" s="59"/>
      <c r="D303" s="26"/>
      <c r="E303" s="58">
        <v>1300</v>
      </c>
      <c r="F303" s="77">
        <v>42</v>
      </c>
    </row>
    <row r="304" spans="1:6" x14ac:dyDescent="0.25">
      <c r="A304" s="97" t="s">
        <v>7</v>
      </c>
      <c r="B304" s="97"/>
      <c r="C304" s="58">
        <v>1300</v>
      </c>
      <c r="D304" s="18"/>
      <c r="E304" s="18"/>
      <c r="F304" s="77">
        <v>42</v>
      </c>
    </row>
    <row r="305" spans="1:6" x14ac:dyDescent="0.25">
      <c r="A305" s="122" t="s">
        <v>272</v>
      </c>
      <c r="B305" s="123"/>
      <c r="C305" s="123"/>
      <c r="D305" s="123"/>
      <c r="E305" s="123"/>
      <c r="F305" s="124"/>
    </row>
  </sheetData>
  <mergeCells count="40">
    <mergeCell ref="A298:F298"/>
    <mergeCell ref="A305:F305"/>
    <mergeCell ref="A223:F223"/>
    <mergeCell ref="A232:F232"/>
    <mergeCell ref="A239:F239"/>
    <mergeCell ref="A246:F246"/>
    <mergeCell ref="A255:F255"/>
    <mergeCell ref="A267:F267"/>
    <mergeCell ref="A9:F9"/>
    <mergeCell ref="A20:F20"/>
    <mergeCell ref="A30:F30"/>
    <mergeCell ref="A44:F44"/>
    <mergeCell ref="A135:F135"/>
    <mergeCell ref="A107:F107"/>
    <mergeCell ref="A114:F114"/>
    <mergeCell ref="A121:F121"/>
    <mergeCell ref="A128:F128"/>
    <mergeCell ref="A58:F58"/>
    <mergeCell ref="A65:F65"/>
    <mergeCell ref="A72:F72"/>
    <mergeCell ref="A51:F51"/>
    <mergeCell ref="A37:F37"/>
    <mergeCell ref="A79:F79"/>
    <mergeCell ref="A86:F86"/>
    <mergeCell ref="A93:F93"/>
    <mergeCell ref="A100:F100"/>
    <mergeCell ref="A276:F276"/>
    <mergeCell ref="A284:F284"/>
    <mergeCell ref="A291:F291"/>
    <mergeCell ref="A144:F144"/>
    <mergeCell ref="A172:F172"/>
    <mergeCell ref="A165:F165"/>
    <mergeCell ref="A187:F187"/>
    <mergeCell ref="A179:F179"/>
    <mergeCell ref="A158:F158"/>
    <mergeCell ref="A151:F151"/>
    <mergeCell ref="A194:F194"/>
    <mergeCell ref="A201:F201"/>
    <mergeCell ref="A209:F209"/>
    <mergeCell ref="A216:F2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62"/>
  <sheetViews>
    <sheetView showGridLines="0" tabSelected="1" topLeftCell="B3" workbookViewId="0">
      <selection activeCell="C25" sqref="C25"/>
    </sheetView>
  </sheetViews>
  <sheetFormatPr defaultRowHeight="15" x14ac:dyDescent="0.25"/>
  <cols>
    <col min="1" max="1" width="6.140625" style="41" bestFit="1" customWidth="1"/>
    <col min="2" max="2" width="29" style="41" bestFit="1" customWidth="1"/>
    <col min="3" max="3" width="30" style="43" bestFit="1" customWidth="1"/>
    <col min="4" max="4" width="9.85546875" style="87" customWidth="1"/>
    <col min="5" max="5" width="9.140625" style="37"/>
    <col min="6" max="6" width="22.7109375" customWidth="1"/>
    <col min="9" max="9" width="6.140625" style="41" bestFit="1" customWidth="1"/>
    <col min="10" max="10" width="24" style="41" bestFit="1" customWidth="1"/>
    <col min="11" max="11" width="30" style="43" bestFit="1" customWidth="1"/>
    <col min="12" max="12" width="7.5703125" style="43" bestFit="1" customWidth="1"/>
  </cols>
  <sheetData>
    <row r="1" spans="1:12" ht="15" customHeight="1" x14ac:dyDescent="0.25">
      <c r="A1" s="125" t="s">
        <v>48</v>
      </c>
      <c r="B1" s="125"/>
      <c r="C1" s="125"/>
      <c r="D1" s="125"/>
      <c r="E1"/>
      <c r="F1" s="127" t="s">
        <v>59</v>
      </c>
      <c r="G1" s="127"/>
      <c r="I1" s="125" t="s">
        <v>167</v>
      </c>
      <c r="J1" s="125"/>
      <c r="K1" s="125"/>
      <c r="L1" s="125"/>
    </row>
    <row r="2" spans="1:12" ht="15" customHeight="1" x14ac:dyDescent="0.25">
      <c r="A2" s="125"/>
      <c r="B2" s="126"/>
      <c r="C2" s="125"/>
      <c r="D2" s="125"/>
      <c r="F2" s="127"/>
      <c r="G2" s="127"/>
      <c r="I2" s="125"/>
      <c r="J2" s="126"/>
      <c r="K2" s="125"/>
      <c r="L2" s="125"/>
    </row>
    <row r="3" spans="1:12" x14ac:dyDescent="0.25">
      <c r="A3" s="39" t="s">
        <v>51</v>
      </c>
      <c r="B3" s="39" t="s">
        <v>50</v>
      </c>
      <c r="C3" s="40" t="s">
        <v>49</v>
      </c>
      <c r="D3" s="96" t="s">
        <v>52</v>
      </c>
      <c r="F3" s="28" t="s">
        <v>53</v>
      </c>
      <c r="G3" s="28" t="s">
        <v>52</v>
      </c>
      <c r="I3" s="39" t="s">
        <v>51</v>
      </c>
      <c r="J3" s="39" t="s">
        <v>50</v>
      </c>
      <c r="K3" s="40" t="s">
        <v>49</v>
      </c>
      <c r="L3" s="40" t="s">
        <v>52</v>
      </c>
    </row>
    <row r="4" spans="1:12" x14ac:dyDescent="0.25">
      <c r="A4" s="41" t="s">
        <v>158</v>
      </c>
      <c r="B4" s="41" t="s">
        <v>65</v>
      </c>
      <c r="C4" s="42" t="s">
        <v>138</v>
      </c>
      <c r="D4" s="87">
        <v>210</v>
      </c>
      <c r="F4" s="30" t="s">
        <v>54</v>
      </c>
      <c r="G4" s="88">
        <v>3000</v>
      </c>
      <c r="I4" s="41" t="s">
        <v>62</v>
      </c>
      <c r="J4" s="41" t="s">
        <v>61</v>
      </c>
      <c r="K4" s="42" t="s">
        <v>43</v>
      </c>
      <c r="L4" s="43">
        <v>10</v>
      </c>
    </row>
    <row r="5" spans="1:12" x14ac:dyDescent="0.25">
      <c r="A5" s="41" t="s">
        <v>187</v>
      </c>
      <c r="B5" s="41" t="s">
        <v>273</v>
      </c>
      <c r="C5" s="20" t="s">
        <v>136</v>
      </c>
      <c r="D5" s="87">
        <v>60</v>
      </c>
      <c r="F5" s="30" t="s">
        <v>57</v>
      </c>
      <c r="G5" s="88">
        <f>SUM(D4:D499)</f>
        <v>2124.7799999999997</v>
      </c>
      <c r="I5" s="41" t="s">
        <v>63</v>
      </c>
      <c r="J5" s="41" t="s">
        <v>65</v>
      </c>
      <c r="K5" s="42" t="s">
        <v>23</v>
      </c>
      <c r="L5" s="43">
        <v>190</v>
      </c>
    </row>
    <row r="6" spans="1:12" x14ac:dyDescent="0.25">
      <c r="B6" s="41" t="s">
        <v>274</v>
      </c>
      <c r="C6" s="20" t="s">
        <v>136</v>
      </c>
      <c r="D6" s="87">
        <v>100</v>
      </c>
      <c r="F6" s="30" t="s">
        <v>55</v>
      </c>
      <c r="G6" s="88">
        <f>G4-G5</f>
        <v>875.22000000000025</v>
      </c>
      <c r="J6" s="41" t="s">
        <v>64</v>
      </c>
      <c r="K6" s="42" t="s">
        <v>43</v>
      </c>
      <c r="L6" s="43">
        <v>10</v>
      </c>
    </row>
    <row r="7" spans="1:12" x14ac:dyDescent="0.25">
      <c r="A7" s="41" t="s">
        <v>190</v>
      </c>
      <c r="B7" s="41" t="s">
        <v>65</v>
      </c>
      <c r="C7" s="20" t="s">
        <v>138</v>
      </c>
      <c r="D7" s="87">
        <v>207.78</v>
      </c>
      <c r="F7" s="30" t="s">
        <v>58</v>
      </c>
      <c r="G7" s="31">
        <f>G5/G4</f>
        <v>0.70825999999999989</v>
      </c>
      <c r="J7" s="41" t="s">
        <v>67</v>
      </c>
      <c r="K7" s="42" t="s">
        <v>23</v>
      </c>
      <c r="L7" s="43">
        <v>100</v>
      </c>
    </row>
    <row r="8" spans="1:12" x14ac:dyDescent="0.25">
      <c r="B8" s="41" t="s">
        <v>65</v>
      </c>
      <c r="C8" s="42" t="s">
        <v>138</v>
      </c>
      <c r="D8" s="87">
        <v>125</v>
      </c>
      <c r="F8" s="30" t="s">
        <v>60</v>
      </c>
      <c r="G8" s="88">
        <f>G4*10/100</f>
        <v>300</v>
      </c>
      <c r="I8" s="41" t="s">
        <v>73</v>
      </c>
      <c r="J8" s="41" t="s">
        <v>74</v>
      </c>
      <c r="K8" s="20" t="s">
        <v>23</v>
      </c>
      <c r="L8" s="43">
        <v>75</v>
      </c>
    </row>
    <row r="9" spans="1:12" x14ac:dyDescent="0.25">
      <c r="B9" s="41" t="s">
        <v>153</v>
      </c>
      <c r="C9" s="20" t="s">
        <v>136</v>
      </c>
      <c r="D9" s="87">
        <v>30</v>
      </c>
      <c r="J9" s="41" t="s">
        <v>77</v>
      </c>
      <c r="K9" s="20" t="s">
        <v>76</v>
      </c>
      <c r="L9" s="43">
        <v>150</v>
      </c>
    </row>
    <row r="10" spans="1:12" x14ac:dyDescent="0.25">
      <c r="A10" s="41" t="s">
        <v>192</v>
      </c>
      <c r="B10" s="41" t="s">
        <v>214</v>
      </c>
      <c r="C10" s="20" t="s">
        <v>138</v>
      </c>
      <c r="D10" s="87">
        <v>100</v>
      </c>
      <c r="F10" s="81" t="s">
        <v>43</v>
      </c>
      <c r="G10" s="12">
        <f>SUMIF(C4:C503,"otros gastos",D4:D503)</f>
        <v>730</v>
      </c>
      <c r="J10" s="41" t="s">
        <v>75</v>
      </c>
      <c r="K10" s="20" t="s">
        <v>43</v>
      </c>
      <c r="L10" s="43">
        <v>25</v>
      </c>
    </row>
    <row r="11" spans="1:12" x14ac:dyDescent="0.25">
      <c r="B11" s="41" t="s">
        <v>275</v>
      </c>
      <c r="C11" s="20" t="s">
        <v>138</v>
      </c>
      <c r="D11" s="87">
        <v>100</v>
      </c>
      <c r="F11" s="81" t="s">
        <v>23</v>
      </c>
      <c r="G11" s="12">
        <f>SUMIF(C3:C503,"Hogar",D3:D503)</f>
        <v>1394.78</v>
      </c>
      <c r="I11" s="41" t="s">
        <v>84</v>
      </c>
      <c r="J11" s="41" t="s">
        <v>85</v>
      </c>
      <c r="K11" s="20" t="s">
        <v>43</v>
      </c>
      <c r="L11" s="43">
        <v>100</v>
      </c>
    </row>
    <row r="12" spans="1:12" x14ac:dyDescent="0.25">
      <c r="A12" s="41" t="s">
        <v>198</v>
      </c>
      <c r="B12" s="41" t="s">
        <v>214</v>
      </c>
      <c r="C12" s="20" t="s">
        <v>138</v>
      </c>
      <c r="D12" s="87">
        <v>49</v>
      </c>
      <c r="F12" s="81" t="s">
        <v>204</v>
      </c>
      <c r="G12" s="12">
        <f>SUMIF(C4:C504,"Ropa y cosmetico",D4:D504)</f>
        <v>0</v>
      </c>
      <c r="J12" s="41" t="s">
        <v>86</v>
      </c>
      <c r="K12" s="20" t="s">
        <v>43</v>
      </c>
      <c r="L12" s="43">
        <v>65</v>
      </c>
    </row>
    <row r="13" spans="1:12" x14ac:dyDescent="0.25">
      <c r="B13" s="41" t="s">
        <v>276</v>
      </c>
      <c r="C13" s="20" t="s">
        <v>136</v>
      </c>
      <c r="D13" s="87">
        <v>80</v>
      </c>
      <c r="F13" s="81" t="s">
        <v>226</v>
      </c>
      <c r="G13" s="12">
        <f>SUMIF(C3:C504,"Medicina y consulta",D3:D504)</f>
        <v>0</v>
      </c>
      <c r="I13" s="41" t="s">
        <v>132</v>
      </c>
      <c r="J13" s="41" t="s">
        <v>65</v>
      </c>
      <c r="K13" s="43" t="s">
        <v>23</v>
      </c>
      <c r="L13" s="43">
        <v>160</v>
      </c>
    </row>
    <row r="14" spans="1:12" x14ac:dyDescent="0.25">
      <c r="B14" s="41" t="s">
        <v>282</v>
      </c>
      <c r="C14" s="20" t="s">
        <v>136</v>
      </c>
      <c r="D14" s="87">
        <v>40</v>
      </c>
      <c r="F14" s="81" t="s">
        <v>76</v>
      </c>
      <c r="G14" s="12">
        <f>SUMIF(C4:C505,"Vehiculos",D4:D505)</f>
        <v>0</v>
      </c>
      <c r="K14" s="43" t="s">
        <v>43</v>
      </c>
      <c r="L14" s="43">
        <v>50</v>
      </c>
    </row>
    <row r="15" spans="1:12" x14ac:dyDescent="0.25">
      <c r="B15" s="41" t="s">
        <v>65</v>
      </c>
      <c r="C15" s="20" t="s">
        <v>138</v>
      </c>
      <c r="D15" s="87">
        <v>193</v>
      </c>
      <c r="G15" s="12">
        <f>SUM(G10:G14)</f>
        <v>2124.7799999999997</v>
      </c>
      <c r="J15" s="41" t="s">
        <v>133</v>
      </c>
      <c r="K15" s="43" t="s">
        <v>23</v>
      </c>
      <c r="L15" s="43">
        <v>165</v>
      </c>
    </row>
    <row r="16" spans="1:12" x14ac:dyDescent="0.25">
      <c r="A16" s="41" t="s">
        <v>202</v>
      </c>
      <c r="B16" s="41" t="s">
        <v>65</v>
      </c>
      <c r="C16" s="43" t="s">
        <v>138</v>
      </c>
      <c r="D16" s="87">
        <v>125</v>
      </c>
      <c r="I16" s="41" t="s">
        <v>135</v>
      </c>
      <c r="J16" s="41" t="s">
        <v>75</v>
      </c>
      <c r="K16" s="43" t="s">
        <v>136</v>
      </c>
      <c r="L16" s="43">
        <v>15</v>
      </c>
    </row>
    <row r="17" spans="1:12" x14ac:dyDescent="0.25">
      <c r="B17" s="41" t="s">
        <v>277</v>
      </c>
      <c r="C17" s="20" t="s">
        <v>136</v>
      </c>
      <c r="D17" s="87">
        <v>50</v>
      </c>
      <c r="J17" s="41" t="s">
        <v>137</v>
      </c>
      <c r="K17" s="43" t="s">
        <v>138</v>
      </c>
      <c r="L17" s="43">
        <v>20</v>
      </c>
    </row>
    <row r="18" spans="1:12" x14ac:dyDescent="0.25">
      <c r="B18" s="41" t="s">
        <v>214</v>
      </c>
      <c r="C18" s="43" t="s">
        <v>138</v>
      </c>
      <c r="D18" s="87">
        <v>40</v>
      </c>
      <c r="G18">
        <v>116</v>
      </c>
      <c r="I18" s="41" t="s">
        <v>147</v>
      </c>
      <c r="J18" s="41" t="s">
        <v>148</v>
      </c>
      <c r="K18" s="43" t="s">
        <v>138</v>
      </c>
      <c r="L18" s="43">
        <v>75</v>
      </c>
    </row>
    <row r="19" spans="1:12" x14ac:dyDescent="0.25">
      <c r="B19" s="41" t="s">
        <v>278</v>
      </c>
      <c r="C19" s="20" t="s">
        <v>136</v>
      </c>
      <c r="D19" s="87">
        <v>75</v>
      </c>
      <c r="I19" s="41" t="s">
        <v>149</v>
      </c>
      <c r="J19" s="41" t="s">
        <v>152</v>
      </c>
      <c r="K19" s="43" t="s">
        <v>138</v>
      </c>
      <c r="L19" s="43">
        <v>100</v>
      </c>
    </row>
    <row r="20" spans="1:12" x14ac:dyDescent="0.25">
      <c r="B20" s="41" t="s">
        <v>279</v>
      </c>
      <c r="C20" s="20" t="s">
        <v>136</v>
      </c>
      <c r="D20" s="87">
        <v>80</v>
      </c>
      <c r="J20" s="41" t="s">
        <v>153</v>
      </c>
      <c r="K20" s="43" t="s">
        <v>43</v>
      </c>
      <c r="L20" s="43">
        <v>75</v>
      </c>
    </row>
    <row r="21" spans="1:12" x14ac:dyDescent="0.25">
      <c r="B21" s="41" t="s">
        <v>280</v>
      </c>
      <c r="C21" s="20" t="s">
        <v>136</v>
      </c>
      <c r="D21" s="87">
        <v>150</v>
      </c>
      <c r="J21" s="41" t="s">
        <v>154</v>
      </c>
      <c r="K21" s="43" t="s">
        <v>23</v>
      </c>
      <c r="L21" s="43">
        <v>70</v>
      </c>
    </row>
    <row r="22" spans="1:12" x14ac:dyDescent="0.25">
      <c r="A22" s="41" t="s">
        <v>211</v>
      </c>
      <c r="B22" s="41" t="s">
        <v>281</v>
      </c>
      <c r="C22" s="20" t="s">
        <v>136</v>
      </c>
      <c r="D22" s="87">
        <v>45</v>
      </c>
      <c r="J22" s="41" t="s">
        <v>155</v>
      </c>
      <c r="K22" s="43" t="s">
        <v>43</v>
      </c>
      <c r="L22" s="43">
        <v>20</v>
      </c>
    </row>
    <row r="23" spans="1:12" x14ac:dyDescent="0.25">
      <c r="A23" s="41" t="s">
        <v>213</v>
      </c>
      <c r="B23" s="41" t="s">
        <v>65</v>
      </c>
      <c r="C23" s="43" t="s">
        <v>138</v>
      </c>
      <c r="D23" s="87">
        <v>80</v>
      </c>
      <c r="J23" s="41" t="s">
        <v>85</v>
      </c>
      <c r="K23" s="43" t="s">
        <v>23</v>
      </c>
      <c r="L23" s="43">
        <v>65</v>
      </c>
    </row>
    <row r="24" spans="1:12" x14ac:dyDescent="0.25">
      <c r="B24" s="41" t="s">
        <v>283</v>
      </c>
      <c r="C24" s="43" t="s">
        <v>136</v>
      </c>
      <c r="D24" s="87">
        <v>20</v>
      </c>
      <c r="J24" s="41" t="s">
        <v>65</v>
      </c>
      <c r="K24" s="43" t="s">
        <v>23</v>
      </c>
      <c r="L24" s="43">
        <v>100</v>
      </c>
    </row>
    <row r="25" spans="1:12" x14ac:dyDescent="0.25">
      <c r="B25" s="41" t="s">
        <v>285</v>
      </c>
      <c r="C25" s="43" t="s">
        <v>138</v>
      </c>
      <c r="D25" s="87">
        <v>165</v>
      </c>
      <c r="J25" s="41" t="s">
        <v>157</v>
      </c>
      <c r="K25" s="43" t="s">
        <v>43</v>
      </c>
      <c r="L25" s="43">
        <v>295</v>
      </c>
    </row>
    <row r="26" spans="1:12" x14ac:dyDescent="0.25">
      <c r="C26" s="43" t="s">
        <v>284</v>
      </c>
      <c r="I26" s="41" t="s">
        <v>158</v>
      </c>
      <c r="J26" s="41" t="s">
        <v>85</v>
      </c>
      <c r="K26" s="43" t="s">
        <v>138</v>
      </c>
      <c r="L26" s="43">
        <v>175</v>
      </c>
    </row>
    <row r="27" spans="1:12" x14ac:dyDescent="0.25">
      <c r="A27" s="41" t="s">
        <v>218</v>
      </c>
      <c r="J27" s="41" t="s">
        <v>86</v>
      </c>
      <c r="K27" s="43" t="s">
        <v>43</v>
      </c>
      <c r="L27" s="43">
        <v>35</v>
      </c>
    </row>
    <row r="28" spans="1:12" x14ac:dyDescent="0.25">
      <c r="J28" s="41" t="s">
        <v>137</v>
      </c>
      <c r="K28" s="43" t="s">
        <v>23</v>
      </c>
      <c r="L28" s="43">
        <v>45</v>
      </c>
    </row>
    <row r="29" spans="1:12" x14ac:dyDescent="0.25">
      <c r="J29" s="41" t="s">
        <v>163</v>
      </c>
      <c r="K29" s="43" t="s">
        <v>76</v>
      </c>
      <c r="L29" s="43">
        <v>100</v>
      </c>
    </row>
    <row r="30" spans="1:12" x14ac:dyDescent="0.25">
      <c r="I30" s="73"/>
      <c r="J30" s="76"/>
      <c r="K30" s="74"/>
      <c r="L30" s="75"/>
    </row>
    <row r="31" spans="1:12" ht="15" customHeight="1" x14ac:dyDescent="0.25">
      <c r="A31" s="41" t="s">
        <v>225</v>
      </c>
      <c r="I31" s="125" t="s">
        <v>48</v>
      </c>
      <c r="J31" s="125"/>
      <c r="K31" s="125"/>
      <c r="L31" s="125"/>
    </row>
    <row r="32" spans="1:12" ht="15" customHeight="1" x14ac:dyDescent="0.25">
      <c r="I32" s="125"/>
      <c r="J32" s="126"/>
      <c r="K32" s="125"/>
      <c r="L32" s="125"/>
    </row>
    <row r="33" spans="9:12" x14ac:dyDescent="0.25">
      <c r="I33" s="39" t="s">
        <v>51</v>
      </c>
      <c r="J33" s="39" t="s">
        <v>50</v>
      </c>
      <c r="K33" s="40" t="s">
        <v>49</v>
      </c>
      <c r="L33" s="96" t="s">
        <v>52</v>
      </c>
    </row>
    <row r="34" spans="9:12" x14ac:dyDescent="0.25">
      <c r="I34" s="41" t="s">
        <v>158</v>
      </c>
      <c r="J34" s="41" t="s">
        <v>186</v>
      </c>
      <c r="K34" s="42" t="s">
        <v>138</v>
      </c>
      <c r="L34" s="87">
        <v>50</v>
      </c>
    </row>
    <row r="35" spans="9:12" x14ac:dyDescent="0.25">
      <c r="I35" s="41" t="s">
        <v>187</v>
      </c>
      <c r="J35" s="41" t="s">
        <v>188</v>
      </c>
      <c r="K35" s="42" t="s">
        <v>136</v>
      </c>
      <c r="L35" s="87">
        <v>50</v>
      </c>
    </row>
    <row r="36" spans="9:12" x14ac:dyDescent="0.25">
      <c r="J36" s="41" t="s">
        <v>189</v>
      </c>
      <c r="K36" s="42" t="s">
        <v>138</v>
      </c>
      <c r="L36" s="87">
        <v>20</v>
      </c>
    </row>
    <row r="37" spans="9:12" x14ac:dyDescent="0.25">
      <c r="I37" s="41" t="s">
        <v>190</v>
      </c>
      <c r="J37" s="41" t="s">
        <v>65</v>
      </c>
      <c r="K37" s="42" t="s">
        <v>136</v>
      </c>
      <c r="L37" s="87">
        <v>100</v>
      </c>
    </row>
    <row r="38" spans="9:12" x14ac:dyDescent="0.25">
      <c r="J38" s="41" t="s">
        <v>189</v>
      </c>
      <c r="K38" s="20" t="s">
        <v>138</v>
      </c>
      <c r="L38" s="87">
        <v>20</v>
      </c>
    </row>
    <row r="39" spans="9:12" x14ac:dyDescent="0.25">
      <c r="J39" s="41" t="s">
        <v>191</v>
      </c>
      <c r="K39" s="20" t="s">
        <v>138</v>
      </c>
      <c r="L39" s="87">
        <v>25</v>
      </c>
    </row>
    <row r="40" spans="9:12" x14ac:dyDescent="0.25">
      <c r="I40" s="41" t="s">
        <v>192</v>
      </c>
      <c r="J40" s="41" t="s">
        <v>65</v>
      </c>
      <c r="K40" s="20" t="s">
        <v>138</v>
      </c>
      <c r="L40" s="87">
        <v>95</v>
      </c>
    </row>
    <row r="41" spans="9:12" x14ac:dyDescent="0.25">
      <c r="J41" s="41" t="s">
        <v>65</v>
      </c>
      <c r="K41" s="20" t="s">
        <v>136</v>
      </c>
      <c r="L41" s="87">
        <v>95</v>
      </c>
    </row>
    <row r="42" spans="9:12" x14ac:dyDescent="0.25">
      <c r="I42" s="41" t="s">
        <v>198</v>
      </c>
      <c r="J42" s="41" t="s">
        <v>199</v>
      </c>
      <c r="K42" s="20" t="s">
        <v>138</v>
      </c>
      <c r="L42" s="87">
        <v>120</v>
      </c>
    </row>
    <row r="43" spans="9:12" x14ac:dyDescent="0.25">
      <c r="J43" s="41" t="s">
        <v>200</v>
      </c>
      <c r="K43" s="43" t="s">
        <v>136</v>
      </c>
      <c r="L43" s="87">
        <v>65</v>
      </c>
    </row>
    <row r="44" spans="9:12" x14ac:dyDescent="0.25">
      <c r="J44" s="41" t="s">
        <v>208</v>
      </c>
      <c r="K44" s="43" t="s">
        <v>136</v>
      </c>
      <c r="L44" s="87">
        <v>116</v>
      </c>
    </row>
    <row r="45" spans="9:12" x14ac:dyDescent="0.25">
      <c r="J45" s="41" t="s">
        <v>201</v>
      </c>
      <c r="K45" s="43" t="s">
        <v>136</v>
      </c>
      <c r="L45" s="87">
        <v>200</v>
      </c>
    </row>
    <row r="46" spans="9:12" x14ac:dyDescent="0.25">
      <c r="I46" s="41" t="s">
        <v>202</v>
      </c>
      <c r="J46" s="41" t="s">
        <v>205</v>
      </c>
      <c r="K46" s="43" t="s">
        <v>136</v>
      </c>
      <c r="L46" s="87">
        <v>60</v>
      </c>
    </row>
    <row r="47" spans="9:12" x14ac:dyDescent="0.25">
      <c r="J47" s="41" t="s">
        <v>206</v>
      </c>
      <c r="K47" s="20" t="s">
        <v>138</v>
      </c>
      <c r="L47" s="87">
        <v>190</v>
      </c>
    </row>
    <row r="48" spans="9:12" x14ac:dyDescent="0.25">
      <c r="J48" s="41" t="s">
        <v>207</v>
      </c>
      <c r="K48" s="20" t="s">
        <v>204</v>
      </c>
      <c r="L48" s="87">
        <v>285</v>
      </c>
    </row>
    <row r="49" spans="9:12" x14ac:dyDescent="0.25">
      <c r="J49" s="41" t="s">
        <v>65</v>
      </c>
      <c r="K49" s="20" t="s">
        <v>138</v>
      </c>
      <c r="L49" s="87">
        <v>275</v>
      </c>
    </row>
    <row r="50" spans="9:12" x14ac:dyDescent="0.25">
      <c r="J50" s="41" t="s">
        <v>209</v>
      </c>
      <c r="K50" s="43" t="s">
        <v>136</v>
      </c>
      <c r="L50" s="87">
        <v>10</v>
      </c>
    </row>
    <row r="51" spans="9:12" x14ac:dyDescent="0.25">
      <c r="J51" s="41" t="s">
        <v>210</v>
      </c>
      <c r="K51" s="43" t="s">
        <v>136</v>
      </c>
      <c r="L51" s="87">
        <v>170</v>
      </c>
    </row>
    <row r="52" spans="9:12" x14ac:dyDescent="0.25">
      <c r="I52" s="41" t="s">
        <v>211</v>
      </c>
      <c r="J52" s="41" t="s">
        <v>212</v>
      </c>
      <c r="K52" s="43" t="s">
        <v>138</v>
      </c>
      <c r="L52" s="87">
        <v>85</v>
      </c>
    </row>
    <row r="53" spans="9:12" x14ac:dyDescent="0.25">
      <c r="I53" s="41" t="s">
        <v>213</v>
      </c>
      <c r="J53" s="41" t="s">
        <v>214</v>
      </c>
      <c r="K53" s="43" t="s">
        <v>138</v>
      </c>
      <c r="L53" s="87">
        <v>30</v>
      </c>
    </row>
    <row r="54" spans="9:12" x14ac:dyDescent="0.25">
      <c r="J54" s="41" t="s">
        <v>65</v>
      </c>
      <c r="K54" s="43" t="s">
        <v>136</v>
      </c>
      <c r="L54" s="87">
        <v>55</v>
      </c>
    </row>
    <row r="55" spans="9:12" x14ac:dyDescent="0.25">
      <c r="J55" s="41" t="s">
        <v>215</v>
      </c>
      <c r="K55" s="43" t="s">
        <v>136</v>
      </c>
      <c r="L55" s="87">
        <v>45</v>
      </c>
    </row>
    <row r="56" spans="9:12" x14ac:dyDescent="0.25">
      <c r="J56" s="41" t="s">
        <v>217</v>
      </c>
      <c r="K56" s="43" t="s">
        <v>138</v>
      </c>
      <c r="L56" s="87">
        <v>245</v>
      </c>
    </row>
    <row r="57" spans="9:12" x14ac:dyDescent="0.25">
      <c r="I57" s="41" t="s">
        <v>218</v>
      </c>
      <c r="J57" s="41" t="s">
        <v>219</v>
      </c>
      <c r="K57" s="43" t="s">
        <v>138</v>
      </c>
      <c r="L57" s="87">
        <v>15</v>
      </c>
    </row>
    <row r="58" spans="9:12" x14ac:dyDescent="0.25">
      <c r="J58" s="41" t="s">
        <v>220</v>
      </c>
      <c r="K58" s="43" t="s">
        <v>136</v>
      </c>
      <c r="L58" s="87">
        <v>50</v>
      </c>
    </row>
    <row r="59" spans="9:12" x14ac:dyDescent="0.25">
      <c r="J59" s="41" t="s">
        <v>222</v>
      </c>
      <c r="K59" s="43" t="s">
        <v>136</v>
      </c>
      <c r="L59" s="87">
        <v>20</v>
      </c>
    </row>
    <row r="60" spans="9:12" x14ac:dyDescent="0.25">
      <c r="J60" s="41" t="s">
        <v>223</v>
      </c>
      <c r="K60" s="43" t="s">
        <v>138</v>
      </c>
      <c r="L60" s="87">
        <v>140</v>
      </c>
    </row>
    <row r="61" spans="9:12" x14ac:dyDescent="0.25">
      <c r="I61" s="41" t="s">
        <v>225</v>
      </c>
      <c r="J61" s="41" t="s">
        <v>224</v>
      </c>
      <c r="K61" s="43" t="s">
        <v>136</v>
      </c>
      <c r="L61" s="87">
        <v>114</v>
      </c>
    </row>
    <row r="62" spans="9:12" x14ac:dyDescent="0.25">
      <c r="J62" s="41" t="s">
        <v>133</v>
      </c>
      <c r="K62" s="43" t="s">
        <v>138</v>
      </c>
      <c r="L62" s="87">
        <v>255</v>
      </c>
    </row>
  </sheetData>
  <mergeCells count="4">
    <mergeCell ref="A1:D2"/>
    <mergeCell ref="F1:G2"/>
    <mergeCell ref="I1:L2"/>
    <mergeCell ref="I31:L3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2"/>
  <sheetViews>
    <sheetView showGridLines="0" workbookViewId="0">
      <selection activeCell="B15" sqref="B15"/>
    </sheetView>
  </sheetViews>
  <sheetFormatPr defaultRowHeight="15" x14ac:dyDescent="0.25"/>
  <cols>
    <col min="1" max="1" width="18.85546875" customWidth="1"/>
    <col min="2" max="2" width="12.42578125" customWidth="1"/>
    <col min="3" max="3" width="12.5703125" style="51" customWidth="1"/>
    <col min="4" max="4" width="13.85546875" style="51" bestFit="1" customWidth="1"/>
  </cols>
  <sheetData>
    <row r="1" spans="1:4" x14ac:dyDescent="0.25">
      <c r="A1" s="35" t="s">
        <v>49</v>
      </c>
      <c r="B1" s="35" t="s">
        <v>52</v>
      </c>
      <c r="C1" s="36" t="s">
        <v>150</v>
      </c>
      <c r="D1" s="36" t="s">
        <v>151</v>
      </c>
    </row>
    <row r="2" spans="1:4" x14ac:dyDescent="0.25">
      <c r="A2" s="52" t="s">
        <v>8</v>
      </c>
      <c r="B2" s="53">
        <f>SUM(B3:B6)</f>
        <v>61840.58</v>
      </c>
      <c r="C2" s="54">
        <f>SUM(C3:C6)</f>
        <v>61840.58</v>
      </c>
      <c r="D2" s="54">
        <f>SUM(D3:D6)</f>
        <v>0</v>
      </c>
    </row>
    <row r="3" spans="1:4" x14ac:dyDescent="0.25">
      <c r="A3" s="44" t="s">
        <v>14</v>
      </c>
      <c r="B3" s="45">
        <v>3500</v>
      </c>
      <c r="C3" s="45">
        <v>3500</v>
      </c>
      <c r="D3" s="55">
        <f>B3-C3</f>
        <v>0</v>
      </c>
    </row>
    <row r="4" spans="1:4" x14ac:dyDescent="0.25">
      <c r="A4" s="44" t="s">
        <v>15</v>
      </c>
      <c r="B4" s="45">
        <v>2500</v>
      </c>
      <c r="C4" s="55">
        <v>2500</v>
      </c>
      <c r="D4" s="55">
        <f>B4-C4</f>
        <v>0</v>
      </c>
    </row>
    <row r="5" spans="1:4" ht="15.75" x14ac:dyDescent="0.3">
      <c r="A5" s="44" t="s">
        <v>16</v>
      </c>
      <c r="B5" s="46">
        <v>41192.18</v>
      </c>
      <c r="C5" s="49">
        <v>41192.18</v>
      </c>
      <c r="D5" s="55">
        <v>0</v>
      </c>
    </row>
    <row r="6" spans="1:4" x14ac:dyDescent="0.25">
      <c r="A6" s="44" t="s">
        <v>17</v>
      </c>
      <c r="B6" s="45">
        <v>14648.4</v>
      </c>
      <c r="C6" s="45">
        <v>14648.4</v>
      </c>
      <c r="D6" s="55">
        <f>B6-C6</f>
        <v>0</v>
      </c>
    </row>
    <row r="7" spans="1:4" x14ac:dyDescent="0.25">
      <c r="A7" s="67" t="s">
        <v>13</v>
      </c>
      <c r="B7" s="68">
        <f>SUM(B8:B14)</f>
        <v>6935.86</v>
      </c>
      <c r="C7" s="69">
        <f>SUM(C8:C14)</f>
        <v>6935.86</v>
      </c>
      <c r="D7" s="70">
        <f>B7-C7</f>
        <v>0</v>
      </c>
    </row>
    <row r="8" spans="1:4" x14ac:dyDescent="0.25">
      <c r="A8" s="47" t="s">
        <v>24</v>
      </c>
      <c r="B8" s="48">
        <v>1235.8599999999999</v>
      </c>
      <c r="C8" s="50">
        <v>1235.8599999999999</v>
      </c>
      <c r="D8" s="55">
        <f t="shared" ref="D8:D14" si="0">B8-C8</f>
        <v>0</v>
      </c>
    </row>
    <row r="9" spans="1:4" x14ac:dyDescent="0.25">
      <c r="A9" s="47" t="s">
        <v>26</v>
      </c>
      <c r="B9" s="48">
        <v>3000</v>
      </c>
      <c r="C9" s="48">
        <v>3000</v>
      </c>
      <c r="D9" s="55">
        <f t="shared" si="0"/>
        <v>0</v>
      </c>
    </row>
    <row r="10" spans="1:4" x14ac:dyDescent="0.25">
      <c r="A10" s="47" t="s">
        <v>25</v>
      </c>
      <c r="B10" s="48">
        <v>0</v>
      </c>
      <c r="C10" s="48">
        <v>0</v>
      </c>
      <c r="D10" s="55">
        <f t="shared" si="0"/>
        <v>0</v>
      </c>
    </row>
    <row r="11" spans="1:4" x14ac:dyDescent="0.25">
      <c r="A11" s="47" t="s">
        <v>71</v>
      </c>
      <c r="B11" s="48">
        <v>0</v>
      </c>
      <c r="C11" s="48">
        <v>0</v>
      </c>
      <c r="D11" s="55">
        <f t="shared" ref="D11" si="1">B11-C11</f>
        <v>0</v>
      </c>
    </row>
    <row r="12" spans="1:4" x14ac:dyDescent="0.25">
      <c r="A12" s="47" t="s">
        <v>21</v>
      </c>
      <c r="B12" s="48">
        <v>0</v>
      </c>
      <c r="C12" s="48">
        <v>0</v>
      </c>
      <c r="D12" s="55">
        <f t="shared" si="0"/>
        <v>0</v>
      </c>
    </row>
    <row r="13" spans="1:4" x14ac:dyDescent="0.25">
      <c r="A13" s="47" t="s">
        <v>27</v>
      </c>
      <c r="B13" s="48">
        <v>900</v>
      </c>
      <c r="C13" s="48">
        <v>900</v>
      </c>
      <c r="D13" s="55">
        <f t="shared" si="0"/>
        <v>0</v>
      </c>
    </row>
    <row r="14" spans="1:4" x14ac:dyDescent="0.25">
      <c r="A14" s="47" t="s">
        <v>28</v>
      </c>
      <c r="B14" s="48">
        <v>1800</v>
      </c>
      <c r="C14" s="48">
        <v>1800</v>
      </c>
      <c r="D14" s="55">
        <f t="shared" si="0"/>
        <v>0</v>
      </c>
    </row>
    <row r="16" spans="1:4" x14ac:dyDescent="0.25">
      <c r="A16" s="112"/>
      <c r="B16" s="113"/>
    </row>
    <row r="17" spans="1:2" x14ac:dyDescent="0.25">
      <c r="A17" s="112"/>
      <c r="B17" s="113"/>
    </row>
    <row r="18" spans="1:2" x14ac:dyDescent="0.25">
      <c r="A18" s="112"/>
      <c r="B18" s="113"/>
    </row>
    <row r="19" spans="1:2" x14ac:dyDescent="0.25">
      <c r="A19" s="112"/>
      <c r="B19" s="113"/>
    </row>
    <row r="20" spans="1:2" x14ac:dyDescent="0.25">
      <c r="A20" s="112"/>
      <c r="B20" s="113"/>
    </row>
    <row r="21" spans="1:2" x14ac:dyDescent="0.25">
      <c r="A21" s="112"/>
      <c r="B21" s="113"/>
    </row>
    <row r="22" spans="1:2" x14ac:dyDescent="0.25">
      <c r="A22" s="112"/>
      <c r="B22" s="113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Catalogo cuenta</vt:lpstr>
      <vt:lpstr>Mayor auxiliar</vt:lpstr>
      <vt:lpstr>Entrada de diario</vt:lpstr>
      <vt:lpstr>Gastos y reposicion</vt:lpstr>
      <vt:lpstr>CXC Y CXP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</dc:creator>
  <cp:lastModifiedBy>Adelson</cp:lastModifiedBy>
  <dcterms:created xsi:type="dcterms:W3CDTF">2018-10-13T17:22:40Z</dcterms:created>
  <dcterms:modified xsi:type="dcterms:W3CDTF">2018-11-09T00:51:36Z</dcterms:modified>
</cp:coreProperties>
</file>