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318"/>
  </bookViews>
  <sheets>
    <sheet name="contabilidad" sheetId="2" r:id="rId1"/>
    <sheet name="balanza comprobacion" sheetId="4" r:id="rId2"/>
  </sheets>
  <calcPr calcId="124519"/>
</workbook>
</file>

<file path=xl/calcChain.xml><?xml version="1.0" encoding="utf-8"?>
<calcChain xmlns="http://schemas.openxmlformats.org/spreadsheetml/2006/main">
  <c r="C43" i="2"/>
  <c r="C22"/>
  <c r="C55"/>
  <c r="D3"/>
  <c r="D8"/>
  <c r="D11"/>
  <c r="D2" s="1"/>
  <c r="D19"/>
  <c r="D20"/>
  <c r="C35"/>
  <c r="C46"/>
  <c r="C47"/>
  <c r="C48"/>
  <c r="C49"/>
  <c r="C50"/>
  <c r="C51"/>
  <c r="C52"/>
  <c r="C53"/>
  <c r="C54"/>
  <c r="C56"/>
  <c r="C45"/>
  <c r="C38"/>
  <c r="C39"/>
  <c r="C40"/>
  <c r="C41"/>
  <c r="C37"/>
  <c r="C23"/>
  <c r="C24"/>
  <c r="C25"/>
  <c r="C26"/>
  <c r="C27"/>
  <c r="C28"/>
  <c r="C29"/>
  <c r="C30"/>
  <c r="C31"/>
  <c r="C32"/>
  <c r="C21"/>
  <c r="C13"/>
  <c r="C14"/>
  <c r="C15"/>
  <c r="C16"/>
  <c r="C17"/>
  <c r="C18"/>
  <c r="C12"/>
  <c r="C10"/>
  <c r="C9"/>
  <c r="C5"/>
  <c r="C6"/>
  <c r="C7"/>
  <c r="C4" l="1"/>
  <c r="C3" s="1"/>
  <c r="C20"/>
  <c r="C19" s="1"/>
  <c r="C11"/>
  <c r="C8"/>
  <c r="C2" l="1"/>
  <c r="C42"/>
  <c r="C36" s="1"/>
  <c r="C33" l="1"/>
  <c r="D5" i="4" s="1"/>
  <c r="C4"/>
  <c r="C7" s="1"/>
  <c r="C44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</commentList>
</comments>
</file>

<file path=xl/sharedStrings.xml><?xml version="1.0" encoding="utf-8"?>
<sst xmlns="http://schemas.openxmlformats.org/spreadsheetml/2006/main" count="69" uniqueCount="66">
  <si>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</si>
  <si>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</si>
  <si>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</si>
  <si>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</si>
  <si>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</si>
  <si>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</si>
  <si>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</si>
  <si>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</si>
  <si>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</si>
  <si>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</si>
  <si>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</si>
  <si>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</si>
  <si>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</si>
  <si>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</si>
  <si>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</si>
  <si>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</si>
  <si>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</si>
  <si>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</si>
  <si>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</si>
  <si>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</si>
  <si>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</si>
  <si>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</si>
  <si>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</si>
  <si>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</si>
  <si>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</si>
  <si>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</si>
  <si>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</si>
  <si>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</si>
  <si>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</si>
  <si>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Altice 200 min (los 30)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</si>
  <si>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</si>
  <si>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</si>
  <si>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</si>
  <si>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</si>
  <si>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</si>
  <si>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</si>
  <si>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</si>
  <si>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</si>
  <si>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</si>
  <si>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</si>
  <si>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</si>
  <si>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</si>
  <si>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</si>
  <si>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</si>
  <si>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</si>
  <si>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</si>
  <si>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</si>
  <si>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</si>
  <si>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</si>
  <si>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</si>
  <si>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</si>
  <si>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</si>
  <si>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</si>
  <si>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</si>
  <si>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</si>
  <si>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</si>
  <si>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</si>
  <si>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</si>
  <si>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</si>
  <si>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</si>
  <si>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</si>
  <si>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Gastos cobradores prestamos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</si>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</sst>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4"/>
  <sheetViews>
    <sheetView showGridLines="0" tabSelected="1" workbookViewId="0">
      <selection activeCell="G22" sqref="G22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0.5703125" style="33" bestFit="1" customWidth="1"/>
    <col min="6" max="9" width="10.5703125" style="34" bestFit="1" customWidth="1"/>
    <col min="10" max="10" width="11.85546875" style="34" bestFit="1" customWidth="1"/>
    <col min="11" max="11" width="10.7109375" style="34" bestFit="1" customWidth="1"/>
    <col min="12" max="13" width="11.85546875" style="34" bestFit="1" customWidth="1"/>
    <col min="14" max="14" width="11.140625" style="34" bestFit="1" customWidth="1"/>
    <col min="15" max="16" width="10.7109375" style="34" bestFit="1" customWidth="1"/>
    <col min="17" max="17" width="11.140625" style="34" bestFit="1" customWidth="1"/>
    <col min="18" max="16384" width="11.42578125" style="34"/>
  </cols>
  <sheetData>
    <row r="1" spans="1:22" s="6" customFormat="1">
      <c r="A1" s="4"/>
      <c r="B1" s="5" t="s">
        <v>0</v>
      </c>
      <c r="C1" s="4" t="s">
        <v>1</v>
      </c>
    </row>
    <row r="2" spans="1:22" s="11" customFormat="1">
      <c r="A2" s="7" t="s">
        <v>53</v>
      </c>
      <c r="B2" s="8" t="s">
        <v>51</v>
      </c>
      <c r="C2" s="9">
        <f>SUM(C3,C8,C11)</f>
        <v>1089564.4099999999</v>
      </c>
      <c r="D2" s="10">
        <f>SUM(D8,D11,D3)</f>
        <v>1007395.8299999998</v>
      </c>
    </row>
    <row r="3" spans="1:22" s="13" customFormat="1">
      <c r="A3" s="7"/>
      <c r="B3" s="8" t="s">
        <v>46</v>
      </c>
      <c r="C3" s="9">
        <f>SUM(C4:C7)</f>
        <v>8431.4500000000044</v>
      </c>
      <c r="D3" s="12">
        <f>SUM(D4:D7)</f>
        <v>57081.71</v>
      </c>
    </row>
    <row r="4" spans="1:22" s="18" customFormat="1">
      <c r="A4" s="14"/>
      <c r="B4" s="15" t="s">
        <v>48</v>
      </c>
      <c r="C4" s="16">
        <f>SUM(D4:AAA4)</f>
        <v>7835.61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</row>
    <row r="5" spans="1:22" s="18" customFormat="1">
      <c r="A5" s="14"/>
      <c r="B5" s="15" t="s">
        <v>47</v>
      </c>
      <c r="C5" s="16">
        <f t="shared" ref="C5:C7" si="0">SUM(D5:AAA5)</f>
        <v>74.620000000002619</v>
      </c>
      <c r="D5" s="17">
        <v>51074.62</v>
      </c>
      <c r="E5" s="18">
        <v>-51000</v>
      </c>
    </row>
    <row r="6" spans="1:22" s="18" customFormat="1">
      <c r="A6" s="14"/>
      <c r="B6" s="15" t="s">
        <v>50</v>
      </c>
      <c r="C6" s="16">
        <f t="shared" si="0"/>
        <v>490.43000000000029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</row>
    <row r="7" spans="1:22" s="18" customFormat="1">
      <c r="A7" s="14"/>
      <c r="B7" s="15" t="s">
        <v>49</v>
      </c>
      <c r="C7" s="16">
        <f t="shared" si="0"/>
        <v>30.789999999999964</v>
      </c>
      <c r="D7" s="17">
        <v>546.59</v>
      </c>
      <c r="E7" s="18">
        <v>7324.2</v>
      </c>
      <c r="F7" s="18">
        <v>-7800</v>
      </c>
      <c r="G7" s="18">
        <v>-40</v>
      </c>
    </row>
    <row r="8" spans="1:22" s="13" customFormat="1">
      <c r="A8" s="7"/>
      <c r="B8" s="8" t="s">
        <v>43</v>
      </c>
      <c r="C8" s="9">
        <f>SUM(C9:C10)</f>
        <v>68326</v>
      </c>
      <c r="D8" s="12">
        <f>SUM(D9:D10)</f>
        <v>48693</v>
      </c>
    </row>
    <row r="9" spans="1:22" s="18" customFormat="1">
      <c r="A9" s="14"/>
      <c r="B9" s="15" t="s">
        <v>45</v>
      </c>
      <c r="C9" s="16">
        <f>SUM(D9:AAA9)</f>
        <v>4393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</row>
    <row r="10" spans="1:22" s="18" customFormat="1">
      <c r="A10" s="14"/>
      <c r="B10" s="15" t="s">
        <v>44</v>
      </c>
      <c r="C10" s="16">
        <f>SUM(D10:AAA10)</f>
        <v>63933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</row>
    <row r="11" spans="1:22" s="23" customFormat="1">
      <c r="A11" s="19"/>
      <c r="B11" s="20" t="s">
        <v>39</v>
      </c>
      <c r="C11" s="21">
        <f>SUM(C12:C18)</f>
        <v>1012806.9599999998</v>
      </c>
      <c r="D11" s="22">
        <f>SUM(D12:D18)</f>
        <v>901621.11999999988</v>
      </c>
      <c r="F11" s="24"/>
    </row>
    <row r="12" spans="1:22" s="18" customFormat="1">
      <c r="A12" s="14"/>
      <c r="B12" s="15" t="s">
        <v>34</v>
      </c>
      <c r="C12" s="16">
        <f>SUM(D12:AAA12)</f>
        <v>498264.24999999983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</row>
    <row r="13" spans="1:22" s="18" customFormat="1">
      <c r="A13" s="14"/>
      <c r="B13" s="15" t="s">
        <v>36</v>
      </c>
      <c r="C13" s="16">
        <f t="shared" ref="C13:C18" si="1">SUM(D13:AAA13)</f>
        <v>94704.48</v>
      </c>
      <c r="D13" s="17">
        <v>5704.48</v>
      </c>
      <c r="E13" s="18">
        <v>38000</v>
      </c>
      <c r="F13" s="18">
        <v>51000</v>
      </c>
    </row>
    <row r="14" spans="1:22" s="18" customFormat="1">
      <c r="A14" s="14"/>
      <c r="B14" s="15" t="s">
        <v>35</v>
      </c>
      <c r="C14" s="16">
        <f t="shared" si="1"/>
        <v>350000</v>
      </c>
      <c r="D14" s="17">
        <v>350000</v>
      </c>
      <c r="F14" s="18">
        <v>0</v>
      </c>
    </row>
    <row r="15" spans="1:22" s="18" customFormat="1">
      <c r="A15" s="14"/>
      <c r="B15" s="15" t="s">
        <v>37</v>
      </c>
      <c r="C15" s="16">
        <f t="shared" si="1"/>
        <v>3500</v>
      </c>
      <c r="D15" s="17">
        <v>3500</v>
      </c>
      <c r="E15" s="18">
        <v>3500</v>
      </c>
      <c r="F15" s="18">
        <v>-3500</v>
      </c>
    </row>
    <row r="16" spans="1:22" s="18" customFormat="1">
      <c r="A16" s="14"/>
      <c r="B16" s="15" t="s">
        <v>32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38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33</v>
      </c>
      <c r="C18" s="16">
        <f t="shared" si="1"/>
        <v>14648.399999999998</v>
      </c>
      <c r="D18" s="17">
        <v>7324.2</v>
      </c>
      <c r="E18" s="18">
        <v>14648.4</v>
      </c>
      <c r="F18" s="18">
        <v>-7324.2</v>
      </c>
    </row>
    <row r="19" spans="1:8" s="13" customFormat="1">
      <c r="A19" s="7" t="s">
        <v>52</v>
      </c>
      <c r="B19" s="8" t="s">
        <v>2</v>
      </c>
      <c r="C19" s="9">
        <f>SUM(C20)</f>
        <v>-402299.18999999994</v>
      </c>
      <c r="D19" s="12">
        <f>D20</f>
        <v>-406199.18999999994</v>
      </c>
    </row>
    <row r="20" spans="1:8" s="13" customFormat="1">
      <c r="A20" s="14"/>
      <c r="B20" s="8" t="s">
        <v>31</v>
      </c>
      <c r="C20" s="9">
        <f>SUM(C21:C32)</f>
        <v>-402299.18999999994</v>
      </c>
      <c r="D20" s="12">
        <f>SUM(D21:D32)</f>
        <v>-406199.18999999994</v>
      </c>
    </row>
    <row r="21" spans="1:8" s="18" customFormat="1">
      <c r="A21" s="14"/>
      <c r="B21" s="15" t="s">
        <v>28</v>
      </c>
      <c r="C21" s="16">
        <f>SUM(D21:AAA21)</f>
        <v>0</v>
      </c>
      <c r="D21" s="17"/>
      <c r="E21" s="25"/>
    </row>
    <row r="22" spans="1:8" s="18" customFormat="1">
      <c r="A22" s="14"/>
      <c r="B22" s="15" t="s">
        <v>30</v>
      </c>
      <c r="C22" s="16">
        <f t="shared" ref="C22:C32" si="2">SUM(D22:AAA22)</f>
        <v>0</v>
      </c>
      <c r="D22" s="17">
        <v>-3000</v>
      </c>
      <c r="E22" s="18">
        <v>3000</v>
      </c>
    </row>
    <row r="23" spans="1:8" s="18" customFormat="1">
      <c r="A23" s="14"/>
      <c r="B23" s="15" t="s">
        <v>24</v>
      </c>
      <c r="C23" s="16">
        <f t="shared" si="2"/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64</v>
      </c>
      <c r="C26" s="16">
        <f t="shared" si="2"/>
        <v>-73252</v>
      </c>
      <c r="D26" s="17">
        <v>-73252</v>
      </c>
    </row>
    <row r="27" spans="1:8" s="18" customFormat="1">
      <c r="A27" s="14"/>
      <c r="B27" s="15" t="s">
        <v>63</v>
      </c>
      <c r="C27" s="16">
        <f t="shared" si="2"/>
        <v>-143268.76999999999</v>
      </c>
      <c r="D27" s="17">
        <v>-143268.76999999999</v>
      </c>
      <c r="H27" s="26"/>
    </row>
    <row r="28" spans="1:8" s="18" customFormat="1">
      <c r="A28" s="14"/>
      <c r="B28" s="15" t="s">
        <v>62</v>
      </c>
      <c r="C28" s="16">
        <f t="shared" si="2"/>
        <v>-68538.570000000007</v>
      </c>
      <c r="D28" s="17">
        <v>-68538.570000000007</v>
      </c>
    </row>
    <row r="29" spans="1:8" s="18" customFormat="1">
      <c r="A29" s="14"/>
      <c r="B29" s="15" t="s">
        <v>65</v>
      </c>
      <c r="C29" s="16">
        <f t="shared" si="2"/>
        <v>-65139.85</v>
      </c>
      <c r="D29" s="17">
        <v>-65139.85</v>
      </c>
    </row>
    <row r="30" spans="1:8" s="18" customFormat="1">
      <c r="A30" s="14"/>
      <c r="B30" s="15" t="s">
        <v>23</v>
      </c>
      <c r="C30" s="16">
        <f t="shared" si="2"/>
        <v>-52100</v>
      </c>
      <c r="D30" s="17">
        <v>-52100</v>
      </c>
    </row>
    <row r="31" spans="1:8" s="18" customFormat="1">
      <c r="A31" s="14"/>
      <c r="B31" s="15" t="s">
        <v>26</v>
      </c>
      <c r="C31" s="16">
        <f t="shared" si="2"/>
        <v>0</v>
      </c>
      <c r="D31" s="17">
        <v>0</v>
      </c>
    </row>
    <row r="32" spans="1:8" s="18" customFormat="1">
      <c r="A32" s="14"/>
      <c r="B32" s="15" t="s">
        <v>29</v>
      </c>
      <c r="C32" s="16">
        <f t="shared" si="2"/>
        <v>0</v>
      </c>
      <c r="D32" s="17"/>
      <c r="F32" s="25"/>
    </row>
    <row r="33" spans="1:9" s="13" customFormat="1">
      <c r="A33" s="7" t="s">
        <v>52</v>
      </c>
      <c r="B33" s="8" t="s">
        <v>42</v>
      </c>
      <c r="C33" s="9">
        <f>SUM(C34:C35)</f>
        <v>-601196.64</v>
      </c>
      <c r="D33" s="12"/>
    </row>
    <row r="34" spans="1:9" s="18" customFormat="1">
      <c r="A34" s="27"/>
      <c r="B34" s="28" t="s">
        <v>41</v>
      </c>
      <c r="C34" s="16">
        <v>-601196.64</v>
      </c>
      <c r="D34" s="17"/>
      <c r="E34" s="25"/>
      <c r="F34" s="25"/>
      <c r="G34" s="25"/>
    </row>
    <row r="35" spans="1:9" s="18" customFormat="1">
      <c r="A35" s="14"/>
      <c r="B35" s="15" t="s">
        <v>40</v>
      </c>
      <c r="C35" s="16">
        <f>SUM(D35:ZZ35)</f>
        <v>0</v>
      </c>
      <c r="D35" s="17"/>
    </row>
    <row r="36" spans="1:9" s="13" customFormat="1">
      <c r="A36" s="7" t="s">
        <v>52</v>
      </c>
      <c r="B36" s="8" t="s">
        <v>10</v>
      </c>
      <c r="C36" s="9">
        <f>SUM(C37:C43)</f>
        <v>-93798.24</v>
      </c>
      <c r="D36" s="12"/>
    </row>
    <row r="37" spans="1:9" s="18" customFormat="1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</row>
    <row r="38" spans="1:9" s="18" customFormat="1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</row>
    <row r="39" spans="1:9" s="18" customFormat="1">
      <c r="A39" s="29"/>
      <c r="B39" s="15" t="s">
        <v>9</v>
      </c>
      <c r="C39" s="16">
        <f t="shared" si="3"/>
        <v>0</v>
      </c>
      <c r="D39" s="17">
        <v>0</v>
      </c>
    </row>
    <row r="40" spans="1:9" s="18" customFormat="1">
      <c r="A40" s="29"/>
      <c r="B40" s="15" t="s">
        <v>5</v>
      </c>
      <c r="C40" s="16">
        <f t="shared" si="3"/>
        <v>0</v>
      </c>
      <c r="D40" s="17">
        <v>0</v>
      </c>
    </row>
    <row r="41" spans="1:9" s="18" customFormat="1">
      <c r="A41" s="29"/>
      <c r="B41" s="15" t="s">
        <v>4</v>
      </c>
      <c r="C41" s="16">
        <f t="shared" si="3"/>
        <v>-200</v>
      </c>
      <c r="D41" s="17">
        <v>0</v>
      </c>
      <c r="E41" s="18">
        <v>-200</v>
      </c>
    </row>
    <row r="42" spans="1:9" s="18" customFormat="1">
      <c r="A42" s="29"/>
      <c r="B42" s="15" t="s">
        <v>7</v>
      </c>
      <c r="C42" s="16">
        <f t="shared" si="3"/>
        <v>-23759.809999999998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</row>
    <row r="43" spans="1:9" s="18" customFormat="1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</row>
    <row r="44" spans="1:9" s="13" customFormat="1">
      <c r="A44" s="7" t="s">
        <v>53</v>
      </c>
      <c r="B44" s="8" t="s">
        <v>22</v>
      </c>
      <c r="C44" s="9">
        <f>SUM(C45:C56)</f>
        <v>7729.66</v>
      </c>
      <c r="D44" s="12"/>
    </row>
    <row r="45" spans="1:9" s="18" customFormat="1">
      <c r="A45" s="29"/>
      <c r="B45" s="15" t="s">
        <v>12</v>
      </c>
      <c r="C45" s="16">
        <f>SUM(D45:AAA45)</f>
        <v>0</v>
      </c>
      <c r="D45" s="17">
        <v>0</v>
      </c>
    </row>
    <row r="46" spans="1:9" s="18" customFormat="1">
      <c r="A46" s="29"/>
      <c r="B46" s="15" t="s">
        <v>20</v>
      </c>
      <c r="C46" s="16">
        <f t="shared" ref="C46:C56" si="4">SUM(D46:AAA46)</f>
        <v>0</v>
      </c>
      <c r="D46" s="17">
        <v>0</v>
      </c>
    </row>
    <row r="47" spans="1:9" s="18" customFormat="1">
      <c r="A47" s="29"/>
      <c r="B47" s="15" t="s">
        <v>18</v>
      </c>
      <c r="C47" s="16">
        <f t="shared" si="4"/>
        <v>0</v>
      </c>
      <c r="D47" s="17">
        <v>0</v>
      </c>
    </row>
    <row r="48" spans="1:9" s="18" customFormat="1">
      <c r="A48" s="29"/>
      <c r="B48" s="15" t="s">
        <v>17</v>
      </c>
      <c r="C48" s="16">
        <f t="shared" si="4"/>
        <v>0</v>
      </c>
      <c r="D48" s="17">
        <v>0</v>
      </c>
    </row>
    <row r="49" spans="1:12" s="18" customFormat="1">
      <c r="A49" s="29"/>
      <c r="B49" s="15" t="s">
        <v>11</v>
      </c>
      <c r="C49" s="16">
        <f t="shared" si="4"/>
        <v>1000</v>
      </c>
      <c r="D49" s="17">
        <v>0</v>
      </c>
      <c r="E49" s="18">
        <v>1000</v>
      </c>
    </row>
    <row r="50" spans="1:12" s="18" customFormat="1">
      <c r="A50" s="29"/>
      <c r="B50" s="15" t="s">
        <v>21</v>
      </c>
      <c r="C50" s="16">
        <f t="shared" si="4"/>
        <v>200.06</v>
      </c>
      <c r="D50" s="17">
        <v>0</v>
      </c>
      <c r="E50" s="18">
        <v>150.06</v>
      </c>
      <c r="F50" s="18">
        <v>50</v>
      </c>
    </row>
    <row r="51" spans="1:12" s="18" customFormat="1">
      <c r="A51" s="29"/>
      <c r="B51" s="15" t="s">
        <v>15</v>
      </c>
      <c r="C51" s="16">
        <f t="shared" si="4"/>
        <v>0</v>
      </c>
      <c r="D51" s="17">
        <v>0</v>
      </c>
    </row>
    <row r="52" spans="1:12" s="18" customFormat="1">
      <c r="A52" s="29"/>
      <c r="B52" s="15" t="s">
        <v>14</v>
      </c>
      <c r="C52" s="16">
        <f t="shared" si="4"/>
        <v>0</v>
      </c>
      <c r="D52" s="17">
        <v>0</v>
      </c>
    </row>
    <row r="53" spans="1:12" s="18" customFormat="1">
      <c r="A53" s="29"/>
      <c r="B53" s="15" t="s">
        <v>19</v>
      </c>
      <c r="C53" s="16">
        <f t="shared" si="4"/>
        <v>1989.6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</row>
    <row r="54" spans="1:12" s="18" customFormat="1">
      <c r="A54" s="29"/>
      <c r="B54" s="15" t="s">
        <v>16</v>
      </c>
      <c r="C54" s="16">
        <f t="shared" si="4"/>
        <v>245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</row>
    <row r="55" spans="1:12" s="18" customFormat="1">
      <c r="A55" s="29"/>
      <c r="B55" s="15" t="s">
        <v>61</v>
      </c>
      <c r="C55" s="16">
        <f>SUM(D55:ZZ55)</f>
        <v>4108</v>
      </c>
      <c r="D55" s="17"/>
      <c r="E55" s="18">
        <v>2000</v>
      </c>
      <c r="F55" s="18">
        <v>1000</v>
      </c>
      <c r="G55" s="18">
        <v>500</v>
      </c>
      <c r="H55" s="18">
        <v>608</v>
      </c>
    </row>
    <row r="56" spans="1:12" s="18" customFormat="1">
      <c r="A56" s="29"/>
      <c r="B56" s="15" t="s">
        <v>13</v>
      </c>
      <c r="C56" s="16">
        <f t="shared" si="4"/>
        <v>187</v>
      </c>
      <c r="D56" s="17">
        <v>0</v>
      </c>
      <c r="E56" s="18">
        <v>187</v>
      </c>
    </row>
    <row r="57" spans="1:12" s="18" customFormat="1">
      <c r="A57" s="29"/>
      <c r="B57" s="15"/>
      <c r="C57" s="16"/>
      <c r="D57" s="17"/>
    </row>
    <row r="58" spans="1:12" s="18" customFormat="1">
      <c r="A58" s="29"/>
      <c r="B58" s="15"/>
      <c r="C58" s="16"/>
      <c r="D58" s="17"/>
    </row>
    <row r="59" spans="1:12" s="18" customFormat="1">
      <c r="A59" s="29"/>
      <c r="B59" s="15"/>
      <c r="C59" s="16"/>
      <c r="D59" s="17"/>
    </row>
    <row r="60" spans="1:12" s="18" customFormat="1">
      <c r="A60" s="29"/>
      <c r="B60" s="15"/>
      <c r="C60" s="16"/>
      <c r="D60" s="17"/>
    </row>
    <row r="61" spans="1:12" s="18" customFormat="1">
      <c r="A61" s="29"/>
      <c r="B61" s="15"/>
      <c r="C61" s="16"/>
      <c r="D61" s="17"/>
    </row>
    <row r="62" spans="1:12" s="18" customFormat="1">
      <c r="A62" s="29"/>
      <c r="B62" s="15"/>
      <c r="C62" s="16"/>
      <c r="D62" s="17"/>
    </row>
    <row r="63" spans="1:12" s="18" customFormat="1">
      <c r="A63" s="29"/>
      <c r="B63" s="15"/>
      <c r="C63" s="16"/>
      <c r="D63" s="17"/>
    </row>
    <row r="64" spans="1:12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  <row r="223" spans="1:4" s="18" customFormat="1">
      <c r="A223" s="29"/>
      <c r="B223" s="15"/>
      <c r="C223" s="16"/>
      <c r="D223" s="17"/>
    </row>
    <row r="224" spans="1:4" s="18" customFormat="1">
      <c r="A224" s="29"/>
      <c r="B224" s="15"/>
      <c r="C224" s="16"/>
      <c r="D224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D31" sqref="D31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5" t="s">
        <v>57</v>
      </c>
      <c r="C1" s="35"/>
      <c r="D1" s="35"/>
      <c r="E1" s="35"/>
    </row>
    <row r="3" spans="2:5">
      <c r="C3" s="2" t="s">
        <v>55</v>
      </c>
      <c r="D3" s="2" t="s">
        <v>56</v>
      </c>
    </row>
    <row r="4" spans="2:5">
      <c r="B4" s="2" t="s">
        <v>54</v>
      </c>
      <c r="C4" s="1">
        <f>contabilidad!C2</f>
        <v>1089564.4099999999</v>
      </c>
    </row>
    <row r="5" spans="2:5">
      <c r="B5" s="2" t="s">
        <v>58</v>
      </c>
      <c r="C5" s="1"/>
      <c r="D5" s="1">
        <f>contabilidad!C19+contabilidad!C33</f>
        <v>-1003495.83</v>
      </c>
    </row>
    <row r="6" spans="2:5">
      <c r="B6" s="2" t="s">
        <v>59</v>
      </c>
      <c r="D6" s="1">
        <f>contabilidad!C36+contabilidad!C44</f>
        <v>-86068.58</v>
      </c>
    </row>
    <row r="7" spans="2:5">
      <c r="C7" s="1">
        <f>SUM(C4:C6)</f>
        <v>1089564.4099999999</v>
      </c>
      <c r="D7" s="1">
        <f>SUM(D5:D6)</f>
        <v>-1089564.4099999999</v>
      </c>
    </row>
    <row r="9" spans="2:5">
      <c r="C9" s="2" t="s">
        <v>60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contabilidad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2019-05-05T03:30:57Z</dcterms:modified>
</cp:coreProperties>
</file>