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niyamattamLab\Downloads\"/>
    </mc:Choice>
  </mc:AlternateContent>
  <xr:revisionPtr revIDLastSave="0" documentId="13_ncr:1_{2ADA228E-4A3A-4B78-8917-4C04959BFEE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qepSytuyAIZieNUT89WiPJvimmTWT62PAInYybBjHI="/>
    </ext>
  </extLst>
</workbook>
</file>

<file path=xl/calcChain.xml><?xml version="1.0" encoding="utf-8"?>
<calcChain xmlns="http://schemas.openxmlformats.org/spreadsheetml/2006/main">
  <c r="L224" i="1" l="1"/>
  <c r="J224" i="1"/>
  <c r="B224" i="1"/>
  <c r="L209" i="1"/>
  <c r="J209" i="1"/>
  <c r="B209" i="1"/>
  <c r="L200" i="1"/>
  <c r="K200" i="1"/>
  <c r="J200" i="1"/>
  <c r="I200" i="1"/>
  <c r="H200" i="1"/>
  <c r="D200" i="1"/>
  <c r="B200" i="1"/>
  <c r="L193" i="1"/>
  <c r="K193" i="1"/>
  <c r="J193" i="1"/>
  <c r="I193" i="1"/>
  <c r="H193" i="1"/>
  <c r="G193" i="1"/>
  <c r="G201" i="1" s="1"/>
  <c r="F193" i="1"/>
  <c r="F201" i="1" s="1"/>
  <c r="E193" i="1"/>
  <c r="E201" i="1" s="1"/>
  <c r="D193" i="1"/>
  <c r="C193" i="1"/>
  <c r="C201" i="1" s="1"/>
  <c r="B193" i="1"/>
  <c r="L174" i="1"/>
  <c r="K174" i="1"/>
  <c r="J174" i="1"/>
  <c r="I174" i="1"/>
  <c r="H174" i="1"/>
  <c r="G174" i="1"/>
  <c r="F174" i="1"/>
  <c r="E174" i="1"/>
  <c r="D174" i="1"/>
  <c r="C174" i="1"/>
  <c r="B174" i="1"/>
  <c r="B164" i="1"/>
  <c r="L157" i="1"/>
  <c r="L165" i="1" s="1"/>
  <c r="J157" i="1"/>
  <c r="I157" i="1"/>
  <c r="H157" i="1"/>
  <c r="G157" i="1"/>
  <c r="B157" i="1"/>
  <c r="L134" i="1"/>
  <c r="J134" i="1"/>
  <c r="I134" i="1"/>
  <c r="H134" i="1"/>
  <c r="G134" i="1"/>
  <c r="F134" i="1"/>
  <c r="E134" i="1"/>
  <c r="C134" i="1"/>
  <c r="B134" i="1"/>
  <c r="D118" i="1"/>
  <c r="C118" i="1"/>
  <c r="B118" i="1"/>
  <c r="L105" i="1"/>
  <c r="K105" i="1"/>
  <c r="J105" i="1"/>
  <c r="G105" i="1"/>
  <c r="E105" i="1"/>
  <c r="D105" i="1"/>
  <c r="C105" i="1"/>
  <c r="B105" i="1"/>
  <c r="L96" i="1"/>
  <c r="E87" i="1"/>
  <c r="C87" i="1"/>
  <c r="B87" i="1"/>
  <c r="E72" i="1"/>
  <c r="C72" i="1"/>
  <c r="B72" i="1"/>
  <c r="L63" i="1"/>
  <c r="K63" i="1"/>
  <c r="J63" i="1"/>
  <c r="I63" i="1"/>
  <c r="H63" i="1"/>
  <c r="G63" i="1"/>
  <c r="F63" i="1"/>
  <c r="E63" i="1"/>
  <c r="D63" i="1"/>
  <c r="C63" i="1"/>
  <c r="B63" i="1"/>
  <c r="L54" i="1"/>
  <c r="K54" i="1"/>
  <c r="J54" i="1"/>
  <c r="I54" i="1"/>
  <c r="H54" i="1"/>
  <c r="G54" i="1"/>
  <c r="F54" i="1"/>
  <c r="E54" i="1"/>
  <c r="D54" i="1"/>
  <c r="C54" i="1"/>
  <c r="B54" i="1"/>
  <c r="L39" i="1"/>
  <c r="K39" i="1"/>
  <c r="J39" i="1"/>
  <c r="I39" i="1"/>
  <c r="H39" i="1"/>
  <c r="G39" i="1"/>
  <c r="F39" i="1"/>
  <c r="E39" i="1"/>
  <c r="D39" i="1"/>
  <c r="C39" i="1"/>
  <c r="B39" i="1"/>
  <c r="L30" i="1"/>
  <c r="K30" i="1"/>
  <c r="J30" i="1"/>
  <c r="I30" i="1"/>
  <c r="H30" i="1"/>
  <c r="G30" i="1"/>
  <c r="F30" i="1"/>
  <c r="E30" i="1"/>
  <c r="D30" i="1"/>
  <c r="C30" i="1"/>
  <c r="B30" i="1"/>
  <c r="L23" i="1"/>
  <c r="K23" i="1"/>
  <c r="J23" i="1"/>
  <c r="I23" i="1"/>
  <c r="H23" i="1"/>
  <c r="G23" i="1"/>
  <c r="F23" i="1"/>
  <c r="E23" i="1"/>
  <c r="D23" i="1"/>
  <c r="C23" i="1"/>
  <c r="B23" i="1"/>
  <c r="L9" i="1"/>
  <c r="K9" i="1"/>
  <c r="J9" i="1"/>
  <c r="I9" i="1"/>
  <c r="H9" i="1"/>
  <c r="G9" i="1"/>
  <c r="F9" i="1"/>
  <c r="E9" i="1"/>
  <c r="D9" i="1"/>
  <c r="C9" i="1"/>
  <c r="B9" i="1"/>
  <c r="E64" i="1" l="1"/>
  <c r="K201" i="1"/>
  <c r="K31" i="1"/>
  <c r="I31" i="1"/>
  <c r="D64" i="1"/>
  <c r="B64" i="1"/>
  <c r="L31" i="1"/>
  <c r="D201" i="1"/>
  <c r="H64" i="1"/>
  <c r="J31" i="1"/>
  <c r="L64" i="1"/>
  <c r="I64" i="1"/>
  <c r="H31" i="1"/>
  <c r="B31" i="1"/>
  <c r="J201" i="1"/>
  <c r="C64" i="1"/>
  <c r="D31" i="1"/>
  <c r="E31" i="1"/>
  <c r="H201" i="1"/>
  <c r="C31" i="1"/>
  <c r="F31" i="1"/>
  <c r="I201" i="1"/>
  <c r="G31" i="1"/>
  <c r="G64" i="1"/>
  <c r="L201" i="1"/>
  <c r="F64" i="1"/>
  <c r="B201" i="1"/>
  <c r="J64" i="1"/>
  <c r="K64" i="1"/>
</calcChain>
</file>

<file path=xl/sharedStrings.xml><?xml version="1.0" encoding="utf-8"?>
<sst xmlns="http://schemas.openxmlformats.org/spreadsheetml/2006/main" count="297" uniqueCount="129">
  <si>
    <t>D1</t>
  </si>
  <si>
    <t>$/Unit</t>
  </si>
  <si>
    <t>REVENUE</t>
  </si>
  <si>
    <t>Steer</t>
  </si>
  <si>
    <t>Heifer</t>
  </si>
  <si>
    <t>Cull Cow</t>
  </si>
  <si>
    <t>Cull Bull</t>
  </si>
  <si>
    <t>Total Revenue</t>
  </si>
  <si>
    <t>VARIABLE COSTS</t>
  </si>
  <si>
    <t>Miscellaneous - Cow</t>
  </si>
  <si>
    <t>Marketing Expense</t>
  </si>
  <si>
    <t>Supplement</t>
  </si>
  <si>
    <t>Hay Pound</t>
  </si>
  <si>
    <t>Mineral</t>
  </si>
  <si>
    <t>Vet Medicine - Cow</t>
  </si>
  <si>
    <t>Fuel</t>
  </si>
  <si>
    <t>Lube (As a % of fuel)</t>
  </si>
  <si>
    <t>Repairs</t>
  </si>
  <si>
    <t>Labor</t>
  </si>
  <si>
    <t>Interest on Credit Line</t>
  </si>
  <si>
    <t>Total Variable Costs</t>
  </si>
  <si>
    <t>FIXED COSTS</t>
  </si>
  <si>
    <t>Depreciation - Equipment</t>
  </si>
  <si>
    <t>Depreciation - Livestock</t>
  </si>
  <si>
    <t>Equipment Investment</t>
  </si>
  <si>
    <t>Pasture Cost</t>
  </si>
  <si>
    <t>Total Fixed Costs</t>
  </si>
  <si>
    <t>Total Costs</t>
  </si>
  <si>
    <t>D3</t>
  </si>
  <si>
    <t>Cull cow</t>
  </si>
  <si>
    <t>Miscellaneous Brush Control</t>
  </si>
  <si>
    <t>Miscellaneous Ranch Repairs</t>
  </si>
  <si>
    <t>Salt and Mineral</t>
  </si>
  <si>
    <t>Hay</t>
  </si>
  <si>
    <t>Vet/ Medicine -Cow-Calf</t>
  </si>
  <si>
    <t>Utilities</t>
  </si>
  <si>
    <t>FIXED COST</t>
  </si>
  <si>
    <t>Insurance</t>
  </si>
  <si>
    <t>Management Fee , Owner/Operator Labor</t>
  </si>
  <si>
    <t>Salaried Labor</t>
  </si>
  <si>
    <t>Other Fixed Costs</t>
  </si>
  <si>
    <t>D4</t>
  </si>
  <si>
    <t>Production Costs</t>
  </si>
  <si>
    <t>Bermuda Hay</t>
  </si>
  <si>
    <t>Miscellaneous- Cow</t>
  </si>
  <si>
    <t>Salt &amp; Minerals</t>
  </si>
  <si>
    <t>Vet.Medicine</t>
  </si>
  <si>
    <t>Lube(As a % of fuel)</t>
  </si>
  <si>
    <t xml:space="preserve"> FIXED COSTS</t>
  </si>
  <si>
    <t>Depreciation-Equipment</t>
  </si>
  <si>
    <t>Depreciation-Livestock</t>
  </si>
  <si>
    <t>D5</t>
  </si>
  <si>
    <t xml:space="preserve">Cull Cow </t>
  </si>
  <si>
    <t>Miscellaneous cow</t>
  </si>
  <si>
    <t>Marketing expense</t>
  </si>
  <si>
    <t>Vet. Medicine</t>
  </si>
  <si>
    <t>Purchase Breeding Male</t>
  </si>
  <si>
    <t>D6</t>
  </si>
  <si>
    <t>Trucking</t>
  </si>
  <si>
    <t>Marketing Expenses</t>
  </si>
  <si>
    <t>12-12 Loose Mineral</t>
  </si>
  <si>
    <t>20% Protein Cube</t>
  </si>
  <si>
    <t>Lepto 5 -Vibro</t>
  </si>
  <si>
    <t>Dewormer-Avrmec Pour</t>
  </si>
  <si>
    <t>7way Clostr + Overeat</t>
  </si>
  <si>
    <t>Bull Exam</t>
  </si>
  <si>
    <t>Pregnancy Check</t>
  </si>
  <si>
    <t>Fly Control</t>
  </si>
  <si>
    <t>BRD-PI3-BRSV ML</t>
  </si>
  <si>
    <t>Implants-C</t>
  </si>
  <si>
    <t>Dewormer-Albendazole</t>
  </si>
  <si>
    <t>Lube(As a % of fuel )</t>
  </si>
  <si>
    <t>D7</t>
  </si>
  <si>
    <t>Weaned Steer Calf</t>
  </si>
  <si>
    <t>Weaned Heifer Calf</t>
  </si>
  <si>
    <t>PRF Income</t>
  </si>
  <si>
    <t>VARIABLE COST</t>
  </si>
  <si>
    <t>Miscellaneous Supplies</t>
  </si>
  <si>
    <t>Predator Control-Cattle</t>
  </si>
  <si>
    <t>Brush Control</t>
  </si>
  <si>
    <t>PRF Rainfall Ins</t>
  </si>
  <si>
    <t>Range Mineral</t>
  </si>
  <si>
    <t>Range Cubes 20%</t>
  </si>
  <si>
    <t>Vet Medicine</t>
  </si>
  <si>
    <t>Lube(As a % of Fuel)</t>
  </si>
  <si>
    <t>D8</t>
  </si>
  <si>
    <t>Bermuda pasture costs</t>
  </si>
  <si>
    <t>D10</t>
  </si>
  <si>
    <t>Steer Calf 5.5 CWT</t>
  </si>
  <si>
    <t>Heifer Calf 5 CWT</t>
  </si>
  <si>
    <t xml:space="preserve">Cull Bull
</t>
  </si>
  <si>
    <r>
      <rPr>
        <sz val="11"/>
        <color rgb="FF000000"/>
        <rFont val="Calibri"/>
      </rPr>
      <t>Total Revenue</t>
    </r>
  </si>
  <si>
    <t>Production Costs  Miscellaneous Trucking</t>
  </si>
  <si>
    <t>Horse Health/Shoe/Feed</t>
  </si>
  <si>
    <t>Feed  12-12 Loose Mineral</t>
  </si>
  <si>
    <t>Hay - Big Round Bale</t>
  </si>
  <si>
    <t>Vet. Medicine Lepto 5-Vibro</t>
  </si>
  <si>
    <t>7way Clostr+Overeat</t>
  </si>
  <si>
    <t>Pregency Check</t>
  </si>
  <si>
    <t xml:space="preserve">Interest on Credit Line
</t>
  </si>
  <si>
    <r>
      <rPr>
        <sz val="11"/>
        <color rgb="FF000000"/>
        <rFont val="Calibri"/>
      </rPr>
      <t>Total Variable Costs</t>
    </r>
  </si>
  <si>
    <r>
      <rPr>
        <sz val="11"/>
        <color rgb="FF000000"/>
        <rFont val="Calibri"/>
      </rPr>
      <t>FIXED COSTS</t>
    </r>
  </si>
  <si>
    <r>
      <rPr>
        <sz val="11"/>
        <color rgb="FF000000"/>
        <rFont val="Calibri"/>
      </rPr>
      <t>Depreciation - Equipment</t>
    </r>
  </si>
  <si>
    <r>
      <rPr>
        <sz val="11"/>
        <color rgb="FF000000"/>
        <rFont val="Calibri"/>
      </rPr>
      <t>Depreciation - Livestock</t>
    </r>
  </si>
  <si>
    <r>
      <rPr>
        <sz val="11"/>
        <color rgb="FF000000"/>
        <rFont val="Calibri"/>
      </rPr>
      <t>Equipment Investment</t>
    </r>
  </si>
  <si>
    <r>
      <rPr>
        <sz val="11"/>
        <color rgb="FF000000"/>
        <rFont val="Calibri"/>
      </rPr>
      <t>Pasture Cost</t>
    </r>
  </si>
  <si>
    <t>D11</t>
  </si>
  <si>
    <r>
      <rPr>
        <sz val="11"/>
        <color rgb="FF000000"/>
        <rFont val="Calibri"/>
      </rPr>
      <t>REVENUE</t>
    </r>
  </si>
  <si>
    <t>Cull Bull Total Revenue</t>
  </si>
  <si>
    <r>
      <rPr>
        <sz val="11"/>
        <color rgb="FF000000"/>
        <rFont val="Calibri"/>
      </rPr>
      <t>Revenue</t>
    </r>
  </si>
  <si>
    <t>Production Costs Marketing Expense</t>
  </si>
  <si>
    <t>40% Cottonseed Meal Cubes</t>
  </si>
  <si>
    <t>IBR/PI-3/BVD/BRSV</t>
  </si>
  <si>
    <t>4-Way Respiratory + Vibrio + Lepto</t>
  </si>
  <si>
    <t>8-Way Clostridials</t>
  </si>
  <si>
    <t>Dewormer-Avermectin</t>
  </si>
  <si>
    <t>vibrio</t>
  </si>
  <si>
    <t>Implants</t>
  </si>
  <si>
    <t>Pasturella+8 Way Clostridial</t>
  </si>
  <si>
    <t>Lepto-5</t>
  </si>
  <si>
    <t>4-Way Respiratory + Vibrio +Lepto</t>
  </si>
  <si>
    <r>
      <rPr>
        <sz val="11"/>
        <color rgb="FF000000"/>
        <rFont val="Calibri"/>
      </rPr>
      <t>Total Variable Costs</t>
    </r>
  </si>
  <si>
    <r>
      <rPr>
        <sz val="11"/>
        <color rgb="FF000000"/>
        <rFont val="Calibri"/>
      </rPr>
      <t>FIXED COSTS</t>
    </r>
  </si>
  <si>
    <r>
      <rPr>
        <sz val="11"/>
        <color rgb="FF000000"/>
        <rFont val="Calibri"/>
      </rPr>
      <t>Depreciation - Equipment</t>
    </r>
  </si>
  <si>
    <r>
      <rPr>
        <sz val="11"/>
        <color rgb="FF000000"/>
        <rFont val="Calibri"/>
      </rPr>
      <t>Depreciation - Livestock</t>
    </r>
  </si>
  <si>
    <r>
      <rPr>
        <sz val="11"/>
        <color rgb="FF000000"/>
        <rFont val="Calibri"/>
      </rPr>
      <t>Equipment Investment</t>
    </r>
  </si>
  <si>
    <r>
      <rPr>
        <sz val="11"/>
        <color rgb="FF000000"/>
        <rFont val="Calibri"/>
      </rPr>
      <t>Management Fee, Owner/Operator Labor</t>
    </r>
  </si>
  <si>
    <r>
      <rPr>
        <sz val="11"/>
        <color rgb="FF000000"/>
        <rFont val="Calibri"/>
      </rPr>
      <t>Pasture Cost</t>
    </r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</si>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</sst>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8" fontId="3" fillId="0" borderId="0" xfId="0" applyNumberFormat="1" applyFont="1"/>
    <xf numFmtId="164" fontId="2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left"/>
    </xf>
    <xf numFmtId="9" fontId="2" fillId="0" borderId="0" xfId="0" applyNumberFormat="1" applyFont="1"/>
    <xf numFmtId="164" fontId="0" fillId="0" borderId="0" xfId="0" applyNumberFormat="1"/>
    <xf numFmtId="164" fontId="5" fillId="0" borderId="0" xfId="0" applyNumberFormat="1" applyFont="1" applyAlignment="1">
      <alignment vertical="top"/>
    </xf>
    <xf numFmtId="164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top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right" vertical="top"/>
    </xf>
    <xf numFmtId="10" fontId="5" fillId="0" borderId="0" xfId="0" applyNumberFormat="1" applyFont="1" applyAlignment="1">
      <alignment horizontal="right" vertical="top"/>
    </xf>
    <xf numFmtId="10" fontId="0" fillId="0" borderId="0" xfId="0" applyNumberFormat="1" applyAlignment="1">
      <alignment horizontal="right" vertical="top"/>
    </xf>
    <xf numFmtId="10" fontId="0" fillId="0" borderId="0" xfId="0" applyNumberFormat="1"/>
    <xf numFmtId="0" fontId="5" fillId="0" borderId="1" xfId="0" applyFont="1" applyBorder="1" applyAlignment="1">
      <alignment vertical="top"/>
    </xf>
    <xf numFmtId="164" fontId="5" fillId="0" borderId="1" xfId="0" applyNumberFormat="1" applyFont="1" applyBorder="1"/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164" fontId="5" fillId="0" borderId="1" xfId="0" applyNumberFormat="1" applyFont="1" applyBorder="1" applyAlignment="1">
      <alignment horizontal="center" vertical="top"/>
    </xf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5" fillId="0" borderId="0" xfId="0" applyNumberFormat="1" applyFont="1"/>
    <xf numFmtId="164" fontId="0" fillId="0" borderId="0" xfId="0" applyNumberForma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0"/>
  <sheetViews>
    <sheetView tabSelected="1" topLeftCell="A278" zoomScale="60" zoomScaleNormal="60" workbookViewId="0">
      <selection activeCell="A290" sqref="A290:XFD290"/>
    </sheetView>
  </sheetViews>
  <sheetFormatPr defaultColWidth="14.453125" defaultRowHeight="15" customHeight="1" x14ac:dyDescent="0.35"/>
  <cols>
    <col min="1" max="1" width="56" customWidth="1"/>
    <col min="2" max="24" width="8.7265625" customWidth="1"/>
  </cols>
  <sheetData>
    <row r="1" spans="1:12" s="37" customFormat="1" ht="14.25" customHeight="1" x14ac:dyDescent="0.35">
      <c r="A1" s="35" t="s">
        <v>128</v>
      </c>
      <c r="B1" s="37">
        <v>2023</v>
      </c>
      <c r="C1" s="37">
        <v>2022</v>
      </c>
      <c r="D1" s="37">
        <v>2021</v>
      </c>
      <c r="E1" s="37">
        <v>2020</v>
      </c>
      <c r="F1" s="37">
        <v>2019</v>
      </c>
      <c r="G1" s="37">
        <v>2018</v>
      </c>
      <c r="H1" s="37">
        <v>2017</v>
      </c>
      <c r="I1" s="37">
        <v>2016</v>
      </c>
      <c r="J1" s="37">
        <v>2015</v>
      </c>
      <c r="K1" s="37">
        <v>2014</v>
      </c>
      <c r="L1" s="37">
        <v>2013</v>
      </c>
    </row>
    <row r="2" spans="1:12" ht="14.25" customHeight="1" x14ac:dyDescent="0.35"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ht="27.75" customHeight="1" x14ac:dyDescent="0.35">
      <c r="A3" s="36" t="s">
        <v>0</v>
      </c>
    </row>
    <row r="4" spans="1:12" ht="14.25" customHeight="1" x14ac:dyDescent="0.35">
      <c r="A4" s="1" t="s">
        <v>2</v>
      </c>
    </row>
    <row r="5" spans="1:12" ht="14.25" customHeight="1" x14ac:dyDescent="0.35">
      <c r="A5" s="1" t="s">
        <v>3</v>
      </c>
      <c r="B5" s="2">
        <v>207</v>
      </c>
      <c r="C5" s="2">
        <v>175</v>
      </c>
      <c r="D5" s="2">
        <v>118</v>
      </c>
      <c r="E5" s="3">
        <v>155</v>
      </c>
      <c r="F5" s="3">
        <v>145</v>
      </c>
      <c r="G5" s="3">
        <v>140</v>
      </c>
      <c r="H5" s="3">
        <v>127</v>
      </c>
      <c r="I5" s="3">
        <v>225</v>
      </c>
      <c r="J5" s="3">
        <v>279</v>
      </c>
      <c r="K5" s="3">
        <v>185</v>
      </c>
      <c r="L5" s="3">
        <v>169</v>
      </c>
    </row>
    <row r="6" spans="1:12" ht="14.25" customHeight="1" x14ac:dyDescent="0.35">
      <c r="A6" s="1" t="s">
        <v>4</v>
      </c>
      <c r="B6" s="2">
        <v>207</v>
      </c>
      <c r="C6" s="2">
        <v>175</v>
      </c>
      <c r="D6" s="2">
        <v>118</v>
      </c>
      <c r="E6" s="3">
        <v>145</v>
      </c>
      <c r="F6" s="3">
        <v>132</v>
      </c>
      <c r="G6" s="3">
        <v>126</v>
      </c>
      <c r="H6" s="3">
        <v>111</v>
      </c>
      <c r="I6" s="3">
        <v>215</v>
      </c>
      <c r="J6" s="3">
        <v>275</v>
      </c>
      <c r="K6" s="3">
        <v>175</v>
      </c>
      <c r="L6" s="3">
        <v>160</v>
      </c>
    </row>
    <row r="7" spans="1:12" ht="14.25" customHeight="1" x14ac:dyDescent="0.35">
      <c r="A7" s="1" t="s">
        <v>5</v>
      </c>
      <c r="B7" s="2">
        <v>85</v>
      </c>
      <c r="C7" s="2">
        <v>75</v>
      </c>
      <c r="D7" s="2">
        <v>57</v>
      </c>
      <c r="E7" s="3">
        <v>45</v>
      </c>
      <c r="F7" s="3">
        <v>45</v>
      </c>
      <c r="G7" s="3">
        <v>45</v>
      </c>
      <c r="H7" s="3">
        <v>50</v>
      </c>
      <c r="I7" s="3">
        <v>75</v>
      </c>
      <c r="J7" s="3">
        <v>120</v>
      </c>
      <c r="K7" s="3">
        <v>86</v>
      </c>
      <c r="L7" s="3">
        <v>82</v>
      </c>
    </row>
    <row r="8" spans="1:12" ht="14.25" customHeight="1" x14ac:dyDescent="0.35">
      <c r="A8" s="1" t="s">
        <v>6</v>
      </c>
      <c r="B8" s="2">
        <v>95</v>
      </c>
      <c r="C8" s="2">
        <v>85</v>
      </c>
      <c r="D8" s="2">
        <v>70</v>
      </c>
      <c r="E8" s="3">
        <v>65</v>
      </c>
      <c r="F8" s="3">
        <v>55</v>
      </c>
      <c r="G8" s="3">
        <v>65</v>
      </c>
      <c r="H8" s="3">
        <v>65</v>
      </c>
      <c r="I8" s="3">
        <v>88</v>
      </c>
      <c r="J8" s="3">
        <v>135</v>
      </c>
      <c r="K8" s="3">
        <v>79</v>
      </c>
      <c r="L8" s="3">
        <v>0</v>
      </c>
    </row>
    <row r="9" spans="1:12" ht="14.25" customHeight="1" x14ac:dyDescent="0.35">
      <c r="A9" s="1" t="s">
        <v>7</v>
      </c>
      <c r="B9" s="2">
        <f t="shared" ref="B9:L9" si="0">SUM(B5:B8)</f>
        <v>594</v>
      </c>
      <c r="C9" s="2">
        <f t="shared" si="0"/>
        <v>510</v>
      </c>
      <c r="D9" s="2">
        <f t="shared" si="0"/>
        <v>363</v>
      </c>
      <c r="E9" s="3">
        <f t="shared" si="0"/>
        <v>410</v>
      </c>
      <c r="F9" s="3">
        <f t="shared" si="0"/>
        <v>377</v>
      </c>
      <c r="G9" s="3">
        <f t="shared" si="0"/>
        <v>376</v>
      </c>
      <c r="H9" s="3">
        <f t="shared" si="0"/>
        <v>353</v>
      </c>
      <c r="I9" s="3">
        <f t="shared" si="0"/>
        <v>603</v>
      </c>
      <c r="J9" s="3">
        <f t="shared" si="0"/>
        <v>809</v>
      </c>
      <c r="K9" s="3">
        <f t="shared" si="0"/>
        <v>525</v>
      </c>
      <c r="L9" s="3">
        <f t="shared" si="0"/>
        <v>411</v>
      </c>
    </row>
    <row r="10" spans="1:12" ht="14.25" customHeight="1" x14ac:dyDescent="0.35"/>
    <row r="11" spans="1:12" ht="14.25" customHeight="1" x14ac:dyDescent="0.35">
      <c r="A11" s="1" t="s">
        <v>8</v>
      </c>
    </row>
    <row r="12" spans="1:12" ht="14.25" customHeight="1" x14ac:dyDescent="0.35">
      <c r="A12" s="1" t="s">
        <v>9</v>
      </c>
      <c r="B12" s="2">
        <v>6.5</v>
      </c>
      <c r="C12" s="2">
        <v>5</v>
      </c>
      <c r="D12" s="2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3</v>
      </c>
    </row>
    <row r="13" spans="1:12" ht="14.25" customHeight="1" x14ac:dyDescent="0.35">
      <c r="A13" s="1" t="s">
        <v>10</v>
      </c>
      <c r="B13" s="2">
        <v>25.31</v>
      </c>
      <c r="C13" s="2">
        <v>25.31</v>
      </c>
      <c r="D13" s="2">
        <v>25.31</v>
      </c>
      <c r="E13" s="3">
        <v>25.31</v>
      </c>
      <c r="F13" s="3">
        <v>25.31</v>
      </c>
      <c r="G13" s="3">
        <v>25.31</v>
      </c>
      <c r="H13" s="3">
        <v>25.34</v>
      </c>
      <c r="I13" s="3">
        <v>25.34</v>
      </c>
      <c r="J13" s="3">
        <v>25.34</v>
      </c>
      <c r="K13" s="3">
        <v>25.2</v>
      </c>
      <c r="L13" s="3">
        <v>25.2</v>
      </c>
    </row>
    <row r="14" spans="1:12" ht="14.25" customHeight="1" x14ac:dyDescent="0.35">
      <c r="A14" s="1" t="s">
        <v>11</v>
      </c>
      <c r="B14" s="2">
        <v>0.26</v>
      </c>
      <c r="C14" s="2">
        <v>0.22</v>
      </c>
      <c r="D14" s="2">
        <v>0.17</v>
      </c>
      <c r="E14" s="3">
        <v>0.17</v>
      </c>
      <c r="F14" s="3">
        <v>0.17</v>
      </c>
      <c r="G14" s="3">
        <v>0.16</v>
      </c>
      <c r="H14" s="3">
        <v>0.17</v>
      </c>
      <c r="I14" s="3">
        <v>0.17</v>
      </c>
      <c r="J14" s="3">
        <v>0.17</v>
      </c>
      <c r="K14" s="3">
        <v>0.2</v>
      </c>
      <c r="L14" s="3">
        <v>0.2</v>
      </c>
    </row>
    <row r="15" spans="1:12" ht="14.25" customHeight="1" x14ac:dyDescent="0.35">
      <c r="A15" s="1" t="s">
        <v>12</v>
      </c>
      <c r="B15" s="2">
        <v>0.13</v>
      </c>
      <c r="C15" s="2">
        <v>0.11</v>
      </c>
      <c r="D15" s="2">
        <v>7.0000000000000007E-2</v>
      </c>
      <c r="E15" s="3">
        <v>7.0000000000000007E-2</v>
      </c>
      <c r="F15" s="3">
        <v>0.06</v>
      </c>
      <c r="G15" s="3">
        <v>0.05</v>
      </c>
      <c r="H15" s="3">
        <v>0.05</v>
      </c>
      <c r="I15" s="3">
        <v>0.04</v>
      </c>
      <c r="J15" s="3">
        <v>0.05</v>
      </c>
      <c r="K15" s="3">
        <v>0.08</v>
      </c>
      <c r="L15" s="3">
        <v>0.1</v>
      </c>
    </row>
    <row r="16" spans="1:12" ht="14.25" customHeight="1" x14ac:dyDescent="0.35">
      <c r="A16" s="1" t="s">
        <v>13</v>
      </c>
      <c r="B16" s="2">
        <v>0.52</v>
      </c>
      <c r="C16" s="2">
        <v>0.43</v>
      </c>
      <c r="D16" s="2">
        <v>0.43</v>
      </c>
      <c r="E16" s="3">
        <v>0.43</v>
      </c>
      <c r="F16" s="3">
        <v>0.45</v>
      </c>
      <c r="G16" s="3">
        <v>0.43</v>
      </c>
      <c r="H16" s="3">
        <v>0.43</v>
      </c>
      <c r="I16" s="3">
        <v>0.43</v>
      </c>
      <c r="J16" s="3">
        <v>0.45</v>
      </c>
      <c r="K16" s="3">
        <v>0.4</v>
      </c>
      <c r="L16" s="3">
        <v>0.4</v>
      </c>
    </row>
    <row r="17" spans="1:12" ht="14.25" customHeight="1" x14ac:dyDescent="0.35">
      <c r="A17" s="1" t="s">
        <v>14</v>
      </c>
      <c r="B17" s="2">
        <v>32.130000000000003</v>
      </c>
      <c r="C17" s="2">
        <v>25</v>
      </c>
      <c r="D17" s="2">
        <v>25</v>
      </c>
      <c r="E17" s="3">
        <v>25</v>
      </c>
      <c r="F17" s="3">
        <v>20</v>
      </c>
      <c r="G17" s="3">
        <v>20</v>
      </c>
      <c r="H17" s="3">
        <v>20</v>
      </c>
      <c r="I17" s="3">
        <v>15</v>
      </c>
      <c r="J17" s="3">
        <v>15</v>
      </c>
      <c r="K17" s="3">
        <v>15</v>
      </c>
      <c r="L17" s="3">
        <v>15</v>
      </c>
    </row>
    <row r="18" spans="1:12" ht="14.25" customHeight="1" x14ac:dyDescent="0.35">
      <c r="A18" s="1" t="s">
        <v>15</v>
      </c>
      <c r="B18" s="2">
        <v>4.7</v>
      </c>
      <c r="C18" s="2">
        <v>5.03</v>
      </c>
      <c r="D18" s="2">
        <v>4.66</v>
      </c>
      <c r="E18" s="3">
        <v>4.7699999999999996</v>
      </c>
      <c r="F18" s="3">
        <v>4.7699999999999996</v>
      </c>
      <c r="G18" s="3">
        <v>4.51</v>
      </c>
      <c r="H18" s="3">
        <v>4.38</v>
      </c>
      <c r="I18" s="3">
        <v>4.5</v>
      </c>
      <c r="J18" s="3">
        <v>5.51</v>
      </c>
      <c r="K18" s="3">
        <v>5.49</v>
      </c>
      <c r="L18" s="3">
        <v>6</v>
      </c>
    </row>
    <row r="19" spans="1:12" ht="14.25" customHeight="1" x14ac:dyDescent="0.35">
      <c r="A19" s="1" t="s">
        <v>16</v>
      </c>
      <c r="B19" s="2">
        <v>4.7</v>
      </c>
      <c r="C19" s="2">
        <v>5.03</v>
      </c>
      <c r="D19" s="2">
        <v>4.66</v>
      </c>
      <c r="E19" s="3">
        <v>4.7699999999999996</v>
      </c>
      <c r="F19" s="3">
        <v>4.7699999999999996</v>
      </c>
      <c r="G19" s="3">
        <v>4.51</v>
      </c>
      <c r="H19" s="3">
        <v>4.38</v>
      </c>
      <c r="I19" s="3">
        <v>4.5</v>
      </c>
      <c r="J19" s="3">
        <v>5.51</v>
      </c>
      <c r="K19" s="3">
        <v>5.49</v>
      </c>
      <c r="L19" s="3">
        <v>6</v>
      </c>
    </row>
    <row r="20" spans="1:12" ht="14.25" customHeight="1" x14ac:dyDescent="0.35">
      <c r="A20" s="1" t="s">
        <v>17</v>
      </c>
      <c r="B20" s="2">
        <v>13.03</v>
      </c>
      <c r="C20" s="2">
        <v>13.03</v>
      </c>
      <c r="D20" s="2">
        <v>13.03</v>
      </c>
      <c r="E20" s="3">
        <v>13.03</v>
      </c>
      <c r="F20" s="3">
        <v>13.03</v>
      </c>
      <c r="G20" s="3">
        <v>13.03</v>
      </c>
      <c r="H20" s="3">
        <v>13.03</v>
      </c>
      <c r="I20" s="3">
        <v>13.03</v>
      </c>
      <c r="J20" s="3">
        <v>13.03</v>
      </c>
      <c r="K20" s="3">
        <v>13.03</v>
      </c>
      <c r="L20" s="3">
        <v>5.64</v>
      </c>
    </row>
    <row r="21" spans="1:12" ht="14.25" customHeight="1" x14ac:dyDescent="0.35">
      <c r="A21" s="1" t="s">
        <v>18</v>
      </c>
      <c r="B21" s="2">
        <v>16.52</v>
      </c>
      <c r="C21" s="2">
        <v>15.47</v>
      </c>
      <c r="D21" s="2">
        <v>12.89</v>
      </c>
      <c r="E21" s="3">
        <v>12.89</v>
      </c>
      <c r="F21" s="3">
        <v>12.5</v>
      </c>
      <c r="G21" s="3">
        <v>11.93</v>
      </c>
      <c r="H21" s="3">
        <v>11.75</v>
      </c>
      <c r="I21" s="3">
        <v>11.75</v>
      </c>
      <c r="J21" s="3">
        <v>11.75</v>
      </c>
      <c r="K21" s="3">
        <v>11.75</v>
      </c>
      <c r="L21" s="3">
        <v>10.7</v>
      </c>
    </row>
    <row r="22" spans="1:12" ht="14.25" customHeight="1" x14ac:dyDescent="0.35">
      <c r="A22" s="1" t="s">
        <v>19</v>
      </c>
      <c r="B22" s="4">
        <v>0.08</v>
      </c>
      <c r="C22" s="4">
        <v>6.3E-2</v>
      </c>
      <c r="D22" s="4">
        <v>6.25E-2</v>
      </c>
      <c r="E22" s="5">
        <v>6.25E-2</v>
      </c>
      <c r="F22" s="5">
        <v>6.0400000000000002E-2</v>
      </c>
      <c r="G22" s="5">
        <v>5.74E-2</v>
      </c>
      <c r="H22" s="5">
        <v>5.3999999999999999E-2</v>
      </c>
      <c r="I22" s="5">
        <v>5.1499999999999997E-2</v>
      </c>
      <c r="J22" s="5">
        <v>4.9000000000000002E-2</v>
      </c>
      <c r="K22" s="5">
        <v>4.7500000000000001E-2</v>
      </c>
      <c r="L22" s="5">
        <v>4.7500000000000001E-2</v>
      </c>
    </row>
    <row r="23" spans="1:12" ht="14.25" customHeight="1" x14ac:dyDescent="0.35">
      <c r="A23" s="1" t="s">
        <v>20</v>
      </c>
      <c r="B23" s="2">
        <f t="shared" ref="B23:L23" si="1">SUM(B12:B21)</f>
        <v>103.80000000000001</v>
      </c>
      <c r="C23" s="2">
        <f t="shared" si="1"/>
        <v>94.63</v>
      </c>
      <c r="D23" s="2">
        <f t="shared" si="1"/>
        <v>91.22</v>
      </c>
      <c r="E23" s="3">
        <f t="shared" si="1"/>
        <v>91.44</v>
      </c>
      <c r="F23" s="3">
        <f t="shared" si="1"/>
        <v>86.059999999999988</v>
      </c>
      <c r="G23" s="3">
        <f t="shared" si="1"/>
        <v>84.93</v>
      </c>
      <c r="H23" s="3">
        <f t="shared" si="1"/>
        <v>84.53</v>
      </c>
      <c r="I23" s="3">
        <f t="shared" si="1"/>
        <v>79.760000000000005</v>
      </c>
      <c r="J23" s="3">
        <f t="shared" si="1"/>
        <v>81.81</v>
      </c>
      <c r="K23" s="3">
        <f t="shared" si="1"/>
        <v>81.64</v>
      </c>
      <c r="L23" s="3">
        <f t="shared" si="1"/>
        <v>72.239999999999995</v>
      </c>
    </row>
    <row r="24" spans="1:12" ht="14.25" customHeight="1" x14ac:dyDescent="0.35"/>
    <row r="25" spans="1:12" ht="14.25" customHeight="1" x14ac:dyDescent="0.35">
      <c r="A25" s="1" t="s">
        <v>21</v>
      </c>
    </row>
    <row r="26" spans="1:12" ht="14.25" customHeight="1" x14ac:dyDescent="0.35">
      <c r="A26" s="1" t="s">
        <v>22</v>
      </c>
      <c r="B26" s="2">
        <v>12.46</v>
      </c>
      <c r="C26" s="2">
        <v>12.46</v>
      </c>
      <c r="D26" s="2">
        <v>12.46</v>
      </c>
      <c r="E26" s="3">
        <v>12.46</v>
      </c>
      <c r="F26" s="3">
        <v>12.46</v>
      </c>
      <c r="G26" s="3">
        <v>12.46</v>
      </c>
      <c r="H26" s="3">
        <v>12.46</v>
      </c>
      <c r="I26" s="3">
        <v>12.46</v>
      </c>
      <c r="J26" s="3">
        <v>12.46</v>
      </c>
      <c r="K26" s="3">
        <v>12.46</v>
      </c>
      <c r="L26" s="3">
        <v>12.89</v>
      </c>
    </row>
    <row r="27" spans="1:12" ht="14.25" customHeight="1" x14ac:dyDescent="0.35">
      <c r="A27" s="1" t="s">
        <v>23</v>
      </c>
      <c r="B27" s="2">
        <v>17.71</v>
      </c>
      <c r="C27" s="2">
        <v>17.71</v>
      </c>
      <c r="D27" s="2">
        <v>17.71</v>
      </c>
      <c r="E27" s="3">
        <v>17.71</v>
      </c>
      <c r="F27" s="3">
        <v>17.71</v>
      </c>
      <c r="G27" s="3">
        <v>17.71</v>
      </c>
      <c r="H27" s="3">
        <v>17.71</v>
      </c>
      <c r="I27" s="3">
        <v>17.71</v>
      </c>
      <c r="J27" s="3">
        <v>17.71</v>
      </c>
      <c r="K27" s="3">
        <v>17.71</v>
      </c>
      <c r="L27" s="3">
        <v>3.04</v>
      </c>
    </row>
    <row r="28" spans="1:12" ht="14.25" customHeight="1" x14ac:dyDescent="0.35">
      <c r="A28" s="1" t="s">
        <v>24</v>
      </c>
      <c r="B28" s="4">
        <v>0.08</v>
      </c>
      <c r="C28" s="4">
        <v>6.3E-2</v>
      </c>
      <c r="D28" s="4">
        <v>6.25E-2</v>
      </c>
      <c r="E28" s="5">
        <v>6.25E-2</v>
      </c>
      <c r="F28" s="5">
        <v>6.3200000000000006E-2</v>
      </c>
      <c r="G28" s="5">
        <v>6.0100000000000001E-2</v>
      </c>
      <c r="H28" s="5">
        <v>5.6500000000000002E-2</v>
      </c>
      <c r="I28" s="5">
        <v>5.3999999999999999E-2</v>
      </c>
      <c r="J28" s="5">
        <v>5.3999999999999999E-2</v>
      </c>
      <c r="K28" s="5">
        <v>5.2499999999999998E-2</v>
      </c>
      <c r="L28" s="5">
        <v>5.2499999999999998E-2</v>
      </c>
    </row>
    <row r="29" spans="1:12" ht="14.25" customHeight="1" x14ac:dyDescent="0.35">
      <c r="A29" s="1" t="s">
        <v>25</v>
      </c>
      <c r="B29" s="2">
        <v>10.25</v>
      </c>
      <c r="C29" s="2">
        <v>9.5</v>
      </c>
      <c r="D29" s="2">
        <v>9</v>
      </c>
      <c r="E29" s="3">
        <v>9</v>
      </c>
      <c r="F29" s="3">
        <v>7</v>
      </c>
      <c r="G29" s="3">
        <v>7</v>
      </c>
      <c r="H29" s="3">
        <v>7</v>
      </c>
      <c r="I29" s="3">
        <v>7.5</v>
      </c>
      <c r="J29" s="3">
        <v>6.5</v>
      </c>
      <c r="K29" s="3">
        <v>6.5</v>
      </c>
      <c r="L29" s="3">
        <v>7.5</v>
      </c>
    </row>
    <row r="30" spans="1:12" ht="14.25" customHeight="1" x14ac:dyDescent="0.35">
      <c r="A30" s="1" t="s">
        <v>26</v>
      </c>
      <c r="B30" s="2">
        <f t="shared" ref="B30:L30" si="2">SUM(B26:B27,B29)</f>
        <v>40.42</v>
      </c>
      <c r="C30" s="2">
        <f t="shared" si="2"/>
        <v>39.67</v>
      </c>
      <c r="D30" s="2">
        <f t="shared" si="2"/>
        <v>39.17</v>
      </c>
      <c r="E30" s="3">
        <f t="shared" si="2"/>
        <v>39.17</v>
      </c>
      <c r="F30" s="3">
        <f t="shared" si="2"/>
        <v>37.17</v>
      </c>
      <c r="G30" s="3">
        <f t="shared" si="2"/>
        <v>37.17</v>
      </c>
      <c r="H30" s="3">
        <f t="shared" si="2"/>
        <v>37.17</v>
      </c>
      <c r="I30" s="3">
        <f t="shared" si="2"/>
        <v>37.67</v>
      </c>
      <c r="J30" s="3">
        <f t="shared" si="2"/>
        <v>36.67</v>
      </c>
      <c r="K30" s="3">
        <f t="shared" si="2"/>
        <v>36.67</v>
      </c>
      <c r="L30" s="3">
        <f t="shared" si="2"/>
        <v>23.43</v>
      </c>
    </row>
    <row r="31" spans="1:12" ht="14.25" customHeight="1" x14ac:dyDescent="0.35">
      <c r="A31" s="1" t="s">
        <v>27</v>
      </c>
      <c r="B31" s="2">
        <f t="shared" ref="B31:D31" si="3">B23+B30</f>
        <v>144.22000000000003</v>
      </c>
      <c r="C31" s="2">
        <f t="shared" si="3"/>
        <v>134.30000000000001</v>
      </c>
      <c r="D31" s="2">
        <f t="shared" si="3"/>
        <v>130.38999999999999</v>
      </c>
      <c r="E31" s="3">
        <f>SUM(E23,E30)</f>
        <v>130.61000000000001</v>
      </c>
      <c r="F31" s="3">
        <f t="shared" ref="F31:L31" si="4">F23+F30</f>
        <v>123.22999999999999</v>
      </c>
      <c r="G31" s="3">
        <f t="shared" si="4"/>
        <v>122.10000000000001</v>
      </c>
      <c r="H31" s="3">
        <f t="shared" si="4"/>
        <v>121.7</v>
      </c>
      <c r="I31" s="3">
        <f t="shared" si="4"/>
        <v>117.43</v>
      </c>
      <c r="J31" s="3">
        <f t="shared" si="4"/>
        <v>118.48</v>
      </c>
      <c r="K31" s="3">
        <f t="shared" si="4"/>
        <v>118.31</v>
      </c>
      <c r="L31" s="3">
        <f t="shared" si="4"/>
        <v>95.669999999999987</v>
      </c>
    </row>
    <row r="32" spans="1:12" ht="14.25" customHeight="1" x14ac:dyDescent="0.35"/>
    <row r="33" spans="1:12" ht="14.25" customHeight="1" x14ac:dyDescent="0.35">
      <c r="A33" s="36" t="s">
        <v>28</v>
      </c>
    </row>
    <row r="34" spans="1:12" ht="14.25" customHeight="1" x14ac:dyDescent="0.35">
      <c r="A34" s="1" t="s">
        <v>2</v>
      </c>
    </row>
    <row r="35" spans="1:12" ht="14.25" customHeight="1" x14ac:dyDescent="0.35">
      <c r="A35" s="1" t="s">
        <v>3</v>
      </c>
      <c r="B35" s="3">
        <v>210</v>
      </c>
      <c r="C35" s="3">
        <v>179</v>
      </c>
      <c r="D35" s="3">
        <v>160</v>
      </c>
      <c r="E35" s="3">
        <v>155</v>
      </c>
      <c r="F35" s="3">
        <v>155</v>
      </c>
      <c r="G35" s="3">
        <v>140</v>
      </c>
      <c r="H35" s="3">
        <v>123</v>
      </c>
      <c r="I35" s="3">
        <v>216</v>
      </c>
      <c r="J35" s="3">
        <v>277</v>
      </c>
      <c r="K35" s="3">
        <v>165</v>
      </c>
      <c r="L35" s="3">
        <v>156</v>
      </c>
    </row>
    <row r="36" spans="1:12" ht="14.25" customHeight="1" x14ac:dyDescent="0.35">
      <c r="A36" s="1" t="s">
        <v>4</v>
      </c>
      <c r="B36" s="3">
        <v>200</v>
      </c>
      <c r="C36" s="3">
        <v>170</v>
      </c>
      <c r="D36" s="3">
        <v>150</v>
      </c>
      <c r="E36" s="3">
        <v>145</v>
      </c>
      <c r="F36" s="3">
        <v>140</v>
      </c>
      <c r="G36" s="3">
        <v>126</v>
      </c>
      <c r="H36" s="3">
        <v>107</v>
      </c>
      <c r="I36" s="3">
        <v>208</v>
      </c>
      <c r="J36" s="3">
        <v>265</v>
      </c>
      <c r="K36" s="3">
        <v>158</v>
      </c>
      <c r="L36" s="3">
        <v>148</v>
      </c>
    </row>
    <row r="37" spans="1:12" ht="14.25" customHeight="1" x14ac:dyDescent="0.35">
      <c r="A37" s="1" t="s">
        <v>29</v>
      </c>
      <c r="B37" s="3">
        <v>78</v>
      </c>
      <c r="C37" s="3">
        <v>55</v>
      </c>
      <c r="D37" s="3">
        <v>55</v>
      </c>
      <c r="E37" s="3">
        <v>55</v>
      </c>
      <c r="F37" s="3">
        <v>40</v>
      </c>
      <c r="G37" s="3">
        <v>45</v>
      </c>
      <c r="H37" s="3">
        <v>50</v>
      </c>
      <c r="I37" s="3">
        <v>87</v>
      </c>
      <c r="J37" s="3">
        <v>115</v>
      </c>
      <c r="K37" s="3">
        <v>85</v>
      </c>
      <c r="L37" s="3">
        <v>72</v>
      </c>
    </row>
    <row r="38" spans="1:12" ht="14.25" customHeight="1" x14ac:dyDescent="0.35">
      <c r="A38" s="1" t="s">
        <v>6</v>
      </c>
      <c r="B38" s="3">
        <v>105</v>
      </c>
      <c r="C38" s="3">
        <v>60</v>
      </c>
      <c r="D38" s="3">
        <v>60</v>
      </c>
      <c r="E38" s="3">
        <v>60</v>
      </c>
      <c r="F38" s="3">
        <v>55</v>
      </c>
      <c r="G38" s="3">
        <v>65</v>
      </c>
      <c r="H38" s="3">
        <v>65</v>
      </c>
      <c r="I38" s="3">
        <v>91.2</v>
      </c>
      <c r="J38" s="3">
        <v>134</v>
      </c>
      <c r="K38" s="3">
        <v>100</v>
      </c>
      <c r="L38" s="3">
        <v>85</v>
      </c>
    </row>
    <row r="39" spans="1:12" ht="14.25" customHeight="1" x14ac:dyDescent="0.35">
      <c r="A39" s="1" t="s">
        <v>7</v>
      </c>
      <c r="B39" s="3">
        <f t="shared" ref="B39:L39" si="5">SUM(B35:B38)</f>
        <v>593</v>
      </c>
      <c r="C39" s="3">
        <f t="shared" si="5"/>
        <v>464</v>
      </c>
      <c r="D39" s="3">
        <f t="shared" si="5"/>
        <v>425</v>
      </c>
      <c r="E39" s="3">
        <f t="shared" si="5"/>
        <v>415</v>
      </c>
      <c r="F39" s="3">
        <f t="shared" si="5"/>
        <v>390</v>
      </c>
      <c r="G39" s="3">
        <f t="shared" si="5"/>
        <v>376</v>
      </c>
      <c r="H39" s="3">
        <f t="shared" si="5"/>
        <v>345</v>
      </c>
      <c r="I39" s="3">
        <f t="shared" si="5"/>
        <v>602.20000000000005</v>
      </c>
      <c r="J39" s="3">
        <f t="shared" si="5"/>
        <v>791</v>
      </c>
      <c r="K39" s="3">
        <f t="shared" si="5"/>
        <v>508</v>
      </c>
      <c r="L39" s="3">
        <f t="shared" si="5"/>
        <v>461</v>
      </c>
    </row>
    <row r="40" spans="1:12" ht="14.25" customHeight="1" x14ac:dyDescent="0.35"/>
    <row r="41" spans="1:12" ht="14.25" customHeight="1" x14ac:dyDescent="0.35">
      <c r="A41" s="1" t="s">
        <v>8</v>
      </c>
    </row>
    <row r="42" spans="1:12" ht="14.25" customHeight="1" x14ac:dyDescent="0.35">
      <c r="A42" s="1" t="s">
        <v>30</v>
      </c>
      <c r="B42" s="3">
        <v>12</v>
      </c>
      <c r="C42" s="3">
        <v>12</v>
      </c>
      <c r="D42" s="3">
        <v>12</v>
      </c>
      <c r="L42" s="3">
        <v>40</v>
      </c>
    </row>
    <row r="43" spans="1:12" ht="14.25" customHeight="1" x14ac:dyDescent="0.35">
      <c r="A43" s="1" t="s">
        <v>31</v>
      </c>
      <c r="B43" s="3">
        <v>16.25</v>
      </c>
      <c r="C43" s="3">
        <v>16.25</v>
      </c>
      <c r="D43" s="3">
        <v>16.25</v>
      </c>
      <c r="L43" s="3"/>
    </row>
    <row r="44" spans="1:12" ht="14.25" customHeight="1" x14ac:dyDescent="0.35">
      <c r="A44" s="1" t="s">
        <v>10</v>
      </c>
      <c r="B44" s="3">
        <v>18.93</v>
      </c>
      <c r="C44" s="3">
        <v>15.78</v>
      </c>
      <c r="D44" s="3">
        <v>14.36</v>
      </c>
      <c r="E44" s="3">
        <v>14</v>
      </c>
      <c r="F44" s="3">
        <v>11.22</v>
      </c>
      <c r="G44" s="3">
        <v>11.22</v>
      </c>
      <c r="H44" s="3">
        <v>11.24</v>
      </c>
      <c r="I44" s="3">
        <v>11.24</v>
      </c>
      <c r="J44" s="3">
        <v>11.24</v>
      </c>
      <c r="K44" s="3">
        <v>11.24</v>
      </c>
      <c r="L44" s="3">
        <v>16.38</v>
      </c>
    </row>
    <row r="45" spans="1:12" ht="14.25" customHeight="1" x14ac:dyDescent="0.35">
      <c r="A45" s="1" t="s">
        <v>11</v>
      </c>
      <c r="B45" s="3">
        <v>0.2</v>
      </c>
      <c r="C45" s="3">
        <v>0.2</v>
      </c>
      <c r="D45" s="3">
        <v>0.2</v>
      </c>
      <c r="E45" s="3">
        <v>0.2</v>
      </c>
      <c r="F45" s="3">
        <v>0.2</v>
      </c>
      <c r="G45" s="3">
        <v>0.2</v>
      </c>
      <c r="H45" s="3">
        <v>0.2</v>
      </c>
      <c r="I45" s="3">
        <v>0.18</v>
      </c>
      <c r="J45" s="3">
        <v>0.18</v>
      </c>
      <c r="K45" s="3">
        <v>0.14000000000000001</v>
      </c>
      <c r="L45" s="3">
        <v>90</v>
      </c>
    </row>
    <row r="46" spans="1:12" ht="14.25" customHeight="1" x14ac:dyDescent="0.35">
      <c r="A46" s="1" t="s">
        <v>32</v>
      </c>
      <c r="B46" s="3">
        <v>0.45</v>
      </c>
      <c r="C46" s="3">
        <v>0.45</v>
      </c>
      <c r="D46" s="3">
        <v>0.45</v>
      </c>
      <c r="E46" s="3">
        <v>0.45</v>
      </c>
      <c r="F46" s="3">
        <v>0.45</v>
      </c>
      <c r="G46" s="3">
        <v>0.45</v>
      </c>
      <c r="H46" s="3">
        <v>0.45</v>
      </c>
      <c r="I46" s="3">
        <v>0.22</v>
      </c>
      <c r="J46" s="3">
        <v>0.18</v>
      </c>
      <c r="K46" s="3">
        <v>0.18</v>
      </c>
      <c r="L46" s="3">
        <v>0.17</v>
      </c>
    </row>
    <row r="47" spans="1:12" ht="14.25" customHeight="1" x14ac:dyDescent="0.35">
      <c r="A47" s="1" t="s">
        <v>33</v>
      </c>
      <c r="B47" s="3">
        <v>0.11</v>
      </c>
      <c r="C47" s="3">
        <v>0.09</v>
      </c>
      <c r="D47" s="3">
        <v>0.09</v>
      </c>
      <c r="E47" s="3"/>
      <c r="F47" s="3"/>
      <c r="H47" s="3"/>
      <c r="I47" s="3"/>
      <c r="J47" s="3"/>
      <c r="K47" s="3"/>
      <c r="L47" s="3"/>
    </row>
    <row r="48" spans="1:12" ht="14.25" customHeight="1" x14ac:dyDescent="0.35">
      <c r="A48" s="1" t="s">
        <v>34</v>
      </c>
      <c r="B48" s="3">
        <v>32</v>
      </c>
      <c r="C48" s="3">
        <v>32</v>
      </c>
      <c r="D48" s="3">
        <v>32</v>
      </c>
      <c r="E48" s="3">
        <v>32</v>
      </c>
      <c r="F48" s="3">
        <v>32</v>
      </c>
      <c r="G48" s="3">
        <v>32</v>
      </c>
      <c r="H48" s="3">
        <v>32</v>
      </c>
      <c r="I48" s="3">
        <v>32</v>
      </c>
      <c r="J48" s="3">
        <v>32</v>
      </c>
      <c r="K48" s="3">
        <v>32</v>
      </c>
      <c r="L48" s="3">
        <v>24</v>
      </c>
    </row>
    <row r="49" spans="1:12" ht="14.25" customHeight="1" x14ac:dyDescent="0.35">
      <c r="A49" s="1" t="s">
        <v>15</v>
      </c>
      <c r="B49" s="3">
        <v>37.44</v>
      </c>
      <c r="C49" s="3">
        <v>37.14</v>
      </c>
      <c r="D49" s="3">
        <v>36.729999999999997</v>
      </c>
      <c r="E49" s="3">
        <v>36.880000000000003</v>
      </c>
      <c r="F49" s="3">
        <v>37</v>
      </c>
      <c r="G49" s="3">
        <v>36.97</v>
      </c>
      <c r="H49" s="3">
        <v>36.81</v>
      </c>
      <c r="I49" s="3">
        <v>36.81</v>
      </c>
      <c r="J49" s="3">
        <v>37.14</v>
      </c>
      <c r="K49" s="3">
        <v>37.36</v>
      </c>
      <c r="L49" s="3">
        <v>36.25</v>
      </c>
    </row>
    <row r="50" spans="1:12" ht="14.25" customHeight="1" x14ac:dyDescent="0.35">
      <c r="A50" s="1" t="s">
        <v>16</v>
      </c>
      <c r="B50" s="3">
        <v>37.44</v>
      </c>
      <c r="C50" s="3">
        <v>37.14</v>
      </c>
      <c r="D50" s="3">
        <v>36.729999999999997</v>
      </c>
      <c r="E50" s="3">
        <v>36.880000000000003</v>
      </c>
      <c r="F50" s="3">
        <v>37</v>
      </c>
      <c r="G50" s="3">
        <v>36.97</v>
      </c>
      <c r="H50" s="3">
        <v>36.81</v>
      </c>
      <c r="I50" s="3">
        <v>36.81</v>
      </c>
      <c r="J50" s="3">
        <v>37.14</v>
      </c>
      <c r="K50" s="3">
        <v>37.36</v>
      </c>
      <c r="L50" s="3">
        <v>36.25</v>
      </c>
    </row>
    <row r="51" spans="1:12" ht="14.25" customHeight="1" x14ac:dyDescent="0.35">
      <c r="A51" s="1" t="s">
        <v>18</v>
      </c>
      <c r="B51" s="3">
        <v>15</v>
      </c>
      <c r="C51" s="3">
        <v>15</v>
      </c>
      <c r="D51" s="3">
        <v>15</v>
      </c>
      <c r="E51" s="3">
        <v>15</v>
      </c>
      <c r="F51" s="3">
        <v>15</v>
      </c>
      <c r="G51" s="3">
        <v>15</v>
      </c>
      <c r="H51" s="3">
        <v>15</v>
      </c>
      <c r="I51" s="3">
        <v>15</v>
      </c>
      <c r="J51" s="3">
        <v>6.43</v>
      </c>
      <c r="K51" s="3">
        <v>6.43</v>
      </c>
    </row>
    <row r="52" spans="1:12" ht="14.25" customHeight="1" x14ac:dyDescent="0.35">
      <c r="A52" s="1" t="s">
        <v>35</v>
      </c>
      <c r="B52" s="3">
        <v>10</v>
      </c>
      <c r="C52" s="3">
        <v>10</v>
      </c>
      <c r="D52" s="3">
        <v>10</v>
      </c>
      <c r="E52" s="3">
        <v>10</v>
      </c>
      <c r="F52" s="3">
        <v>10</v>
      </c>
      <c r="G52" s="3">
        <v>10</v>
      </c>
      <c r="H52" s="3">
        <v>10</v>
      </c>
      <c r="I52" s="3">
        <v>10</v>
      </c>
      <c r="J52" s="3">
        <v>10</v>
      </c>
      <c r="K52" s="3">
        <v>10</v>
      </c>
    </row>
    <row r="53" spans="1:12" ht="14.25" customHeight="1" x14ac:dyDescent="0.35">
      <c r="A53" s="1" t="s">
        <v>19</v>
      </c>
      <c r="B53" s="5">
        <v>7.4999999999999997E-2</v>
      </c>
      <c r="C53" s="5">
        <v>6.5000000000000002E-2</v>
      </c>
      <c r="D53" s="5">
        <v>6.5000000000000002E-2</v>
      </c>
      <c r="E53" s="5">
        <v>6.5000000000000002E-2</v>
      </c>
      <c r="F53" s="5">
        <v>0.06</v>
      </c>
      <c r="G53" s="5">
        <v>0.06</v>
      </c>
      <c r="H53" s="5">
        <v>0.06</v>
      </c>
      <c r="I53" s="5">
        <v>0.06</v>
      </c>
      <c r="J53" s="5">
        <v>6.25E-2</v>
      </c>
      <c r="K53" s="5">
        <v>6.25E-2</v>
      </c>
      <c r="L53" s="5">
        <v>6.5000000000000002E-2</v>
      </c>
    </row>
    <row r="54" spans="1:12" ht="14.25" customHeight="1" x14ac:dyDescent="0.35">
      <c r="A54" s="1" t="s">
        <v>20</v>
      </c>
      <c r="B54" s="3">
        <f>SUM(B42:B52)</f>
        <v>179.82</v>
      </c>
      <c r="C54" s="3">
        <f>SUM(C42:C52)</f>
        <v>176.05</v>
      </c>
      <c r="D54" s="3">
        <f>SUM(D42:D52)</f>
        <v>173.81</v>
      </c>
      <c r="E54" s="3">
        <f>SUM(E42:E52)</f>
        <v>145.41</v>
      </c>
      <c r="F54" s="3">
        <f>SUM(F42:F53)</f>
        <v>142.93</v>
      </c>
      <c r="G54" s="3">
        <f t="shared" ref="G54:L54" si="6">SUM(G42:G52)</f>
        <v>142.81</v>
      </c>
      <c r="H54" s="3">
        <f t="shared" si="6"/>
        <v>142.51</v>
      </c>
      <c r="I54" s="3">
        <f t="shared" si="6"/>
        <v>142.26</v>
      </c>
      <c r="J54" s="3">
        <f t="shared" si="6"/>
        <v>134.31</v>
      </c>
      <c r="K54" s="3">
        <f t="shared" si="6"/>
        <v>134.71</v>
      </c>
      <c r="L54" s="3">
        <f t="shared" si="6"/>
        <v>243.04999999999998</v>
      </c>
    </row>
    <row r="55" spans="1:12" ht="14.25" customHeight="1" x14ac:dyDescent="0.35"/>
    <row r="56" spans="1:12" ht="14.25" customHeight="1" x14ac:dyDescent="0.35">
      <c r="A56" s="1" t="s">
        <v>36</v>
      </c>
    </row>
    <row r="57" spans="1:12" ht="14.25" customHeight="1" x14ac:dyDescent="0.35">
      <c r="A57" s="1" t="s">
        <v>22</v>
      </c>
      <c r="B57" s="3">
        <v>70.010000000000005</v>
      </c>
      <c r="C57" s="3">
        <v>70.010000000000005</v>
      </c>
      <c r="D57" s="3">
        <v>70.010000000000005</v>
      </c>
      <c r="E57" s="3">
        <v>124.85</v>
      </c>
      <c r="F57" s="3">
        <v>62.62</v>
      </c>
      <c r="G57" s="3">
        <v>62.62</v>
      </c>
      <c r="H57" s="3">
        <v>62.62</v>
      </c>
      <c r="I57" s="3">
        <v>62.62</v>
      </c>
      <c r="J57" s="3">
        <v>80.09</v>
      </c>
      <c r="K57" s="3">
        <v>80.09</v>
      </c>
      <c r="L57" s="3">
        <v>80.09</v>
      </c>
    </row>
    <row r="58" spans="1:12" ht="14.25" customHeight="1" x14ac:dyDescent="0.35">
      <c r="A58" s="1" t="s">
        <v>23</v>
      </c>
      <c r="B58" s="3">
        <v>62.97</v>
      </c>
      <c r="C58" s="3">
        <v>62.97</v>
      </c>
      <c r="D58" s="3">
        <v>62.97</v>
      </c>
      <c r="E58" s="3">
        <v>62.97</v>
      </c>
      <c r="F58" s="3">
        <v>41.98</v>
      </c>
      <c r="G58" s="3">
        <v>41.98</v>
      </c>
      <c r="H58" s="3">
        <v>41.98</v>
      </c>
      <c r="I58" s="3">
        <v>41.98</v>
      </c>
      <c r="J58" s="3">
        <v>41.98</v>
      </c>
      <c r="K58" s="3">
        <v>41.98</v>
      </c>
      <c r="L58" s="3">
        <v>41.98</v>
      </c>
    </row>
    <row r="59" spans="1:12" ht="14.25" customHeight="1" x14ac:dyDescent="0.35">
      <c r="A59" s="1" t="s">
        <v>24</v>
      </c>
      <c r="B59" s="5">
        <v>6.5000000000000002E-2</v>
      </c>
      <c r="C59" s="5">
        <v>5.5E-2</v>
      </c>
      <c r="D59" s="5">
        <v>5.5E-2</v>
      </c>
      <c r="E59" s="5">
        <v>5.5E-2</v>
      </c>
      <c r="F59" s="5">
        <v>5.5E-2</v>
      </c>
      <c r="G59" s="5">
        <v>5.5E-2</v>
      </c>
      <c r="H59" s="5">
        <v>5.5E-2</v>
      </c>
      <c r="I59" s="5">
        <v>5.5E-2</v>
      </c>
      <c r="J59" s="5">
        <v>5.5E-2</v>
      </c>
      <c r="K59" s="5">
        <v>5.8500000000000003E-2</v>
      </c>
      <c r="L59" s="3"/>
    </row>
    <row r="60" spans="1:12" ht="14.25" customHeight="1" x14ac:dyDescent="0.35">
      <c r="A60" s="1" t="s">
        <v>38</v>
      </c>
      <c r="B60" s="3">
        <v>100</v>
      </c>
      <c r="C60" s="3">
        <v>100</v>
      </c>
      <c r="D60" s="3">
        <v>100</v>
      </c>
      <c r="E60" s="3">
        <v>100</v>
      </c>
      <c r="F60" s="3">
        <v>112.5</v>
      </c>
      <c r="G60" s="3">
        <v>112.5</v>
      </c>
      <c r="H60" s="3">
        <v>112.5</v>
      </c>
      <c r="I60" s="3">
        <v>112.5</v>
      </c>
      <c r="J60" s="3">
        <v>62.5</v>
      </c>
      <c r="K60" s="3">
        <v>62.5</v>
      </c>
      <c r="L60" s="3">
        <v>43.75</v>
      </c>
    </row>
    <row r="61" spans="1:12" ht="14.25" customHeight="1" x14ac:dyDescent="0.35">
      <c r="A61" s="1" t="s">
        <v>39</v>
      </c>
      <c r="B61" s="3">
        <v>37.5</v>
      </c>
      <c r="C61" s="3">
        <v>37.5</v>
      </c>
      <c r="D61" s="3">
        <v>37.5</v>
      </c>
      <c r="E61" s="3">
        <v>37.5</v>
      </c>
      <c r="F61" s="3">
        <v>37.5</v>
      </c>
      <c r="G61" s="3">
        <v>37.5</v>
      </c>
      <c r="H61" s="3">
        <v>37.5</v>
      </c>
      <c r="I61" s="3">
        <v>37.5</v>
      </c>
      <c r="J61" s="3"/>
      <c r="K61" s="3"/>
      <c r="L61" s="3"/>
    </row>
    <row r="62" spans="1:12" ht="14.25" customHeight="1" x14ac:dyDescent="0.35">
      <c r="A62" s="1" t="s">
        <v>25</v>
      </c>
      <c r="B62" s="3">
        <v>15</v>
      </c>
      <c r="C62" s="3">
        <v>15</v>
      </c>
      <c r="D62" s="3">
        <v>15</v>
      </c>
      <c r="E62" s="3">
        <v>15</v>
      </c>
      <c r="F62" s="3">
        <v>15</v>
      </c>
      <c r="G62" s="3">
        <v>15</v>
      </c>
      <c r="H62" s="3">
        <v>15</v>
      </c>
      <c r="I62" s="3">
        <v>15</v>
      </c>
      <c r="J62" s="3">
        <v>15</v>
      </c>
      <c r="K62" s="3">
        <v>5</v>
      </c>
      <c r="L62" s="3">
        <v>4</v>
      </c>
    </row>
    <row r="63" spans="1:12" ht="14.25" customHeight="1" x14ac:dyDescent="0.35">
      <c r="A63" s="1" t="s">
        <v>26</v>
      </c>
      <c r="B63" s="3">
        <f t="shared" ref="B63:I63" si="7">SUM(B57,B58,B60,B61,B62)</f>
        <v>285.48</v>
      </c>
      <c r="C63" s="3">
        <f t="shared" si="7"/>
        <v>285.48</v>
      </c>
      <c r="D63" s="3">
        <f t="shared" si="7"/>
        <v>285.48</v>
      </c>
      <c r="E63" s="3">
        <f t="shared" si="7"/>
        <v>340.32</v>
      </c>
      <c r="F63" s="3">
        <f t="shared" si="7"/>
        <v>269.60000000000002</v>
      </c>
      <c r="G63" s="3">
        <f t="shared" si="7"/>
        <v>269.60000000000002</v>
      </c>
      <c r="H63" s="3">
        <f t="shared" si="7"/>
        <v>269.60000000000002</v>
      </c>
      <c r="I63" s="3">
        <f t="shared" si="7"/>
        <v>269.60000000000002</v>
      </c>
      <c r="J63" s="3" t="e">
        <f>SUM(J57,J58,#REF!,J60,J62)</f>
        <v>#REF!</v>
      </c>
      <c r="K63" s="3" t="e">
        <f>SUM(K57,K58,#REF!,K60,K62)</f>
        <v>#REF!</v>
      </c>
      <c r="L63" s="3" t="e">
        <f>SUM(L57,L58,#REF!,L60,L62,#REF!)</f>
        <v>#REF!</v>
      </c>
    </row>
    <row r="64" spans="1:12" ht="14.25" customHeight="1" x14ac:dyDescent="0.35">
      <c r="A64" s="1" t="s">
        <v>27</v>
      </c>
      <c r="B64" s="3">
        <f t="shared" ref="B64:J64" si="8">SUM(B54,B63)</f>
        <v>465.3</v>
      </c>
      <c r="C64" s="3">
        <f t="shared" si="8"/>
        <v>461.53000000000003</v>
      </c>
      <c r="D64" s="3">
        <f t="shared" si="8"/>
        <v>459.29</v>
      </c>
      <c r="E64" s="3">
        <f t="shared" si="8"/>
        <v>485.73</v>
      </c>
      <c r="F64" s="3">
        <f t="shared" si="8"/>
        <v>412.53000000000003</v>
      </c>
      <c r="G64" s="3">
        <f t="shared" si="8"/>
        <v>412.41</v>
      </c>
      <c r="H64" s="3">
        <f t="shared" si="8"/>
        <v>412.11</v>
      </c>
      <c r="I64" s="3">
        <f t="shared" si="8"/>
        <v>411.86</v>
      </c>
      <c r="J64" s="3" t="e">
        <f t="shared" si="8"/>
        <v>#REF!</v>
      </c>
      <c r="K64" s="3" t="e">
        <f>SUM(K63,K54)</f>
        <v>#REF!</v>
      </c>
      <c r="L64" s="3" t="e">
        <f>SUM(L54,L63)</f>
        <v>#REF!</v>
      </c>
    </row>
    <row r="65" spans="1:12" ht="14.25" customHeight="1" x14ac:dyDescent="0.35"/>
    <row r="66" spans="1:12" ht="14.25" customHeight="1" x14ac:dyDescent="0.35">
      <c r="A66" s="38" t="s">
        <v>41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4.25" customHeight="1" x14ac:dyDescent="0.35">
      <c r="A67" s="1" t="s">
        <v>2</v>
      </c>
      <c r="B67" s="3"/>
      <c r="C67" s="3"/>
      <c r="D67" s="3"/>
      <c r="E67" s="3"/>
      <c r="F67" s="3"/>
      <c r="G67" s="3"/>
      <c r="H67" s="1"/>
      <c r="I67" s="1"/>
      <c r="J67" s="1"/>
      <c r="L67" s="3"/>
    </row>
    <row r="68" spans="1:12" ht="14.25" customHeight="1" x14ac:dyDescent="0.35">
      <c r="A68" s="1" t="s">
        <v>3</v>
      </c>
      <c r="B68" s="3">
        <v>185</v>
      </c>
      <c r="C68" s="3">
        <v>175</v>
      </c>
      <c r="E68" s="3">
        <v>155</v>
      </c>
      <c r="F68" s="3">
        <v>140</v>
      </c>
      <c r="G68" s="3">
        <v>140</v>
      </c>
      <c r="H68" s="3">
        <v>160</v>
      </c>
      <c r="I68" s="3">
        <v>160</v>
      </c>
      <c r="J68" s="3">
        <v>160</v>
      </c>
      <c r="L68" s="3">
        <v>111</v>
      </c>
    </row>
    <row r="69" spans="1:12" ht="14.25" customHeight="1" x14ac:dyDescent="0.35">
      <c r="A69" s="1" t="s">
        <v>4</v>
      </c>
      <c r="B69" s="3">
        <v>175</v>
      </c>
      <c r="C69" s="3">
        <v>175</v>
      </c>
      <c r="E69" s="3">
        <v>145</v>
      </c>
      <c r="F69" s="3">
        <v>126</v>
      </c>
      <c r="G69" s="3">
        <v>126</v>
      </c>
      <c r="H69" s="3">
        <v>153</v>
      </c>
      <c r="I69" s="3">
        <v>153</v>
      </c>
      <c r="J69" s="3">
        <v>153</v>
      </c>
      <c r="L69" s="3">
        <v>110</v>
      </c>
    </row>
    <row r="70" spans="1:12" ht="14.25" customHeight="1" x14ac:dyDescent="0.35">
      <c r="A70" s="1" t="s">
        <v>5</v>
      </c>
      <c r="B70" s="3">
        <v>70</v>
      </c>
      <c r="C70" s="3">
        <v>55</v>
      </c>
      <c r="E70" s="3">
        <v>50</v>
      </c>
      <c r="F70" s="3">
        <v>45</v>
      </c>
      <c r="G70" s="3">
        <v>45</v>
      </c>
      <c r="H70" s="3">
        <v>83</v>
      </c>
      <c r="I70" s="3">
        <v>83</v>
      </c>
      <c r="J70" s="3">
        <v>83</v>
      </c>
      <c r="L70" s="3">
        <v>63</v>
      </c>
    </row>
    <row r="71" spans="1:12" ht="14.25" customHeight="1" x14ac:dyDescent="0.35">
      <c r="A71" s="1" t="s">
        <v>6</v>
      </c>
      <c r="B71" s="3">
        <v>80</v>
      </c>
      <c r="C71" s="3">
        <v>65</v>
      </c>
      <c r="E71" s="3">
        <v>65</v>
      </c>
      <c r="F71" s="3">
        <v>65</v>
      </c>
      <c r="G71" s="3">
        <v>65</v>
      </c>
      <c r="H71" s="3">
        <v>97</v>
      </c>
      <c r="I71" s="3">
        <v>97</v>
      </c>
      <c r="J71" s="3">
        <v>97</v>
      </c>
      <c r="L71" s="3">
        <v>0</v>
      </c>
    </row>
    <row r="72" spans="1:12" ht="14.25" customHeight="1" x14ac:dyDescent="0.35">
      <c r="A72" s="1" t="s">
        <v>7</v>
      </c>
      <c r="B72" s="3">
        <f>SUM(B68:B71)</f>
        <v>510</v>
      </c>
      <c r="C72" s="3">
        <f>SUM(C68:C71)</f>
        <v>470</v>
      </c>
      <c r="E72" s="3">
        <f>SUM(E68:E71)</f>
        <v>415</v>
      </c>
      <c r="F72" s="3">
        <v>376</v>
      </c>
      <c r="G72" s="3">
        <v>376</v>
      </c>
      <c r="H72" s="3">
        <v>493</v>
      </c>
      <c r="I72" s="3">
        <v>493</v>
      </c>
      <c r="J72" s="3">
        <v>493</v>
      </c>
      <c r="L72" s="3">
        <v>284</v>
      </c>
    </row>
    <row r="73" spans="1:12" ht="14.25" customHeight="1" x14ac:dyDescent="0.35">
      <c r="B73" s="3"/>
      <c r="J73" s="3"/>
    </row>
    <row r="74" spans="1:12" ht="14.25" customHeight="1" x14ac:dyDescent="0.35">
      <c r="A74" s="1" t="s">
        <v>8</v>
      </c>
      <c r="B74" s="3"/>
    </row>
    <row r="75" spans="1:12" ht="14.25" customHeight="1" x14ac:dyDescent="0.35">
      <c r="A75" s="1" t="s">
        <v>42</v>
      </c>
    </row>
    <row r="76" spans="1:12" ht="14.25" customHeight="1" x14ac:dyDescent="0.35">
      <c r="A76" s="1" t="s">
        <v>43</v>
      </c>
      <c r="B76" s="3">
        <v>85</v>
      </c>
      <c r="C76" s="3">
        <v>63.5</v>
      </c>
      <c r="E76" s="3">
        <v>50</v>
      </c>
      <c r="F76" s="3">
        <v>50</v>
      </c>
      <c r="G76" s="3">
        <v>50</v>
      </c>
      <c r="H76" s="3">
        <v>50</v>
      </c>
      <c r="I76" s="3">
        <v>70</v>
      </c>
      <c r="J76" s="3">
        <v>75</v>
      </c>
      <c r="L76" s="3">
        <v>75</v>
      </c>
    </row>
    <row r="77" spans="1:12" ht="14.25" customHeight="1" x14ac:dyDescent="0.35">
      <c r="A77" s="1" t="s">
        <v>44</v>
      </c>
      <c r="B77" s="3">
        <v>4</v>
      </c>
      <c r="C77" s="3">
        <v>10</v>
      </c>
      <c r="E77" s="3">
        <v>10</v>
      </c>
      <c r="F77" s="3">
        <v>10</v>
      </c>
      <c r="G77" s="3">
        <v>10</v>
      </c>
      <c r="H77" s="3">
        <v>10</v>
      </c>
      <c r="I77" s="3">
        <v>10</v>
      </c>
      <c r="J77" s="3">
        <v>10</v>
      </c>
      <c r="L77" s="3">
        <v>10</v>
      </c>
    </row>
    <row r="78" spans="1:12" ht="14.25" customHeight="1" x14ac:dyDescent="0.35">
      <c r="A78" s="1" t="s">
        <v>10</v>
      </c>
      <c r="B78" s="3">
        <v>40</v>
      </c>
      <c r="C78" s="3">
        <v>40</v>
      </c>
      <c r="E78" s="3">
        <v>40</v>
      </c>
      <c r="F78" s="3">
        <v>40</v>
      </c>
      <c r="G78" s="3">
        <v>40</v>
      </c>
      <c r="H78" s="3">
        <v>40</v>
      </c>
      <c r="I78" s="3">
        <v>28.35</v>
      </c>
      <c r="J78" s="3">
        <v>28.35</v>
      </c>
      <c r="L78" s="3"/>
    </row>
    <row r="79" spans="1:12" ht="14.25" customHeight="1" x14ac:dyDescent="0.35">
      <c r="A79" s="1" t="s">
        <v>45</v>
      </c>
      <c r="B79" s="3">
        <v>32.5</v>
      </c>
      <c r="C79" s="3">
        <v>18.559999999999999</v>
      </c>
      <c r="E79" s="3">
        <v>16</v>
      </c>
      <c r="F79" s="3">
        <v>16</v>
      </c>
      <c r="G79" s="3">
        <v>16</v>
      </c>
      <c r="H79" s="3">
        <v>16</v>
      </c>
      <c r="I79" s="3">
        <v>12</v>
      </c>
      <c r="J79" s="3">
        <v>12</v>
      </c>
      <c r="L79" s="3">
        <v>10</v>
      </c>
    </row>
    <row r="80" spans="1:12" ht="14.25" customHeight="1" x14ac:dyDescent="0.35">
      <c r="A80" s="1" t="s">
        <v>11</v>
      </c>
      <c r="B80" s="3">
        <v>0.25</v>
      </c>
      <c r="C80" s="3">
        <v>0.2</v>
      </c>
      <c r="E80" s="3">
        <v>0.17</v>
      </c>
      <c r="F80" s="3">
        <v>0.17</v>
      </c>
      <c r="G80" s="3">
        <v>0.17</v>
      </c>
      <c r="H80" s="3">
        <v>0.17</v>
      </c>
      <c r="I80" s="3">
        <v>0.05</v>
      </c>
      <c r="J80" s="3">
        <v>0.05</v>
      </c>
      <c r="L80" s="3">
        <v>0.05</v>
      </c>
    </row>
    <row r="81" spans="1:12" ht="14.25" customHeight="1" x14ac:dyDescent="0.35">
      <c r="A81" s="1" t="s">
        <v>46</v>
      </c>
      <c r="B81" s="3">
        <v>15</v>
      </c>
      <c r="C81" s="3">
        <v>25</v>
      </c>
      <c r="E81" s="3">
        <v>25</v>
      </c>
      <c r="F81" s="3">
        <v>25</v>
      </c>
      <c r="G81" s="3">
        <v>25</v>
      </c>
      <c r="H81" s="3">
        <v>25</v>
      </c>
      <c r="I81" s="3">
        <v>7</v>
      </c>
      <c r="J81" s="3">
        <v>7</v>
      </c>
      <c r="L81" s="3">
        <v>7</v>
      </c>
    </row>
    <row r="82" spans="1:12" ht="14.25" customHeight="1" x14ac:dyDescent="0.35">
      <c r="A82" s="3" t="s">
        <v>15</v>
      </c>
      <c r="B82" s="3">
        <v>14.22</v>
      </c>
      <c r="C82" s="3">
        <v>12</v>
      </c>
      <c r="E82" s="3">
        <v>10.039999999999999</v>
      </c>
      <c r="F82" s="3">
        <v>10.039999999999999</v>
      </c>
      <c r="G82" s="3">
        <v>10.039999999999999</v>
      </c>
      <c r="H82" s="3">
        <v>13.46</v>
      </c>
      <c r="I82" s="3">
        <v>13.46</v>
      </c>
      <c r="J82" s="3">
        <v>13.46</v>
      </c>
      <c r="L82" s="3">
        <v>13.46</v>
      </c>
    </row>
    <row r="83" spans="1:12" ht="14.25" customHeight="1" x14ac:dyDescent="0.35">
      <c r="A83" s="1" t="s">
        <v>47</v>
      </c>
      <c r="B83" s="3">
        <v>14.22</v>
      </c>
      <c r="C83" s="3">
        <v>12</v>
      </c>
      <c r="E83" s="3">
        <v>10.039999999999999</v>
      </c>
      <c r="F83" s="3">
        <v>10.039999999999999</v>
      </c>
      <c r="G83" s="3">
        <v>10.039999999999999</v>
      </c>
      <c r="H83" s="3">
        <v>13.46</v>
      </c>
      <c r="I83" s="3">
        <v>13.46</v>
      </c>
      <c r="J83" s="3">
        <v>13.46</v>
      </c>
      <c r="L83" s="3">
        <v>13.46</v>
      </c>
    </row>
    <row r="84" spans="1:12" ht="14.25" customHeight="1" x14ac:dyDescent="0.35">
      <c r="A84" s="1" t="s">
        <v>17</v>
      </c>
      <c r="B84" s="3">
        <v>18.170000000000002</v>
      </c>
      <c r="C84" s="3">
        <v>18.170000000000002</v>
      </c>
      <c r="E84" s="3">
        <v>18.170000000000002</v>
      </c>
      <c r="F84" s="3">
        <v>18.170000000000002</v>
      </c>
      <c r="G84" s="3">
        <v>18.170000000000002</v>
      </c>
      <c r="H84" s="3">
        <v>18.170000000000002</v>
      </c>
      <c r="I84" s="3">
        <v>18.170000000000002</v>
      </c>
      <c r="J84" s="3">
        <v>18.170000000000002</v>
      </c>
      <c r="L84" s="3">
        <v>18.32</v>
      </c>
    </row>
    <row r="85" spans="1:12" ht="14.25" customHeight="1" x14ac:dyDescent="0.35">
      <c r="A85" s="1" t="s">
        <v>18</v>
      </c>
      <c r="B85" s="3">
        <v>12</v>
      </c>
      <c r="C85" s="3">
        <v>12</v>
      </c>
      <c r="E85" s="3">
        <v>10</v>
      </c>
      <c r="F85" s="3">
        <v>10</v>
      </c>
      <c r="G85" s="3">
        <v>10</v>
      </c>
      <c r="H85" s="3">
        <v>10</v>
      </c>
      <c r="I85" s="3">
        <v>5.19</v>
      </c>
      <c r="J85" s="3">
        <v>5.19</v>
      </c>
      <c r="L85" s="3">
        <v>5.51</v>
      </c>
    </row>
    <row r="86" spans="1:12" ht="14.25" customHeight="1" x14ac:dyDescent="0.35">
      <c r="A86" s="1" t="s">
        <v>19</v>
      </c>
      <c r="B86" s="7">
        <v>0.06</v>
      </c>
      <c r="C86" s="5">
        <v>4.7500000000000001E-2</v>
      </c>
      <c r="E86" s="5">
        <v>4.7500000000000001E-2</v>
      </c>
      <c r="F86" s="5">
        <v>4.7500000000000001E-2</v>
      </c>
      <c r="G86" s="5">
        <v>4.7500000000000001E-2</v>
      </c>
      <c r="H86" s="5">
        <v>4.7500000000000001E-2</v>
      </c>
      <c r="I86" s="5">
        <v>4.7500000000000001E-2</v>
      </c>
      <c r="J86" s="5">
        <v>4.7500000000000001E-2</v>
      </c>
      <c r="L86" s="5">
        <v>4.7500000000000001E-2</v>
      </c>
    </row>
    <row r="87" spans="1:12" ht="14.25" customHeight="1" x14ac:dyDescent="0.35">
      <c r="A87" s="1" t="s">
        <v>20</v>
      </c>
      <c r="B87" s="3">
        <f>SUM(B76:B85)</f>
        <v>235.36</v>
      </c>
      <c r="C87" s="3">
        <f>SUM(C76:C85)</f>
        <v>211.43</v>
      </c>
      <c r="E87" s="3">
        <f>SUM(E76:E85)</f>
        <v>189.42000000000002</v>
      </c>
      <c r="F87" s="3">
        <v>189.42</v>
      </c>
      <c r="G87" s="3">
        <v>189.42</v>
      </c>
      <c r="H87" s="3">
        <v>96.26</v>
      </c>
      <c r="I87" s="3">
        <v>177.68</v>
      </c>
      <c r="J87" s="3">
        <v>182.68</v>
      </c>
      <c r="L87" s="3">
        <v>205.3</v>
      </c>
    </row>
    <row r="88" spans="1:12" ht="14.25" customHeight="1" x14ac:dyDescent="0.35">
      <c r="B88" s="3"/>
    </row>
    <row r="89" spans="1:12" ht="14.25" customHeight="1" x14ac:dyDescent="0.35">
      <c r="A89" s="1" t="s">
        <v>48</v>
      </c>
      <c r="B89" s="3"/>
    </row>
    <row r="90" spans="1:12" ht="14.25" customHeight="1" x14ac:dyDescent="0.35">
      <c r="A90" s="1" t="s">
        <v>49</v>
      </c>
      <c r="B90" s="3">
        <v>27.99</v>
      </c>
      <c r="C90" s="3">
        <v>27.99</v>
      </c>
      <c r="E90" s="3">
        <v>27.99</v>
      </c>
      <c r="F90" s="3">
        <v>27.99</v>
      </c>
      <c r="G90" s="3">
        <v>27.99</v>
      </c>
      <c r="H90" s="3">
        <v>27.99</v>
      </c>
      <c r="I90" s="3">
        <v>27.99</v>
      </c>
      <c r="J90" s="3">
        <v>27.99</v>
      </c>
      <c r="L90" s="3">
        <v>28.21</v>
      </c>
    </row>
    <row r="91" spans="1:12" ht="14.25" customHeight="1" x14ac:dyDescent="0.35">
      <c r="A91" s="1" t="s">
        <v>50</v>
      </c>
      <c r="B91" s="3">
        <v>14.98</v>
      </c>
      <c r="C91" s="3">
        <v>14.98</v>
      </c>
      <c r="E91" s="3">
        <v>14.98</v>
      </c>
      <c r="F91" s="3">
        <v>14.98</v>
      </c>
      <c r="G91" s="3">
        <v>14.98</v>
      </c>
      <c r="H91" s="3">
        <v>14.98</v>
      </c>
      <c r="I91" s="3">
        <v>14.98</v>
      </c>
      <c r="J91" s="3">
        <v>14.98</v>
      </c>
      <c r="L91" s="3">
        <v>14.98</v>
      </c>
    </row>
    <row r="92" spans="1:12" ht="14.25" customHeight="1" x14ac:dyDescent="0.35">
      <c r="A92" s="1" t="s">
        <v>24</v>
      </c>
      <c r="B92" s="7">
        <v>0.06</v>
      </c>
      <c r="C92" s="7">
        <v>0.06</v>
      </c>
      <c r="E92" s="7">
        <v>0.06</v>
      </c>
      <c r="F92" s="7">
        <v>0.06</v>
      </c>
      <c r="G92" s="7">
        <v>0.06</v>
      </c>
      <c r="H92" s="7">
        <v>0.06</v>
      </c>
      <c r="I92" s="7">
        <v>0.06</v>
      </c>
      <c r="J92" s="7">
        <v>0.06</v>
      </c>
      <c r="L92" s="3">
        <v>0.06</v>
      </c>
    </row>
    <row r="93" spans="1:12" ht="14.25" customHeight="1" x14ac:dyDescent="0.35">
      <c r="A93" s="1" t="s">
        <v>25</v>
      </c>
      <c r="B93" s="3">
        <v>20</v>
      </c>
      <c r="C93" s="3">
        <v>40</v>
      </c>
      <c r="E93" s="3">
        <v>40</v>
      </c>
      <c r="F93" s="3">
        <v>40</v>
      </c>
      <c r="G93" s="3">
        <v>40</v>
      </c>
      <c r="H93" s="3">
        <v>40</v>
      </c>
      <c r="I93" s="3">
        <v>40</v>
      </c>
      <c r="J93" s="3">
        <v>40</v>
      </c>
      <c r="L93" s="3">
        <v>0</v>
      </c>
    </row>
    <row r="94" spans="1:12" ht="14.25" customHeight="1" x14ac:dyDescent="0.35">
      <c r="A94" s="1" t="s">
        <v>37</v>
      </c>
      <c r="G94" s="3"/>
      <c r="L94" s="3">
        <v>10</v>
      </c>
    </row>
    <row r="95" spans="1:12" ht="14.25" customHeight="1" x14ac:dyDescent="0.35">
      <c r="A95" s="1" t="s">
        <v>40</v>
      </c>
      <c r="G95" s="3"/>
      <c r="L95" s="3">
        <v>0</v>
      </c>
    </row>
    <row r="96" spans="1:12" ht="14.25" customHeight="1" x14ac:dyDescent="0.35">
      <c r="A96" s="1" t="s">
        <v>26</v>
      </c>
      <c r="B96" s="3">
        <v>62.97</v>
      </c>
      <c r="C96" s="3">
        <v>82.97</v>
      </c>
      <c r="E96" s="3">
        <v>82.97</v>
      </c>
      <c r="F96" s="3">
        <v>82.97</v>
      </c>
      <c r="G96" s="3">
        <v>82.97</v>
      </c>
      <c r="H96" s="3">
        <v>82.97</v>
      </c>
      <c r="I96" s="3">
        <v>82.97</v>
      </c>
      <c r="J96" s="3">
        <v>82.97</v>
      </c>
      <c r="L96" s="3">
        <f>SUM(L90:L95)</f>
        <v>53.25</v>
      </c>
    </row>
    <row r="97" spans="1:17" ht="14.25" customHeight="1" x14ac:dyDescent="0.35">
      <c r="A97" s="1" t="s">
        <v>27</v>
      </c>
      <c r="B97" s="3">
        <v>298.33</v>
      </c>
      <c r="C97" s="3">
        <v>294.39999999999998</v>
      </c>
      <c r="D97" s="3"/>
      <c r="E97" s="3">
        <v>272.39</v>
      </c>
      <c r="F97" s="3">
        <v>272.39</v>
      </c>
      <c r="G97" s="3">
        <v>272.39</v>
      </c>
      <c r="H97" s="3">
        <v>179.23</v>
      </c>
      <c r="I97" s="3">
        <v>260.64999999999998</v>
      </c>
      <c r="J97" s="3">
        <v>271.64999999999998</v>
      </c>
      <c r="L97" s="3">
        <v>258.55</v>
      </c>
    </row>
    <row r="98" spans="1:17" ht="14.25" customHeight="1" x14ac:dyDescent="0.35">
      <c r="Q98" s="3"/>
    </row>
    <row r="99" spans="1:17" ht="14.25" customHeight="1" x14ac:dyDescent="0.35">
      <c r="A99" s="38" t="s">
        <v>51</v>
      </c>
    </row>
    <row r="100" spans="1:17" ht="14.25" customHeight="1" x14ac:dyDescent="0.35">
      <c r="A100" s="1" t="s">
        <v>2</v>
      </c>
    </row>
    <row r="101" spans="1:17" ht="14.25" customHeight="1" x14ac:dyDescent="0.35">
      <c r="A101" s="1" t="s">
        <v>3</v>
      </c>
      <c r="B101" s="3">
        <v>187</v>
      </c>
      <c r="C101" s="3">
        <v>175</v>
      </c>
      <c r="D101" s="3">
        <v>161</v>
      </c>
      <c r="E101" s="3">
        <v>150</v>
      </c>
      <c r="F101" s="3">
        <v>155</v>
      </c>
      <c r="G101" s="3">
        <v>140</v>
      </c>
      <c r="I101" s="3">
        <v>199</v>
      </c>
      <c r="J101" s="3">
        <v>280</v>
      </c>
      <c r="K101" s="3">
        <v>185</v>
      </c>
      <c r="L101" s="3">
        <v>150</v>
      </c>
    </row>
    <row r="102" spans="1:17" ht="14.25" customHeight="1" x14ac:dyDescent="0.35">
      <c r="A102" s="1" t="s">
        <v>4</v>
      </c>
      <c r="B102" s="3">
        <v>179</v>
      </c>
      <c r="C102" s="3">
        <v>175</v>
      </c>
      <c r="D102" s="3">
        <v>151</v>
      </c>
      <c r="E102" s="3">
        <v>138</v>
      </c>
      <c r="F102" s="3">
        <v>140</v>
      </c>
      <c r="G102" s="3">
        <v>126</v>
      </c>
      <c r="I102" s="3">
        <v>179</v>
      </c>
      <c r="J102" s="3">
        <v>280</v>
      </c>
      <c r="K102" s="3">
        <v>175</v>
      </c>
      <c r="L102" s="3">
        <v>142</v>
      </c>
    </row>
    <row r="103" spans="1:17" ht="14.25" customHeight="1" x14ac:dyDescent="0.35">
      <c r="A103" s="1" t="s">
        <v>52</v>
      </c>
      <c r="B103" s="3">
        <v>78</v>
      </c>
      <c r="C103" s="3">
        <v>75</v>
      </c>
      <c r="D103" s="3">
        <v>55</v>
      </c>
      <c r="E103" s="3">
        <v>50</v>
      </c>
      <c r="F103" s="3">
        <v>40</v>
      </c>
      <c r="G103" s="3">
        <v>45</v>
      </c>
      <c r="I103" s="3">
        <v>80</v>
      </c>
      <c r="J103" s="3">
        <v>120</v>
      </c>
      <c r="K103" s="3">
        <v>86</v>
      </c>
      <c r="L103" s="3">
        <v>72</v>
      </c>
    </row>
    <row r="104" spans="1:17" ht="14.25" customHeight="1" x14ac:dyDescent="0.35">
      <c r="A104" s="1" t="s">
        <v>6</v>
      </c>
      <c r="B104" s="3">
        <v>105</v>
      </c>
      <c r="C104" s="3">
        <v>85</v>
      </c>
      <c r="D104" s="3">
        <v>65</v>
      </c>
      <c r="E104" s="3">
        <v>70</v>
      </c>
      <c r="F104" s="3">
        <v>55</v>
      </c>
      <c r="G104" s="3">
        <v>65</v>
      </c>
      <c r="I104" s="3">
        <v>90</v>
      </c>
      <c r="J104" s="3">
        <v>135</v>
      </c>
      <c r="K104" s="3">
        <v>79</v>
      </c>
      <c r="L104" s="3">
        <v>0</v>
      </c>
    </row>
    <row r="105" spans="1:17" ht="14.25" customHeight="1" x14ac:dyDescent="0.35">
      <c r="A105" s="1" t="s">
        <v>7</v>
      </c>
      <c r="B105" s="3">
        <f>SUM(B101:B104)</f>
        <v>549</v>
      </c>
      <c r="C105" s="3">
        <f>SUM(C101:C104)</f>
        <v>510</v>
      </c>
      <c r="D105" s="3">
        <f>SUM(D101:D104)</f>
        <v>432</v>
      </c>
      <c r="E105" s="3">
        <f>SUM(E101:E104)</f>
        <v>408</v>
      </c>
      <c r="F105" s="3">
        <v>390</v>
      </c>
      <c r="G105" s="3">
        <f>SUM(G101:G104)</f>
        <v>376</v>
      </c>
      <c r="I105" s="3">
        <v>548</v>
      </c>
      <c r="J105" s="3">
        <f>SUM(J101:J104)</f>
        <v>815</v>
      </c>
      <c r="K105" s="3">
        <f>SUM(K101:K104)</f>
        <v>525</v>
      </c>
      <c r="L105" s="3">
        <f>SUM(L101:L104)</f>
        <v>364</v>
      </c>
    </row>
    <row r="106" spans="1:17" ht="14.25" customHeight="1" x14ac:dyDescent="0.35">
      <c r="J106" s="3"/>
    </row>
    <row r="107" spans="1:17" ht="14.25" customHeight="1" x14ac:dyDescent="0.35">
      <c r="A107" s="1" t="s">
        <v>8</v>
      </c>
      <c r="J107" s="3"/>
    </row>
    <row r="108" spans="1:17" ht="14.25" customHeight="1" x14ac:dyDescent="0.35">
      <c r="A108" s="1" t="s">
        <v>53</v>
      </c>
      <c r="B108" s="3">
        <v>10</v>
      </c>
      <c r="C108" s="3">
        <v>10</v>
      </c>
      <c r="D108" s="3">
        <v>10</v>
      </c>
      <c r="E108" s="3">
        <v>10</v>
      </c>
      <c r="F108" s="3">
        <v>10</v>
      </c>
      <c r="G108" s="3">
        <v>10</v>
      </c>
      <c r="I108" s="3">
        <v>10</v>
      </c>
      <c r="J108" s="3">
        <v>10</v>
      </c>
      <c r="K108" s="3">
        <v>10</v>
      </c>
      <c r="L108" s="3">
        <v>10</v>
      </c>
    </row>
    <row r="109" spans="1:17" ht="14.25" customHeight="1" x14ac:dyDescent="0.35">
      <c r="A109" s="1" t="s">
        <v>54</v>
      </c>
      <c r="B109" s="3">
        <v>31.95</v>
      </c>
      <c r="C109" s="3">
        <v>31.95</v>
      </c>
      <c r="D109" s="3">
        <v>31.95</v>
      </c>
      <c r="E109" s="3">
        <v>31.95</v>
      </c>
      <c r="F109" s="3">
        <v>31.95</v>
      </c>
      <c r="G109" s="3">
        <v>31.95</v>
      </c>
      <c r="I109" s="3">
        <v>30.6</v>
      </c>
      <c r="J109" s="3">
        <v>30.6</v>
      </c>
      <c r="K109" s="3">
        <v>29.03</v>
      </c>
      <c r="L109" s="3"/>
    </row>
    <row r="110" spans="1:17" ht="14.25" customHeight="1" x14ac:dyDescent="0.35">
      <c r="A110" s="1" t="s">
        <v>45</v>
      </c>
      <c r="B110" s="3">
        <v>45</v>
      </c>
      <c r="C110" s="3">
        <v>45</v>
      </c>
      <c r="D110" s="3">
        <v>45</v>
      </c>
      <c r="E110" s="3">
        <v>45</v>
      </c>
      <c r="F110" s="3">
        <v>45</v>
      </c>
      <c r="G110" s="3">
        <v>45</v>
      </c>
      <c r="I110" s="3">
        <v>40</v>
      </c>
      <c r="J110" s="3">
        <v>40</v>
      </c>
      <c r="K110" s="3">
        <v>35</v>
      </c>
      <c r="L110" s="3">
        <v>15</v>
      </c>
    </row>
    <row r="111" spans="1:17" ht="14.25" customHeight="1" x14ac:dyDescent="0.35">
      <c r="A111" s="1" t="s">
        <v>33</v>
      </c>
      <c r="B111" s="3">
        <v>195</v>
      </c>
      <c r="C111" s="3">
        <v>130</v>
      </c>
      <c r="D111" s="3">
        <v>130</v>
      </c>
      <c r="E111" s="3">
        <v>130</v>
      </c>
      <c r="F111" s="3">
        <v>95</v>
      </c>
      <c r="G111" s="3">
        <v>90</v>
      </c>
      <c r="I111" s="3">
        <v>90</v>
      </c>
      <c r="J111" s="3">
        <v>100</v>
      </c>
      <c r="K111" s="3">
        <v>90</v>
      </c>
      <c r="L111" s="3"/>
    </row>
    <row r="112" spans="1:17" ht="14.25" customHeight="1" x14ac:dyDescent="0.35">
      <c r="A112" s="1" t="s">
        <v>55</v>
      </c>
      <c r="B112" s="3">
        <v>42</v>
      </c>
      <c r="C112" s="3">
        <v>42</v>
      </c>
      <c r="D112" s="3">
        <v>42</v>
      </c>
      <c r="E112" s="3">
        <v>42</v>
      </c>
      <c r="F112" s="3">
        <v>42</v>
      </c>
      <c r="G112" s="3">
        <v>42</v>
      </c>
      <c r="I112" s="3">
        <v>42</v>
      </c>
      <c r="J112" s="3">
        <v>42</v>
      </c>
      <c r="K112" s="3">
        <v>42</v>
      </c>
      <c r="L112" s="3">
        <v>25</v>
      </c>
    </row>
    <row r="113" spans="1:12" ht="14.25" customHeight="1" x14ac:dyDescent="0.35">
      <c r="A113" s="1" t="s">
        <v>15</v>
      </c>
      <c r="B113" s="3">
        <v>3.17</v>
      </c>
      <c r="C113" s="3">
        <v>3.79</v>
      </c>
      <c r="D113" s="3">
        <v>3.41</v>
      </c>
      <c r="E113" s="3">
        <v>3.41</v>
      </c>
      <c r="F113" s="3">
        <v>2.88</v>
      </c>
      <c r="G113" s="3">
        <v>2.88</v>
      </c>
      <c r="I113" s="3">
        <v>2.88</v>
      </c>
      <c r="J113" s="3">
        <v>4.88</v>
      </c>
      <c r="K113" s="3">
        <v>12.32</v>
      </c>
      <c r="L113" s="3">
        <v>12.29</v>
      </c>
    </row>
    <row r="114" spans="1:12" ht="14.25" customHeight="1" x14ac:dyDescent="0.35">
      <c r="A114" s="1" t="s">
        <v>47</v>
      </c>
      <c r="B114" s="3">
        <v>3.17</v>
      </c>
      <c r="C114" s="3">
        <v>3.79</v>
      </c>
      <c r="D114" s="3">
        <v>3.41</v>
      </c>
      <c r="E114" s="3">
        <v>3.41</v>
      </c>
      <c r="F114" s="3">
        <v>2.88</v>
      </c>
      <c r="G114" s="3">
        <v>2.88</v>
      </c>
      <c r="I114" s="3">
        <v>2.88</v>
      </c>
      <c r="J114" s="3">
        <v>4.88</v>
      </c>
      <c r="K114" s="3">
        <v>12.32</v>
      </c>
      <c r="L114" s="3">
        <v>12.29</v>
      </c>
    </row>
    <row r="115" spans="1:12" ht="14.25" customHeight="1" x14ac:dyDescent="0.35">
      <c r="A115" s="1" t="s">
        <v>17</v>
      </c>
      <c r="B115" s="3">
        <v>2.79</v>
      </c>
      <c r="C115" s="3">
        <v>2.79</v>
      </c>
      <c r="D115" s="3">
        <v>2.79</v>
      </c>
      <c r="E115" s="3">
        <v>2.79</v>
      </c>
      <c r="F115" s="3">
        <v>2.79</v>
      </c>
      <c r="G115" s="3">
        <v>2.79</v>
      </c>
      <c r="I115" s="3">
        <v>2.79</v>
      </c>
      <c r="J115" s="3">
        <v>2.79</v>
      </c>
      <c r="K115" s="3">
        <v>5.62</v>
      </c>
      <c r="L115" s="3">
        <v>5.71</v>
      </c>
    </row>
    <row r="116" spans="1:12" ht="14.25" customHeight="1" x14ac:dyDescent="0.35">
      <c r="A116" s="1" t="s">
        <v>56</v>
      </c>
      <c r="B116" s="3">
        <v>62.5</v>
      </c>
      <c r="C116" s="3">
        <v>62.5</v>
      </c>
      <c r="D116" s="3">
        <v>62.5</v>
      </c>
      <c r="J116" s="3"/>
      <c r="K116" s="3"/>
      <c r="L116" s="3"/>
    </row>
    <row r="117" spans="1:12" ht="14.25" customHeight="1" x14ac:dyDescent="0.35">
      <c r="A117" s="1" t="s">
        <v>19</v>
      </c>
      <c r="B117" s="7">
        <v>0.08</v>
      </c>
      <c r="C117" s="5">
        <v>6.3E-2</v>
      </c>
      <c r="D117" s="5">
        <v>4.7500000000000001E-2</v>
      </c>
      <c r="E117" s="5">
        <v>4.7500000000000001E-2</v>
      </c>
      <c r="F117" s="5">
        <v>4.7500000000000001E-2</v>
      </c>
      <c r="G117" s="5">
        <v>4.7500000000000001E-2</v>
      </c>
      <c r="I117" s="5">
        <v>4.7500000000000001E-2</v>
      </c>
      <c r="J117" s="5">
        <v>4.7500000000000001E-2</v>
      </c>
      <c r="K117" s="5">
        <v>4.7500000000000001E-2</v>
      </c>
      <c r="L117" s="5">
        <v>4.7500000000000001E-2</v>
      </c>
    </row>
    <row r="118" spans="1:12" ht="14.25" customHeight="1" x14ac:dyDescent="0.35">
      <c r="A118" s="1" t="s">
        <v>20</v>
      </c>
      <c r="B118" s="3">
        <f>SUM(B108:B116)</f>
        <v>395.58000000000004</v>
      </c>
      <c r="C118" s="3">
        <f>SUM(C108:C116)</f>
        <v>331.82000000000005</v>
      </c>
      <c r="D118" s="3">
        <f>SUM(D108:D116)</f>
        <v>331.06000000000006</v>
      </c>
      <c r="E118" s="3">
        <v>268.56</v>
      </c>
      <c r="F118" s="3">
        <v>232.5</v>
      </c>
      <c r="G118" s="3">
        <v>227.5</v>
      </c>
      <c r="I118" s="3">
        <v>221.15</v>
      </c>
      <c r="J118" s="3">
        <v>235.15</v>
      </c>
      <c r="K118" s="3">
        <v>447.12</v>
      </c>
      <c r="L118" s="3">
        <v>286.67</v>
      </c>
    </row>
    <row r="119" spans="1:12" ht="14.25" customHeight="1" x14ac:dyDescent="0.35">
      <c r="A119" s="1"/>
      <c r="I119" s="3"/>
    </row>
    <row r="120" spans="1:12" ht="14.25" customHeight="1" x14ac:dyDescent="0.35">
      <c r="A120" s="1" t="s">
        <v>48</v>
      </c>
      <c r="I120" s="3"/>
    </row>
    <row r="121" spans="1:12" ht="14.25" customHeight="1" x14ac:dyDescent="0.35">
      <c r="A121" s="1" t="s">
        <v>49</v>
      </c>
      <c r="B121" s="3">
        <v>22.8</v>
      </c>
      <c r="C121" s="3">
        <v>22.8</v>
      </c>
      <c r="D121" s="3">
        <v>22.8</v>
      </c>
      <c r="E121" s="3">
        <v>22.8</v>
      </c>
      <c r="F121" s="3">
        <v>22.8</v>
      </c>
      <c r="G121" s="3">
        <v>22.8</v>
      </c>
      <c r="I121" s="3">
        <v>22.8</v>
      </c>
      <c r="J121" s="3">
        <v>22.8</v>
      </c>
      <c r="K121" s="3">
        <v>38.950000000000003</v>
      </c>
      <c r="L121" s="3">
        <v>27.53</v>
      </c>
    </row>
    <row r="122" spans="1:12" ht="14.25" customHeight="1" x14ac:dyDescent="0.35">
      <c r="A122" s="1" t="s">
        <v>50</v>
      </c>
      <c r="B122" s="3">
        <v>70.709999999999994</v>
      </c>
      <c r="C122" s="3">
        <v>70.709999999999994</v>
      </c>
      <c r="D122" s="3">
        <v>70.709999999999994</v>
      </c>
      <c r="E122" s="3">
        <v>70.709999999999994</v>
      </c>
      <c r="F122" s="3">
        <v>70.709999999999994</v>
      </c>
      <c r="G122" s="3">
        <v>70.709999999999994</v>
      </c>
      <c r="I122" s="3">
        <v>70.709999999999994</v>
      </c>
      <c r="J122" s="3">
        <v>70.709999999999994</v>
      </c>
      <c r="K122" s="3">
        <v>32.08</v>
      </c>
      <c r="L122" s="3">
        <v>25.67</v>
      </c>
    </row>
    <row r="123" spans="1:12" ht="14.25" customHeight="1" x14ac:dyDescent="0.35">
      <c r="A123" s="1" t="s">
        <v>24</v>
      </c>
      <c r="B123" s="7">
        <v>0.08</v>
      </c>
      <c r="C123" s="5">
        <v>6.3E-2</v>
      </c>
      <c r="D123" s="5">
        <v>5.2499999999999998E-2</v>
      </c>
      <c r="E123" s="5">
        <v>5.2499999999999998E-2</v>
      </c>
      <c r="F123" s="5">
        <v>5.2499999999999998E-2</v>
      </c>
      <c r="G123" s="5">
        <v>5.2499999999999998E-2</v>
      </c>
      <c r="I123" s="5">
        <v>5.2499999999999998E-2</v>
      </c>
      <c r="J123" s="5">
        <v>5.2499999999999998E-2</v>
      </c>
      <c r="K123" s="5">
        <v>5.2499999999999998E-2</v>
      </c>
      <c r="L123" s="7">
        <v>0.06</v>
      </c>
    </row>
    <row r="124" spans="1:12" ht="14.25" customHeight="1" x14ac:dyDescent="0.35">
      <c r="A124" s="1" t="s">
        <v>25</v>
      </c>
      <c r="B124" s="3">
        <v>190.53</v>
      </c>
      <c r="C124" s="3">
        <v>189.59</v>
      </c>
      <c r="D124" s="3">
        <v>186.55</v>
      </c>
      <c r="E124" s="3">
        <v>186.09</v>
      </c>
      <c r="F124" s="3">
        <v>183.66</v>
      </c>
      <c r="G124" s="3">
        <v>156.11000000000001</v>
      </c>
      <c r="I124" s="3">
        <v>202.06</v>
      </c>
      <c r="J124" s="3">
        <v>202.06</v>
      </c>
      <c r="K124" s="3">
        <v>20</v>
      </c>
    </row>
    <row r="125" spans="1:12" ht="14.25" customHeight="1" x14ac:dyDescent="0.35">
      <c r="A125" s="1" t="s">
        <v>26</v>
      </c>
      <c r="B125" s="3">
        <v>284.04000000000002</v>
      </c>
      <c r="C125" s="3">
        <v>283.10000000000002</v>
      </c>
      <c r="D125" s="3">
        <v>280.06</v>
      </c>
      <c r="E125" s="3">
        <v>279.60000000000002</v>
      </c>
      <c r="F125" s="3">
        <v>277.17</v>
      </c>
      <c r="G125" s="3">
        <v>249.62</v>
      </c>
      <c r="I125" s="3">
        <v>320.57</v>
      </c>
      <c r="J125" s="3">
        <v>320.57</v>
      </c>
      <c r="K125" s="3">
        <v>91.03</v>
      </c>
      <c r="L125" s="3">
        <v>63.2</v>
      </c>
    </row>
    <row r="126" spans="1:12" ht="14.25" customHeight="1" x14ac:dyDescent="0.35">
      <c r="A126" s="1" t="s">
        <v>27</v>
      </c>
      <c r="B126" s="3">
        <v>679.62</v>
      </c>
      <c r="C126" s="3">
        <v>614.91999999999996</v>
      </c>
      <c r="D126" s="3">
        <v>611.12</v>
      </c>
      <c r="E126" s="3">
        <v>548.16</v>
      </c>
      <c r="F126" s="3">
        <v>509.67</v>
      </c>
      <c r="G126" s="3">
        <v>477.12</v>
      </c>
      <c r="I126" s="3">
        <v>541.72</v>
      </c>
      <c r="J126" s="3">
        <v>555.72</v>
      </c>
      <c r="K126" s="3">
        <v>538.15</v>
      </c>
      <c r="L126" s="3">
        <v>349.87</v>
      </c>
    </row>
    <row r="127" spans="1:12" ht="14.25" customHeight="1" x14ac:dyDescent="0.35">
      <c r="A127" s="1"/>
      <c r="B127" s="3"/>
    </row>
    <row r="128" spans="1:12" ht="14.25" customHeight="1" x14ac:dyDescent="0.35">
      <c r="A128" s="35" t="s">
        <v>57</v>
      </c>
    </row>
    <row r="129" spans="1:12" ht="14.25" customHeight="1" x14ac:dyDescent="0.35">
      <c r="A129" s="1" t="s">
        <v>2</v>
      </c>
    </row>
    <row r="130" spans="1:12" ht="14.25" customHeight="1" x14ac:dyDescent="0.35">
      <c r="A130" s="1" t="s">
        <v>3</v>
      </c>
      <c r="B130" s="3">
        <v>207</v>
      </c>
      <c r="C130" s="3">
        <v>175</v>
      </c>
      <c r="D130" s="3">
        <v>152.5</v>
      </c>
      <c r="E130" s="3">
        <v>158</v>
      </c>
      <c r="F130" s="3">
        <v>158.63999999999999</v>
      </c>
      <c r="G130" s="3">
        <v>166</v>
      </c>
      <c r="H130" s="3">
        <v>141</v>
      </c>
      <c r="I130" s="3">
        <v>196</v>
      </c>
      <c r="J130" s="3">
        <v>266</v>
      </c>
      <c r="K130" s="3">
        <v>166</v>
      </c>
      <c r="L130" s="3">
        <v>913</v>
      </c>
    </row>
    <row r="131" spans="1:12" ht="14.25" customHeight="1" x14ac:dyDescent="0.35">
      <c r="A131" s="1" t="s">
        <v>4</v>
      </c>
      <c r="B131" s="3">
        <v>207</v>
      </c>
      <c r="C131" s="3">
        <v>175</v>
      </c>
      <c r="D131" s="3">
        <v>141.5</v>
      </c>
      <c r="E131" s="3">
        <v>147.38</v>
      </c>
      <c r="F131" s="3">
        <v>147.38</v>
      </c>
      <c r="G131" s="3">
        <v>144</v>
      </c>
      <c r="H131" s="3">
        <v>122</v>
      </c>
      <c r="I131" s="3">
        <v>181</v>
      </c>
      <c r="J131" s="3">
        <v>239</v>
      </c>
      <c r="K131" s="3">
        <v>153</v>
      </c>
      <c r="L131" s="3">
        <v>730</v>
      </c>
    </row>
    <row r="132" spans="1:12" ht="14.25" customHeight="1" x14ac:dyDescent="0.35">
      <c r="A132" s="1" t="s">
        <v>52</v>
      </c>
      <c r="B132" s="3">
        <v>85</v>
      </c>
      <c r="C132" s="3">
        <v>75</v>
      </c>
      <c r="D132" s="3">
        <v>60</v>
      </c>
      <c r="E132" s="3">
        <v>55.75</v>
      </c>
      <c r="F132" s="3">
        <v>61.19</v>
      </c>
      <c r="G132" s="3">
        <v>69</v>
      </c>
      <c r="H132" s="3">
        <v>71</v>
      </c>
      <c r="I132" s="3">
        <v>110</v>
      </c>
      <c r="J132" s="3">
        <v>115</v>
      </c>
      <c r="K132" s="3">
        <v>84.7</v>
      </c>
      <c r="L132" s="3">
        <v>748</v>
      </c>
    </row>
    <row r="133" spans="1:12" ht="14.25" customHeight="1" x14ac:dyDescent="0.35">
      <c r="A133" s="1" t="s">
        <v>6</v>
      </c>
      <c r="B133" s="3">
        <v>95</v>
      </c>
      <c r="C133" s="3">
        <v>85</v>
      </c>
      <c r="D133" s="3">
        <v>70</v>
      </c>
      <c r="E133" s="3">
        <v>65</v>
      </c>
      <c r="F133" s="3">
        <v>79.77</v>
      </c>
      <c r="G133" s="3">
        <v>81</v>
      </c>
      <c r="H133" s="3">
        <v>81</v>
      </c>
      <c r="I133" s="3">
        <v>144</v>
      </c>
      <c r="J133" s="3">
        <v>120</v>
      </c>
      <c r="K133" s="3">
        <v>87.3</v>
      </c>
      <c r="L133" s="3">
        <v>1638</v>
      </c>
    </row>
    <row r="134" spans="1:12" ht="14.25" customHeight="1" x14ac:dyDescent="0.35">
      <c r="A134" s="1" t="s">
        <v>7</v>
      </c>
      <c r="B134" s="3">
        <f>SUM(B130+B131+B132+B133)</f>
        <v>594</v>
      </c>
      <c r="C134" s="3">
        <f>SUM(C130:C133)</f>
        <v>510</v>
      </c>
      <c r="D134" s="3">
        <v>424</v>
      </c>
      <c r="E134" s="3">
        <f t="shared" ref="E134:J134" si="9">SUM(E130:E133)</f>
        <v>426.13</v>
      </c>
      <c r="F134" s="3">
        <f t="shared" si="9"/>
        <v>446.97999999999996</v>
      </c>
      <c r="G134" s="3">
        <f t="shared" si="9"/>
        <v>460</v>
      </c>
      <c r="H134" s="3">
        <f t="shared" si="9"/>
        <v>415</v>
      </c>
      <c r="I134" s="3">
        <f t="shared" si="9"/>
        <v>631</v>
      </c>
      <c r="J134" s="3">
        <f t="shared" si="9"/>
        <v>740</v>
      </c>
      <c r="K134" s="3">
        <v>491</v>
      </c>
      <c r="L134" s="3">
        <f>SUM(L130:L133)</f>
        <v>4029</v>
      </c>
    </row>
    <row r="135" spans="1:12" ht="14.25" customHeight="1" x14ac:dyDescent="0.35"/>
    <row r="136" spans="1:12" ht="14.25" customHeight="1" x14ac:dyDescent="0.35">
      <c r="A136" s="1" t="s">
        <v>8</v>
      </c>
    </row>
    <row r="137" spans="1:12" ht="14.25" customHeight="1" x14ac:dyDescent="0.35">
      <c r="A137" s="1" t="s">
        <v>42</v>
      </c>
    </row>
    <row r="138" spans="1:12" ht="14.25" customHeight="1" x14ac:dyDescent="0.35">
      <c r="A138" s="1" t="s">
        <v>58</v>
      </c>
      <c r="B138" s="3">
        <v>8.4600000000000009</v>
      </c>
      <c r="C138" s="3">
        <v>8.4600000000000009</v>
      </c>
      <c r="D138" s="3">
        <v>8.4600000000000009</v>
      </c>
      <c r="E138" s="3">
        <v>9.5</v>
      </c>
      <c r="F138" s="3">
        <v>9.5</v>
      </c>
      <c r="G138" s="3">
        <v>9.5</v>
      </c>
      <c r="H138" s="3">
        <v>9.5</v>
      </c>
      <c r="I138" s="3">
        <v>9.5</v>
      </c>
      <c r="J138" s="3">
        <v>9.5</v>
      </c>
      <c r="K138" s="3">
        <v>9.5</v>
      </c>
    </row>
    <row r="139" spans="1:12" ht="14.25" customHeight="1" x14ac:dyDescent="0.35">
      <c r="A139" s="1" t="s">
        <v>59</v>
      </c>
      <c r="B139" s="3">
        <v>17.97</v>
      </c>
      <c r="C139" s="3">
        <v>17.97</v>
      </c>
      <c r="D139" s="3">
        <v>17.97</v>
      </c>
      <c r="E139" s="3">
        <v>17.97</v>
      </c>
      <c r="F139" s="3">
        <v>4.12</v>
      </c>
      <c r="G139" s="3">
        <v>4.12</v>
      </c>
      <c r="H139" s="3">
        <v>17.97</v>
      </c>
      <c r="I139" s="3">
        <v>17.97</v>
      </c>
      <c r="J139" s="3">
        <v>17.97</v>
      </c>
      <c r="K139" s="3">
        <v>17.97</v>
      </c>
      <c r="L139" s="3">
        <v>29.67</v>
      </c>
    </row>
    <row r="140" spans="1:12" ht="14.25" customHeight="1" x14ac:dyDescent="0.35">
      <c r="A140" s="1" t="s">
        <v>60</v>
      </c>
      <c r="B140" s="3">
        <v>0.6</v>
      </c>
      <c r="C140" s="3">
        <v>0.6</v>
      </c>
      <c r="D140" s="3">
        <v>0.6</v>
      </c>
      <c r="E140" s="3">
        <v>0.6</v>
      </c>
      <c r="F140" s="3">
        <v>17.97</v>
      </c>
      <c r="G140" s="3">
        <v>17.97</v>
      </c>
      <c r="H140" s="3">
        <v>0.39</v>
      </c>
      <c r="I140" s="3">
        <v>0.56999999999999995</v>
      </c>
      <c r="J140" s="3">
        <v>0.55000000000000004</v>
      </c>
      <c r="K140" s="3">
        <v>0.53</v>
      </c>
      <c r="L140" s="3">
        <v>0.54</v>
      </c>
    </row>
    <row r="141" spans="1:12" ht="14.25" customHeight="1" x14ac:dyDescent="0.35">
      <c r="A141" s="1" t="s">
        <v>61</v>
      </c>
      <c r="B141" s="3">
        <v>19.899999999999999</v>
      </c>
      <c r="C141" s="3">
        <v>19.899999999999999</v>
      </c>
      <c r="D141" s="3">
        <v>19.899999999999999</v>
      </c>
      <c r="E141" s="3">
        <v>19.899999999999999</v>
      </c>
      <c r="F141" s="3">
        <v>0.6</v>
      </c>
      <c r="G141" s="3">
        <v>0.39</v>
      </c>
      <c r="H141" s="3"/>
      <c r="I141" s="3">
        <v>18.7</v>
      </c>
      <c r="J141" s="3">
        <v>19</v>
      </c>
      <c r="K141" s="3">
        <v>23.4</v>
      </c>
      <c r="L141" s="3">
        <v>23</v>
      </c>
    </row>
    <row r="142" spans="1:12" ht="14.25" customHeight="1" x14ac:dyDescent="0.35">
      <c r="A142" s="1" t="s">
        <v>62</v>
      </c>
      <c r="B142" s="3">
        <v>0.78</v>
      </c>
      <c r="C142" s="3">
        <v>0.78</v>
      </c>
      <c r="D142" s="3">
        <v>0.78</v>
      </c>
      <c r="E142" s="3">
        <v>0.78</v>
      </c>
      <c r="F142" s="3">
        <v>0.78</v>
      </c>
      <c r="G142" s="3">
        <v>19.399999999999999</v>
      </c>
      <c r="H142" s="3">
        <v>0.88</v>
      </c>
      <c r="I142" s="3">
        <v>0.88</v>
      </c>
      <c r="J142" s="3">
        <v>0.84</v>
      </c>
      <c r="K142" s="3"/>
      <c r="L142" s="3">
        <v>0.83</v>
      </c>
    </row>
    <row r="143" spans="1:12" ht="14.25" customHeight="1" x14ac:dyDescent="0.35">
      <c r="A143" s="1" t="s">
        <v>63</v>
      </c>
      <c r="B143" s="3">
        <v>0.26</v>
      </c>
      <c r="C143" s="3">
        <v>0.26</v>
      </c>
      <c r="D143" s="3">
        <v>0.26</v>
      </c>
      <c r="E143" s="3">
        <v>0.26</v>
      </c>
      <c r="F143" s="3">
        <v>0.26</v>
      </c>
      <c r="G143" s="3">
        <v>0.88</v>
      </c>
      <c r="H143" s="3">
        <v>0.26</v>
      </c>
      <c r="I143" s="3">
        <v>0.26</v>
      </c>
      <c r="J143" s="3">
        <v>0.27</v>
      </c>
      <c r="K143" s="3"/>
      <c r="L143" s="3">
        <v>0.06</v>
      </c>
    </row>
    <row r="144" spans="1:12" ht="14.25" customHeight="1" x14ac:dyDescent="0.35">
      <c r="A144" s="1" t="s">
        <v>64</v>
      </c>
      <c r="B144" s="3">
        <v>0.51</v>
      </c>
      <c r="C144" s="3">
        <v>0.51</v>
      </c>
      <c r="D144" s="3">
        <v>0.51</v>
      </c>
      <c r="E144" s="3">
        <v>0.51</v>
      </c>
      <c r="F144" s="3">
        <v>0.51</v>
      </c>
      <c r="G144" s="3">
        <v>0.26</v>
      </c>
      <c r="H144" s="3">
        <v>0.41</v>
      </c>
      <c r="I144" s="3">
        <v>0.41</v>
      </c>
      <c r="J144" s="3">
        <v>0.37</v>
      </c>
      <c r="K144" s="3"/>
      <c r="L144" s="3">
        <v>0.35</v>
      </c>
    </row>
    <row r="145" spans="1:12" ht="14.25" customHeight="1" x14ac:dyDescent="0.35">
      <c r="A145" s="1" t="s">
        <v>65</v>
      </c>
      <c r="B145" s="3">
        <v>50</v>
      </c>
      <c r="C145" s="3">
        <v>50</v>
      </c>
      <c r="D145" s="3">
        <v>50</v>
      </c>
      <c r="E145" s="3">
        <v>50</v>
      </c>
      <c r="F145" s="3">
        <v>50</v>
      </c>
      <c r="G145" s="3">
        <v>0.41</v>
      </c>
      <c r="H145" s="3">
        <v>50</v>
      </c>
      <c r="I145" s="3">
        <v>50</v>
      </c>
      <c r="J145" s="3">
        <v>50</v>
      </c>
      <c r="K145" s="3"/>
      <c r="L145" s="3">
        <v>50</v>
      </c>
    </row>
    <row r="146" spans="1:12" ht="14.25" customHeight="1" x14ac:dyDescent="0.35">
      <c r="A146" s="1" t="s">
        <v>66</v>
      </c>
      <c r="B146" s="3">
        <v>5</v>
      </c>
      <c r="C146" s="3">
        <v>5</v>
      </c>
      <c r="D146" s="3">
        <v>5</v>
      </c>
      <c r="E146" s="3">
        <v>5</v>
      </c>
      <c r="F146" s="3">
        <v>5</v>
      </c>
      <c r="G146" s="3">
        <v>50</v>
      </c>
      <c r="H146" s="3">
        <v>2.4</v>
      </c>
      <c r="I146" s="3">
        <v>5</v>
      </c>
      <c r="J146" s="3">
        <v>5</v>
      </c>
      <c r="K146" s="3"/>
      <c r="L146" s="3">
        <v>5</v>
      </c>
    </row>
    <row r="147" spans="1:12" ht="14.25" customHeight="1" x14ac:dyDescent="0.35">
      <c r="A147" s="1" t="s">
        <v>67</v>
      </c>
      <c r="B147" s="3">
        <v>0.16</v>
      </c>
      <c r="C147" s="3">
        <v>0.16</v>
      </c>
      <c r="D147" s="3">
        <v>0.16</v>
      </c>
      <c r="E147" s="3">
        <v>0.16</v>
      </c>
      <c r="F147" s="3">
        <v>0.16</v>
      </c>
      <c r="G147" s="3">
        <v>5</v>
      </c>
      <c r="H147" s="3">
        <v>0.16</v>
      </c>
      <c r="I147" s="3">
        <v>0.16</v>
      </c>
      <c r="J147" s="3">
        <v>0.16</v>
      </c>
      <c r="K147" s="3"/>
      <c r="L147" s="3">
        <v>0.16</v>
      </c>
    </row>
    <row r="148" spans="1:12" ht="14.25" customHeight="1" x14ac:dyDescent="0.35">
      <c r="A148" s="1" t="s">
        <v>68</v>
      </c>
      <c r="B148" s="3">
        <v>1.32</v>
      </c>
      <c r="C148" s="3">
        <v>1.32</v>
      </c>
      <c r="D148" s="3">
        <v>1.32</v>
      </c>
      <c r="E148" s="3">
        <v>1.32</v>
      </c>
      <c r="F148" s="3">
        <v>1.32</v>
      </c>
      <c r="G148" s="3">
        <v>0.16</v>
      </c>
      <c r="H148" s="3">
        <v>2.16</v>
      </c>
      <c r="I148" s="3">
        <v>2.16</v>
      </c>
      <c r="J148" s="3">
        <v>2.89</v>
      </c>
      <c r="K148" s="3"/>
      <c r="L148" s="3">
        <v>2.1</v>
      </c>
    </row>
    <row r="149" spans="1:12" ht="14.25" customHeight="1" x14ac:dyDescent="0.35">
      <c r="A149" s="1" t="s">
        <v>69</v>
      </c>
      <c r="B149" s="3">
        <v>1.9</v>
      </c>
      <c r="C149" s="3">
        <v>1.9</v>
      </c>
      <c r="D149" s="3">
        <v>1.92</v>
      </c>
      <c r="E149" s="3">
        <v>1.9</v>
      </c>
      <c r="F149" s="3">
        <v>1.9</v>
      </c>
      <c r="G149" s="3">
        <v>2.16</v>
      </c>
      <c r="H149" s="3">
        <v>1.02</v>
      </c>
      <c r="I149" s="3">
        <v>1.02</v>
      </c>
      <c r="J149" s="3">
        <v>1</v>
      </c>
      <c r="K149" s="3"/>
      <c r="L149" s="3">
        <v>1.06</v>
      </c>
    </row>
    <row r="150" spans="1:12" ht="14.25" customHeight="1" x14ac:dyDescent="0.35">
      <c r="A150" s="1" t="s">
        <v>70</v>
      </c>
      <c r="B150" s="3">
        <v>3.2</v>
      </c>
      <c r="C150" s="3">
        <v>3.2</v>
      </c>
      <c r="D150" s="3">
        <v>3.2</v>
      </c>
      <c r="E150" s="3">
        <v>3.2</v>
      </c>
      <c r="F150" s="3">
        <v>3.2</v>
      </c>
      <c r="G150" s="3">
        <v>1.02</v>
      </c>
      <c r="H150" s="3">
        <v>2.4</v>
      </c>
      <c r="I150" s="3">
        <v>2.4</v>
      </c>
      <c r="J150" s="3">
        <v>2.4</v>
      </c>
      <c r="K150" s="3"/>
      <c r="L150" s="3">
        <v>2.4</v>
      </c>
    </row>
    <row r="151" spans="1:12" ht="14.25" customHeight="1" x14ac:dyDescent="0.35">
      <c r="A151" s="1" t="s">
        <v>15</v>
      </c>
      <c r="B151" s="3">
        <v>23.88</v>
      </c>
      <c r="C151" s="3">
        <v>23.88</v>
      </c>
      <c r="D151" s="3">
        <v>23.88</v>
      </c>
      <c r="E151" s="3">
        <v>23.88</v>
      </c>
      <c r="F151" s="3">
        <v>23.88</v>
      </c>
      <c r="G151" s="3">
        <v>2.4</v>
      </c>
      <c r="H151" s="3"/>
      <c r="I151" s="3"/>
      <c r="J151" s="3"/>
      <c r="K151" s="3"/>
    </row>
    <row r="152" spans="1:12" ht="14.25" customHeight="1" x14ac:dyDescent="0.35">
      <c r="A152" s="1" t="s">
        <v>71</v>
      </c>
      <c r="B152" s="3">
        <v>23.88</v>
      </c>
      <c r="C152" s="3">
        <v>23.88</v>
      </c>
      <c r="D152" s="3">
        <v>23.88</v>
      </c>
      <c r="E152" s="3">
        <v>23.88</v>
      </c>
      <c r="F152" s="3">
        <v>23.88</v>
      </c>
      <c r="G152" s="3">
        <v>23.88</v>
      </c>
      <c r="H152" s="3"/>
      <c r="I152" s="3"/>
      <c r="J152" s="3"/>
      <c r="K152" s="3"/>
    </row>
    <row r="153" spans="1:12" ht="14.25" customHeight="1" x14ac:dyDescent="0.35">
      <c r="A153" s="1" t="s">
        <v>17</v>
      </c>
      <c r="B153" s="3">
        <v>36.049999999999997</v>
      </c>
      <c r="C153" s="3">
        <v>36.049999999999997</v>
      </c>
      <c r="D153" s="3">
        <v>36.049999999999997</v>
      </c>
      <c r="E153" s="3">
        <v>13.69</v>
      </c>
      <c r="F153" s="3">
        <v>13.69</v>
      </c>
      <c r="G153" s="3">
        <v>23.88</v>
      </c>
      <c r="H153" s="3">
        <v>36.64</v>
      </c>
      <c r="I153" s="3">
        <v>36.64</v>
      </c>
      <c r="J153" s="3">
        <v>141.26</v>
      </c>
      <c r="K153" s="3">
        <v>44.57</v>
      </c>
      <c r="L153" s="3">
        <v>11.77</v>
      </c>
    </row>
    <row r="154" spans="1:12" ht="14.25" customHeight="1" x14ac:dyDescent="0.35">
      <c r="A154" s="1" t="s">
        <v>18</v>
      </c>
      <c r="B154" s="3">
        <v>15</v>
      </c>
      <c r="C154" s="3">
        <v>15</v>
      </c>
      <c r="D154" s="3">
        <v>15</v>
      </c>
      <c r="E154" s="3">
        <v>15</v>
      </c>
      <c r="F154" s="3">
        <v>10</v>
      </c>
      <c r="G154" s="3">
        <v>13.69</v>
      </c>
      <c r="H154" s="3">
        <v>10</v>
      </c>
      <c r="I154" s="3">
        <v>10</v>
      </c>
      <c r="J154" s="3">
        <v>10</v>
      </c>
      <c r="K154" s="3">
        <v>10</v>
      </c>
      <c r="L154" s="3">
        <v>100</v>
      </c>
    </row>
    <row r="155" spans="1:12" ht="14.25" customHeight="1" x14ac:dyDescent="0.35">
      <c r="A155" s="1" t="s">
        <v>35</v>
      </c>
      <c r="B155" s="3">
        <v>1</v>
      </c>
      <c r="C155" s="3">
        <v>1</v>
      </c>
      <c r="D155" s="3">
        <v>1</v>
      </c>
      <c r="E155" s="3"/>
      <c r="G155" s="3">
        <v>10</v>
      </c>
      <c r="J155" s="3"/>
    </row>
    <row r="156" spans="1:12" ht="14.25" customHeight="1" x14ac:dyDescent="0.35">
      <c r="A156" s="1" t="s">
        <v>19</v>
      </c>
      <c r="B156" s="7">
        <v>0.08</v>
      </c>
      <c r="C156" s="5">
        <v>6.3E-2</v>
      </c>
      <c r="D156" s="5">
        <v>4.7500000000000001E-2</v>
      </c>
      <c r="E156" s="5">
        <v>6.25E-2</v>
      </c>
      <c r="F156" s="5">
        <v>6.5000000000000002E-2</v>
      </c>
      <c r="G156" s="5">
        <v>6.5000000000000002E-2</v>
      </c>
      <c r="H156" s="5">
        <v>6.5000000000000002E-2</v>
      </c>
      <c r="I156" s="5">
        <v>6.5000000000000002E-2</v>
      </c>
      <c r="J156" s="5">
        <v>6.5000000000000002E-2</v>
      </c>
      <c r="K156" s="5">
        <v>6.5000000000000002E-2</v>
      </c>
    </row>
    <row r="157" spans="1:12" ht="14.25" customHeight="1" x14ac:dyDescent="0.35">
      <c r="A157" s="1" t="s">
        <v>20</v>
      </c>
      <c r="B157" s="3">
        <f>SUM(B138:B155)</f>
        <v>209.87</v>
      </c>
      <c r="C157" s="3">
        <v>209.87</v>
      </c>
      <c r="D157" s="3">
        <v>209.89</v>
      </c>
      <c r="E157" s="3">
        <v>187.55</v>
      </c>
      <c r="F157" s="3">
        <v>166.77</v>
      </c>
      <c r="G157" s="3">
        <f>SUM(G138:G156)</f>
        <v>185.18499999999997</v>
      </c>
      <c r="H157" s="3">
        <f>SUM(H138:H154)</f>
        <v>134.19</v>
      </c>
      <c r="I157" s="3">
        <f>SUM(I138:I154)</f>
        <v>155.66999999999999</v>
      </c>
      <c r="J157" s="3">
        <f>SUM(J138:J154)</f>
        <v>261.20999999999998</v>
      </c>
      <c r="K157" s="3">
        <v>128.38</v>
      </c>
      <c r="L157" s="3">
        <f>SUM(L139:L156)</f>
        <v>226.94</v>
      </c>
    </row>
    <row r="158" spans="1:12" ht="14.25" customHeight="1" x14ac:dyDescent="0.35"/>
    <row r="159" spans="1:12" ht="14.25" customHeight="1" x14ac:dyDescent="0.35">
      <c r="A159" s="1" t="s">
        <v>21</v>
      </c>
    </row>
    <row r="160" spans="1:12" ht="14.25" customHeight="1" x14ac:dyDescent="0.35">
      <c r="A160" s="1" t="s">
        <v>49</v>
      </c>
      <c r="B160" s="3">
        <v>92.05</v>
      </c>
      <c r="C160" s="3">
        <v>92.05</v>
      </c>
      <c r="D160" s="3">
        <v>92.05</v>
      </c>
      <c r="E160" s="3">
        <v>58.34</v>
      </c>
      <c r="F160" s="3">
        <v>58.34</v>
      </c>
      <c r="G160" s="3">
        <v>58.34</v>
      </c>
      <c r="H160" s="3">
        <v>61.23</v>
      </c>
      <c r="I160" s="3">
        <v>61.23</v>
      </c>
      <c r="J160" s="3">
        <v>195.83</v>
      </c>
      <c r="K160" s="3">
        <v>35.22</v>
      </c>
    </row>
    <row r="161" spans="1:22" ht="14.25" customHeight="1" x14ac:dyDescent="0.35">
      <c r="A161" s="1" t="s">
        <v>50</v>
      </c>
      <c r="B161" s="3">
        <v>146.01</v>
      </c>
      <c r="C161" s="3">
        <v>146.01</v>
      </c>
      <c r="D161" s="3">
        <v>146.01</v>
      </c>
      <c r="E161" s="3">
        <v>146.01</v>
      </c>
      <c r="F161" s="3">
        <v>146.01</v>
      </c>
      <c r="G161" s="3">
        <v>98.6</v>
      </c>
      <c r="H161" s="3">
        <v>327.17</v>
      </c>
      <c r="I161" s="3">
        <v>327.17</v>
      </c>
      <c r="J161" s="3">
        <v>327.17</v>
      </c>
      <c r="K161" s="3">
        <v>151.63</v>
      </c>
    </row>
    <row r="162" spans="1:22" ht="14.25" customHeight="1" x14ac:dyDescent="0.35">
      <c r="A162" s="1" t="s">
        <v>24</v>
      </c>
      <c r="B162" s="7">
        <v>0.08</v>
      </c>
      <c r="C162" s="5">
        <v>6.3E-2</v>
      </c>
      <c r="D162" s="5">
        <v>5.5E-2</v>
      </c>
      <c r="E162" s="7">
        <v>0.06</v>
      </c>
      <c r="F162" s="5">
        <v>6.5000000000000002E-2</v>
      </c>
      <c r="G162" s="5">
        <v>6.5000000000000002E-2</v>
      </c>
      <c r="H162" s="5">
        <v>6.5000000000000002E-2</v>
      </c>
      <c r="I162" s="5">
        <v>6.5000000000000002E-2</v>
      </c>
      <c r="J162" s="5">
        <v>6.5000000000000002E-2</v>
      </c>
      <c r="K162" s="5">
        <v>6.5000000000000002E-2</v>
      </c>
    </row>
    <row r="163" spans="1:22" ht="14.25" customHeight="1" x14ac:dyDescent="0.35">
      <c r="A163" s="1" t="s">
        <v>25</v>
      </c>
      <c r="B163" s="3">
        <v>186</v>
      </c>
      <c r="C163" s="3">
        <v>186</v>
      </c>
      <c r="D163" s="3">
        <v>186</v>
      </c>
      <c r="E163" s="3">
        <v>186</v>
      </c>
      <c r="F163" s="3">
        <v>186</v>
      </c>
      <c r="G163" s="3">
        <v>158</v>
      </c>
      <c r="H163" s="3">
        <v>245</v>
      </c>
      <c r="I163" s="3">
        <v>225</v>
      </c>
      <c r="J163" s="3">
        <v>147</v>
      </c>
      <c r="K163" s="3">
        <v>147</v>
      </c>
    </row>
    <row r="164" spans="1:22" ht="14.25" customHeight="1" x14ac:dyDescent="0.35">
      <c r="A164" s="1" t="s">
        <v>26</v>
      </c>
      <c r="B164" s="3">
        <f>SUM(B160+B161+B163)</f>
        <v>424.06</v>
      </c>
      <c r="C164" s="3">
        <v>426.06</v>
      </c>
      <c r="D164" s="3">
        <v>424.06</v>
      </c>
      <c r="E164" s="3">
        <v>390.35</v>
      </c>
      <c r="F164" s="3">
        <v>390.35</v>
      </c>
      <c r="G164" s="3">
        <v>314.94</v>
      </c>
      <c r="H164" s="3">
        <v>633.4</v>
      </c>
      <c r="I164" s="3">
        <v>613.4</v>
      </c>
      <c r="J164" s="3">
        <v>670</v>
      </c>
      <c r="K164" s="3">
        <v>333.85</v>
      </c>
      <c r="L164" s="3">
        <v>752.22</v>
      </c>
    </row>
    <row r="165" spans="1:22" ht="14.25" customHeight="1" x14ac:dyDescent="0.35">
      <c r="A165" s="1" t="s">
        <v>27</v>
      </c>
      <c r="B165" s="3">
        <v>633.92999999999995</v>
      </c>
      <c r="C165" s="3">
        <v>635.92999999999995</v>
      </c>
      <c r="D165" s="3">
        <v>633.95000000000005</v>
      </c>
      <c r="E165" s="3">
        <v>577.9</v>
      </c>
      <c r="F165" s="3">
        <v>557.12</v>
      </c>
      <c r="G165" s="3">
        <v>500.13</v>
      </c>
      <c r="H165" s="3">
        <v>767.59</v>
      </c>
      <c r="I165" s="3">
        <v>769.07</v>
      </c>
      <c r="J165" s="3">
        <v>931.21</v>
      </c>
      <c r="K165" s="3">
        <v>462.23</v>
      </c>
      <c r="L165" s="3">
        <f>SUM(L157,L164)</f>
        <v>979.16000000000008</v>
      </c>
    </row>
    <row r="166" spans="1:22" ht="14.25" customHeight="1" x14ac:dyDescent="0.35"/>
    <row r="167" spans="1:22" ht="14.25" customHeight="1" x14ac:dyDescent="0.35">
      <c r="A167" s="38" t="s">
        <v>72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 x14ac:dyDescent="0.35">
      <c r="A168" s="1" t="s">
        <v>2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 x14ac:dyDescent="0.35">
      <c r="A169" s="1" t="s">
        <v>73</v>
      </c>
      <c r="B169" s="3">
        <v>210</v>
      </c>
      <c r="C169" s="3">
        <v>175</v>
      </c>
      <c r="D169" s="3">
        <v>152.5</v>
      </c>
      <c r="E169" s="3">
        <v>156.25</v>
      </c>
      <c r="F169" s="3">
        <v>168.7</v>
      </c>
      <c r="G169" s="3">
        <v>164</v>
      </c>
      <c r="H169" s="3">
        <v>153.69999999999999</v>
      </c>
      <c r="I169" s="3">
        <v>215</v>
      </c>
      <c r="J169" s="3">
        <v>258</v>
      </c>
      <c r="K169" s="3">
        <v>185</v>
      </c>
      <c r="L169" s="3">
        <v>150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 x14ac:dyDescent="0.35">
      <c r="A170" s="1" t="s">
        <v>74</v>
      </c>
      <c r="B170" s="3">
        <v>179</v>
      </c>
      <c r="C170" s="3">
        <v>175</v>
      </c>
      <c r="D170" s="3">
        <v>141.5</v>
      </c>
      <c r="E170" s="3">
        <v>145.25</v>
      </c>
      <c r="F170" s="3">
        <v>157.69999999999999</v>
      </c>
      <c r="G170" s="3">
        <v>153</v>
      </c>
      <c r="H170" s="3">
        <v>140</v>
      </c>
      <c r="I170" s="3">
        <v>207</v>
      </c>
      <c r="J170" s="3">
        <v>254</v>
      </c>
      <c r="K170" s="3">
        <v>182</v>
      </c>
      <c r="L170" s="3">
        <v>142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 x14ac:dyDescent="0.35">
      <c r="A171" s="1" t="s">
        <v>5</v>
      </c>
      <c r="B171" s="3">
        <v>85</v>
      </c>
      <c r="C171" s="3">
        <v>75</v>
      </c>
      <c r="D171" s="3">
        <v>60</v>
      </c>
      <c r="E171" s="3">
        <v>55.15</v>
      </c>
      <c r="F171" s="3">
        <v>57.15</v>
      </c>
      <c r="G171" s="3">
        <v>64</v>
      </c>
      <c r="H171" s="3">
        <v>71</v>
      </c>
      <c r="I171" s="3">
        <v>70</v>
      </c>
      <c r="J171" s="3">
        <v>106</v>
      </c>
      <c r="K171" s="3">
        <v>73.5</v>
      </c>
      <c r="L171" s="3">
        <v>72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 x14ac:dyDescent="0.35">
      <c r="A172" s="1" t="s">
        <v>6</v>
      </c>
      <c r="B172" s="3">
        <v>95</v>
      </c>
      <c r="C172" s="3">
        <v>85</v>
      </c>
      <c r="D172" s="3">
        <v>70</v>
      </c>
      <c r="E172" s="3">
        <v>65</v>
      </c>
      <c r="F172" s="3">
        <v>68</v>
      </c>
      <c r="G172" s="3">
        <v>75</v>
      </c>
      <c r="H172" s="3">
        <v>81</v>
      </c>
      <c r="I172" s="3">
        <v>100</v>
      </c>
      <c r="J172" s="3">
        <v>115</v>
      </c>
      <c r="K172" s="3">
        <v>76.5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 x14ac:dyDescent="0.35">
      <c r="A173" s="1" t="s">
        <v>75</v>
      </c>
      <c r="B173" s="3">
        <v>1.96</v>
      </c>
      <c r="C173" s="3">
        <v>1.96</v>
      </c>
      <c r="D173" s="3">
        <v>1.96</v>
      </c>
      <c r="E173" s="3">
        <v>1.96</v>
      </c>
      <c r="F173" s="3">
        <v>1.96</v>
      </c>
      <c r="G173" s="3">
        <v>1.96</v>
      </c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 x14ac:dyDescent="0.35">
      <c r="A174" s="1" t="s">
        <v>7</v>
      </c>
      <c r="B174" s="3">
        <f t="shared" ref="B174:L174" si="10">SUM(B169:B173)</f>
        <v>570.96</v>
      </c>
      <c r="C174" s="3">
        <f t="shared" si="10"/>
        <v>511.96</v>
      </c>
      <c r="D174" s="3">
        <f t="shared" si="10"/>
        <v>425.96</v>
      </c>
      <c r="E174" s="3">
        <f t="shared" si="10"/>
        <v>423.60999999999996</v>
      </c>
      <c r="F174" s="3">
        <f t="shared" si="10"/>
        <v>453.50999999999993</v>
      </c>
      <c r="G174" s="3">
        <f t="shared" si="10"/>
        <v>457.96</v>
      </c>
      <c r="H174" s="3">
        <f t="shared" si="10"/>
        <v>445.7</v>
      </c>
      <c r="I174" s="3">
        <f t="shared" si="10"/>
        <v>592</v>
      </c>
      <c r="J174" s="3">
        <f t="shared" si="10"/>
        <v>733</v>
      </c>
      <c r="K174" s="3">
        <f t="shared" si="10"/>
        <v>517</v>
      </c>
      <c r="L174" s="3">
        <f t="shared" si="10"/>
        <v>364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 x14ac:dyDescent="0.35">
      <c r="A176" s="1" t="s">
        <v>76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 x14ac:dyDescent="0.35">
      <c r="A177" s="1" t="s">
        <v>42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 x14ac:dyDescent="0.35">
      <c r="A178" s="1" t="s">
        <v>77</v>
      </c>
      <c r="B178" s="3">
        <v>15</v>
      </c>
      <c r="C178" s="3">
        <v>15</v>
      </c>
      <c r="D178" s="3">
        <v>15</v>
      </c>
      <c r="E178" s="3">
        <v>3</v>
      </c>
      <c r="F178" s="3">
        <v>3</v>
      </c>
      <c r="G178" s="3">
        <v>3</v>
      </c>
      <c r="H178" s="3">
        <v>3</v>
      </c>
      <c r="I178" s="3">
        <v>3</v>
      </c>
      <c r="J178" s="3">
        <v>3</v>
      </c>
      <c r="K178" s="3">
        <v>3</v>
      </c>
      <c r="L178" s="3">
        <v>10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 x14ac:dyDescent="0.35">
      <c r="A179" s="1" t="s">
        <v>78</v>
      </c>
      <c r="B179" s="3">
        <v>3.85</v>
      </c>
      <c r="C179" s="3">
        <v>3.85</v>
      </c>
      <c r="D179" s="3">
        <v>3.85</v>
      </c>
      <c r="E179" s="3">
        <v>3.85</v>
      </c>
      <c r="F179" s="3">
        <v>3.85</v>
      </c>
      <c r="G179" s="3">
        <v>3.85</v>
      </c>
      <c r="H179" s="3">
        <v>3.85</v>
      </c>
      <c r="I179" s="3">
        <v>3.85</v>
      </c>
      <c r="J179" s="3">
        <v>3.85</v>
      </c>
      <c r="K179" s="3">
        <v>3.85</v>
      </c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 x14ac:dyDescent="0.35">
      <c r="A180" s="1" t="s">
        <v>79</v>
      </c>
      <c r="B180" s="3">
        <v>30</v>
      </c>
      <c r="C180" s="3">
        <v>30</v>
      </c>
      <c r="D180" s="3">
        <v>30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 x14ac:dyDescent="0.35">
      <c r="A181" s="1" t="s">
        <v>80</v>
      </c>
      <c r="B181" s="3">
        <v>33.299999999999997</v>
      </c>
      <c r="C181" s="3">
        <v>33.299999999999997</v>
      </c>
      <c r="D181" s="3">
        <v>33.299999999999997</v>
      </c>
      <c r="E181" s="3">
        <v>1.1000000000000001</v>
      </c>
      <c r="F181" s="3">
        <v>1.1100000000000001</v>
      </c>
      <c r="G181" s="3">
        <v>1.1100000000000001</v>
      </c>
      <c r="H181" s="3">
        <v>0.85</v>
      </c>
      <c r="I181" s="3">
        <v>0.85</v>
      </c>
      <c r="J181" s="3">
        <v>0.85</v>
      </c>
      <c r="K181" s="3">
        <v>0.85</v>
      </c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 x14ac:dyDescent="0.35">
      <c r="A182" s="1" t="s">
        <v>59</v>
      </c>
      <c r="B182" s="3">
        <v>21.01</v>
      </c>
      <c r="C182" s="3">
        <v>21.01</v>
      </c>
      <c r="D182" s="3">
        <v>21.01</v>
      </c>
      <c r="E182" s="3">
        <v>21.01</v>
      </c>
      <c r="F182" s="3">
        <v>21.01</v>
      </c>
      <c r="G182" s="3">
        <v>21.01</v>
      </c>
      <c r="H182" s="3">
        <v>21.01</v>
      </c>
      <c r="I182" s="3">
        <v>21.01</v>
      </c>
      <c r="J182" s="3">
        <v>21.01</v>
      </c>
      <c r="K182" s="3">
        <v>21.53</v>
      </c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 x14ac:dyDescent="0.35">
      <c r="A183" s="1" t="s">
        <v>81</v>
      </c>
      <c r="B183" s="3">
        <v>0.44</v>
      </c>
      <c r="C183" s="3">
        <v>0.44</v>
      </c>
      <c r="D183" s="3">
        <v>0.44</v>
      </c>
      <c r="E183" s="3">
        <v>0.4</v>
      </c>
      <c r="F183" s="3">
        <v>0.4</v>
      </c>
      <c r="G183" s="3">
        <v>0.4</v>
      </c>
      <c r="H183" s="3">
        <v>0.4</v>
      </c>
      <c r="I183" s="3">
        <v>0.55000000000000004</v>
      </c>
      <c r="J183" s="3">
        <v>0.55000000000000004</v>
      </c>
      <c r="K183" s="3">
        <v>0.55000000000000004</v>
      </c>
      <c r="L183" s="3">
        <v>15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 x14ac:dyDescent="0.35">
      <c r="A184" s="1" t="s">
        <v>33</v>
      </c>
      <c r="B184" s="3">
        <v>265</v>
      </c>
      <c r="C184" s="3">
        <v>150</v>
      </c>
      <c r="D184" s="3">
        <v>150</v>
      </c>
      <c r="E184" s="3">
        <v>150</v>
      </c>
      <c r="F184" s="3">
        <v>150</v>
      </c>
      <c r="G184" s="3">
        <v>117</v>
      </c>
      <c r="H184" s="3">
        <v>105</v>
      </c>
      <c r="I184" s="3">
        <v>105</v>
      </c>
      <c r="J184" s="3">
        <v>125</v>
      </c>
      <c r="K184" s="3">
        <v>165</v>
      </c>
      <c r="L184" s="3">
        <v>65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 x14ac:dyDescent="0.35">
      <c r="A185" s="1" t="s">
        <v>82</v>
      </c>
      <c r="B185" s="3">
        <v>17.899999999999999</v>
      </c>
      <c r="C185" s="3">
        <v>17.899999999999999</v>
      </c>
      <c r="D185" s="3">
        <v>17.899999999999999</v>
      </c>
      <c r="E185" s="3">
        <v>17.3</v>
      </c>
      <c r="F185" s="3">
        <v>17.3</v>
      </c>
      <c r="G185" s="3">
        <v>16.100000000000001</v>
      </c>
      <c r="H185" s="3">
        <v>16.100000000000001</v>
      </c>
      <c r="I185" s="3">
        <v>19.399999999999999</v>
      </c>
      <c r="J185" s="3">
        <v>19.399999999999999</v>
      </c>
      <c r="K185" s="3">
        <v>19.399999999999999</v>
      </c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 x14ac:dyDescent="0.35">
      <c r="A186" s="1" t="s">
        <v>83</v>
      </c>
      <c r="B186" s="3">
        <v>59.64</v>
      </c>
      <c r="C186" s="3">
        <v>59.64</v>
      </c>
      <c r="D186" s="3">
        <v>59.64</v>
      </c>
      <c r="E186" s="3">
        <v>65.22</v>
      </c>
      <c r="F186" s="3">
        <v>65.22</v>
      </c>
      <c r="G186" s="3">
        <v>64.23</v>
      </c>
      <c r="H186" s="3">
        <v>64.23</v>
      </c>
      <c r="I186" s="3">
        <v>47.88</v>
      </c>
      <c r="J186" s="3">
        <v>47.88</v>
      </c>
      <c r="K186" s="3">
        <v>18.88</v>
      </c>
      <c r="L186" s="3">
        <v>25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 x14ac:dyDescent="0.35">
      <c r="A187" s="1" t="s">
        <v>15</v>
      </c>
      <c r="B187" s="3">
        <v>43.89</v>
      </c>
      <c r="C187" s="3">
        <v>52.5</v>
      </c>
      <c r="D187" s="3">
        <v>37.799999999999997</v>
      </c>
      <c r="E187" s="3">
        <v>50.4</v>
      </c>
      <c r="F187" s="3">
        <v>50.4</v>
      </c>
      <c r="G187" s="3">
        <v>50.4</v>
      </c>
      <c r="H187" s="3">
        <v>42</v>
      </c>
      <c r="I187" s="3">
        <v>33</v>
      </c>
      <c r="J187" s="3">
        <v>56.25</v>
      </c>
      <c r="K187" s="3">
        <v>67.8</v>
      </c>
      <c r="L187" s="3">
        <v>12.29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 x14ac:dyDescent="0.35">
      <c r="A188" s="1" t="s">
        <v>84</v>
      </c>
      <c r="B188" s="3">
        <v>43.89</v>
      </c>
      <c r="C188" s="3">
        <v>52.5</v>
      </c>
      <c r="D188" s="3">
        <v>37.799999999999997</v>
      </c>
      <c r="E188" s="3">
        <v>50.4</v>
      </c>
      <c r="F188" s="3">
        <v>50.4</v>
      </c>
      <c r="G188" s="3">
        <v>50.4</v>
      </c>
      <c r="H188" s="3">
        <v>42</v>
      </c>
      <c r="I188" s="3">
        <v>33</v>
      </c>
      <c r="J188" s="3">
        <v>56.25</v>
      </c>
      <c r="K188" s="3">
        <v>67.8</v>
      </c>
      <c r="L188" s="3">
        <v>12.29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 x14ac:dyDescent="0.35">
      <c r="A189" s="1" t="s">
        <v>17</v>
      </c>
      <c r="B189" s="3">
        <v>66.92</v>
      </c>
      <c r="C189" s="3">
        <v>66.92</v>
      </c>
      <c r="D189" s="3">
        <v>66.92</v>
      </c>
      <c r="E189" s="3">
        <v>66.92</v>
      </c>
      <c r="F189" s="3">
        <v>66.92</v>
      </c>
      <c r="G189" s="3">
        <v>66.92</v>
      </c>
      <c r="H189" s="3">
        <v>66.92</v>
      </c>
      <c r="I189" s="3">
        <v>66.92</v>
      </c>
      <c r="J189" s="3">
        <v>66.92</v>
      </c>
      <c r="K189" s="3">
        <v>66.92</v>
      </c>
      <c r="L189" s="3">
        <v>5.71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 x14ac:dyDescent="0.35">
      <c r="A190" s="1" t="s">
        <v>18</v>
      </c>
      <c r="B190" s="3">
        <v>15</v>
      </c>
      <c r="C190" s="3">
        <v>15</v>
      </c>
      <c r="D190" s="3">
        <v>15</v>
      </c>
      <c r="E190" s="3">
        <v>15</v>
      </c>
      <c r="F190" s="3">
        <v>15</v>
      </c>
      <c r="G190" s="3">
        <v>15</v>
      </c>
      <c r="H190" s="3">
        <v>15</v>
      </c>
      <c r="I190" s="3">
        <v>15</v>
      </c>
      <c r="J190" s="3">
        <v>15</v>
      </c>
      <c r="K190" s="3">
        <v>15</v>
      </c>
      <c r="L190" s="3">
        <v>6.03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 x14ac:dyDescent="0.35">
      <c r="A191" s="1" t="s">
        <v>35</v>
      </c>
      <c r="B191" s="3">
        <v>24</v>
      </c>
      <c r="C191" s="3">
        <v>24</v>
      </c>
      <c r="D191" s="3">
        <v>24</v>
      </c>
      <c r="E191" s="3">
        <v>24</v>
      </c>
      <c r="F191" s="3">
        <v>24</v>
      </c>
      <c r="G191" s="3">
        <v>24</v>
      </c>
      <c r="H191" s="3">
        <v>24</v>
      </c>
      <c r="I191" s="3">
        <v>24</v>
      </c>
      <c r="J191" s="3">
        <v>24</v>
      </c>
      <c r="K191" s="3">
        <v>24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 x14ac:dyDescent="0.35">
      <c r="A192" s="1" t="s">
        <v>19</v>
      </c>
      <c r="B192" s="7">
        <v>0.08</v>
      </c>
      <c r="C192" s="5">
        <v>6.3E-2</v>
      </c>
      <c r="D192" s="5">
        <v>4.7500000000000001E-2</v>
      </c>
      <c r="E192" s="5">
        <v>5.2499999999999998E-2</v>
      </c>
      <c r="F192" s="5">
        <v>5.2499999999999998E-2</v>
      </c>
      <c r="G192" s="5">
        <v>5.2499999999999998E-2</v>
      </c>
      <c r="H192" s="5">
        <v>5.2499999999999998E-2</v>
      </c>
      <c r="I192" s="5">
        <v>6.5000000000000002E-2</v>
      </c>
      <c r="J192" s="7">
        <v>0.04</v>
      </c>
      <c r="K192" s="7">
        <v>0.04</v>
      </c>
      <c r="L192" s="5">
        <v>4.7500000000000001E-2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 x14ac:dyDescent="0.35">
      <c r="A193" s="1" t="s">
        <v>20</v>
      </c>
      <c r="B193" s="3">
        <f>SUM(B178:B191)</f>
        <v>639.83999999999992</v>
      </c>
      <c r="C193" s="3">
        <f>SUM(C178:C191)</f>
        <v>542.05999999999995</v>
      </c>
      <c r="D193" s="3">
        <f>SUM(D178:D191)</f>
        <v>512.66000000000008</v>
      </c>
      <c r="E193" s="3">
        <f>SUM(E178:E191)</f>
        <v>469.59999999999997</v>
      </c>
      <c r="F193" s="3">
        <f>SUM(F178:F191)</f>
        <v>469.60999999999996</v>
      </c>
      <c r="G193" s="3">
        <f>SUM(G178:G191)</f>
        <v>434.41999999999996</v>
      </c>
      <c r="H193" s="3">
        <f>SUM(H178:H191)</f>
        <v>405.36</v>
      </c>
      <c r="I193" s="3">
        <f>SUM(I178:I191)</f>
        <v>374.46</v>
      </c>
      <c r="J193" s="3">
        <f>SUM(J178:J191)</f>
        <v>440.96</v>
      </c>
      <c r="K193" s="3">
        <f>SUM(K178:K191)</f>
        <v>475.58000000000004</v>
      </c>
      <c r="L193" s="3">
        <f>SUM(L178:L191)</f>
        <v>151.32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 x14ac:dyDescent="0.35">
      <c r="A195" s="1" t="s">
        <v>21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 x14ac:dyDescent="0.35">
      <c r="A196" s="1" t="s">
        <v>22</v>
      </c>
      <c r="B196" s="3">
        <v>68.099999999999994</v>
      </c>
      <c r="C196" s="3">
        <v>68.099999999999994</v>
      </c>
      <c r="D196" s="3">
        <v>68.099999999999994</v>
      </c>
      <c r="E196" s="3">
        <v>68.099999999999994</v>
      </c>
      <c r="F196" s="3">
        <v>68.099999999999994</v>
      </c>
      <c r="G196" s="3">
        <v>68.099999999999994</v>
      </c>
      <c r="H196" s="3">
        <v>68.099999999999994</v>
      </c>
      <c r="I196" s="3">
        <v>68.099999999999994</v>
      </c>
      <c r="J196" s="3">
        <v>68.099999999999994</v>
      </c>
      <c r="K196" s="3">
        <v>67.180000000000007</v>
      </c>
      <c r="L196" s="3">
        <v>27.53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 x14ac:dyDescent="0.35">
      <c r="A197" s="1" t="s">
        <v>23</v>
      </c>
      <c r="B197" s="3">
        <v>18.149999999999999</v>
      </c>
      <c r="C197" s="3">
        <v>18.149999999999999</v>
      </c>
      <c r="D197" s="3">
        <v>18.149999999999999</v>
      </c>
      <c r="E197" s="3">
        <v>18.149999999999999</v>
      </c>
      <c r="F197" s="3">
        <v>18.149999999999999</v>
      </c>
      <c r="G197" s="3">
        <v>18.149999999999999</v>
      </c>
      <c r="H197" s="3">
        <v>17.600000000000001</v>
      </c>
      <c r="I197" s="3">
        <v>14.3</v>
      </c>
      <c r="J197" s="3">
        <v>14.3</v>
      </c>
      <c r="K197" s="3">
        <v>13.2</v>
      </c>
      <c r="L197" s="3">
        <v>25.67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 x14ac:dyDescent="0.35">
      <c r="A198" s="1" t="s">
        <v>24</v>
      </c>
      <c r="B198" s="7">
        <v>0.08</v>
      </c>
      <c r="C198" s="5">
        <v>6.3E-2</v>
      </c>
      <c r="D198" s="5">
        <v>5.5E-2</v>
      </c>
      <c r="E198" s="7">
        <v>0.06</v>
      </c>
      <c r="F198" s="7">
        <v>0.06</v>
      </c>
      <c r="G198" s="7">
        <v>0.06</v>
      </c>
      <c r="H198" s="5">
        <v>5.2499999999999998E-2</v>
      </c>
      <c r="I198" s="5">
        <v>6.5000000000000002E-2</v>
      </c>
      <c r="J198" s="5">
        <v>3.7499999999999999E-2</v>
      </c>
      <c r="K198" s="5">
        <v>3.7499999999999999E-2</v>
      </c>
      <c r="L198" s="7">
        <v>0.06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 x14ac:dyDescent="0.35">
      <c r="A199" s="1" t="s">
        <v>25</v>
      </c>
      <c r="B199" s="3">
        <v>8</v>
      </c>
      <c r="C199" s="3">
        <v>8</v>
      </c>
      <c r="D199" s="3">
        <v>8</v>
      </c>
      <c r="E199" s="3">
        <v>8</v>
      </c>
      <c r="F199" s="3">
        <v>8</v>
      </c>
      <c r="G199" s="3">
        <v>8</v>
      </c>
      <c r="H199" s="3">
        <v>8</v>
      </c>
      <c r="I199" s="3">
        <v>8</v>
      </c>
      <c r="J199" s="3">
        <v>6</v>
      </c>
      <c r="K199" s="3">
        <v>4</v>
      </c>
      <c r="L199" s="3">
        <v>10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 x14ac:dyDescent="0.35">
      <c r="A200" s="1" t="s">
        <v>26</v>
      </c>
      <c r="B200" s="3">
        <f>SUM(B196:B197,B199)</f>
        <v>94.25</v>
      </c>
      <c r="C200" s="3">
        <v>94.25</v>
      </c>
      <c r="D200" s="3">
        <f>SUM(D196,D197,D199)</f>
        <v>94.25</v>
      </c>
      <c r="E200" s="3">
        <v>94.25</v>
      </c>
      <c r="F200" s="3">
        <v>94.25</v>
      </c>
      <c r="G200" s="3">
        <v>94.25</v>
      </c>
      <c r="H200" s="3">
        <f t="shared" ref="H200:L200" si="11">SUM(H196,H197,H199)</f>
        <v>93.699999999999989</v>
      </c>
      <c r="I200" s="3">
        <f t="shared" si="11"/>
        <v>90.399999999999991</v>
      </c>
      <c r="J200" s="3">
        <f t="shared" si="11"/>
        <v>88.399999999999991</v>
      </c>
      <c r="K200" s="3">
        <f t="shared" si="11"/>
        <v>84.38000000000001</v>
      </c>
      <c r="L200" s="3">
        <f t="shared" si="11"/>
        <v>63.2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 x14ac:dyDescent="0.35">
      <c r="A201" s="1" t="s">
        <v>27</v>
      </c>
      <c r="B201" s="3">
        <f t="shared" ref="B201:L201" si="12">SUM(B193,B200)</f>
        <v>734.08999999999992</v>
      </c>
      <c r="C201" s="3">
        <f t="shared" si="12"/>
        <v>636.30999999999995</v>
      </c>
      <c r="D201" s="3">
        <f t="shared" si="12"/>
        <v>606.91000000000008</v>
      </c>
      <c r="E201" s="3">
        <f t="shared" si="12"/>
        <v>563.84999999999991</v>
      </c>
      <c r="F201" s="3">
        <f t="shared" si="12"/>
        <v>563.8599999999999</v>
      </c>
      <c r="G201" s="3">
        <f t="shared" si="12"/>
        <v>528.66999999999996</v>
      </c>
      <c r="H201" s="3">
        <f t="shared" si="12"/>
        <v>499.06</v>
      </c>
      <c r="I201" s="3">
        <f t="shared" si="12"/>
        <v>464.85999999999996</v>
      </c>
      <c r="J201" s="3">
        <f t="shared" si="12"/>
        <v>529.36</v>
      </c>
      <c r="K201" s="3">
        <f t="shared" si="12"/>
        <v>559.96</v>
      </c>
      <c r="L201" s="3">
        <f t="shared" si="12"/>
        <v>214.51999999999998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 x14ac:dyDescent="0.35">
      <c r="A203" s="35" t="s">
        <v>85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22" ht="14.25" customHeight="1" x14ac:dyDescent="0.35">
      <c r="A204" s="1" t="s">
        <v>2</v>
      </c>
      <c r="B204" s="3"/>
    </row>
    <row r="205" spans="1:22" ht="14.25" customHeight="1" x14ac:dyDescent="0.35">
      <c r="A205" s="1" t="s">
        <v>3</v>
      </c>
      <c r="B205" s="3">
        <v>188</v>
      </c>
      <c r="C205" s="3">
        <v>179</v>
      </c>
      <c r="D205" s="3">
        <v>145</v>
      </c>
      <c r="E205" s="3">
        <v>155</v>
      </c>
      <c r="F205" s="3">
        <v>155</v>
      </c>
      <c r="G205" s="3">
        <v>285.60000000000002</v>
      </c>
      <c r="H205" s="3">
        <v>150</v>
      </c>
      <c r="I205" s="3">
        <v>230</v>
      </c>
      <c r="J205" s="3">
        <v>285</v>
      </c>
      <c r="K205" s="3">
        <v>165</v>
      </c>
      <c r="L205" s="3">
        <v>145</v>
      </c>
    </row>
    <row r="206" spans="1:22" ht="14.25" customHeight="1" x14ac:dyDescent="0.35">
      <c r="A206" s="1" t="s">
        <v>4</v>
      </c>
      <c r="B206" s="3">
        <v>178</v>
      </c>
      <c r="C206" s="3">
        <v>169</v>
      </c>
      <c r="D206" s="3">
        <v>135</v>
      </c>
      <c r="E206" s="3">
        <v>145</v>
      </c>
      <c r="F206" s="3">
        <v>145</v>
      </c>
      <c r="G206" s="3">
        <v>170.1</v>
      </c>
      <c r="H206" s="3">
        <v>142</v>
      </c>
      <c r="I206" s="3">
        <v>200</v>
      </c>
      <c r="J206" s="3">
        <v>275</v>
      </c>
      <c r="K206" s="3">
        <v>158</v>
      </c>
      <c r="L206" s="3">
        <v>150</v>
      </c>
    </row>
    <row r="207" spans="1:22" ht="14.25" customHeight="1" x14ac:dyDescent="0.35">
      <c r="A207" s="1" t="s">
        <v>5</v>
      </c>
      <c r="B207" s="3">
        <v>70</v>
      </c>
      <c r="C207" s="3">
        <v>55</v>
      </c>
      <c r="D207" s="3">
        <v>52</v>
      </c>
      <c r="E207" s="3">
        <v>45</v>
      </c>
      <c r="F207" s="3">
        <v>45</v>
      </c>
      <c r="G207" s="3">
        <v>40.5</v>
      </c>
      <c r="H207" s="3">
        <v>65</v>
      </c>
      <c r="I207" s="3">
        <v>95</v>
      </c>
      <c r="J207" s="3">
        <v>115</v>
      </c>
      <c r="K207" s="3">
        <v>85</v>
      </c>
      <c r="L207" s="3">
        <v>72</v>
      </c>
    </row>
    <row r="208" spans="1:22" ht="14.25" customHeight="1" x14ac:dyDescent="0.35">
      <c r="A208" s="1" t="s">
        <v>6</v>
      </c>
      <c r="B208" s="3">
        <v>80</v>
      </c>
      <c r="C208" s="3">
        <v>65</v>
      </c>
      <c r="D208" s="3">
        <v>65</v>
      </c>
      <c r="E208" s="3">
        <v>65</v>
      </c>
      <c r="F208" s="3">
        <v>65</v>
      </c>
      <c r="G208" s="3">
        <v>10.4</v>
      </c>
      <c r="H208" s="3">
        <v>72</v>
      </c>
      <c r="I208" s="3">
        <v>105</v>
      </c>
      <c r="J208" s="3">
        <v>130</v>
      </c>
      <c r="K208" s="3">
        <v>100</v>
      </c>
      <c r="L208" s="3">
        <v>0</v>
      </c>
    </row>
    <row r="209" spans="1:12" ht="14.25" customHeight="1" x14ac:dyDescent="0.35">
      <c r="A209" s="1" t="s">
        <v>7</v>
      </c>
      <c r="B209" s="3">
        <f>SUM(B204:B207)</f>
        <v>436</v>
      </c>
      <c r="C209" s="3">
        <v>468</v>
      </c>
      <c r="D209" s="3">
        <v>397</v>
      </c>
      <c r="E209" s="3">
        <v>410</v>
      </c>
      <c r="F209" s="3">
        <v>410</v>
      </c>
      <c r="G209" s="3">
        <v>506.6</v>
      </c>
      <c r="H209" s="3">
        <v>429</v>
      </c>
      <c r="I209" s="3">
        <v>630</v>
      </c>
      <c r="J209" s="3">
        <f>SUM(J205:J208)</f>
        <v>805</v>
      </c>
      <c r="K209" s="3">
        <v>508</v>
      </c>
      <c r="L209" s="3">
        <f>SUM(L205:L208)</f>
        <v>367</v>
      </c>
    </row>
    <row r="210" spans="1:12" ht="14.25" customHeight="1" x14ac:dyDescent="0.35"/>
    <row r="211" spans="1:12" ht="14.25" customHeight="1" x14ac:dyDescent="0.35">
      <c r="A211" s="1" t="s">
        <v>8</v>
      </c>
    </row>
    <row r="212" spans="1:12" ht="14.25" customHeight="1" x14ac:dyDescent="0.35">
      <c r="A212" s="1" t="s">
        <v>42</v>
      </c>
    </row>
    <row r="213" spans="1:12" ht="14.25" customHeight="1" x14ac:dyDescent="0.35">
      <c r="A213" s="1" t="s">
        <v>43</v>
      </c>
      <c r="B213" s="3">
        <v>85</v>
      </c>
      <c r="C213" s="3">
        <v>75</v>
      </c>
      <c r="D213" s="3">
        <v>70</v>
      </c>
      <c r="E213" s="3">
        <v>65</v>
      </c>
      <c r="F213" s="3">
        <v>65</v>
      </c>
      <c r="G213" s="3">
        <v>55</v>
      </c>
      <c r="H213" s="3">
        <v>55</v>
      </c>
      <c r="I213" s="3">
        <v>70</v>
      </c>
      <c r="J213" s="3">
        <v>70</v>
      </c>
      <c r="K213" s="3">
        <v>70</v>
      </c>
      <c r="L213" s="3">
        <v>70</v>
      </c>
    </row>
    <row r="214" spans="1:12" ht="14.25" customHeight="1" x14ac:dyDescent="0.35">
      <c r="A214" s="6" t="s">
        <v>86</v>
      </c>
      <c r="C214" s="3"/>
      <c r="D214" s="3"/>
      <c r="E214" s="3"/>
      <c r="F214" s="3"/>
      <c r="G214" s="3"/>
      <c r="I214" s="3">
        <v>40</v>
      </c>
      <c r="J214" s="3">
        <v>40</v>
      </c>
      <c r="K214" s="3">
        <v>40</v>
      </c>
      <c r="L214" s="3">
        <v>40</v>
      </c>
    </row>
    <row r="215" spans="1:12" ht="14.25" customHeight="1" x14ac:dyDescent="0.35">
      <c r="A215" s="1" t="s">
        <v>10</v>
      </c>
      <c r="B215" s="3">
        <v>15</v>
      </c>
      <c r="C215" s="3">
        <v>15</v>
      </c>
      <c r="D215" s="3">
        <v>12</v>
      </c>
      <c r="E215" s="3">
        <v>12</v>
      </c>
      <c r="F215" s="3">
        <v>9.0299999999999994</v>
      </c>
      <c r="G215" s="3">
        <v>9.0299999999999994</v>
      </c>
      <c r="H215" s="3">
        <v>8.77</v>
      </c>
      <c r="I215" s="3">
        <v>8.77</v>
      </c>
      <c r="J215" s="3">
        <v>8.77</v>
      </c>
      <c r="K215" s="3">
        <v>8.65</v>
      </c>
      <c r="L215" s="3"/>
    </row>
    <row r="216" spans="1:12" ht="14.25" customHeight="1" x14ac:dyDescent="0.35">
      <c r="A216" s="1" t="s">
        <v>45</v>
      </c>
      <c r="B216" s="3">
        <v>0.65</v>
      </c>
      <c r="C216" s="3">
        <v>0.3</v>
      </c>
      <c r="D216" s="3">
        <v>0.3</v>
      </c>
      <c r="E216" s="3">
        <v>0.2</v>
      </c>
      <c r="F216" s="3">
        <v>0.2</v>
      </c>
      <c r="G216" s="3">
        <v>0.2</v>
      </c>
      <c r="H216" s="3">
        <v>0.2</v>
      </c>
      <c r="I216" s="3">
        <v>0.2</v>
      </c>
      <c r="J216" s="3">
        <v>0.2</v>
      </c>
      <c r="K216" s="3">
        <v>15</v>
      </c>
      <c r="L216" s="3">
        <v>15</v>
      </c>
    </row>
    <row r="217" spans="1:12" ht="14.25" customHeight="1" x14ac:dyDescent="0.35">
      <c r="A217" s="1" t="s">
        <v>11</v>
      </c>
      <c r="B217" s="3">
        <v>0.25</v>
      </c>
      <c r="C217" s="3">
        <v>0.2</v>
      </c>
      <c r="D217" s="3">
        <v>0.2</v>
      </c>
      <c r="E217" s="3">
        <v>0.2</v>
      </c>
      <c r="F217" s="3">
        <v>0.2</v>
      </c>
      <c r="G217" s="3">
        <v>0.2</v>
      </c>
      <c r="H217" s="3">
        <v>0.2</v>
      </c>
      <c r="I217" s="3">
        <v>0.2</v>
      </c>
      <c r="J217" s="3">
        <v>0.2</v>
      </c>
      <c r="K217" s="3">
        <v>10.75</v>
      </c>
      <c r="L217" s="3">
        <v>10.75</v>
      </c>
    </row>
    <row r="218" spans="1:12" ht="14.25" customHeight="1" x14ac:dyDescent="0.35">
      <c r="A218" s="1" t="s">
        <v>46</v>
      </c>
      <c r="B218" s="3">
        <v>15</v>
      </c>
      <c r="C218" s="3">
        <v>12</v>
      </c>
      <c r="D218" s="3">
        <v>10</v>
      </c>
      <c r="E218" s="3">
        <v>10</v>
      </c>
      <c r="F218" s="3">
        <v>7</v>
      </c>
      <c r="G218" s="3">
        <v>7</v>
      </c>
      <c r="H218" s="3">
        <v>7</v>
      </c>
      <c r="I218" s="3">
        <v>7</v>
      </c>
      <c r="J218" s="3">
        <v>7</v>
      </c>
      <c r="K218" s="3">
        <v>7</v>
      </c>
      <c r="L218" s="3">
        <v>7</v>
      </c>
    </row>
    <row r="219" spans="1:12" ht="14.25" customHeight="1" x14ac:dyDescent="0.35">
      <c r="A219" s="1" t="s">
        <v>15</v>
      </c>
      <c r="B219" s="3">
        <v>21.09</v>
      </c>
      <c r="C219" s="3">
        <v>15.64</v>
      </c>
      <c r="D219" s="3">
        <v>14.21</v>
      </c>
      <c r="E219" s="3">
        <v>16.59</v>
      </c>
      <c r="F219" s="3">
        <v>14.21</v>
      </c>
      <c r="G219" s="3">
        <v>14.21</v>
      </c>
      <c r="H219" s="3">
        <v>15.53</v>
      </c>
      <c r="I219" s="3">
        <v>15.53</v>
      </c>
      <c r="J219" s="3">
        <v>15.53</v>
      </c>
      <c r="K219" s="3">
        <v>15.53</v>
      </c>
      <c r="L219" s="3">
        <v>15.53</v>
      </c>
    </row>
    <row r="220" spans="1:12" ht="14.25" customHeight="1" x14ac:dyDescent="0.35">
      <c r="A220" s="1" t="s">
        <v>47</v>
      </c>
      <c r="B220" s="3">
        <v>21.09</v>
      </c>
      <c r="C220" s="3">
        <v>15.64</v>
      </c>
      <c r="D220" s="3">
        <v>14.21</v>
      </c>
      <c r="E220" s="3">
        <v>16.59</v>
      </c>
      <c r="F220" s="3">
        <v>14.21</v>
      </c>
      <c r="G220" s="3">
        <v>14.21</v>
      </c>
      <c r="H220" s="3">
        <v>15.53</v>
      </c>
      <c r="I220" s="3">
        <v>15.53</v>
      </c>
      <c r="J220" s="3">
        <v>15.53</v>
      </c>
      <c r="K220" s="3">
        <v>15.53</v>
      </c>
      <c r="L220" s="3">
        <v>15.53</v>
      </c>
    </row>
    <row r="221" spans="1:12" ht="14.25" customHeight="1" x14ac:dyDescent="0.35">
      <c r="A221" s="1" t="s">
        <v>17</v>
      </c>
      <c r="B221" s="3">
        <v>5.96</v>
      </c>
      <c r="C221" s="3">
        <v>5.96</v>
      </c>
      <c r="D221" s="3">
        <v>5.96</v>
      </c>
      <c r="E221" s="3">
        <v>5.96</v>
      </c>
      <c r="F221" s="3">
        <v>5.96</v>
      </c>
      <c r="G221" s="3">
        <v>5.96</v>
      </c>
      <c r="H221" s="3">
        <v>5.96</v>
      </c>
      <c r="I221" s="3">
        <v>5.96</v>
      </c>
      <c r="J221" s="3">
        <v>5.96</v>
      </c>
      <c r="K221" s="3">
        <v>5.96</v>
      </c>
      <c r="L221" s="3">
        <v>5.96</v>
      </c>
    </row>
    <row r="222" spans="1:12" ht="14.25" customHeight="1" x14ac:dyDescent="0.35">
      <c r="A222" s="1" t="s">
        <v>18</v>
      </c>
      <c r="B222" s="3">
        <v>5.19</v>
      </c>
      <c r="C222" s="3">
        <v>5.19</v>
      </c>
      <c r="D222" s="3">
        <v>5.19</v>
      </c>
      <c r="E222" s="3">
        <v>5.19</v>
      </c>
      <c r="F222" s="3">
        <v>5.19</v>
      </c>
      <c r="G222" s="3">
        <v>5.19</v>
      </c>
      <c r="H222" s="3">
        <v>5.19</v>
      </c>
      <c r="I222" s="3">
        <v>5.19</v>
      </c>
      <c r="J222" s="3">
        <v>5.19</v>
      </c>
      <c r="K222" s="3">
        <v>5.19</v>
      </c>
      <c r="L222" s="3">
        <v>5.51</v>
      </c>
    </row>
    <row r="223" spans="1:12" ht="14.25" customHeight="1" x14ac:dyDescent="0.35">
      <c r="A223" s="1" t="s">
        <v>19</v>
      </c>
      <c r="B223" s="7">
        <v>0.06</v>
      </c>
      <c r="C223" s="5">
        <v>4.7500000000000001E-2</v>
      </c>
      <c r="D223" s="5">
        <v>4.7500000000000001E-2</v>
      </c>
      <c r="E223" s="5">
        <v>4.7500000000000001E-2</v>
      </c>
      <c r="F223" s="5">
        <v>4.7500000000000001E-2</v>
      </c>
      <c r="G223" s="5">
        <v>4.7500000000000001E-2</v>
      </c>
      <c r="H223" s="5">
        <v>4.7500000000000001E-2</v>
      </c>
      <c r="I223" s="5">
        <v>4.7500000000000001E-2</v>
      </c>
      <c r="J223" s="5">
        <v>4.7500000000000001E-2</v>
      </c>
      <c r="K223" s="5">
        <v>4.7500000000000001E-2</v>
      </c>
      <c r="L223" s="5">
        <v>4.7500000000000001E-2</v>
      </c>
    </row>
    <row r="224" spans="1:12" ht="14.25" customHeight="1" x14ac:dyDescent="0.35">
      <c r="A224" s="1" t="s">
        <v>20</v>
      </c>
      <c r="B224" s="3">
        <f>SUM(B213:B222)</f>
        <v>169.23000000000002</v>
      </c>
      <c r="C224" s="3">
        <v>144.93</v>
      </c>
      <c r="D224" s="3">
        <v>132.07</v>
      </c>
      <c r="E224" s="3">
        <v>131.72999999999999</v>
      </c>
      <c r="F224" s="3">
        <v>121</v>
      </c>
      <c r="G224" s="3">
        <v>111</v>
      </c>
      <c r="H224" s="3">
        <v>113.38</v>
      </c>
      <c r="I224" s="3">
        <v>168.38</v>
      </c>
      <c r="J224" s="3">
        <f>SUM(J213:J222)</f>
        <v>168.38</v>
      </c>
      <c r="K224" s="3">
        <v>193.61</v>
      </c>
      <c r="L224" s="3">
        <f>SUM(L216:L223)</f>
        <v>75.327500000000001</v>
      </c>
    </row>
    <row r="225" spans="1:12" ht="14.25" customHeight="1" x14ac:dyDescent="0.35"/>
    <row r="226" spans="1:12" ht="14.25" customHeight="1" x14ac:dyDescent="0.35">
      <c r="A226" s="1" t="s">
        <v>21</v>
      </c>
    </row>
    <row r="227" spans="1:12" ht="14.25" customHeight="1" x14ac:dyDescent="0.35">
      <c r="A227" s="1" t="s">
        <v>49</v>
      </c>
      <c r="B227" s="3">
        <v>41.89</v>
      </c>
      <c r="C227" s="3">
        <v>41.89</v>
      </c>
      <c r="D227" s="3">
        <v>41.89</v>
      </c>
      <c r="E227" s="3">
        <v>41.89</v>
      </c>
      <c r="F227" s="3">
        <v>41.89</v>
      </c>
      <c r="G227" s="3">
        <v>41.89</v>
      </c>
      <c r="H227" s="3">
        <v>41.89</v>
      </c>
      <c r="I227" s="3">
        <v>41.89</v>
      </c>
      <c r="J227" s="3">
        <v>41.89</v>
      </c>
      <c r="K227" s="3">
        <v>41.89</v>
      </c>
      <c r="L227" s="3">
        <v>41.89</v>
      </c>
    </row>
    <row r="228" spans="1:12" ht="14.25" customHeight="1" x14ac:dyDescent="0.35">
      <c r="A228" s="1" t="s">
        <v>50</v>
      </c>
      <c r="B228" s="3">
        <v>14.98</v>
      </c>
      <c r="C228" s="3">
        <v>14.98</v>
      </c>
      <c r="D228" s="3">
        <v>14.98</v>
      </c>
      <c r="E228" s="3">
        <v>14.98</v>
      </c>
      <c r="F228" s="3">
        <v>14.98</v>
      </c>
      <c r="G228" s="3">
        <v>14.98</v>
      </c>
      <c r="H228" s="3">
        <v>14.98</v>
      </c>
      <c r="I228" s="3">
        <v>14.98</v>
      </c>
      <c r="J228" s="3">
        <v>14.98</v>
      </c>
      <c r="K228" s="3">
        <v>14.98</v>
      </c>
      <c r="L228" s="3">
        <v>14.98</v>
      </c>
    </row>
    <row r="229" spans="1:12" ht="14.25" customHeight="1" x14ac:dyDescent="0.35">
      <c r="A229" s="1" t="s">
        <v>24</v>
      </c>
      <c r="B229" s="7">
        <v>0.06</v>
      </c>
      <c r="C229" s="7">
        <v>0.06</v>
      </c>
      <c r="D229" s="7">
        <v>0.06</v>
      </c>
      <c r="E229" s="7">
        <v>0.06</v>
      </c>
      <c r="F229" s="7">
        <v>0.06</v>
      </c>
      <c r="G229" s="7">
        <v>0.06</v>
      </c>
      <c r="H229" s="7">
        <v>0.06</v>
      </c>
      <c r="I229" s="7">
        <v>0.06</v>
      </c>
      <c r="J229" s="7">
        <v>0.06</v>
      </c>
      <c r="K229" s="7">
        <v>0.06</v>
      </c>
      <c r="L229" s="7">
        <v>0.06</v>
      </c>
    </row>
    <row r="230" spans="1:12" ht="14.25" customHeight="1" x14ac:dyDescent="0.35">
      <c r="A230" s="1" t="s">
        <v>25</v>
      </c>
      <c r="B230" s="3">
        <v>25</v>
      </c>
      <c r="C230" s="3">
        <v>25</v>
      </c>
      <c r="D230" s="3">
        <v>25</v>
      </c>
      <c r="E230" s="3">
        <v>25</v>
      </c>
      <c r="F230" s="3">
        <v>25</v>
      </c>
      <c r="G230" s="3">
        <v>25</v>
      </c>
      <c r="H230" s="3">
        <v>30</v>
      </c>
      <c r="I230" s="3">
        <v>20</v>
      </c>
      <c r="J230" s="3">
        <v>20</v>
      </c>
      <c r="K230" s="3">
        <v>20</v>
      </c>
      <c r="L230" s="3">
        <v>20</v>
      </c>
    </row>
    <row r="231" spans="1:12" ht="14.25" customHeight="1" x14ac:dyDescent="0.35">
      <c r="A231" s="1" t="s">
        <v>26</v>
      </c>
      <c r="B231" s="3">
        <v>81.87</v>
      </c>
      <c r="C231" s="3">
        <v>81.97</v>
      </c>
      <c r="D231" s="3">
        <v>81.87</v>
      </c>
      <c r="E231" s="3">
        <v>81.87</v>
      </c>
      <c r="F231" s="3">
        <v>81.98</v>
      </c>
      <c r="G231" s="3">
        <v>81.87</v>
      </c>
      <c r="H231" s="3">
        <v>86.87</v>
      </c>
      <c r="I231" s="3">
        <v>76.87</v>
      </c>
      <c r="J231" s="3">
        <v>76.87</v>
      </c>
      <c r="K231" s="3">
        <v>76.87</v>
      </c>
      <c r="L231" s="3">
        <v>76.87</v>
      </c>
    </row>
    <row r="232" spans="1:12" ht="14.25" customHeight="1" x14ac:dyDescent="0.35">
      <c r="A232" s="1" t="s">
        <v>27</v>
      </c>
      <c r="B232" s="3">
        <v>251.1</v>
      </c>
      <c r="C232" s="3">
        <v>226.9</v>
      </c>
      <c r="D232" s="3">
        <v>213.94</v>
      </c>
      <c r="E232" s="3">
        <v>213.6</v>
      </c>
      <c r="F232" s="3">
        <v>202.98</v>
      </c>
      <c r="G232" s="3">
        <v>192.87</v>
      </c>
      <c r="H232" s="3">
        <v>200.25</v>
      </c>
      <c r="I232" s="3">
        <v>245.25</v>
      </c>
      <c r="J232" s="3">
        <v>245.25</v>
      </c>
      <c r="K232" s="3">
        <v>270.48</v>
      </c>
      <c r="L232" s="3">
        <v>178.05</v>
      </c>
    </row>
    <row r="233" spans="1:12" ht="14.25" customHeight="1" x14ac:dyDescent="0.35"/>
    <row r="234" spans="1:12" ht="14.25" customHeight="1" x14ac:dyDescent="0.35"/>
    <row r="235" spans="1:12" ht="14.25" customHeight="1" x14ac:dyDescent="0.35">
      <c r="A235" s="35" t="s">
        <v>87</v>
      </c>
    </row>
    <row r="236" spans="1:12" ht="14.25" customHeight="1" x14ac:dyDescent="0.35"/>
    <row r="237" spans="1:12" ht="14.25" customHeight="1" x14ac:dyDescent="0.35">
      <c r="A237" t="s">
        <v>2</v>
      </c>
    </row>
    <row r="238" spans="1:12" ht="14.25" customHeight="1" x14ac:dyDescent="0.35">
      <c r="A238" t="s">
        <v>88</v>
      </c>
      <c r="B238" s="10">
        <v>189</v>
      </c>
      <c r="C238" s="10">
        <v>175</v>
      </c>
      <c r="D238" s="10">
        <v>165</v>
      </c>
      <c r="E238" s="10">
        <v>155</v>
      </c>
      <c r="F238" s="10">
        <v>158.63999999999999</v>
      </c>
      <c r="G238" s="10">
        <v>166</v>
      </c>
      <c r="H238" s="10">
        <v>141</v>
      </c>
      <c r="I238" s="10">
        <v>196</v>
      </c>
      <c r="J238" s="10">
        <v>266</v>
      </c>
      <c r="K238" s="10">
        <v>166</v>
      </c>
      <c r="L238" s="8">
        <v>165.26</v>
      </c>
    </row>
    <row r="239" spans="1:12" ht="14.25" customHeight="1" x14ac:dyDescent="0.35">
      <c r="A239" t="s">
        <v>89</v>
      </c>
      <c r="B239" s="9">
        <v>183</v>
      </c>
      <c r="C239" s="9">
        <v>175</v>
      </c>
      <c r="D239" s="9">
        <v>150</v>
      </c>
      <c r="E239" s="9">
        <v>145</v>
      </c>
      <c r="F239" s="9">
        <v>147.38</v>
      </c>
      <c r="G239" s="9">
        <v>144</v>
      </c>
      <c r="H239" s="9">
        <v>122</v>
      </c>
      <c r="I239" s="9">
        <v>181</v>
      </c>
      <c r="J239" s="9">
        <v>239</v>
      </c>
      <c r="K239" s="9">
        <v>153</v>
      </c>
      <c r="L239" s="8">
        <v>140</v>
      </c>
    </row>
    <row r="240" spans="1:12" ht="14.25" customHeight="1" x14ac:dyDescent="0.35">
      <c r="A240" s="11" t="s">
        <v>5</v>
      </c>
      <c r="B240" s="12">
        <v>78</v>
      </c>
      <c r="C240" s="12">
        <v>75</v>
      </c>
      <c r="D240" s="9">
        <v>55</v>
      </c>
      <c r="E240" s="9">
        <v>50</v>
      </c>
      <c r="F240" s="9">
        <v>61.19</v>
      </c>
      <c r="G240" s="9">
        <v>69</v>
      </c>
      <c r="H240" s="9">
        <v>71</v>
      </c>
      <c r="I240" s="9">
        <v>110</v>
      </c>
      <c r="J240" s="9">
        <v>126.5</v>
      </c>
      <c r="K240" s="9">
        <v>84.7</v>
      </c>
      <c r="L240" s="9">
        <v>70</v>
      </c>
    </row>
    <row r="241" spans="1:12" ht="18.75" customHeight="1" x14ac:dyDescent="0.35">
      <c r="A241" s="11" t="s">
        <v>90</v>
      </c>
      <c r="B241" s="9">
        <v>105</v>
      </c>
      <c r="C241" s="12">
        <v>85</v>
      </c>
      <c r="D241" s="9">
        <v>65</v>
      </c>
      <c r="E241" s="9">
        <v>65</v>
      </c>
      <c r="F241" s="9">
        <v>79.77</v>
      </c>
      <c r="G241" s="9">
        <v>81</v>
      </c>
      <c r="H241" s="9">
        <v>81</v>
      </c>
      <c r="I241" s="9">
        <v>144</v>
      </c>
      <c r="J241" s="9">
        <v>135</v>
      </c>
      <c r="K241" s="9">
        <v>109.13</v>
      </c>
      <c r="L241" s="9">
        <v>75</v>
      </c>
    </row>
    <row r="242" spans="1:12" ht="14.25" customHeight="1" x14ac:dyDescent="0.35">
      <c r="A242" s="13" t="s">
        <v>91</v>
      </c>
      <c r="B242" s="9">
        <v>555</v>
      </c>
      <c r="C242" s="12">
        <v>510</v>
      </c>
      <c r="D242" s="9">
        <v>435</v>
      </c>
      <c r="E242" s="9">
        <v>415</v>
      </c>
      <c r="F242" s="9">
        <v>446.98</v>
      </c>
      <c r="G242" s="9">
        <v>460</v>
      </c>
      <c r="H242" s="9">
        <v>415</v>
      </c>
      <c r="I242" s="9">
        <v>631</v>
      </c>
      <c r="J242" s="8">
        <v>766.5</v>
      </c>
      <c r="K242" s="9">
        <v>512.83000000000004</v>
      </c>
      <c r="L242" s="8">
        <v>450.26</v>
      </c>
    </row>
    <row r="243" spans="1:12" ht="14.25" customHeight="1" x14ac:dyDescent="0.35"/>
    <row r="244" spans="1:12" ht="14.25" customHeight="1" x14ac:dyDescent="0.35">
      <c r="A244" s="14" t="s">
        <v>8</v>
      </c>
    </row>
    <row r="245" spans="1:12" ht="16.5" customHeight="1" x14ac:dyDescent="0.35">
      <c r="A245" s="11" t="s">
        <v>92</v>
      </c>
      <c r="B245" s="15">
        <v>8.4600000000000009</v>
      </c>
      <c r="C245" s="15">
        <v>8.4600000000000009</v>
      </c>
      <c r="D245" s="15">
        <v>8.4600000000000009</v>
      </c>
      <c r="E245" s="15">
        <v>9.5</v>
      </c>
      <c r="F245" s="15">
        <v>9.5</v>
      </c>
      <c r="G245" s="15">
        <v>9.5</v>
      </c>
      <c r="H245" s="8">
        <v>9.5</v>
      </c>
      <c r="I245" s="15">
        <v>9.5</v>
      </c>
      <c r="J245" s="8">
        <v>9.5</v>
      </c>
      <c r="K245" s="8">
        <v>9.5</v>
      </c>
    </row>
    <row r="246" spans="1:12" ht="14.25" customHeight="1" x14ac:dyDescent="0.35">
      <c r="A246" s="11" t="s">
        <v>93</v>
      </c>
      <c r="B246" s="12">
        <v>0.41</v>
      </c>
      <c r="C246" s="12">
        <v>0.41</v>
      </c>
      <c r="D246" s="12">
        <v>0.41</v>
      </c>
      <c r="E246" s="12">
        <v>4.12</v>
      </c>
      <c r="F246" s="12">
        <v>4.12</v>
      </c>
      <c r="G246" s="12">
        <v>4.12</v>
      </c>
      <c r="H246" s="9"/>
    </row>
    <row r="247" spans="1:12" ht="14.25" customHeight="1" x14ac:dyDescent="0.35">
      <c r="A247" s="11" t="s">
        <v>10</v>
      </c>
      <c r="B247" s="12">
        <v>17.97</v>
      </c>
      <c r="C247" s="12">
        <v>17.97</v>
      </c>
      <c r="D247" s="9">
        <v>17.97</v>
      </c>
      <c r="E247" s="9">
        <v>17.97</v>
      </c>
      <c r="F247" s="9">
        <v>17.97</v>
      </c>
      <c r="G247" s="9">
        <v>17.97</v>
      </c>
      <c r="H247" s="8">
        <v>17.97</v>
      </c>
      <c r="I247" s="8">
        <v>17.97</v>
      </c>
      <c r="J247" s="8">
        <v>17.97</v>
      </c>
      <c r="K247" s="8">
        <v>17.97</v>
      </c>
    </row>
    <row r="248" spans="1:12" ht="15.75" customHeight="1" x14ac:dyDescent="0.35">
      <c r="A248" s="11" t="s">
        <v>94</v>
      </c>
      <c r="B248" s="16">
        <v>0.6</v>
      </c>
      <c r="C248" s="16">
        <v>0.6</v>
      </c>
      <c r="D248" s="16">
        <v>0.6</v>
      </c>
      <c r="E248" s="16">
        <v>0.6</v>
      </c>
      <c r="F248" s="16">
        <v>0.6</v>
      </c>
      <c r="G248" s="16">
        <v>0.39</v>
      </c>
      <c r="H248" s="16">
        <v>0.39</v>
      </c>
      <c r="I248" s="16">
        <v>0.56999999999999995</v>
      </c>
      <c r="J248" s="16">
        <v>0.55000000000000004</v>
      </c>
      <c r="K248" s="8">
        <v>0.53</v>
      </c>
    </row>
    <row r="249" spans="1:12" ht="14.25" customHeight="1" x14ac:dyDescent="0.35">
      <c r="A249" s="17" t="s">
        <v>61</v>
      </c>
      <c r="B249" s="12">
        <v>19.899999999999999</v>
      </c>
      <c r="C249" s="12">
        <v>19.899999999999999</v>
      </c>
      <c r="D249" s="9">
        <v>19.899999999999999</v>
      </c>
      <c r="E249" s="9">
        <v>19.899999999999999</v>
      </c>
      <c r="F249" s="9">
        <v>19.899999999999999</v>
      </c>
      <c r="G249" s="9">
        <v>19.399999999999999</v>
      </c>
      <c r="H249" s="9">
        <v>18.5</v>
      </c>
      <c r="I249" s="9">
        <v>18.7</v>
      </c>
      <c r="J249" s="9">
        <v>19</v>
      </c>
      <c r="K249" s="8">
        <v>19.5</v>
      </c>
    </row>
    <row r="250" spans="1:12" ht="14.25" customHeight="1" x14ac:dyDescent="0.35">
      <c r="A250" s="18" t="s">
        <v>95</v>
      </c>
      <c r="B250" s="12">
        <v>7.0000000000000007E-2</v>
      </c>
      <c r="C250" s="12">
        <v>7.0000000000000007E-2</v>
      </c>
      <c r="D250" s="12">
        <v>7.0000000000000007E-2</v>
      </c>
      <c r="E250" s="12">
        <v>7.0000000000000007E-2</v>
      </c>
      <c r="F250" s="12">
        <v>0.09</v>
      </c>
      <c r="G250" s="12">
        <v>0.09</v>
      </c>
      <c r="H250" s="12">
        <v>0.09</v>
      </c>
      <c r="I250" s="8">
        <v>0.09</v>
      </c>
      <c r="J250" s="12">
        <v>0.06</v>
      </c>
    </row>
    <row r="251" spans="1:12" ht="14.25" customHeight="1" x14ac:dyDescent="0.35">
      <c r="A251" s="11" t="s">
        <v>96</v>
      </c>
      <c r="B251" s="16">
        <v>0.5</v>
      </c>
      <c r="C251" s="16">
        <v>0.5</v>
      </c>
      <c r="D251" s="16">
        <v>0.5</v>
      </c>
      <c r="E251" s="16">
        <v>0.5</v>
      </c>
      <c r="F251" s="16">
        <v>0.97</v>
      </c>
      <c r="G251" s="16">
        <v>0.88</v>
      </c>
      <c r="H251" s="16">
        <v>0.88</v>
      </c>
      <c r="I251" s="16">
        <v>0.88</v>
      </c>
      <c r="J251" s="16">
        <v>0.84</v>
      </c>
      <c r="K251" s="8">
        <v>23.1</v>
      </c>
      <c r="L251" s="8">
        <v>32.770000000000003</v>
      </c>
    </row>
    <row r="252" spans="1:12" ht="14.25" customHeight="1" x14ac:dyDescent="0.35">
      <c r="A252" s="11" t="s">
        <v>63</v>
      </c>
      <c r="B252" s="12">
        <v>0.11</v>
      </c>
      <c r="C252" s="12">
        <v>0.11</v>
      </c>
      <c r="D252" s="12">
        <v>0.11</v>
      </c>
      <c r="E252" s="12">
        <v>0.11</v>
      </c>
      <c r="F252" s="12">
        <v>0.26</v>
      </c>
      <c r="G252" s="12">
        <v>0.26</v>
      </c>
      <c r="H252" s="12">
        <v>0.26</v>
      </c>
      <c r="I252" s="12">
        <v>0.26</v>
      </c>
      <c r="J252" s="12">
        <v>0.27</v>
      </c>
    </row>
    <row r="253" spans="1:12" ht="14.25" customHeight="1" x14ac:dyDescent="0.35">
      <c r="A253" s="18" t="s">
        <v>97</v>
      </c>
      <c r="B253" s="12">
        <v>4</v>
      </c>
      <c r="C253" s="12">
        <v>4</v>
      </c>
      <c r="D253" s="12">
        <v>4</v>
      </c>
      <c r="E253" s="12">
        <v>0.52</v>
      </c>
      <c r="F253" s="12">
        <v>0.51</v>
      </c>
      <c r="G253" s="12">
        <v>0.41</v>
      </c>
      <c r="H253" s="12">
        <v>0.41</v>
      </c>
      <c r="I253" s="12">
        <v>0.41</v>
      </c>
      <c r="J253" s="12">
        <v>0.37</v>
      </c>
    </row>
    <row r="254" spans="1:12" ht="14.25" customHeight="1" x14ac:dyDescent="0.35">
      <c r="A254" s="11" t="s">
        <v>65</v>
      </c>
      <c r="B254" s="12">
        <v>50</v>
      </c>
      <c r="C254" s="12">
        <v>50</v>
      </c>
      <c r="D254" s="9">
        <v>50</v>
      </c>
      <c r="E254" s="9">
        <v>50</v>
      </c>
      <c r="F254" s="9">
        <v>50</v>
      </c>
      <c r="G254" s="9">
        <v>50</v>
      </c>
      <c r="H254" s="9">
        <v>50</v>
      </c>
      <c r="I254" s="9">
        <v>50</v>
      </c>
      <c r="J254" s="9">
        <v>50</v>
      </c>
    </row>
    <row r="255" spans="1:12" ht="14.25" customHeight="1" x14ac:dyDescent="0.35">
      <c r="A255" s="11" t="s">
        <v>98</v>
      </c>
      <c r="B255" s="12">
        <v>5</v>
      </c>
      <c r="C255" s="12">
        <v>5</v>
      </c>
      <c r="D255" s="12">
        <v>5</v>
      </c>
      <c r="E255" s="12">
        <v>5</v>
      </c>
      <c r="F255" s="12">
        <v>5</v>
      </c>
      <c r="G255" s="12">
        <v>5</v>
      </c>
      <c r="H255" s="12">
        <v>5</v>
      </c>
      <c r="I255" s="12">
        <v>5</v>
      </c>
      <c r="J255" s="12">
        <v>5</v>
      </c>
    </row>
    <row r="256" spans="1:12" ht="14.25" customHeight="1" x14ac:dyDescent="0.35">
      <c r="A256" s="11" t="s">
        <v>67</v>
      </c>
      <c r="B256" s="12">
        <v>0.16</v>
      </c>
      <c r="C256" s="12">
        <v>0.16</v>
      </c>
      <c r="D256" s="12">
        <v>0.16</v>
      </c>
      <c r="E256" s="12">
        <v>0.16</v>
      </c>
      <c r="F256" s="12">
        <v>0.16</v>
      </c>
      <c r="G256" s="12">
        <v>0.16</v>
      </c>
      <c r="H256" s="12">
        <v>0.16</v>
      </c>
      <c r="I256" s="12">
        <v>0.16</v>
      </c>
      <c r="J256" s="12">
        <v>0.16</v>
      </c>
    </row>
    <row r="257" spans="1:12" ht="14.25" customHeight="1" x14ac:dyDescent="0.35">
      <c r="A257" s="18" t="s">
        <v>68</v>
      </c>
      <c r="B257" s="12">
        <v>1.4</v>
      </c>
      <c r="C257" s="12">
        <v>1.4</v>
      </c>
      <c r="D257" s="12">
        <v>1.4</v>
      </c>
      <c r="E257" s="12">
        <v>1.4</v>
      </c>
      <c r="F257" s="12">
        <v>1.32</v>
      </c>
      <c r="G257" s="12">
        <v>2.16</v>
      </c>
      <c r="H257" s="12">
        <v>2.16</v>
      </c>
      <c r="I257" s="12">
        <v>2.16</v>
      </c>
      <c r="J257" s="12">
        <v>2.89</v>
      </c>
    </row>
    <row r="258" spans="1:12" ht="14.25" customHeight="1" x14ac:dyDescent="0.35">
      <c r="A258" s="11" t="s">
        <v>69</v>
      </c>
      <c r="B258" s="12">
        <v>1.35</v>
      </c>
      <c r="C258" s="12">
        <v>1.35</v>
      </c>
      <c r="D258" s="12">
        <v>1.35</v>
      </c>
      <c r="E258" s="12">
        <v>1.35</v>
      </c>
      <c r="F258" s="12">
        <v>1.24</v>
      </c>
      <c r="G258" s="12">
        <v>1.02</v>
      </c>
      <c r="H258" s="12">
        <v>1.02</v>
      </c>
      <c r="I258" s="12">
        <v>1.02</v>
      </c>
      <c r="J258" s="12">
        <v>1</v>
      </c>
    </row>
    <row r="259" spans="1:12" ht="14.25" customHeight="1" x14ac:dyDescent="0.35">
      <c r="A259" s="11" t="s">
        <v>15</v>
      </c>
      <c r="B259" s="12">
        <v>23.88</v>
      </c>
      <c r="C259" s="12">
        <v>23.88</v>
      </c>
      <c r="D259" s="9">
        <v>23.88</v>
      </c>
      <c r="E259" s="9">
        <v>23.88</v>
      </c>
      <c r="F259" s="9">
        <v>23.88</v>
      </c>
      <c r="G259" s="9">
        <v>23.88</v>
      </c>
      <c r="H259" s="9"/>
      <c r="L259" s="12">
        <v>6.44</v>
      </c>
    </row>
    <row r="260" spans="1:12" ht="14.25" customHeight="1" x14ac:dyDescent="0.35">
      <c r="A260" s="11" t="s">
        <v>16</v>
      </c>
      <c r="B260" s="12">
        <v>23.88</v>
      </c>
      <c r="C260" s="12">
        <v>23.88</v>
      </c>
      <c r="D260" s="9">
        <v>23.88</v>
      </c>
      <c r="E260" s="9">
        <v>23.88</v>
      </c>
      <c r="F260" s="9">
        <v>23.88</v>
      </c>
      <c r="G260" s="9">
        <v>23.88</v>
      </c>
      <c r="H260" s="21"/>
      <c r="L260" s="12">
        <v>6.44</v>
      </c>
    </row>
    <row r="261" spans="1:12" ht="14.25" customHeight="1" x14ac:dyDescent="0.35">
      <c r="A261" s="11" t="s">
        <v>17</v>
      </c>
      <c r="B261" s="12">
        <v>13.69</v>
      </c>
      <c r="C261" s="12">
        <v>13.69</v>
      </c>
      <c r="D261" s="9">
        <v>13.69</v>
      </c>
      <c r="E261" s="9">
        <v>13.69</v>
      </c>
      <c r="F261" s="9">
        <v>13.69</v>
      </c>
      <c r="G261" s="9">
        <v>13.69</v>
      </c>
      <c r="H261" s="9">
        <v>44.57</v>
      </c>
      <c r="I261" s="9">
        <v>44.57</v>
      </c>
      <c r="J261" s="9">
        <v>44.57</v>
      </c>
      <c r="K261" s="9">
        <v>44.57</v>
      </c>
      <c r="L261" s="12">
        <v>0.93</v>
      </c>
    </row>
    <row r="262" spans="1:12" ht="14.25" customHeight="1" x14ac:dyDescent="0.35">
      <c r="A262" s="11" t="s">
        <v>18</v>
      </c>
      <c r="B262" s="12">
        <v>14</v>
      </c>
      <c r="C262" s="12">
        <v>13.1</v>
      </c>
      <c r="D262" s="9">
        <v>10</v>
      </c>
      <c r="E262" s="9">
        <v>10</v>
      </c>
      <c r="F262" s="9">
        <v>10</v>
      </c>
      <c r="G262" s="9">
        <v>10</v>
      </c>
      <c r="H262" s="9">
        <v>10</v>
      </c>
      <c r="I262" s="9">
        <v>10</v>
      </c>
      <c r="J262" s="9">
        <v>10</v>
      </c>
      <c r="K262" s="9">
        <v>10</v>
      </c>
      <c r="L262" s="12">
        <v>6.25</v>
      </c>
    </row>
    <row r="263" spans="1:12" ht="14.25" customHeight="1" x14ac:dyDescent="0.35">
      <c r="A263" s="11" t="s">
        <v>99</v>
      </c>
      <c r="B263" s="8">
        <v>21.87</v>
      </c>
      <c r="C263" s="21">
        <v>6.3E-2</v>
      </c>
      <c r="D263" s="23">
        <v>6.5000000000000002E-2</v>
      </c>
      <c r="E263" s="21">
        <v>6.5000000000000002E-2</v>
      </c>
      <c r="F263" s="21">
        <v>6.5000000000000002E-2</v>
      </c>
      <c r="G263" s="21">
        <v>6.5000000000000002E-2</v>
      </c>
      <c r="H263" s="21">
        <v>6.5000000000000002E-2</v>
      </c>
      <c r="I263" s="21">
        <v>6.5000000000000002E-2</v>
      </c>
      <c r="J263" s="21">
        <v>6.5000000000000002E-2</v>
      </c>
      <c r="K263" s="21">
        <v>6.5000000000000002E-2</v>
      </c>
    </row>
    <row r="264" spans="1:12" ht="14.25" customHeight="1" x14ac:dyDescent="0.35">
      <c r="A264" t="s">
        <v>100</v>
      </c>
      <c r="B264" s="8">
        <v>207.25</v>
      </c>
      <c r="C264" s="26">
        <v>184.48</v>
      </c>
      <c r="D264" s="8">
        <v>181.45</v>
      </c>
      <c r="E264" s="26">
        <v>182.72</v>
      </c>
      <c r="F264" s="26">
        <v>183.16</v>
      </c>
      <c r="G264" s="26">
        <v>182.88</v>
      </c>
      <c r="H264" s="26">
        <v>160.97999999999999</v>
      </c>
      <c r="I264" s="26">
        <v>161.36000000000001</v>
      </c>
      <c r="J264" s="26">
        <v>162.25</v>
      </c>
      <c r="K264" s="27">
        <v>170</v>
      </c>
      <c r="L264" s="8">
        <v>369.93</v>
      </c>
    </row>
    <row r="265" spans="1:12" ht="14.25" customHeight="1" x14ac:dyDescent="0.35">
      <c r="G265" s="28"/>
    </row>
    <row r="266" spans="1:12" ht="14.25" customHeight="1" x14ac:dyDescent="0.35">
      <c r="A266" t="s">
        <v>101</v>
      </c>
    </row>
    <row r="267" spans="1:12" ht="17.25" customHeight="1" x14ac:dyDescent="0.35">
      <c r="A267" s="8" t="s">
        <v>102</v>
      </c>
      <c r="B267" s="29">
        <v>58.34</v>
      </c>
      <c r="C267" s="29">
        <v>58.34</v>
      </c>
      <c r="D267" s="8">
        <v>58.34</v>
      </c>
      <c r="E267" s="10">
        <v>58.34</v>
      </c>
      <c r="F267" s="10">
        <v>58.34</v>
      </c>
      <c r="G267" s="10">
        <v>58.34</v>
      </c>
      <c r="H267" s="8">
        <v>35.22</v>
      </c>
      <c r="I267" s="10">
        <v>35.22</v>
      </c>
      <c r="J267" s="10">
        <v>35.22</v>
      </c>
      <c r="K267" s="10">
        <v>35.22</v>
      </c>
      <c r="L267" s="29">
        <v>2.99</v>
      </c>
    </row>
    <row r="268" spans="1:12" ht="14.25" customHeight="1" x14ac:dyDescent="0.35">
      <c r="A268" t="s">
        <v>103</v>
      </c>
      <c r="B268" s="12">
        <v>98.6</v>
      </c>
      <c r="C268" s="12">
        <v>98.6</v>
      </c>
      <c r="D268" s="8">
        <v>98.6</v>
      </c>
      <c r="E268" s="9">
        <v>98.6</v>
      </c>
      <c r="F268" s="9">
        <v>98.6</v>
      </c>
      <c r="G268" s="9">
        <v>98.6</v>
      </c>
      <c r="H268" s="9">
        <v>356.67</v>
      </c>
      <c r="I268" s="9">
        <v>356.67</v>
      </c>
      <c r="J268" s="9">
        <v>356.67</v>
      </c>
      <c r="K268" s="9">
        <v>151.63</v>
      </c>
      <c r="L268" s="9">
        <v>186.43</v>
      </c>
    </row>
    <row r="269" spans="1:12" ht="14.25" customHeight="1" x14ac:dyDescent="0.35">
      <c r="A269" t="s">
        <v>104</v>
      </c>
      <c r="B269" s="21">
        <v>0.08</v>
      </c>
      <c r="C269" s="21">
        <v>6.3E-2</v>
      </c>
      <c r="D269" s="21">
        <v>6.5000000000000002E-2</v>
      </c>
      <c r="E269" s="21">
        <v>6.5000000000000002E-2</v>
      </c>
      <c r="F269" s="21">
        <v>6.5000000000000002E-2</v>
      </c>
      <c r="G269" s="21">
        <v>6.5000000000000002E-2</v>
      </c>
      <c r="H269" s="21">
        <v>6.5000000000000002E-2</v>
      </c>
      <c r="I269" s="21">
        <v>6.5000000000000002E-2</v>
      </c>
      <c r="J269" s="21">
        <v>6.5000000000000002E-2</v>
      </c>
      <c r="K269" s="21">
        <v>6.5000000000000002E-2</v>
      </c>
      <c r="L269" s="21">
        <v>7.0000000000000007E-2</v>
      </c>
    </row>
    <row r="270" spans="1:12" ht="14.25" customHeight="1" x14ac:dyDescent="0.35">
      <c r="A270" s="30" t="s">
        <v>105</v>
      </c>
      <c r="B270" s="9">
        <v>186</v>
      </c>
      <c r="C270" s="9">
        <v>186</v>
      </c>
      <c r="D270" s="9">
        <v>186</v>
      </c>
      <c r="E270" s="9">
        <v>186</v>
      </c>
      <c r="F270" s="9">
        <v>186</v>
      </c>
      <c r="G270" s="9">
        <v>158</v>
      </c>
      <c r="H270" s="9">
        <v>245</v>
      </c>
      <c r="I270" s="9">
        <v>225</v>
      </c>
      <c r="J270" s="9">
        <v>225</v>
      </c>
      <c r="K270" s="9">
        <v>147</v>
      </c>
    </row>
    <row r="271" spans="1:12" ht="14.25" customHeight="1" x14ac:dyDescent="0.35">
      <c r="A271" s="30" t="s">
        <v>26</v>
      </c>
      <c r="B271" s="9">
        <v>343.02</v>
      </c>
      <c r="C271" s="9">
        <v>343</v>
      </c>
      <c r="D271" s="8">
        <v>343.01</v>
      </c>
      <c r="E271" s="9">
        <v>343.01</v>
      </c>
      <c r="F271" s="9">
        <v>343.01</v>
      </c>
      <c r="G271" s="9">
        <v>315.01</v>
      </c>
      <c r="H271" s="9">
        <v>636.96</v>
      </c>
      <c r="I271" s="9">
        <v>616.96</v>
      </c>
      <c r="J271" s="9">
        <v>616.96</v>
      </c>
      <c r="K271" s="9">
        <v>333.92</v>
      </c>
      <c r="L271" s="8">
        <v>189.49</v>
      </c>
    </row>
    <row r="272" spans="1:12" ht="14.25" customHeight="1" x14ac:dyDescent="0.35">
      <c r="A272" s="30" t="s">
        <v>27</v>
      </c>
      <c r="B272" s="31">
        <v>1105.2</v>
      </c>
      <c r="C272" s="9">
        <v>1037.48</v>
      </c>
      <c r="D272" s="8">
        <v>959.46</v>
      </c>
      <c r="E272" s="9">
        <v>959.04</v>
      </c>
      <c r="F272" s="9">
        <v>940.73</v>
      </c>
      <c r="G272" s="9">
        <v>973.15</v>
      </c>
      <c r="H272" s="9">
        <v>957.89</v>
      </c>
      <c r="I272" s="9">
        <v>1212.94</v>
      </c>
      <c r="J272" s="9">
        <v>1409.32</v>
      </c>
      <c r="K272" s="9">
        <v>1545.71</v>
      </c>
      <c r="L272" s="9">
        <v>1016.75</v>
      </c>
    </row>
    <row r="273" spans="1:19" ht="14.25" customHeight="1" x14ac:dyDescent="0.35">
      <c r="B273" s="9"/>
      <c r="C273" s="9"/>
      <c r="D273" s="9"/>
      <c r="G273" s="9"/>
      <c r="H273" s="9"/>
      <c r="I273" s="9"/>
      <c r="J273" s="9"/>
      <c r="K273" s="9"/>
      <c r="L273" s="9"/>
      <c r="M273" s="9"/>
      <c r="N273" s="9"/>
      <c r="O273" s="9"/>
      <c r="Q273" s="9"/>
      <c r="S273" s="9"/>
    </row>
    <row r="274" spans="1:19" ht="14.25" customHeight="1" x14ac:dyDescent="0.35">
      <c r="A274" s="39" t="s">
        <v>106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</row>
    <row r="275" spans="1:19" ht="14.25" customHeight="1" x14ac:dyDescent="0.35">
      <c r="A275" t="s">
        <v>107</v>
      </c>
    </row>
    <row r="276" spans="1:19" ht="14.25" customHeight="1" x14ac:dyDescent="0.35">
      <c r="A276" s="24" t="s">
        <v>3</v>
      </c>
      <c r="B276" s="10">
        <v>187</v>
      </c>
      <c r="C276" s="10">
        <v>175</v>
      </c>
      <c r="D276" s="10">
        <v>160</v>
      </c>
      <c r="E276" s="10">
        <v>145</v>
      </c>
      <c r="F276" s="10">
        <v>148</v>
      </c>
      <c r="G276" s="10">
        <v>125</v>
      </c>
      <c r="H276" s="10">
        <v>165</v>
      </c>
      <c r="I276" s="10">
        <v>165</v>
      </c>
      <c r="J276" s="10">
        <v>255</v>
      </c>
      <c r="K276" s="29">
        <v>175</v>
      </c>
    </row>
    <row r="277" spans="1:19" ht="14.25" customHeight="1" x14ac:dyDescent="0.35">
      <c r="A277" s="11" t="s">
        <v>4</v>
      </c>
      <c r="B277" s="9">
        <v>179</v>
      </c>
      <c r="C277" s="9">
        <v>175</v>
      </c>
      <c r="D277" s="9">
        <v>150</v>
      </c>
      <c r="E277" s="9">
        <v>135</v>
      </c>
      <c r="F277" s="9">
        <v>138</v>
      </c>
      <c r="G277" s="9">
        <v>120</v>
      </c>
      <c r="H277" s="9">
        <v>145</v>
      </c>
      <c r="I277" s="9">
        <v>145</v>
      </c>
      <c r="J277" s="9">
        <v>245</v>
      </c>
      <c r="K277" s="12">
        <v>165</v>
      </c>
    </row>
    <row r="278" spans="1:19" ht="14.25" customHeight="1" x14ac:dyDescent="0.35">
      <c r="A278" s="11" t="s">
        <v>5</v>
      </c>
      <c r="B278" s="9">
        <v>78</v>
      </c>
      <c r="C278" s="9">
        <v>75</v>
      </c>
      <c r="D278" s="9">
        <v>55</v>
      </c>
      <c r="E278" s="9">
        <v>50</v>
      </c>
      <c r="F278" s="9">
        <v>49</v>
      </c>
      <c r="G278" s="9">
        <v>70</v>
      </c>
      <c r="H278" s="9">
        <v>72</v>
      </c>
      <c r="I278" s="9">
        <v>72</v>
      </c>
      <c r="J278" s="9">
        <v>100</v>
      </c>
      <c r="K278" s="12">
        <v>85</v>
      </c>
    </row>
    <row r="279" spans="1:19" ht="14.25" customHeight="1" x14ac:dyDescent="0.35">
      <c r="A279" s="11" t="s">
        <v>108</v>
      </c>
      <c r="B279" s="9">
        <v>105</v>
      </c>
      <c r="C279" s="9">
        <v>85</v>
      </c>
      <c r="D279" s="9">
        <v>65</v>
      </c>
      <c r="E279" s="9">
        <v>70</v>
      </c>
      <c r="F279" s="9">
        <v>69</v>
      </c>
      <c r="G279" s="9">
        <v>80</v>
      </c>
      <c r="H279" s="9">
        <v>100</v>
      </c>
      <c r="I279" s="9">
        <v>100</v>
      </c>
      <c r="J279" s="9">
        <v>120</v>
      </c>
      <c r="K279" s="12">
        <v>100</v>
      </c>
    </row>
    <row r="280" spans="1:19" ht="14.25" customHeight="1" x14ac:dyDescent="0.35">
      <c r="A280" s="13" t="s">
        <v>109</v>
      </c>
      <c r="B280" s="9">
        <v>549</v>
      </c>
      <c r="C280" s="9">
        <v>510</v>
      </c>
      <c r="D280" s="9">
        <v>430</v>
      </c>
      <c r="E280" s="9">
        <v>400</v>
      </c>
      <c r="F280" s="9">
        <v>404</v>
      </c>
      <c r="G280" s="9">
        <v>395</v>
      </c>
      <c r="H280" s="9">
        <v>482</v>
      </c>
      <c r="I280" s="9">
        <v>482</v>
      </c>
      <c r="J280" s="9">
        <v>720</v>
      </c>
      <c r="K280" s="12">
        <v>525</v>
      </c>
    </row>
    <row r="281" spans="1:19" ht="14.25" customHeight="1" x14ac:dyDescent="0.35">
      <c r="A281" s="11"/>
      <c r="B281" s="9"/>
    </row>
    <row r="282" spans="1:19" ht="14.25" customHeight="1" x14ac:dyDescent="0.35">
      <c r="A282" s="14" t="s">
        <v>8</v>
      </c>
    </row>
    <row r="283" spans="1:19" ht="14.25" customHeight="1" x14ac:dyDescent="0.35">
      <c r="A283" s="24" t="s">
        <v>110</v>
      </c>
      <c r="B283" s="25">
        <v>31.19</v>
      </c>
      <c r="C283" s="25">
        <v>31.19</v>
      </c>
      <c r="D283" s="8">
        <v>31.19</v>
      </c>
      <c r="E283" s="25">
        <v>31.19</v>
      </c>
      <c r="F283" s="25">
        <v>31.19</v>
      </c>
      <c r="G283" s="25">
        <v>11.08</v>
      </c>
      <c r="H283" s="8">
        <v>11.08</v>
      </c>
      <c r="I283" s="33">
        <v>11.08</v>
      </c>
      <c r="J283" s="33">
        <v>11.08</v>
      </c>
      <c r="K283" s="33">
        <v>11.08</v>
      </c>
    </row>
    <row r="284" spans="1:19" ht="14.25" customHeight="1" x14ac:dyDescent="0.35">
      <c r="A284" s="11" t="s">
        <v>43</v>
      </c>
      <c r="B284" s="9">
        <v>68.900000000000006</v>
      </c>
      <c r="C284" s="34">
        <v>65</v>
      </c>
      <c r="D284" s="33">
        <v>65</v>
      </c>
      <c r="E284" s="34">
        <v>60</v>
      </c>
      <c r="F284" s="34">
        <v>60</v>
      </c>
      <c r="G284" s="34">
        <v>45</v>
      </c>
      <c r="H284" s="33">
        <v>50</v>
      </c>
      <c r="I284" s="33">
        <v>60</v>
      </c>
      <c r="J284" s="33">
        <v>60</v>
      </c>
      <c r="K284" s="33">
        <v>60</v>
      </c>
    </row>
    <row r="285" spans="1:19" ht="14.25" customHeight="1" x14ac:dyDescent="0.35">
      <c r="A285" s="40" t="s">
        <v>111</v>
      </c>
      <c r="B285" s="9">
        <v>31.54</v>
      </c>
      <c r="C285" s="20">
        <v>29.75</v>
      </c>
      <c r="D285" s="9">
        <v>29.75</v>
      </c>
      <c r="E285" s="20">
        <v>27.9</v>
      </c>
      <c r="F285" s="20">
        <v>28</v>
      </c>
      <c r="G285" s="20">
        <v>28</v>
      </c>
      <c r="H285" s="33">
        <v>33.979999999999997</v>
      </c>
      <c r="I285" s="33">
        <v>33.979999999999997</v>
      </c>
      <c r="J285" s="33">
        <v>33.979999999999997</v>
      </c>
      <c r="K285" s="33">
        <v>33.979999999999997</v>
      </c>
    </row>
    <row r="286" spans="1:19" ht="14.25" customHeight="1" x14ac:dyDescent="0.35">
      <c r="A286" s="11" t="s">
        <v>32</v>
      </c>
      <c r="B286" s="12">
        <v>0.2</v>
      </c>
      <c r="C286" s="19">
        <v>0.19</v>
      </c>
      <c r="D286" s="12">
        <v>0.19</v>
      </c>
      <c r="E286" s="19">
        <v>0.19</v>
      </c>
      <c r="F286" s="19">
        <v>0.43</v>
      </c>
      <c r="G286" s="19">
        <v>0.43</v>
      </c>
      <c r="H286" s="33">
        <v>0.59</v>
      </c>
      <c r="I286" s="33">
        <v>0.59</v>
      </c>
      <c r="J286" s="33">
        <v>0.59</v>
      </c>
      <c r="K286" s="33">
        <v>0.59</v>
      </c>
    </row>
    <row r="287" spans="1:19" ht="14.25" customHeight="1" x14ac:dyDescent="0.35">
      <c r="A287" s="11" t="s">
        <v>55</v>
      </c>
      <c r="B287" s="8">
        <v>33.869999999999997</v>
      </c>
      <c r="E287" s="34"/>
      <c r="F287" s="34"/>
      <c r="G287" s="34"/>
      <c r="H287" s="33">
        <v>50</v>
      </c>
      <c r="K287" s="33">
        <v>34.340000000000003</v>
      </c>
    </row>
    <row r="288" spans="1:19" ht="14.25" customHeight="1" x14ac:dyDescent="0.35">
      <c r="A288" s="11" t="s">
        <v>65</v>
      </c>
      <c r="B288" s="9">
        <v>79.5</v>
      </c>
      <c r="C288" s="33">
        <v>75</v>
      </c>
      <c r="D288" s="33">
        <v>75</v>
      </c>
      <c r="E288" s="34">
        <v>75</v>
      </c>
      <c r="F288" s="34">
        <v>50</v>
      </c>
      <c r="G288" s="34">
        <v>50</v>
      </c>
      <c r="H288" s="12">
        <v>3.6</v>
      </c>
      <c r="J288" s="12">
        <v>50</v>
      </c>
    </row>
    <row r="289" spans="1:11" ht="14.25" customHeight="1" x14ac:dyDescent="0.35">
      <c r="A289" s="11" t="s">
        <v>67</v>
      </c>
      <c r="B289" s="12">
        <v>3.02</v>
      </c>
      <c r="C289" s="12">
        <v>2.85</v>
      </c>
      <c r="D289" s="12">
        <v>2.85</v>
      </c>
      <c r="E289" s="19">
        <v>2.85</v>
      </c>
      <c r="F289" s="19">
        <v>2.65</v>
      </c>
      <c r="G289" s="19">
        <v>2.65</v>
      </c>
      <c r="H289" s="12"/>
      <c r="I289" s="33">
        <v>3.6</v>
      </c>
      <c r="J289" s="33">
        <v>3.6</v>
      </c>
    </row>
    <row r="290" spans="1:11" ht="14.25" customHeight="1" x14ac:dyDescent="0.35">
      <c r="A290" s="30" t="s">
        <v>112</v>
      </c>
      <c r="B290" s="12"/>
      <c r="C290" s="12"/>
      <c r="D290" s="12"/>
      <c r="E290" s="19"/>
      <c r="F290" s="19"/>
      <c r="G290" s="19"/>
      <c r="H290" s="33">
        <v>2</v>
      </c>
      <c r="I290" s="33">
        <v>2</v>
      </c>
      <c r="J290" s="33">
        <v>2</v>
      </c>
    </row>
    <row r="291" spans="1:11" ht="14.25" customHeight="1" x14ac:dyDescent="0.35">
      <c r="A291" s="11" t="s">
        <v>113</v>
      </c>
      <c r="B291" s="12">
        <v>2.15</v>
      </c>
      <c r="C291" s="12">
        <v>2.0299999999999998</v>
      </c>
      <c r="D291" s="12">
        <v>2.0299999999999998</v>
      </c>
      <c r="E291" s="19">
        <v>0.48</v>
      </c>
      <c r="F291" s="19">
        <v>0.87</v>
      </c>
      <c r="G291" s="19">
        <v>0.87</v>
      </c>
    </row>
    <row r="292" spans="1:11" ht="14.25" customHeight="1" x14ac:dyDescent="0.35">
      <c r="A292" s="11" t="s">
        <v>114</v>
      </c>
      <c r="B292" s="12">
        <v>0.51</v>
      </c>
      <c r="C292" s="12">
        <v>0.48</v>
      </c>
      <c r="D292" s="12">
        <v>0.48</v>
      </c>
      <c r="E292" s="19">
        <v>3.71</v>
      </c>
      <c r="F292" s="19">
        <v>3.08</v>
      </c>
      <c r="G292" s="19">
        <v>3.08</v>
      </c>
      <c r="H292" s="33">
        <v>0.77</v>
      </c>
      <c r="I292" s="33">
        <v>0.77</v>
      </c>
      <c r="J292" s="33">
        <v>0.77</v>
      </c>
    </row>
    <row r="293" spans="1:11" ht="14.25" customHeight="1" x14ac:dyDescent="0.35">
      <c r="A293" s="11" t="s">
        <v>115</v>
      </c>
      <c r="B293" s="12">
        <v>3.93</v>
      </c>
      <c r="C293" s="12">
        <v>3.71</v>
      </c>
      <c r="D293" s="12">
        <v>3.71</v>
      </c>
      <c r="E293" s="19">
        <v>1.38</v>
      </c>
      <c r="F293" s="19">
        <v>1.75</v>
      </c>
      <c r="G293" s="19">
        <v>1.75</v>
      </c>
      <c r="H293" s="33">
        <v>4.8499999999999996</v>
      </c>
      <c r="I293" s="33">
        <v>4.8499999999999996</v>
      </c>
      <c r="J293" s="33">
        <v>4.8499999999999996</v>
      </c>
    </row>
    <row r="294" spans="1:11" ht="14.25" customHeight="1" x14ac:dyDescent="0.35">
      <c r="A294" s="11" t="s">
        <v>116</v>
      </c>
      <c r="B294" s="12"/>
      <c r="C294" s="12"/>
      <c r="D294" s="12"/>
      <c r="E294" s="19"/>
      <c r="F294" s="19"/>
      <c r="G294" s="19"/>
      <c r="H294" s="33">
        <v>0.75</v>
      </c>
      <c r="I294" s="12">
        <v>0.75</v>
      </c>
      <c r="J294" s="12">
        <v>0.75</v>
      </c>
    </row>
    <row r="295" spans="1:11" ht="14.25" customHeight="1" x14ac:dyDescent="0.35">
      <c r="A295" s="11" t="s">
        <v>117</v>
      </c>
      <c r="B295" s="12">
        <v>1.46</v>
      </c>
      <c r="C295" s="12">
        <v>1.38</v>
      </c>
      <c r="D295" s="12">
        <v>1.38</v>
      </c>
      <c r="E295" s="19">
        <v>6</v>
      </c>
      <c r="F295" s="19">
        <v>5</v>
      </c>
      <c r="G295" s="19">
        <v>5</v>
      </c>
      <c r="H295" s="33">
        <v>1.75</v>
      </c>
      <c r="I295" s="12">
        <v>1.75</v>
      </c>
      <c r="J295" s="12">
        <v>1.75</v>
      </c>
    </row>
    <row r="296" spans="1:11" ht="14.25" customHeight="1" x14ac:dyDescent="0.35">
      <c r="A296" s="11" t="s">
        <v>66</v>
      </c>
      <c r="B296" s="12">
        <v>6.36</v>
      </c>
      <c r="C296" s="12">
        <v>6</v>
      </c>
      <c r="D296" s="12">
        <v>6</v>
      </c>
      <c r="E296" s="19">
        <v>2.0299999999999998</v>
      </c>
      <c r="F296" s="19">
        <v>1.92</v>
      </c>
      <c r="G296" s="19">
        <v>1.92</v>
      </c>
      <c r="H296" s="33">
        <v>5</v>
      </c>
      <c r="I296" s="33">
        <v>5</v>
      </c>
      <c r="J296" s="33">
        <v>5</v>
      </c>
    </row>
    <row r="297" spans="1:11" ht="14.25" customHeight="1" x14ac:dyDescent="0.35">
      <c r="A297" s="11" t="s">
        <v>118</v>
      </c>
      <c r="B297" s="12">
        <v>3.65</v>
      </c>
      <c r="C297" s="12">
        <v>3.44</v>
      </c>
      <c r="D297" s="12">
        <v>3.44</v>
      </c>
      <c r="E297" s="19">
        <v>3.44</v>
      </c>
      <c r="F297" s="19">
        <v>3.03</v>
      </c>
      <c r="G297" s="19">
        <v>3.03</v>
      </c>
      <c r="H297" s="33">
        <v>3.02</v>
      </c>
      <c r="I297" s="33">
        <v>3.02</v>
      </c>
      <c r="J297" s="33">
        <v>3.02</v>
      </c>
    </row>
    <row r="298" spans="1:11" ht="14.25" customHeight="1" x14ac:dyDescent="0.35">
      <c r="A298" s="30" t="s">
        <v>119</v>
      </c>
      <c r="B298" s="12"/>
      <c r="C298" s="12"/>
      <c r="D298" s="12"/>
      <c r="E298" s="19"/>
      <c r="F298" s="19"/>
      <c r="G298" s="19"/>
      <c r="H298" s="33">
        <v>0.75</v>
      </c>
      <c r="I298" s="33">
        <v>0.75</v>
      </c>
      <c r="J298" s="12">
        <v>0.75</v>
      </c>
    </row>
    <row r="299" spans="1:11" ht="14.25" customHeight="1" x14ac:dyDescent="0.35">
      <c r="A299" s="30" t="s">
        <v>70</v>
      </c>
      <c r="B299" s="12"/>
      <c r="C299" s="12"/>
      <c r="D299" s="12"/>
      <c r="E299" s="19"/>
      <c r="F299" s="19"/>
      <c r="G299" s="19"/>
      <c r="H299" s="33">
        <v>2.89</v>
      </c>
      <c r="I299" s="33">
        <v>2.89</v>
      </c>
      <c r="J299" s="12">
        <v>2.89</v>
      </c>
    </row>
    <row r="300" spans="1:11" ht="14.25" customHeight="1" x14ac:dyDescent="0.35">
      <c r="A300" s="11" t="s">
        <v>120</v>
      </c>
      <c r="B300" s="12">
        <v>2.15</v>
      </c>
      <c r="C300" s="12">
        <v>2.0299999999999998</v>
      </c>
      <c r="D300" s="12">
        <v>2.0299999999999998</v>
      </c>
      <c r="E300" s="19">
        <v>2.0299999999999998</v>
      </c>
      <c r="F300" s="19">
        <v>1.92</v>
      </c>
      <c r="G300" s="19">
        <v>1.92</v>
      </c>
    </row>
    <row r="301" spans="1:11" ht="14.25" customHeight="1" x14ac:dyDescent="0.35">
      <c r="A301" s="11" t="s">
        <v>15</v>
      </c>
      <c r="B301" s="12">
        <v>6.73</v>
      </c>
      <c r="C301" s="12">
        <v>8.0500000000000007</v>
      </c>
      <c r="D301" s="12">
        <v>7.73</v>
      </c>
      <c r="E301" s="19">
        <v>7.73</v>
      </c>
      <c r="F301" s="19">
        <v>8.11</v>
      </c>
      <c r="G301" s="19">
        <v>4.83</v>
      </c>
      <c r="H301" s="12">
        <v>4.29</v>
      </c>
      <c r="I301" s="12">
        <v>4.29</v>
      </c>
      <c r="J301" s="12">
        <v>4.51</v>
      </c>
      <c r="K301" s="9">
        <v>6.44</v>
      </c>
    </row>
    <row r="302" spans="1:11" ht="14.25" customHeight="1" x14ac:dyDescent="0.35">
      <c r="A302" s="11" t="s">
        <v>16</v>
      </c>
      <c r="B302" s="12">
        <v>6.73</v>
      </c>
      <c r="C302" s="12">
        <v>8.0500000000000007</v>
      </c>
      <c r="D302" s="12">
        <v>7.73</v>
      </c>
      <c r="E302" s="19">
        <v>7.73</v>
      </c>
      <c r="F302" s="19">
        <v>8.11</v>
      </c>
      <c r="G302" s="19">
        <v>4.83</v>
      </c>
      <c r="H302" s="12">
        <v>4.29</v>
      </c>
      <c r="I302" s="12">
        <v>4.29</v>
      </c>
      <c r="J302" s="12">
        <v>4.51</v>
      </c>
      <c r="K302" s="9">
        <v>6.44</v>
      </c>
    </row>
    <row r="303" spans="1:11" ht="14.25" customHeight="1" x14ac:dyDescent="0.35">
      <c r="A303" s="11" t="s">
        <v>17</v>
      </c>
      <c r="B303" s="9">
        <v>10.11</v>
      </c>
      <c r="C303" s="9">
        <v>10.11</v>
      </c>
      <c r="D303" s="9">
        <v>10.11</v>
      </c>
      <c r="E303" s="20">
        <v>10.11</v>
      </c>
      <c r="F303" s="20">
        <v>10.11</v>
      </c>
      <c r="G303" s="19">
        <v>1.86</v>
      </c>
      <c r="H303" s="12">
        <v>1.86</v>
      </c>
      <c r="I303" s="12">
        <v>1.86</v>
      </c>
      <c r="J303" s="12">
        <v>0.93</v>
      </c>
      <c r="K303" s="9">
        <v>0.93</v>
      </c>
    </row>
    <row r="304" spans="1:11" ht="14.25" customHeight="1" x14ac:dyDescent="0.35">
      <c r="A304" s="11" t="s">
        <v>18</v>
      </c>
      <c r="B304" s="9">
        <v>14.06</v>
      </c>
      <c r="C304" s="9">
        <v>17</v>
      </c>
      <c r="D304" s="9">
        <v>17</v>
      </c>
      <c r="E304" s="20">
        <v>12.5</v>
      </c>
      <c r="F304" s="20">
        <v>12.5</v>
      </c>
      <c r="G304" s="20">
        <v>12</v>
      </c>
      <c r="H304" s="9">
        <v>12</v>
      </c>
      <c r="I304" s="9">
        <v>12</v>
      </c>
      <c r="J304" s="12">
        <v>12</v>
      </c>
      <c r="K304" s="12">
        <v>12</v>
      </c>
    </row>
    <row r="305" spans="1:11" ht="14.25" customHeight="1" x14ac:dyDescent="0.35">
      <c r="A305" s="11" t="s">
        <v>19</v>
      </c>
      <c r="B305" s="21">
        <v>0.08</v>
      </c>
      <c r="C305" s="21">
        <v>6.3E-2</v>
      </c>
      <c r="D305" s="21">
        <v>0.06</v>
      </c>
      <c r="E305" s="22">
        <v>0.06</v>
      </c>
      <c r="F305" s="22">
        <v>0.06</v>
      </c>
      <c r="G305" s="22">
        <v>0.06</v>
      </c>
      <c r="I305" s="21">
        <v>0.05</v>
      </c>
      <c r="J305" s="21">
        <v>0.05</v>
      </c>
      <c r="K305" s="21">
        <v>0.05</v>
      </c>
    </row>
    <row r="306" spans="1:11" ht="14.25" customHeight="1" x14ac:dyDescent="0.35">
      <c r="A306" s="13" t="s">
        <v>121</v>
      </c>
      <c r="B306" s="26">
        <v>306.14</v>
      </c>
      <c r="C306" s="26">
        <v>226.32</v>
      </c>
      <c r="D306" s="26">
        <v>265.68</v>
      </c>
      <c r="E306" s="20">
        <v>254.33</v>
      </c>
      <c r="F306" s="20">
        <v>228.73</v>
      </c>
      <c r="G306" s="20">
        <v>178.31</v>
      </c>
      <c r="H306" s="8">
        <v>193.47</v>
      </c>
      <c r="I306" s="8">
        <v>153.47</v>
      </c>
      <c r="J306" s="26">
        <v>203.03</v>
      </c>
      <c r="K306" s="26">
        <v>165.85</v>
      </c>
    </row>
    <row r="307" spans="1:11" ht="14.25" customHeight="1" x14ac:dyDescent="0.35"/>
    <row r="308" spans="1:11" ht="14.25" customHeight="1" x14ac:dyDescent="0.35">
      <c r="A308" t="s">
        <v>122</v>
      </c>
    </row>
    <row r="309" spans="1:11" ht="14.25" customHeight="1" x14ac:dyDescent="0.35">
      <c r="A309" t="s">
        <v>123</v>
      </c>
      <c r="B309" s="10">
        <v>28.72</v>
      </c>
      <c r="C309" s="10">
        <v>28.72</v>
      </c>
      <c r="D309" s="10">
        <v>28.72</v>
      </c>
      <c r="E309" s="10">
        <v>28.72</v>
      </c>
      <c r="F309" s="10">
        <v>28.72</v>
      </c>
      <c r="G309" s="29">
        <v>5.97</v>
      </c>
      <c r="H309" s="29">
        <v>5.97</v>
      </c>
      <c r="I309" s="29">
        <v>5.97</v>
      </c>
      <c r="J309" s="29">
        <v>2.99</v>
      </c>
      <c r="K309" s="10">
        <v>2.99</v>
      </c>
    </row>
    <row r="310" spans="1:11" ht="14.25" customHeight="1" x14ac:dyDescent="0.35">
      <c r="A310" t="s">
        <v>124</v>
      </c>
      <c r="B310" s="9">
        <v>186.43</v>
      </c>
      <c r="C310" s="9">
        <v>186.43</v>
      </c>
      <c r="D310" s="9">
        <v>186.43</v>
      </c>
      <c r="E310" s="9">
        <v>186.43</v>
      </c>
      <c r="F310" s="9">
        <v>186.43</v>
      </c>
      <c r="G310" s="9">
        <v>186.43</v>
      </c>
      <c r="H310" s="9">
        <v>186.43</v>
      </c>
      <c r="I310" s="9">
        <v>186.43</v>
      </c>
      <c r="J310" s="9">
        <v>186.43</v>
      </c>
      <c r="K310" s="12">
        <v>186.43</v>
      </c>
    </row>
    <row r="311" spans="1:11" ht="14.25" customHeight="1" x14ac:dyDescent="0.35">
      <c r="A311" t="s">
        <v>125</v>
      </c>
      <c r="B311" s="21">
        <v>0.08</v>
      </c>
      <c r="C311" s="21">
        <v>6.3E-2</v>
      </c>
      <c r="D311" s="21">
        <v>0.06</v>
      </c>
      <c r="E311" s="21">
        <v>0.06</v>
      </c>
      <c r="F311" s="21">
        <v>0.06</v>
      </c>
      <c r="G311" s="21">
        <v>0.06</v>
      </c>
      <c r="H311" s="21">
        <v>7.0000000000000007E-2</v>
      </c>
      <c r="I311" s="21">
        <v>7.0000000000000007E-2</v>
      </c>
      <c r="J311" s="21">
        <v>7.0000000000000007E-2</v>
      </c>
      <c r="K311" s="21">
        <v>7.0000000000000007E-2</v>
      </c>
    </row>
    <row r="312" spans="1:11" ht="14.25" customHeight="1" x14ac:dyDescent="0.35">
      <c r="A312" t="s">
        <v>126</v>
      </c>
      <c r="B312" s="9">
        <v>20</v>
      </c>
      <c r="C312" s="9">
        <v>20</v>
      </c>
      <c r="D312" s="9">
        <v>20</v>
      </c>
      <c r="E312" s="9">
        <v>20</v>
      </c>
      <c r="F312" s="9">
        <v>20</v>
      </c>
      <c r="G312" s="9">
        <v>30.38</v>
      </c>
      <c r="H312" s="9">
        <v>30.38</v>
      </c>
      <c r="I312" s="9">
        <v>30.38</v>
      </c>
      <c r="J312" s="12">
        <v>30.38</v>
      </c>
      <c r="K312" s="12">
        <v>30.38</v>
      </c>
    </row>
    <row r="313" spans="1:11" ht="14.25" customHeight="1" x14ac:dyDescent="0.35">
      <c r="A313" t="s">
        <v>127</v>
      </c>
      <c r="B313" s="9">
        <v>20</v>
      </c>
      <c r="C313" s="9">
        <v>20</v>
      </c>
      <c r="D313" s="9">
        <v>20</v>
      </c>
      <c r="E313" s="9">
        <v>20</v>
      </c>
      <c r="F313" s="9">
        <v>20</v>
      </c>
      <c r="G313" s="9">
        <v>20</v>
      </c>
      <c r="H313" s="9">
        <v>20</v>
      </c>
      <c r="I313" s="9">
        <v>20</v>
      </c>
      <c r="J313" s="12">
        <v>65</v>
      </c>
      <c r="K313" s="12">
        <v>55</v>
      </c>
    </row>
    <row r="314" spans="1:11" ht="14.25" customHeight="1" x14ac:dyDescent="0.35">
      <c r="A314" s="30" t="s">
        <v>26</v>
      </c>
      <c r="B314" s="9">
        <v>255.23</v>
      </c>
      <c r="C314" s="9">
        <v>255.21</v>
      </c>
      <c r="D314" s="9">
        <v>255.21</v>
      </c>
      <c r="E314" s="9">
        <v>255.21</v>
      </c>
      <c r="F314" s="9">
        <v>255.21</v>
      </c>
      <c r="G314" s="9">
        <v>242.84</v>
      </c>
      <c r="H314" s="9">
        <v>242.85</v>
      </c>
      <c r="I314" s="9">
        <v>242.85</v>
      </c>
      <c r="J314" s="12">
        <v>284.87</v>
      </c>
      <c r="K314" s="12">
        <v>274.87</v>
      </c>
    </row>
    <row r="315" spans="1:11" ht="14.25" customHeight="1" x14ac:dyDescent="0.35">
      <c r="A315" s="30" t="s">
        <v>27</v>
      </c>
      <c r="B315" s="9">
        <v>1110.3699999999999</v>
      </c>
      <c r="C315" s="9">
        <v>991.53</v>
      </c>
      <c r="D315" s="9">
        <v>950.89</v>
      </c>
      <c r="E315" s="9">
        <v>909.54</v>
      </c>
      <c r="F315" s="9">
        <v>887.94</v>
      </c>
      <c r="G315" s="9">
        <v>816.68</v>
      </c>
      <c r="H315" s="9">
        <v>918.32</v>
      </c>
      <c r="I315" s="9">
        <v>878.32</v>
      </c>
      <c r="J315" s="12">
        <v>1207.9000000000001</v>
      </c>
      <c r="K315" s="12">
        <v>965.72</v>
      </c>
    </row>
    <row r="316" spans="1:11" ht="14.25" customHeight="1" x14ac:dyDescent="0.35">
      <c r="B316" s="9"/>
      <c r="C316" s="9"/>
      <c r="D316" s="9"/>
      <c r="E316" s="9"/>
      <c r="F316" s="9"/>
      <c r="G316" s="9"/>
      <c r="H316" s="9"/>
      <c r="I316" s="9"/>
      <c r="J316" s="12"/>
      <c r="K316" s="12"/>
    </row>
    <row r="317" spans="1:11" ht="14.25" customHeight="1" x14ac:dyDescent="0.35"/>
    <row r="318" spans="1:11" ht="14.25" customHeight="1" x14ac:dyDescent="0.35"/>
    <row r="319" spans="1:11" ht="14.25" customHeight="1" x14ac:dyDescent="0.35"/>
    <row r="320" spans="1:11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KaniyamattamLab</dc:creator>
  <cp:lastModifiedBy>Vishnudas Kulangara Veettil</cp:lastModifiedBy>
  <dcterms:created xsi:type="dcterms:W3CDTF">2015-06-05T18:17:20Z</dcterms:created>
  <dcterms:modified xsi:type="dcterms:W3CDTF">2025-02-22T17:13:09Z</dcterms:modified>
</cp:coreProperties>
</file>