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lb" ContentType="model/gltf.binary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3295428464bed/Desktop/"/>
    </mc:Choice>
  </mc:AlternateContent>
  <xr:revisionPtr revIDLastSave="0" documentId="8_{7556146A-3D3A-427D-B95F-A289CF8F4FC3}" xr6:coauthVersionLast="47" xr6:coauthVersionMax="47" xr10:uidLastSave="{00000000-0000-0000-0000-000000000000}"/>
  <bookViews>
    <workbookView xWindow="-120" yWindow="-120" windowWidth="20730" windowHeight="11040" xr2:uid="{0156807E-6B81-4C54-B031-EA8BF66C7A7E}"/>
  </bookViews>
  <sheets>
    <sheet name="Home Page" sheetId="4" r:id="rId1"/>
    <sheet name="Assignment-Module 1" sheetId="1" r:id="rId2"/>
    <sheet name="Pivot Table" sheetId="3" r:id="rId3"/>
    <sheet name="Employee Dashboard" sheetId="2" r:id="rId4"/>
  </sheets>
  <calcPr calcId="191029"/>
  <pivotCaches>
    <pivotCache cacheId="1" r:id="rId5"/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02" i="1" l="1"/>
  <c r="P102" i="1"/>
  <c r="O102" i="1"/>
  <c r="N102" i="1"/>
  <c r="M102" i="1"/>
  <c r="L102" i="1"/>
  <c r="Q101" i="1"/>
  <c r="P101" i="1"/>
  <c r="O101" i="1"/>
  <c r="N101" i="1"/>
  <c r="M101" i="1"/>
  <c r="L101" i="1"/>
  <c r="Q100" i="1"/>
  <c r="P100" i="1"/>
  <c r="O100" i="1"/>
  <c r="N100" i="1"/>
  <c r="M100" i="1"/>
  <c r="L100" i="1"/>
  <c r="Q99" i="1"/>
  <c r="P99" i="1"/>
  <c r="O99" i="1"/>
  <c r="N99" i="1"/>
  <c r="M99" i="1"/>
  <c r="L99" i="1"/>
  <c r="Q98" i="1"/>
  <c r="P98" i="1"/>
  <c r="O98" i="1"/>
  <c r="N98" i="1"/>
  <c r="M98" i="1"/>
  <c r="L98" i="1"/>
  <c r="Q97" i="1"/>
  <c r="P97" i="1"/>
  <c r="O97" i="1"/>
  <c r="N97" i="1"/>
  <c r="M97" i="1"/>
  <c r="L97" i="1"/>
  <c r="Q96" i="1"/>
  <c r="P96" i="1"/>
  <c r="O96" i="1"/>
  <c r="N96" i="1"/>
  <c r="M96" i="1"/>
  <c r="L96" i="1"/>
  <c r="Q95" i="1"/>
  <c r="P95" i="1"/>
  <c r="O95" i="1"/>
  <c r="N95" i="1"/>
  <c r="M95" i="1"/>
  <c r="L95" i="1"/>
  <c r="Q94" i="1"/>
  <c r="P94" i="1"/>
  <c r="O94" i="1"/>
  <c r="N94" i="1"/>
  <c r="M94" i="1"/>
  <c r="L94" i="1"/>
  <c r="Q93" i="1"/>
  <c r="P93" i="1"/>
  <c r="O93" i="1"/>
  <c r="N93" i="1"/>
  <c r="M93" i="1"/>
  <c r="L93" i="1"/>
  <c r="Q92" i="1"/>
  <c r="P92" i="1"/>
  <c r="O92" i="1"/>
  <c r="N92" i="1"/>
  <c r="M92" i="1"/>
  <c r="L92" i="1"/>
  <c r="Q91" i="1"/>
  <c r="P91" i="1"/>
  <c r="O91" i="1"/>
  <c r="N91" i="1"/>
  <c r="M91" i="1"/>
  <c r="L91" i="1"/>
  <c r="Q90" i="1"/>
  <c r="P90" i="1"/>
  <c r="O90" i="1"/>
  <c r="N90" i="1"/>
  <c r="M90" i="1"/>
  <c r="L90" i="1"/>
  <c r="Q89" i="1"/>
  <c r="P89" i="1"/>
  <c r="O89" i="1"/>
  <c r="N89" i="1"/>
  <c r="M89" i="1"/>
  <c r="L89" i="1"/>
  <c r="Q88" i="1"/>
  <c r="P88" i="1"/>
  <c r="O88" i="1"/>
  <c r="N88" i="1"/>
  <c r="M88" i="1"/>
  <c r="L88" i="1"/>
  <c r="Q87" i="1"/>
  <c r="P87" i="1"/>
  <c r="O87" i="1"/>
  <c r="N87" i="1"/>
  <c r="M87" i="1"/>
  <c r="L87" i="1"/>
  <c r="Q86" i="1"/>
  <c r="P86" i="1"/>
  <c r="O86" i="1"/>
  <c r="N86" i="1"/>
  <c r="M86" i="1"/>
  <c r="L86" i="1"/>
  <c r="Q85" i="1"/>
  <c r="P85" i="1"/>
  <c r="O85" i="1"/>
  <c r="N85" i="1"/>
  <c r="M85" i="1"/>
  <c r="L85" i="1"/>
  <c r="Q84" i="1"/>
  <c r="P84" i="1"/>
  <c r="O84" i="1"/>
  <c r="N84" i="1"/>
  <c r="M84" i="1"/>
  <c r="L84" i="1"/>
  <c r="Q83" i="1"/>
  <c r="P83" i="1"/>
  <c r="O83" i="1"/>
  <c r="N83" i="1"/>
  <c r="M83" i="1"/>
  <c r="L83" i="1"/>
  <c r="Q82" i="1"/>
  <c r="P82" i="1"/>
  <c r="O82" i="1"/>
  <c r="N82" i="1"/>
  <c r="M82" i="1"/>
  <c r="L82" i="1"/>
  <c r="Q81" i="1"/>
  <c r="P81" i="1"/>
  <c r="O81" i="1"/>
  <c r="N81" i="1"/>
  <c r="M81" i="1"/>
  <c r="L81" i="1"/>
  <c r="Q80" i="1"/>
  <c r="P80" i="1"/>
  <c r="O80" i="1"/>
  <c r="N80" i="1"/>
  <c r="M80" i="1"/>
  <c r="L80" i="1"/>
  <c r="Q79" i="1"/>
  <c r="P79" i="1"/>
  <c r="O79" i="1"/>
  <c r="N79" i="1"/>
  <c r="M79" i="1"/>
  <c r="L79" i="1"/>
  <c r="Q78" i="1"/>
  <c r="P78" i="1"/>
  <c r="O78" i="1"/>
  <c r="N78" i="1"/>
  <c r="M78" i="1"/>
  <c r="L78" i="1"/>
  <c r="Q77" i="1"/>
  <c r="P77" i="1"/>
  <c r="O77" i="1"/>
  <c r="N77" i="1"/>
  <c r="M77" i="1"/>
  <c r="L77" i="1"/>
  <c r="Q76" i="1"/>
  <c r="P76" i="1"/>
  <c r="O76" i="1"/>
  <c r="N76" i="1"/>
  <c r="M76" i="1"/>
  <c r="L76" i="1"/>
  <c r="Q75" i="1"/>
  <c r="P75" i="1"/>
  <c r="O75" i="1"/>
  <c r="N75" i="1"/>
  <c r="M75" i="1"/>
  <c r="L75" i="1"/>
  <c r="Q74" i="1"/>
  <c r="P74" i="1"/>
  <c r="O74" i="1"/>
  <c r="N74" i="1"/>
  <c r="M74" i="1"/>
  <c r="L74" i="1"/>
  <c r="Q73" i="1"/>
  <c r="P73" i="1"/>
  <c r="O73" i="1"/>
  <c r="N73" i="1"/>
  <c r="M73" i="1"/>
  <c r="L73" i="1"/>
  <c r="Q72" i="1"/>
  <c r="P72" i="1"/>
  <c r="O72" i="1"/>
  <c r="N72" i="1"/>
  <c r="M72" i="1"/>
  <c r="L72" i="1"/>
  <c r="Q71" i="1"/>
  <c r="P71" i="1"/>
  <c r="O71" i="1"/>
  <c r="N71" i="1"/>
  <c r="M71" i="1"/>
  <c r="L71" i="1"/>
  <c r="Q70" i="1"/>
  <c r="P70" i="1"/>
  <c r="O70" i="1"/>
  <c r="N70" i="1"/>
  <c r="M70" i="1"/>
  <c r="L70" i="1"/>
  <c r="Q69" i="1"/>
  <c r="P69" i="1"/>
  <c r="O69" i="1"/>
  <c r="N69" i="1"/>
  <c r="M69" i="1"/>
  <c r="L69" i="1"/>
  <c r="Q68" i="1"/>
  <c r="P68" i="1"/>
  <c r="O68" i="1"/>
  <c r="N68" i="1"/>
  <c r="M68" i="1"/>
  <c r="L68" i="1"/>
  <c r="Q67" i="1"/>
  <c r="P67" i="1"/>
  <c r="O67" i="1"/>
  <c r="N67" i="1"/>
  <c r="M67" i="1"/>
  <c r="L67" i="1"/>
  <c r="Q66" i="1"/>
  <c r="P66" i="1"/>
  <c r="O66" i="1"/>
  <c r="N66" i="1"/>
  <c r="M66" i="1"/>
  <c r="L66" i="1"/>
  <c r="Q65" i="1"/>
  <c r="P65" i="1"/>
  <c r="O65" i="1"/>
  <c r="N65" i="1"/>
  <c r="M65" i="1"/>
  <c r="L65" i="1"/>
  <c r="Q64" i="1"/>
  <c r="P64" i="1"/>
  <c r="O64" i="1"/>
  <c r="N64" i="1"/>
  <c r="M64" i="1"/>
  <c r="L64" i="1"/>
  <c r="Q63" i="1"/>
  <c r="P63" i="1"/>
  <c r="O63" i="1"/>
  <c r="N63" i="1"/>
  <c r="M63" i="1"/>
  <c r="L63" i="1"/>
  <c r="Q62" i="1"/>
  <c r="P62" i="1"/>
  <c r="O62" i="1"/>
  <c r="N62" i="1"/>
  <c r="M62" i="1"/>
  <c r="L62" i="1"/>
  <c r="Q61" i="1"/>
  <c r="P61" i="1"/>
  <c r="O61" i="1"/>
  <c r="N61" i="1"/>
  <c r="M61" i="1"/>
  <c r="L61" i="1"/>
  <c r="Q60" i="1"/>
  <c r="P60" i="1"/>
  <c r="O60" i="1"/>
  <c r="N60" i="1"/>
  <c r="M60" i="1"/>
  <c r="L60" i="1"/>
  <c r="Q59" i="1"/>
  <c r="P59" i="1"/>
  <c r="O59" i="1"/>
  <c r="N59" i="1"/>
  <c r="M59" i="1"/>
  <c r="L59" i="1"/>
  <c r="Q58" i="1"/>
  <c r="P58" i="1"/>
  <c r="O58" i="1"/>
  <c r="N58" i="1"/>
  <c r="M58" i="1"/>
  <c r="L58" i="1"/>
  <c r="Q57" i="1"/>
  <c r="P57" i="1"/>
  <c r="O57" i="1"/>
  <c r="N57" i="1"/>
  <c r="M57" i="1"/>
  <c r="L57" i="1"/>
  <c r="Q56" i="1"/>
  <c r="P56" i="1"/>
  <c r="O56" i="1"/>
  <c r="N56" i="1"/>
  <c r="M56" i="1"/>
  <c r="L56" i="1"/>
  <c r="Q55" i="1"/>
  <c r="P55" i="1"/>
  <c r="O55" i="1"/>
  <c r="N55" i="1"/>
  <c r="M55" i="1"/>
  <c r="L55" i="1"/>
  <c r="Q54" i="1"/>
  <c r="P54" i="1"/>
  <c r="O54" i="1"/>
  <c r="N54" i="1"/>
  <c r="M54" i="1"/>
  <c r="L54" i="1"/>
  <c r="Q53" i="1"/>
  <c r="P53" i="1"/>
  <c r="O53" i="1"/>
  <c r="N53" i="1"/>
  <c r="M53" i="1"/>
  <c r="L53" i="1"/>
  <c r="Q52" i="1"/>
  <c r="P52" i="1"/>
  <c r="O52" i="1"/>
  <c r="N52" i="1"/>
  <c r="M52" i="1"/>
  <c r="L52" i="1"/>
  <c r="Q51" i="1"/>
  <c r="P51" i="1"/>
  <c r="O51" i="1"/>
  <c r="N51" i="1"/>
  <c r="M51" i="1"/>
  <c r="L51" i="1"/>
  <c r="Q50" i="1"/>
  <c r="P50" i="1"/>
  <c r="O50" i="1"/>
  <c r="N50" i="1"/>
  <c r="M50" i="1"/>
  <c r="L50" i="1"/>
  <c r="Q49" i="1"/>
  <c r="P49" i="1"/>
  <c r="O49" i="1"/>
  <c r="N49" i="1"/>
  <c r="M49" i="1"/>
  <c r="L49" i="1"/>
  <c r="Q48" i="1"/>
  <c r="P48" i="1"/>
  <c r="O48" i="1"/>
  <c r="N48" i="1"/>
  <c r="M48" i="1"/>
  <c r="L48" i="1"/>
  <c r="Q47" i="1"/>
  <c r="P47" i="1"/>
  <c r="O47" i="1"/>
  <c r="N47" i="1"/>
  <c r="M47" i="1"/>
  <c r="L47" i="1"/>
  <c r="Q46" i="1"/>
  <c r="P46" i="1"/>
  <c r="O46" i="1"/>
  <c r="N46" i="1"/>
  <c r="M46" i="1"/>
  <c r="L46" i="1"/>
  <c r="Q45" i="1"/>
  <c r="P45" i="1"/>
  <c r="O45" i="1"/>
  <c r="N45" i="1"/>
  <c r="M45" i="1"/>
  <c r="L45" i="1"/>
  <c r="Q44" i="1"/>
  <c r="P44" i="1"/>
  <c r="O44" i="1"/>
  <c r="N44" i="1"/>
  <c r="M44" i="1"/>
  <c r="L44" i="1"/>
  <c r="Q43" i="1"/>
  <c r="P43" i="1"/>
  <c r="O43" i="1"/>
  <c r="N43" i="1"/>
  <c r="M43" i="1"/>
  <c r="L43" i="1"/>
  <c r="Q42" i="1"/>
  <c r="P42" i="1"/>
  <c r="O42" i="1"/>
  <c r="N42" i="1"/>
  <c r="M42" i="1"/>
  <c r="L42" i="1"/>
  <c r="Q41" i="1"/>
  <c r="P41" i="1"/>
  <c r="O41" i="1"/>
  <c r="N41" i="1"/>
  <c r="M41" i="1"/>
  <c r="L41" i="1"/>
  <c r="Q40" i="1"/>
  <c r="P40" i="1"/>
  <c r="O40" i="1"/>
  <c r="N40" i="1"/>
  <c r="M40" i="1"/>
  <c r="L40" i="1"/>
  <c r="Q39" i="1"/>
  <c r="P39" i="1"/>
  <c r="O39" i="1"/>
  <c r="N39" i="1"/>
  <c r="M39" i="1"/>
  <c r="L39" i="1"/>
  <c r="Q38" i="1"/>
  <c r="P38" i="1"/>
  <c r="O38" i="1"/>
  <c r="N38" i="1"/>
  <c r="M38" i="1"/>
  <c r="L38" i="1"/>
  <c r="Q37" i="1"/>
  <c r="P37" i="1"/>
  <c r="O37" i="1"/>
  <c r="N37" i="1"/>
  <c r="M37" i="1"/>
  <c r="L37" i="1"/>
  <c r="Q36" i="1"/>
  <c r="P36" i="1"/>
  <c r="O36" i="1"/>
  <c r="N36" i="1"/>
  <c r="M36" i="1"/>
  <c r="L36" i="1"/>
  <c r="Q35" i="1"/>
  <c r="P35" i="1"/>
  <c r="O35" i="1"/>
  <c r="N35" i="1"/>
  <c r="M35" i="1"/>
  <c r="L35" i="1"/>
  <c r="Q34" i="1"/>
  <c r="P34" i="1"/>
  <c r="O34" i="1"/>
  <c r="N34" i="1"/>
  <c r="M34" i="1"/>
  <c r="L34" i="1"/>
  <c r="Q33" i="1"/>
  <c r="P33" i="1"/>
  <c r="O33" i="1"/>
  <c r="N33" i="1"/>
  <c r="M33" i="1"/>
  <c r="L33" i="1"/>
  <c r="Q32" i="1"/>
  <c r="P32" i="1"/>
  <c r="O32" i="1"/>
  <c r="N32" i="1"/>
  <c r="M32" i="1"/>
  <c r="L32" i="1"/>
  <c r="Q31" i="1"/>
  <c r="P31" i="1"/>
  <c r="O31" i="1"/>
  <c r="N31" i="1"/>
  <c r="M31" i="1"/>
  <c r="L31" i="1"/>
  <c r="Q30" i="1"/>
  <c r="P30" i="1"/>
  <c r="O30" i="1"/>
  <c r="N30" i="1"/>
  <c r="M30" i="1"/>
  <c r="L30" i="1"/>
  <c r="Q29" i="1"/>
  <c r="P29" i="1"/>
  <c r="O29" i="1"/>
  <c r="N29" i="1"/>
  <c r="M29" i="1"/>
  <c r="L29" i="1"/>
  <c r="Q28" i="1"/>
  <c r="P28" i="1"/>
  <c r="O28" i="1"/>
  <c r="N28" i="1"/>
  <c r="M28" i="1"/>
  <c r="L28" i="1"/>
  <c r="Q27" i="1"/>
  <c r="P27" i="1"/>
  <c r="O27" i="1"/>
  <c r="N27" i="1"/>
  <c r="M27" i="1"/>
  <c r="L27" i="1"/>
  <c r="Q26" i="1"/>
  <c r="P26" i="1"/>
  <c r="O26" i="1"/>
  <c r="N26" i="1"/>
  <c r="M26" i="1"/>
  <c r="L26" i="1"/>
  <c r="Q25" i="1"/>
  <c r="P25" i="1"/>
  <c r="O25" i="1"/>
  <c r="N25" i="1"/>
  <c r="M25" i="1"/>
  <c r="L25" i="1"/>
  <c r="Q24" i="1"/>
  <c r="P24" i="1"/>
  <c r="O24" i="1"/>
  <c r="N24" i="1"/>
  <c r="M24" i="1"/>
  <c r="L24" i="1"/>
  <c r="Q23" i="1"/>
  <c r="P23" i="1"/>
  <c r="O23" i="1"/>
  <c r="N23" i="1"/>
  <c r="M23" i="1"/>
  <c r="L23" i="1"/>
  <c r="Q22" i="1"/>
  <c r="P22" i="1"/>
  <c r="O22" i="1"/>
  <c r="N22" i="1"/>
  <c r="M22" i="1"/>
  <c r="L22" i="1"/>
  <c r="Q21" i="1"/>
  <c r="P21" i="1"/>
  <c r="O21" i="1"/>
  <c r="N21" i="1"/>
  <c r="M21" i="1"/>
  <c r="L21" i="1"/>
  <c r="Q20" i="1"/>
  <c r="P20" i="1"/>
  <c r="O20" i="1"/>
  <c r="N20" i="1"/>
  <c r="M20" i="1"/>
  <c r="L20" i="1"/>
  <c r="Q19" i="1"/>
  <c r="P19" i="1"/>
  <c r="O19" i="1"/>
  <c r="N19" i="1"/>
  <c r="M19" i="1"/>
  <c r="L19" i="1"/>
  <c r="Q18" i="1"/>
  <c r="P18" i="1"/>
  <c r="O18" i="1"/>
  <c r="N18" i="1"/>
  <c r="M18" i="1"/>
  <c r="L18" i="1"/>
  <c r="Q17" i="1"/>
  <c r="P17" i="1"/>
  <c r="O17" i="1"/>
  <c r="N17" i="1"/>
  <c r="M17" i="1"/>
  <c r="L17" i="1"/>
  <c r="Q16" i="1"/>
  <c r="P16" i="1"/>
  <c r="O16" i="1"/>
  <c r="N16" i="1"/>
  <c r="M16" i="1"/>
  <c r="L16" i="1"/>
  <c r="Q15" i="1"/>
  <c r="P15" i="1"/>
  <c r="O15" i="1"/>
  <c r="N15" i="1"/>
  <c r="M15" i="1"/>
  <c r="L15" i="1"/>
  <c r="Q14" i="1"/>
  <c r="P14" i="1"/>
  <c r="O14" i="1"/>
  <c r="N14" i="1"/>
  <c r="M14" i="1"/>
  <c r="L14" i="1"/>
  <c r="Q13" i="1"/>
  <c r="P13" i="1"/>
  <c r="O13" i="1"/>
  <c r="N13" i="1"/>
  <c r="M13" i="1"/>
  <c r="L13" i="1"/>
  <c r="Q12" i="1"/>
  <c r="P12" i="1"/>
  <c r="O12" i="1"/>
  <c r="N12" i="1"/>
  <c r="M12" i="1"/>
  <c r="L12" i="1"/>
  <c r="Q11" i="1"/>
  <c r="P11" i="1"/>
  <c r="O11" i="1"/>
  <c r="N11" i="1"/>
  <c r="M11" i="1"/>
  <c r="L11" i="1"/>
  <c r="Q10" i="1"/>
  <c r="P10" i="1"/>
  <c r="O10" i="1"/>
  <c r="N10" i="1"/>
  <c r="M10" i="1"/>
  <c r="L10" i="1"/>
  <c r="Q9" i="1"/>
  <c r="P9" i="1"/>
  <c r="O9" i="1"/>
  <c r="N9" i="1"/>
  <c r="M9" i="1"/>
  <c r="L9" i="1"/>
  <c r="Q8" i="1"/>
  <c r="P8" i="1"/>
  <c r="O8" i="1"/>
  <c r="N8" i="1"/>
  <c r="M8" i="1"/>
  <c r="L8" i="1"/>
  <c r="Q7" i="1"/>
  <c r="P7" i="1"/>
  <c r="O7" i="1"/>
  <c r="N7" i="1"/>
  <c r="M7" i="1"/>
  <c r="L7" i="1"/>
  <c r="Q6" i="1"/>
  <c r="P6" i="1"/>
  <c r="O6" i="1"/>
  <c r="N6" i="1"/>
  <c r="M6" i="1"/>
  <c r="L6" i="1"/>
  <c r="Q5" i="1"/>
  <c r="P5" i="1"/>
  <c r="O5" i="1"/>
  <c r="N5" i="1"/>
  <c r="M5" i="1"/>
  <c r="L5" i="1"/>
  <c r="Q4" i="1"/>
  <c r="P4" i="1"/>
  <c r="O4" i="1"/>
  <c r="N4" i="1"/>
  <c r="M4" i="1"/>
  <c r="L4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</calcChain>
</file>

<file path=xl/sharedStrings.xml><?xml version="1.0" encoding="utf-8"?>
<sst xmlns="http://schemas.openxmlformats.org/spreadsheetml/2006/main" count="1063" uniqueCount="197">
  <si>
    <t>Home Page</t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</si>
  <si>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</si>
  <si>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</si>
  <si>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</si>
  <si>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</si>
  <si>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</si>
  <si>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</si>
  <si>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</si>
  <si>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</si>
  <si>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First Name</t>
  </si>
  <si>
    <t>Last Name</t>
  </si>
  <si>
    <t>Email</t>
  </si>
  <si>
    <t>Length</t>
  </si>
  <si>
    <t>UPPER</t>
  </si>
  <si>
    <t>LOWER</t>
  </si>
  <si>
    <t>PROPER</t>
  </si>
  <si>
    <t>TRIM</t>
  </si>
  <si>
    <t>Total Salary</t>
  </si>
  <si>
    <t>Average Salary</t>
  </si>
  <si>
    <t>COUNTA</t>
  </si>
  <si>
    <t>SUMIF</t>
  </si>
  <si>
    <t>AVERAGEIF</t>
  </si>
  <si>
    <t>SUMIFS</t>
  </si>
  <si>
    <t>AVERAGEIFS</t>
  </si>
  <si>
    <t>COUNTIFS</t>
  </si>
  <si>
    <t>MAXIFS</t>
  </si>
  <si>
    <t>E001</t>
  </si>
  <si>
    <t>Sade Bassey</t>
  </si>
  <si>
    <t>IT</t>
  </si>
  <si>
    <t>System Admin</t>
  </si>
  <si>
    <t>Female</t>
  </si>
  <si>
    <t>Port Harcourt</t>
  </si>
  <si>
    <t>Sade</t>
  </si>
  <si>
    <t>Bassey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</si>
  <si>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</si>
  <si>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</si>
  <si>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</si>
  <si>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</si>
  <si>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</si>
  <si>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</si>
  <si>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</si>
  <si>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</si>
  <si>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Faith</t>
  </si>
  <si>
    <t>Udo</t>
  </si>
  <si>
    <t>E004</t>
  </si>
  <si>
    <t>Finance</t>
  </si>
  <si>
    <t>Sales Executive</t>
  </si>
  <si>
    <t>Kano</t>
  </si>
  <si>
    <t>E005</t>
  </si>
  <si>
    <t>Ibrahim Musa</t>
  </si>
  <si>
    <t>Lagos</t>
  </si>
  <si>
    <t>Ibrahim</t>
  </si>
  <si>
    <t>Musa</t>
  </si>
  <si>
    <t>E006</t>
  </si>
  <si>
    <t>Tunde Salisu</t>
  </si>
  <si>
    <t>Auditor</t>
  </si>
  <si>
    <t>Tunde</t>
  </si>
  <si>
    <t>Salisu</t>
  </si>
  <si>
    <t>E007</t>
  </si>
  <si>
    <t>James Obi</t>
  </si>
  <si>
    <t>James</t>
  </si>
  <si>
    <t>Obi</t>
  </si>
  <si>
    <t>E008</t>
  </si>
  <si>
    <t>Abuja</t>
  </si>
  <si>
    <t>E009</t>
  </si>
  <si>
    <t>HR Manager</t>
  </si>
  <si>
    <t>E010</t>
  </si>
  <si>
    <t>Tope Ade</t>
  </si>
  <si>
    <t>HR</t>
  </si>
  <si>
    <t>Tope</t>
  </si>
  <si>
    <t>Ade</t>
  </si>
  <si>
    <t>E011</t>
  </si>
  <si>
    <t>Sales Manager</t>
  </si>
  <si>
    <t>E012</t>
  </si>
  <si>
    <t>Chika Umeh</t>
  </si>
  <si>
    <t>Software Engineer</t>
  </si>
  <si>
    <t>Chika</t>
  </si>
  <si>
    <t>Umeh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</si>
  <si>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</si>
  <si>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</si>
  <si>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</si>
  <si>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</si>
  <si>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</si>
  <si>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</si>
  <si>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</si>
  <si>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</si>
  <si>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</si>
  <si>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Maria</t>
  </si>
  <si>
    <t>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</si>
  <si>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</si>
  <si>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</si>
  <si>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</si>
  <si>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</si>
  <si>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</si>
  <si>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</si>
  <si>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</si>
  <si>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</si>
  <si>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</si>
  <si>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Ngozi</t>
  </si>
  <si>
    <t>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</si>
  <si>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</si>
  <si>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</si>
  <si>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</si>
  <si>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</si>
  <si>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</si>
  <si>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</si>
  <si>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</si>
  <si>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</si>
  <si>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</si>
  <si>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</si>
  <si>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</si>
  <si>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</si>
  <si>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</si>
  <si>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</si>
  <si>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</si>
  <si>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</si>
  <si>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</si>
  <si>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</si>
  <si>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</si>
  <si>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</si>
  <si>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</si>
  <si>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</si>
  <si>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</si>
  <si>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</si>
  <si>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Emeka</t>
  </si>
  <si>
    <t>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</si>
  <si>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</si>
  <si>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</si>
  <si>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</si>
  <si>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</si>
  <si>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</si>
  <si>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</si>
  <si>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</si>
  <si>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</si>
  <si>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</si>
  <si>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</si>
  <si>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</si>
  <si>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</si>
  <si>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</si>
  <si>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</si>
  <si>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</si>
  <si>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</si>
  <si>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</si>
  <si>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</si>
  <si>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</si>
  <si>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</si>
  <si>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</si>
  <si>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</si>
  <si>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</si>
  <si>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</si>
  <si>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</si>
  <si>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</si>
  <si>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</si>
  <si>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</si>
  <si>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</si>
  <si>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</si>
  <si>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</si>
  <si>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</si>
  <si>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</si>
  <si>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</si>
  <si>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</si>
  <si>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</si>
  <si>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</si>
  <si>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</si>
  <si>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</si>
  <si>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</si>
  <si>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</si>
  <si>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</si>
  <si>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</si>
  <si>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</si>
  <si>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</si>
  <si>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</si>
  <si>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</si>
  <si>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</si>
  <si>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</si>
  <si>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</si>
  <si>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</si>
  <si>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</si>
  <si>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EMPLOYEE DASHBOARD</t>
  </si>
  <si>
    <t>Row Labels</t>
  </si>
  <si>
    <t>Sum of Salary</t>
  </si>
  <si>
    <t>Grand Total</t>
  </si>
  <si>
    <t>Count of Department</t>
  </si>
  <si>
    <t>Sum of Experience (Years)</t>
  </si>
  <si>
    <t>JOB TITLE</t>
  </si>
  <si>
    <t>Count of City</t>
  </si>
  <si>
    <t>Count of Gender</t>
  </si>
  <si>
    <t>DEPARTMENT</t>
  </si>
  <si>
    <t>(blank)</t>
  </si>
  <si>
    <t>GENDER</t>
  </si>
  <si>
    <t>SPECIAL</t>
  </si>
  <si>
    <t>Count of Employee ID</t>
  </si>
  <si>
    <t>Count of Job Title</t>
  </si>
  <si>
    <t>Count of Email</t>
  </si>
  <si>
    <t>COHORT: HAJIME</t>
  </si>
  <si>
    <t>NAME: ADEBOWALE SULAIMON ADEYINKA</t>
  </si>
  <si>
    <t>COURSE: 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</si>
</sst>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₦-469]\ #,##0.00;\-[$₦-469]\ #,##0.00"/>
    <numFmt numFmtId="165" formatCode="[$₦-468]\ #,##0.00"/>
    <numFmt numFmtId="166" formatCode="[$₦-470]#,##0.00"/>
    <numFmt numFmtId="167" formatCode="[$₦-466]\ #,##0.00"/>
    <numFmt numFmtId="168" formatCode="[$₦-466]\ #,##0;\-[$₦-466]\ #,##0"/>
    <numFmt numFmtId="169" formatCode="[$₦-471]\ #,##0;\-[$₦-471]\ #,##0"/>
    <numFmt numFmtId="170" formatCode="_(* #,##0_);_(* \(#,##0\);_(* &quot;-&quot;??_);_(@_)"/>
  </numFmts>
  <fonts count="14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theme="10"/>
      <name val="Calibri"/>
    </font>
    <font>
      <sz val="11"/>
      <name val="Calibri"/>
    </font>
    <font>
      <b/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26"/>
      <color rgb="FF800080"/>
      <name val="Calibri"/>
      <family val="2"/>
    </font>
    <font>
      <b/>
      <sz val="28"/>
      <color rgb="FF800080"/>
      <name val="Calibri"/>
      <family val="2"/>
    </font>
    <font>
      <b/>
      <sz val="22"/>
      <color rgb="FF800080"/>
      <name val="Calibri"/>
      <family val="2"/>
    </font>
    <font>
      <b/>
      <sz val="14"/>
      <color theme="0"/>
      <name val="Calibri"/>
      <family val="2"/>
    </font>
    <font>
      <b/>
      <sz val="14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3">
      <alignment vertical="center"/>
    </xf>
    <xf numFmtId="164" fontId="0" fillId="0" borderId="0" xfId="2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164" fontId="4" fillId="0" borderId="2" xfId="2" applyNumberFormat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vertical="top"/>
    </xf>
    <xf numFmtId="0" fontId="0" fillId="2" borderId="6" xfId="0" applyFill="1" applyBorder="1">
      <alignment vertical="center"/>
    </xf>
    <xf numFmtId="0" fontId="0" fillId="0" borderId="4" xfId="0" applyBorder="1">
      <alignment vertical="center"/>
    </xf>
    <xf numFmtId="164" fontId="0" fillId="0" borderId="4" xfId="2" applyNumberFormat="1" applyFont="1" applyBorder="1" applyAlignment="1">
      <alignment vertical="center"/>
    </xf>
    <xf numFmtId="0" fontId="0" fillId="0" borderId="7" xfId="0" applyBorder="1">
      <alignment vertical="center"/>
    </xf>
    <xf numFmtId="0" fontId="0" fillId="0" borderId="4" xfId="0" quotePrefix="1" applyBorder="1">
      <alignment vertical="center"/>
    </xf>
    <xf numFmtId="164" fontId="6" fillId="2" borderId="6" xfId="0" applyNumberFormat="1" applyFont="1" applyFill="1" applyBorder="1">
      <alignment vertical="center"/>
    </xf>
    <xf numFmtId="164" fontId="6" fillId="2" borderId="4" xfId="0" applyNumberFormat="1" applyFont="1" applyFill="1" applyBorder="1">
      <alignment vertical="center"/>
    </xf>
    <xf numFmtId="0" fontId="6" fillId="2" borderId="4" xfId="0" applyFont="1" applyFill="1" applyBorder="1">
      <alignment vertical="center"/>
    </xf>
    <xf numFmtId="165" fontId="6" fillId="2" borderId="4" xfId="0" applyNumberFormat="1" applyFont="1" applyFill="1" applyBorder="1">
      <alignment vertical="center"/>
    </xf>
    <xf numFmtId="166" fontId="6" fillId="2" borderId="4" xfId="0" applyNumberFormat="1" applyFont="1" applyFill="1" applyBorder="1">
      <alignment vertical="center"/>
    </xf>
    <xf numFmtId="167" fontId="6" fillId="2" borderId="4" xfId="0" applyNumberFormat="1" applyFont="1" applyFill="1" applyBorder="1">
      <alignment vertical="center"/>
    </xf>
    <xf numFmtId="168" fontId="6" fillId="2" borderId="4" xfId="1" applyNumberFormat="1" applyFont="1" applyFill="1" applyBorder="1" applyAlignment="1">
      <alignment vertical="center"/>
    </xf>
    <xf numFmtId="0" fontId="7" fillId="0" borderId="0" xfId="0" applyFont="1">
      <alignment vertical="center"/>
    </xf>
    <xf numFmtId="0" fontId="0" fillId="2" borderId="8" xfId="0" applyFill="1" applyBorder="1">
      <alignment vertical="center"/>
    </xf>
    <xf numFmtId="0" fontId="0" fillId="0" borderId="9" xfId="0" applyBorder="1">
      <alignment vertical="center"/>
    </xf>
    <xf numFmtId="164" fontId="0" fillId="0" borderId="9" xfId="2" applyNumberFormat="1" applyFont="1" applyBorder="1" applyAlignment="1">
      <alignment vertical="center"/>
    </xf>
    <xf numFmtId="0" fontId="0" fillId="0" borderId="10" xfId="0" applyBorder="1">
      <alignment vertical="center"/>
    </xf>
    <xf numFmtId="0" fontId="8" fillId="3" borderId="0" xfId="0" applyFont="1" applyFill="1" applyAlignment="1">
      <alignment horizontal="center" vertical="center"/>
    </xf>
    <xf numFmtId="169" fontId="9" fillId="3" borderId="0" xfId="1" applyNumberFormat="1" applyFont="1" applyFill="1" applyBorder="1" applyAlignment="1">
      <alignment horizontal="left" vertical="center" textRotation="135"/>
    </xf>
    <xf numFmtId="0" fontId="0" fillId="3" borderId="0" xfId="0" applyFill="1">
      <alignment vertical="center"/>
    </xf>
    <xf numFmtId="168" fontId="10" fillId="3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170" fontId="0" fillId="0" borderId="0" xfId="0" applyNumberForma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11" fillId="4" borderId="10" xfId="0" applyFont="1" applyFill="1" applyBorder="1" applyAlignment="1">
      <alignment horizontal="left" vertical="top"/>
    </xf>
    <xf numFmtId="0" fontId="11" fillId="4" borderId="12" xfId="0" applyFont="1" applyFill="1" applyBorder="1" applyAlignment="1">
      <alignment horizontal="left" vertical="top"/>
    </xf>
    <xf numFmtId="0" fontId="11" fillId="4" borderId="12" xfId="0" applyFont="1" applyFill="1" applyBorder="1">
      <alignment vertical="center"/>
    </xf>
    <xf numFmtId="0" fontId="11" fillId="4" borderId="8" xfId="0" applyFont="1" applyFill="1" applyBorder="1">
      <alignment vertical="center"/>
    </xf>
    <xf numFmtId="0" fontId="12" fillId="0" borderId="0" xfId="0" applyFont="1">
      <alignment vertical="center"/>
    </xf>
    <xf numFmtId="0" fontId="13" fillId="4" borderId="5" xfId="0" applyFont="1" applyFill="1" applyBorder="1">
      <alignment vertical="center"/>
    </xf>
    <xf numFmtId="0" fontId="13" fillId="4" borderId="0" xfId="0" applyFont="1" applyFill="1">
      <alignment vertical="center"/>
    </xf>
    <xf numFmtId="0" fontId="13" fillId="4" borderId="11" xfId="0" applyFont="1" applyFill="1" applyBorder="1">
      <alignment vertical="center"/>
    </xf>
    <xf numFmtId="0" fontId="11" fillId="4" borderId="5" xfId="0" applyFont="1" applyFill="1" applyBorder="1" applyAlignment="1">
      <alignment horizontal="left" vertical="top"/>
    </xf>
    <xf numFmtId="0" fontId="11" fillId="4" borderId="0" xfId="0" applyFont="1" applyFill="1" applyAlignment="1">
      <alignment horizontal="left" vertical="top"/>
    </xf>
    <xf numFmtId="0" fontId="11" fillId="4" borderId="11" xfId="0" applyFont="1" applyFill="1" applyBorder="1" applyAlignment="1">
      <alignment horizontal="left" vertical="top"/>
    </xf>
    <xf numFmtId="0" fontId="12" fillId="0" borderId="0" xfId="0" applyFont="1" applyAlignment="1">
      <alignment vertical="top"/>
    </xf>
    <xf numFmtId="0" fontId="11" fillId="4" borderId="0" xfId="0" applyFont="1" applyFill="1">
      <alignment vertical="center"/>
    </xf>
    <xf numFmtId="0" fontId="11" fillId="4" borderId="11" xfId="0" applyFont="1" applyFill="1" applyBorder="1">
      <alignment vertical="center"/>
    </xf>
    <xf numFmtId="0" fontId="13" fillId="4" borderId="3" xfId="0" applyFont="1" applyFill="1" applyBorder="1">
      <alignment vertical="center"/>
    </xf>
    <xf numFmtId="0" fontId="13" fillId="4" borderId="13" xfId="0" applyFont="1" applyFill="1" applyBorder="1">
      <alignment vertical="center"/>
    </xf>
    <xf numFmtId="0" fontId="13" fillId="4" borderId="1" xfId="0" applyFont="1" applyFill="1" applyBorder="1">
      <alignment vertic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13">
    <dxf>
      <numFmt numFmtId="170" formatCode="_(* #,##0_);_(* \(#,##0\);_(* &quot;-&quot;??_);_(@_)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[$₦-469]\ #,##0.00;\-[$₦-469]\ #,##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rgbClr val="800080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800080"/>
                </a:solidFill>
              </a:rPr>
              <a:t>Total Salary Earned By Job Title</a:t>
            </a:r>
          </a:p>
        </c:rich>
      </c:tx>
      <c:layout>
        <c:manualLayout>
          <c:xMode val="edge"/>
          <c:yMode val="edge"/>
          <c:x val="0.34765166306210937"/>
          <c:y val="8.2385535141440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rgbClr val="8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800" b="1" i="0" u="none" strike="noStrike" kern="1200" spc="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19402186131658"/>
          <c:y val="9.4673254771286797E-2"/>
          <c:w val="0.75749899928579911"/>
          <c:h val="0.8654268737241178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$₦-466]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800" b="1" i="0" u="none" strike="noStrike" kern="1200" spc="0" baseline="0">
                    <a:solidFill>
                      <a:srgbClr val="800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Recruiter</c:v>
              </c:pt>
              <c:pt idx="1">
                <c:v>Data Analyst</c:v>
              </c:pt>
              <c:pt idx="2">
                <c:v>Software Engineer</c:v>
              </c:pt>
              <c:pt idx="3">
                <c:v>System Admin</c:v>
              </c:pt>
              <c:pt idx="4">
                <c:v>Auditor</c:v>
              </c:pt>
              <c:pt idx="5">
                <c:v>Sales Executive</c:v>
              </c:pt>
              <c:pt idx="6">
                <c:v>Marketing Officer</c:v>
              </c:pt>
              <c:pt idx="7">
                <c:v>Accountant</c:v>
              </c:pt>
              <c:pt idx="8">
                <c:v>Sales Manager</c:v>
              </c:pt>
              <c:pt idx="9">
                <c:v>HR Manager</c:v>
              </c:pt>
            </c:strLit>
          </c:cat>
          <c:val>
            <c:numLit>
              <c:formatCode>General</c:formatCode>
              <c:ptCount val="10"/>
              <c:pt idx="0">
                <c:v>6484320</c:v>
              </c:pt>
              <c:pt idx="1">
                <c:v>4810963</c:v>
              </c:pt>
              <c:pt idx="2">
                <c:v>4293690</c:v>
              </c:pt>
              <c:pt idx="3">
                <c:v>3724259</c:v>
              </c:pt>
              <c:pt idx="4">
                <c:v>3379875</c:v>
              </c:pt>
              <c:pt idx="5">
                <c:v>3050942</c:v>
              </c:pt>
              <c:pt idx="6">
                <c:v>2549941</c:v>
              </c:pt>
              <c:pt idx="7">
                <c:v>2523522</c:v>
              </c:pt>
              <c:pt idx="8">
                <c:v>2512951</c:v>
              </c:pt>
              <c:pt idx="9">
                <c:v>1531917</c:v>
              </c:pt>
            </c:numLit>
          </c:val>
          <c:extLst>
            <c:ext xmlns:c16="http://schemas.microsoft.com/office/drawing/2014/chart" uri="{C3380CC4-5D6E-409C-BE32-E72D297353CC}">
              <c16:uniqueId val="{00000000-4DA8-4C98-B4F6-B4F5700FEB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68183360"/>
        <c:axId val="280282208"/>
      </c:barChart>
      <c:catAx>
        <c:axId val="1368183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800" b="1" i="0" u="none" strike="noStrike" kern="1200" spc="0" baseline="0">
                <a:solidFill>
                  <a:srgbClr val="80008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282208"/>
        <c:crosses val="autoZero"/>
        <c:auto val="1"/>
        <c:lblAlgn val="ctr"/>
        <c:lblOffset val="100"/>
        <c:noMultiLvlLbl val="0"/>
      </c:catAx>
      <c:valAx>
        <c:axId val="2802822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6818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80008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800080"/>
                </a:solidFill>
              </a:rPr>
              <a:t>Total Years of Experience By Job Title</a:t>
            </a:r>
          </a:p>
        </c:rich>
      </c:tx>
      <c:layout>
        <c:manualLayout>
          <c:xMode val="edge"/>
          <c:yMode val="edge"/>
          <c:x val="0.19021439057632986"/>
          <c:y val="3.099607948570196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8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4311973075788314E-2"/>
          <c:y val="0.12902559055118107"/>
          <c:w val="0.97374456687356636"/>
          <c:h val="0.77385498687664045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00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Recruiter</c:v>
              </c:pt>
              <c:pt idx="1">
                <c:v>Software Engineer</c:v>
              </c:pt>
              <c:pt idx="2">
                <c:v>Data Analyst</c:v>
              </c:pt>
              <c:pt idx="3">
                <c:v>Auditor</c:v>
              </c:pt>
              <c:pt idx="4">
                <c:v>Sales Executive</c:v>
              </c:pt>
            </c:strLit>
          </c:cat>
          <c:val>
            <c:numLit>
              <c:formatCode>General</c:formatCode>
              <c:ptCount val="5"/>
              <c:pt idx="0">
                <c:v>91</c:v>
              </c:pt>
              <c:pt idx="1">
                <c:v>87</c:v>
              </c:pt>
              <c:pt idx="2">
                <c:v>67</c:v>
              </c:pt>
              <c:pt idx="3">
                <c:v>61</c:v>
              </c:pt>
              <c:pt idx="4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0-6D89-4C62-9571-36A92A9DF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3337584"/>
        <c:axId val="1913335920"/>
      </c:barChart>
      <c:catAx>
        <c:axId val="191333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80008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335920"/>
        <c:crosses val="autoZero"/>
        <c:auto val="1"/>
        <c:lblAlgn val="ctr"/>
        <c:lblOffset val="100"/>
        <c:noMultiLvlLbl val="0"/>
      </c:catAx>
      <c:valAx>
        <c:axId val="19133359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1333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rgbClr val="800080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rgbClr val="800080"/>
                </a:solidFill>
              </a:rPr>
              <a:t>Proportion</a:t>
            </a:r>
            <a:r>
              <a:rPr lang="en-US" sz="1000" b="1" baseline="0">
                <a:solidFill>
                  <a:srgbClr val="800080"/>
                </a:solidFill>
              </a:rPr>
              <a:t> of </a:t>
            </a:r>
            <a:r>
              <a:rPr lang="en-US" sz="1000" b="1">
                <a:solidFill>
                  <a:srgbClr val="800080"/>
                </a:solidFill>
              </a:rPr>
              <a:t>Gender By Department</a:t>
            </a:r>
          </a:p>
        </c:rich>
      </c:tx>
      <c:layout>
        <c:manualLayout>
          <c:xMode val="edge"/>
          <c:yMode val="edge"/>
          <c:x val="0.19249144607427537"/>
          <c:y val="3.30152235411209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rgbClr val="8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952676850203281E-2"/>
              <c:y val="-0.106481481481481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022487023597554"/>
              <c:y val="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520725196646425E-2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806511196819109"/>
              <c:y val="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544386771544778E-2"/>
              <c:y val="-0.129629629629629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952676850203281E-2"/>
              <c:y val="-0.106481481481481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022487023597554"/>
              <c:y val="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520725196646425E-2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806511196819109"/>
              <c:y val="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544386771544778E-2"/>
              <c:y val="-0.129629629629629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952676850203281E-2"/>
              <c:y val="-0.1064814814814815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022487023597554"/>
              <c:y val="1.851851851851851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520725196646425E-2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806511196819109"/>
              <c:y val="4.629629629629629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544386771544778E-2"/>
              <c:y val="-0.1296296296296296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028881948224231"/>
          <c:y val="0.10988685831959726"/>
          <c:w val="0.7168781095817961"/>
          <c:h val="0.85176848322003229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24-4E4D-907B-4C9A779FC500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24-4E4D-907B-4C9A779FC500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24-4E4D-907B-4C9A779FC500}"/>
              </c:ext>
            </c:extLst>
          </c:dPt>
          <c:dPt>
            <c:idx val="3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24-4E4D-907B-4C9A779FC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624-4E4D-907B-4C9A779FC500}"/>
              </c:ext>
            </c:extLst>
          </c:dPt>
          <c:dLbls>
            <c:dLbl>
              <c:idx val="0"/>
              <c:layout>
                <c:manualLayout>
                  <c:x val="7.7952676850203281E-2"/>
                  <c:y val="-0.1064814814814815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24-4E4D-907B-4C9A779FC500}"/>
                </c:ext>
              </c:extLst>
            </c:dLbl>
            <c:dLbl>
              <c:idx val="1"/>
              <c:layout>
                <c:manualLayout>
                  <c:x val="0.10022487023597554"/>
                  <c:y val="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24-4E4D-907B-4C9A779FC500}"/>
                </c:ext>
              </c:extLst>
            </c:dLbl>
            <c:dLbl>
              <c:idx val="2"/>
              <c:layout>
                <c:manualLayout>
                  <c:x val="8.3520725196646425E-2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24-4E4D-907B-4C9A779FC500}"/>
                </c:ext>
              </c:extLst>
            </c:dLbl>
            <c:dLbl>
              <c:idx val="3"/>
              <c:layout>
                <c:manualLayout>
                  <c:x val="-0.12806511196819109"/>
                  <c:y val="4.629629629629629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24-4E4D-907B-4C9A779FC500}"/>
                </c:ext>
              </c:extLst>
            </c:dLbl>
            <c:dLbl>
              <c:idx val="4"/>
              <c:layout>
                <c:manualLayout>
                  <c:x val="-4.4544386771544778E-2"/>
                  <c:y val="-0.129629629629629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24-4E4D-907B-4C9A779FC50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rgbClr val="800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5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Marketing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15</c:v>
              </c:pt>
              <c:pt idx="1">
                <c:v>20</c:v>
              </c:pt>
              <c:pt idx="2">
                <c:v>30</c:v>
              </c:pt>
              <c:pt idx="3">
                <c:v>17</c:v>
              </c:pt>
              <c:pt idx="4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A-5624-4E4D-907B-4C9A779FC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80008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800080"/>
                </a:solidFill>
              </a:rPr>
              <a:t>Percentage of Salary Earned By Names</a:t>
            </a:r>
          </a:p>
        </c:rich>
      </c:tx>
      <c:layout>
        <c:manualLayout>
          <c:xMode val="edge"/>
          <c:yMode val="edge"/>
          <c:x val="0.13056165977942644"/>
          <c:y val="3.60910752413708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8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152511923744477"/>
          <c:y val="0.11891768737241178"/>
          <c:w val="0.75681977330774541"/>
          <c:h val="0.85708552055993004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Tope Ade</c:v>
              </c:pt>
              <c:pt idx="1">
                <c:v>Maria Okafor</c:v>
              </c:pt>
              <c:pt idx="2">
                <c:v>Emeka John</c:v>
              </c:pt>
              <c:pt idx="3">
                <c:v>Ngozi Bello</c:v>
              </c:pt>
              <c:pt idx="4">
                <c:v>Tunde Salisu</c:v>
              </c:pt>
              <c:pt idx="5">
                <c:v>Sade Bassey</c:v>
              </c:pt>
              <c:pt idx="6">
                <c:v>James Obi</c:v>
              </c:pt>
              <c:pt idx="7">
                <c:v>Ibrahim Musa</c:v>
              </c:pt>
              <c:pt idx="8">
                <c:v>Chika Umeh</c:v>
              </c:pt>
              <c:pt idx="9">
                <c:v>Faith Udo</c:v>
              </c:pt>
            </c:strLit>
          </c:cat>
          <c:val>
            <c:numLit>
              <c:formatCode>General</c:formatCode>
              <c:ptCount val="10"/>
              <c:pt idx="0">
                <c:v>1330538</c:v>
              </c:pt>
              <c:pt idx="1">
                <c:v>1565613</c:v>
              </c:pt>
              <c:pt idx="2">
                <c:v>1643429</c:v>
              </c:pt>
              <c:pt idx="3">
                <c:v>3610572</c:v>
              </c:pt>
              <c:pt idx="4">
                <c:v>3869288</c:v>
              </c:pt>
              <c:pt idx="5">
                <c:v>3946235</c:v>
              </c:pt>
              <c:pt idx="6">
                <c:v>4398364</c:v>
              </c:pt>
              <c:pt idx="7">
                <c:v>4455265</c:v>
              </c:pt>
              <c:pt idx="8">
                <c:v>4604691</c:v>
              </c:pt>
              <c:pt idx="9">
                <c:v>5438385</c:v>
              </c:pt>
            </c:numLit>
          </c:val>
          <c:extLst>
            <c:ext xmlns:c16="http://schemas.microsoft.com/office/drawing/2014/chart" uri="{C3380CC4-5D6E-409C-BE32-E72D297353CC}">
              <c16:uniqueId val="{00000000-42A8-4582-9A35-4A13603B2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08235280"/>
        <c:axId val="808239856"/>
      </c:barChart>
      <c:catAx>
        <c:axId val="808235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239856"/>
        <c:crosses val="autoZero"/>
        <c:auto val="1"/>
        <c:lblAlgn val="ctr"/>
        <c:lblOffset val="100"/>
        <c:noMultiLvlLbl val="0"/>
      </c:catAx>
      <c:valAx>
        <c:axId val="8082398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80823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80008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800080"/>
                </a:solidFill>
              </a:rPr>
              <a:t>Total Salary Earned By Gender</a:t>
            </a:r>
          </a:p>
        </c:rich>
      </c:tx>
      <c:layout>
        <c:manualLayout>
          <c:xMode val="edge"/>
          <c:yMode val="edge"/>
          <c:x val="0.14036127103209498"/>
          <c:y val="8.414536539612405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8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22389362787984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248338436862058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0925337632079971E-17"/>
              <c:y val="-0.248338436862058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2.7777777777777779E-3"/>
              <c:y val="-0.223893627879848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0.359449547973170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0722696121318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2.5462668816039986E-17"/>
              <c:y val="-0.359449547973170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072269612131816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91590159104"/>
              <c:y val="-0.38722714348206472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28077455049"/>
                  <c:h val="0.14027777777777775"/>
                </c:manualLayout>
              </c15:layout>
            </c:ext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0.1551290009910587"/>
              <c:y val="-0.27018974190726158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07053941908715"/>
                  <c:h val="0.14953703703703702"/>
                </c:manualLayout>
              </c15:layout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91590159104"/>
              <c:y val="-0.38722714348206472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28077455049"/>
                  <c:h val="0.14027777777777775"/>
                </c:manualLayout>
              </c15:layout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551290009910587"/>
              <c:y val="-0.27018974190726158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07053941908715"/>
                  <c:h val="0.14953703703703702"/>
                </c:manualLayout>
              </c15:layout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91590159104"/>
              <c:y val="-0.38722714348206472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28077455049"/>
                  <c:h val="0.14027777777777775"/>
                </c:manualLayout>
              </c15:layout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551290009910587"/>
              <c:y val="-0.27018974190726158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07053941908715"/>
                  <c:h val="0.14953703703703702"/>
                </c:manualLayout>
              </c15:layout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91590159104"/>
              <c:y val="-0.38722714348206472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28077455049"/>
                  <c:h val="0.14027777777777775"/>
                </c:manualLayout>
              </c15:layout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551290009910587"/>
              <c:y val="-0.27018974190726158"/>
            </c:manualLayout>
          </c:layout>
          <c:numFmt formatCode="[$₦-470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07053941908715"/>
                  <c:h val="0.14953703703703702"/>
                </c:manualLayout>
              </c15:layout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86986865252"/>
              <c:y val="-0.38722717974605853"/>
            </c:manualLayout>
          </c:layout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18870867345"/>
                  <c:h val="0.14027770524979016"/>
                </c:manualLayout>
              </c15:layout>
            </c:ext>
          </c:extLst>
        </c:dLbl>
      </c:pivotFmt>
      <c:pivotFmt>
        <c:idx val="2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9.0331589136137203E-2"/>
              <c:y val="-0.27018978868255794"/>
            </c:manualLayout>
          </c:layout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9266536312893013"/>
                  <c:h val="0.14953694348644433"/>
                </c:manualLayout>
              </c15:layout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7048186986865252"/>
              <c:y val="-0.38722717974605853"/>
            </c:manualLayout>
          </c:layout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18870867345"/>
                  <c:h val="0.14027770524979016"/>
                </c:manualLayout>
              </c15:layout>
            </c:ext>
          </c:extLst>
        </c:dLbl>
      </c:pivotFmt>
      <c:pivotFmt>
        <c:idx val="29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9.0331589136137203E-2"/>
              <c:y val="-0.27018978868255794"/>
            </c:manualLayout>
          </c:layout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9266536312893013"/>
                  <c:h val="0.14953694348644433"/>
                </c:manualLayout>
              </c15:layout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3.8964053870616924E-2"/>
              <c:y val="-0.40787218694437388"/>
            </c:manualLayout>
          </c:layout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23918870867345"/>
                  <c:h val="0.14027770524979016"/>
                </c:manualLayout>
              </c15:layout>
            </c:ext>
          </c:extLst>
        </c:dLbl>
      </c:pivotFmt>
      <c:pivotFmt>
        <c:idx val="3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0.32180279400558803"/>
            </c:manualLayout>
          </c:layout>
          <c:numFmt formatCode="[$₦-470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9266536312893013"/>
                  <c:h val="0.14953694348644433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9189503363419395E-2"/>
          <c:y val="0.17084765049530096"/>
          <c:w val="0.65407794787952711"/>
          <c:h val="0.77976936753873505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A8-4041-BAE4-8A6A6D455CE0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A8-4041-BAE4-8A6A6D455CE0}"/>
              </c:ext>
            </c:extLst>
          </c:dPt>
          <c:dLbls>
            <c:dLbl>
              <c:idx val="0"/>
              <c:layout>
                <c:manualLayout>
                  <c:x val="-3.8964053870616924E-2"/>
                  <c:y val="-0.40787218694437388"/>
                </c:manualLayout>
              </c:layout>
              <c:numFmt formatCode="[$₦-470]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80008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23918870867345"/>
                      <c:h val="0.140277705249790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FA8-4041-BAE4-8A6A6D455CE0}"/>
                </c:ext>
              </c:extLst>
            </c:dLbl>
            <c:dLbl>
              <c:idx val="1"/>
              <c:layout>
                <c:manualLayout>
                  <c:x val="0"/>
                  <c:y val="-0.32180279400558803"/>
                </c:manualLayout>
              </c:layout>
              <c:numFmt formatCode="[$₦-470]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80008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266536312893013"/>
                      <c:h val="0.149536943486444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FA8-4041-BAE4-8A6A6D455CE0}"/>
                </c:ext>
              </c:extLst>
            </c:dLbl>
            <c:numFmt formatCode="[$₦-470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800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19213348</c:v>
              </c:pt>
              <c:pt idx="1">
                <c:v>15649032</c:v>
              </c:pt>
            </c:numLit>
          </c:val>
          <c:extLst>
            <c:ext xmlns:c16="http://schemas.microsoft.com/office/drawing/2014/chart" uri="{C3380CC4-5D6E-409C-BE32-E72D297353CC}">
              <c16:uniqueId val="{00000004-7FA8-4041-BAE4-8A6A6D455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8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80008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800080"/>
                </a:solidFill>
              </a:rPr>
              <a:t>Total Salary Earned By City</a:t>
            </a:r>
          </a:p>
        </c:rich>
      </c:tx>
      <c:layout>
        <c:manualLayout>
          <c:xMode val="edge"/>
          <c:yMode val="edge"/>
          <c:x val="0.27267186686481537"/>
          <c:y val="1.3399842153988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8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800" b="1" i="0" u="none" strike="noStrike" kern="1200" spc="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8.410783551686252E-3"/>
              <c:y val="-1.6975112544026657E-16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800" b="1" i="0" u="none" strike="noStrike" kern="1200" spc="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8.410783551686252E-3"/>
              <c:y val="-8.4875562720133283E-17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800" b="1" i="0" u="none" strike="noStrike" kern="1200" spc="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1.1214378068915003E-2"/>
              <c:y val="-8.4875562720133283E-17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800" b="1" i="0" u="none" strike="noStrike" kern="1200" spc="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002060"/>
            </a:solidFill>
          </a:ln>
          <a:effectLst/>
        </c:spPr>
        <c:dLbl>
          <c:idx val="0"/>
          <c:layout>
            <c:manualLayout>
              <c:x val="-1.1214378068915003E-2"/>
              <c:y val="0"/>
            </c:manualLayout>
          </c:layout>
          <c:numFmt formatCode="[$₦-466]\ 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800" b="1" i="0" u="none" strike="noStrike" kern="1200" spc="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883845996185013"/>
          <c:y val="0.15453357732757092"/>
          <c:w val="0.85010151440462567"/>
          <c:h val="0.8422787255759697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rgbClr val="00206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C7-4606-A0B8-718D4ACCA05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C7-4606-A0B8-718D4ACCA05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C7-4606-A0B8-718D4ACCA05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C7-4606-A0B8-718D4ACCA05B}"/>
              </c:ext>
            </c:extLst>
          </c:dPt>
          <c:dLbls>
            <c:dLbl>
              <c:idx val="0"/>
              <c:layout>
                <c:manualLayout>
                  <c:x val="-8.410783551686252E-3"/>
                  <c:y val="-1.6975112544026657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C7-4606-A0B8-718D4ACCA05B}"/>
                </c:ext>
              </c:extLst>
            </c:dLbl>
            <c:dLbl>
              <c:idx val="1"/>
              <c:layout>
                <c:manualLayout>
                  <c:x val="-8.410783551686252E-3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C7-4606-A0B8-718D4ACCA05B}"/>
                </c:ext>
              </c:extLst>
            </c:dLbl>
            <c:dLbl>
              <c:idx val="2"/>
              <c:layout>
                <c:manualLayout>
                  <c:x val="-1.1214378068915003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C7-4606-A0B8-718D4ACCA05B}"/>
                </c:ext>
              </c:extLst>
            </c:dLbl>
            <c:dLbl>
              <c:idx val="3"/>
              <c:layout>
                <c:manualLayout>
                  <c:x val="-1.121437806891500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6C7-4606-A0B8-718D4ACCA05B}"/>
                </c:ext>
              </c:extLst>
            </c:dLbl>
            <c:numFmt formatCode="[$₦-466]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800" b="1" i="0" u="none" strike="noStrike" kern="1200" spc="0" baseline="0">
                    <a:solidFill>
                      <a:srgbClr val="800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Abuja</c:v>
              </c:pt>
              <c:pt idx="1">
                <c:v>Port Harcourt</c:v>
              </c:pt>
              <c:pt idx="2">
                <c:v>Kano</c:v>
              </c:pt>
              <c:pt idx="3">
                <c:v>Lagos</c:v>
              </c:pt>
              <c:pt idx="4">
                <c:v>Ibadan</c:v>
              </c:pt>
            </c:strLit>
          </c:cat>
          <c:val>
            <c:numLit>
              <c:formatCode>General</c:formatCode>
              <c:ptCount val="5"/>
              <c:pt idx="0">
                <c:v>4576232</c:v>
              </c:pt>
              <c:pt idx="1">
                <c:v>6601501</c:v>
              </c:pt>
              <c:pt idx="2">
                <c:v>7132852</c:v>
              </c:pt>
              <c:pt idx="3">
                <c:v>8170441</c:v>
              </c:pt>
              <c:pt idx="4">
                <c:v>8381354</c:v>
              </c:pt>
            </c:numLit>
          </c:val>
          <c:extLst>
            <c:ext xmlns:c16="http://schemas.microsoft.com/office/drawing/2014/chart" uri="{C3380CC4-5D6E-409C-BE32-E72D297353CC}">
              <c16:uniqueId val="{00000008-B6C7-4606-A0B8-718D4ACCA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7488960"/>
        <c:axId val="1897495200"/>
      </c:barChart>
      <c:catAx>
        <c:axId val="189748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80008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95200"/>
        <c:crosses val="autoZero"/>
        <c:auto val="1"/>
        <c:lblAlgn val="ctr"/>
        <c:lblOffset val="100"/>
        <c:noMultiLvlLbl val="0"/>
      </c:catAx>
      <c:valAx>
        <c:axId val="18974952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9748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80008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800080"/>
                </a:solidFill>
              </a:rPr>
              <a:t>Gender</a:t>
            </a:r>
            <a:r>
              <a:rPr lang="en-US" sz="1200" b="1" baseline="0">
                <a:solidFill>
                  <a:srgbClr val="800080"/>
                </a:solidFill>
              </a:rPr>
              <a:t> By Job Title</a:t>
            </a:r>
            <a:endParaRPr lang="en-US" sz="1200" b="1">
              <a:solidFill>
                <a:srgbClr val="800080"/>
              </a:solidFill>
            </a:endParaRPr>
          </a:p>
        </c:rich>
      </c:tx>
      <c:layout>
        <c:manualLayout>
          <c:xMode val="edge"/>
          <c:yMode val="edge"/>
          <c:x val="0.34206910430269838"/>
          <c:y val="3.6089238845144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80008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80008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490261581823951E-2"/>
          <c:y val="9.6131892071313299E-2"/>
          <c:w val="0.90109832234401166"/>
          <c:h val="0.5873510647125788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80008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Recruiter</c:v>
              </c:pt>
              <c:pt idx="1">
                <c:v>Data Analyst</c:v>
              </c:pt>
              <c:pt idx="2">
                <c:v>Software Engineer</c:v>
              </c:pt>
              <c:pt idx="3">
                <c:v>System Admin</c:v>
              </c:pt>
              <c:pt idx="4">
                <c:v>Auditor</c:v>
              </c:pt>
              <c:pt idx="5">
                <c:v>Sales Executive</c:v>
              </c:pt>
              <c:pt idx="6">
                <c:v>Marketing Officer</c:v>
              </c:pt>
              <c:pt idx="7">
                <c:v>Sales Manager</c:v>
              </c:pt>
              <c:pt idx="8">
                <c:v>Accountant</c:v>
              </c:pt>
              <c:pt idx="9">
                <c:v>HR Manager</c:v>
              </c:pt>
            </c:strLit>
          </c:cat>
          <c:val>
            <c:numLit>
              <c:formatCode>General</c:formatCode>
              <c:ptCount val="10"/>
              <c:pt idx="0">
                <c:v>17</c:v>
              </c:pt>
              <c:pt idx="1">
                <c:v>14</c:v>
              </c:pt>
              <c:pt idx="2">
                <c:v>12</c:v>
              </c:pt>
              <c:pt idx="3">
                <c:v>11</c:v>
              </c:pt>
              <c:pt idx="4">
                <c:v>10</c:v>
              </c:pt>
              <c:pt idx="5">
                <c:v>9</c:v>
              </c:pt>
              <c:pt idx="6">
                <c:v>8</c:v>
              </c:pt>
              <c:pt idx="7">
                <c:v>7</c:v>
              </c:pt>
              <c:pt idx="8">
                <c:v>7</c:v>
              </c:pt>
              <c:pt idx="9">
                <c:v>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2EB-4359-8681-B3DFFF613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3376272"/>
        <c:axId val="1913369616"/>
      </c:lineChart>
      <c:catAx>
        <c:axId val="191337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rgbClr val="80008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369616"/>
        <c:crosses val="autoZero"/>
        <c:auto val="1"/>
        <c:lblAlgn val="ctr"/>
        <c:lblOffset val="100"/>
        <c:noMultiLvlLbl val="0"/>
      </c:catAx>
      <c:valAx>
        <c:axId val="19133696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13376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7/06/relationships/model3d" Target="../media/model3d1.glb"/><Relationship Id="rId13" Type="http://schemas.openxmlformats.org/officeDocument/2006/relationships/hyperlink" Target="https://stock.adobe.com/video/3-person-icons-with-a-small-cash-symbol-in-the-right-corner-bsalariesl-written-underneath-blue-background-and-pink-screen-background-income-and-salary-themed-animation-earning-money-in-a-job/933297520" TargetMode="Externa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4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3.png"/><Relationship Id="rId5" Type="http://schemas.openxmlformats.org/officeDocument/2006/relationships/chart" Target="../charts/chart5.xml"/><Relationship Id="rId10" Type="http://schemas.microsoft.com/office/2017/06/relationships/model3d" Target="../media/model3d2.glb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11206</xdr:colOff>
      <xdr:row>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1BACE5-42F0-4A31-8236-EFA716208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526056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591344</xdr:colOff>
      <xdr:row>3</xdr:row>
      <xdr:rowOff>0</xdr:rowOff>
    </xdr:from>
    <xdr:to>
      <xdr:col>14</xdr:col>
      <xdr:colOff>182562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D1FAA1-AE67-4615-9915-E25FEC14F3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572723</xdr:colOff>
      <xdr:row>18</xdr:row>
      <xdr:rowOff>7327</xdr:rowOff>
    </xdr:from>
    <xdr:to>
      <xdr:col>11</xdr:col>
      <xdr:colOff>434905</xdr:colOff>
      <xdr:row>30</xdr:row>
      <xdr:rowOff>185964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FAFD6F-A0B4-43CD-808F-BCF6B8550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502766</xdr:colOff>
      <xdr:row>18</xdr:row>
      <xdr:rowOff>7326</xdr:rowOff>
    </xdr:from>
    <xdr:to>
      <xdr:col>16</xdr:col>
      <xdr:colOff>131362</xdr:colOff>
      <xdr:row>30</xdr:row>
      <xdr:rowOff>174625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D745A2-EA8B-4F9B-9C76-A154A3F76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24016</xdr:colOff>
      <xdr:row>3</xdr:row>
      <xdr:rowOff>21377</xdr:rowOff>
    </xdr:from>
    <xdr:to>
      <xdr:col>7</xdr:col>
      <xdr:colOff>508001</xdr:colOff>
      <xdr:row>15</xdr:row>
      <xdr:rowOff>167914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00383D-BF89-45D1-AD6E-A720B62DA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26080</xdr:colOff>
      <xdr:row>18</xdr:row>
      <xdr:rowOff>7936</xdr:rowOff>
    </xdr:from>
    <xdr:to>
      <xdr:col>6</xdr:col>
      <xdr:colOff>510267</xdr:colOff>
      <xdr:row>30</xdr:row>
      <xdr:rowOff>182561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7FCD09-093B-4CF3-96C4-147060902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285750</xdr:colOff>
      <xdr:row>3</xdr:row>
      <xdr:rowOff>7937</xdr:rowOff>
    </xdr:from>
    <xdr:to>
      <xdr:col>20</xdr:col>
      <xdr:colOff>341312</xdr:colOff>
      <xdr:row>15</xdr:row>
      <xdr:rowOff>182563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E31F1F-D60D-47AE-A67D-0D64D6408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197828</xdr:colOff>
      <xdr:row>18</xdr:row>
      <xdr:rowOff>7327</xdr:rowOff>
    </xdr:from>
    <xdr:to>
      <xdr:col>20</xdr:col>
      <xdr:colOff>644769</xdr:colOff>
      <xdr:row>30</xdr:row>
      <xdr:rowOff>175846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8D8E6E-7917-4795-B30C-61D02FD39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545902</xdr:colOff>
      <xdr:row>18</xdr:row>
      <xdr:rowOff>162154</xdr:rowOff>
    </xdr:from>
    <xdr:to>
      <xdr:col>0</xdr:col>
      <xdr:colOff>457200</xdr:colOff>
      <xdr:row>22</xdr:row>
      <xdr:rowOff>73682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9" name="3D Model 8" descr="Male icon">
              <a:extLst>
                <a:ext uri="{FF2B5EF4-FFF2-40B4-BE49-F238E27FC236}">
                  <a16:creationId xmlns:a16="http://schemas.microsoft.com/office/drawing/2014/main" id="{FE517A11-F063-47E5-8F7F-3C3E8288393B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8">
                <am3d:spPr>
                  <a:xfrm>
                    <a:off x="0" y="0"/>
                    <a:ext cx="0" cy="673528"/>
                  </a:xfrm>
                  <a:prstGeom prst="rect">
                    <a:avLst/>
                  </a:prstGeom>
                </am3d:spPr>
                <am3d:camera>
                  <am3d:pos x="0" y="0" z="50316661"/>
                  <am3d:up dx="0" dy="36000000" dz="0"/>
                  <am3d:lookAt x="0" y="0" z="0"/>
                  <am3d:perspective fov="2700000"/>
                </am3d:camera>
                <am3d:trans>
                  <am3d:meterPerModelUnit n="3029133" d="1000000"/>
                  <am3d:preTrans dx="0" dy="-18000000" dz="2458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/>
                </am3d:raster>
                <am3d:objViewport viewportSz="0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9" name="3D Model 8" descr="Male icon">
              <a:extLst>
                <a:ext uri="{FF2B5EF4-FFF2-40B4-BE49-F238E27FC236}">
                  <a16:creationId xmlns:a16="http://schemas.microsoft.com/office/drawing/2014/main" id="{FE517A11-F063-47E5-8F7F-3C3E8288393B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/>
            <a:stretch>
              <a:fillRect/>
            </a:stretch>
          </xdr:blipFill>
          <xdr:spPr>
            <a:xfrm>
              <a:off x="545902" y="3591154"/>
              <a:ext cx="0" cy="673528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0</xdr:colOff>
      <xdr:row>18</xdr:row>
      <xdr:rowOff>63325</xdr:rowOff>
    </xdr:from>
    <xdr:to>
      <xdr:col>0</xdr:col>
      <xdr:colOff>619125</xdr:colOff>
      <xdr:row>22</xdr:row>
      <xdr:rowOff>138141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10" name="3D Model 9" descr="Male icon">
              <a:extLst>
                <a:ext uri="{FF2B5EF4-FFF2-40B4-BE49-F238E27FC236}">
                  <a16:creationId xmlns:a16="http://schemas.microsoft.com/office/drawing/2014/main" id="{25AC0569-2082-4F37-AF58-ED1E13223316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8">
                <am3d:spPr>
                  <a:xfrm>
                    <a:off x="0" y="0"/>
                    <a:ext cx="619125" cy="836816"/>
                  </a:xfrm>
                  <a:prstGeom prst="rect">
                    <a:avLst/>
                  </a:prstGeom>
                </am3d:spPr>
                <am3d:camera>
                  <am3d:pos x="0" y="0" z="50316661"/>
                  <am3d:up dx="0" dy="36000000" dz="0"/>
                  <am3d:lookAt x="0" y="0" z="0"/>
                  <am3d:perspective fov="2700000"/>
                </am3d:camera>
                <am3d:trans>
                  <am3d:meterPerModelUnit n="3029133" d="1000000"/>
                  <am3d:preTrans dx="0" dy="-18000000" dz="2458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9"/>
                </am3d:raster>
                <am3d:objViewport viewportSz="946002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10" name="3D Model 9" descr="Male icon">
              <a:extLst>
                <a:ext uri="{FF2B5EF4-FFF2-40B4-BE49-F238E27FC236}">
                  <a16:creationId xmlns:a16="http://schemas.microsoft.com/office/drawing/2014/main" id="{25AC0569-2082-4F37-AF58-ED1E13223316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0" y="3492325"/>
              <a:ext cx="619125" cy="836816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29308</xdr:colOff>
      <xdr:row>26</xdr:row>
      <xdr:rowOff>51289</xdr:rowOff>
    </xdr:from>
    <xdr:to>
      <xdr:col>0</xdr:col>
      <xdr:colOff>524598</xdr:colOff>
      <xdr:row>30</xdr:row>
      <xdr:rowOff>153865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11" name="3D Model 10" descr="Female icon">
              <a:extLst>
                <a:ext uri="{FF2B5EF4-FFF2-40B4-BE49-F238E27FC236}">
                  <a16:creationId xmlns:a16="http://schemas.microsoft.com/office/drawing/2014/main" id="{EEB49964-6180-45E4-B941-0215C1512188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0">
                <am3d:spPr>
                  <a:xfrm>
                    <a:off x="0" y="0"/>
                    <a:ext cx="495290" cy="864576"/>
                  </a:xfrm>
                  <a:prstGeom prst="rect">
                    <a:avLst/>
                  </a:prstGeom>
                </am3d:spPr>
                <am3d:camera>
                  <am3d:pos x="0" y="0" z="51935141"/>
                  <am3d:up dx="0" dy="36000000" dz="0"/>
                  <am3d:lookAt x="0" y="0" z="0"/>
                  <am3d:perspective fov="2700000"/>
                </am3d:camera>
                <am3d:trans>
                  <am3d:meterPerModelUnit n="3032664" d="1000000"/>
                  <am3d:preTrans dx="1" dy="-18000000" dz="4030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11"/>
                </am3d:raster>
                <am3d:objViewport viewportSz="1009425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11" name="3D Model 10" descr="Female icon">
              <a:extLst>
                <a:ext uri="{FF2B5EF4-FFF2-40B4-BE49-F238E27FC236}">
                  <a16:creationId xmlns:a16="http://schemas.microsoft.com/office/drawing/2014/main" id="{EEB49964-6180-45E4-B941-0215C1512188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9308" y="5004289"/>
              <a:ext cx="495290" cy="864576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0</xdr:col>
      <xdr:colOff>945174</xdr:colOff>
      <xdr:row>3</xdr:row>
      <xdr:rowOff>20037</xdr:rowOff>
    </xdr:from>
    <xdr:ext cx="1123948" cy="1146886"/>
    <xdr:pic>
      <xdr:nvPicPr>
        <xdr:cNvPr id="12" name="Picture 11">
          <a:extLst>
            <a:ext uri="{FF2B5EF4-FFF2-40B4-BE49-F238E27FC236}">
              <a16:creationId xmlns:a16="http://schemas.microsoft.com/office/drawing/2014/main" id="{690129AA-0F6A-4020-8266-D83B924B4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945174" y="591537"/>
          <a:ext cx="1123948" cy="1146886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S%20Academy/Week%204/Adebowale%20Sulaimon%20Adeyinka_Assignment%20-%20Module%20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TS%20Academy/Week%204/Adebowale%20Sulaimon%20Adeyinka_Assignment%20-%20Module%201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y" refreshedDate="46218.652791435183" createdVersion="7" refreshedVersion="7" minRefreshableVersion="3" recordCount="101" xr:uid="{4C3A3085-2766-4DC4-8F8D-89827EAEAB94}">
  <cacheSource type="worksheet">
    <worksheetSource name="Task_Data3_5" r:id="rId2"/>
  </cacheSource>
  <cacheFields count="9">
    <cacheField name="Employee ID" numFmtId="0">
      <sharedItems containsBlank="1" count="101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s v="E051"/>
        <s v="E052"/>
        <s v="E053"/>
        <s v="E054"/>
        <s v="E055"/>
        <s v="E056"/>
        <s v="E057"/>
        <s v="E058"/>
        <s v="E059"/>
        <s v="E060"/>
        <s v="E061"/>
        <s v="E062"/>
        <s v="E063"/>
        <s v="E064"/>
        <s v="E065"/>
        <s v="E066"/>
        <s v="E067"/>
        <s v="E068"/>
        <s v="E069"/>
        <s v="E070"/>
        <s v="E071"/>
        <s v="E072"/>
        <s v="E073"/>
        <s v="E074"/>
        <s v="E075"/>
        <s v="E076"/>
        <s v="E077"/>
        <s v="E078"/>
        <s v="E079"/>
        <s v="E080"/>
        <s v="E081"/>
        <s v="E082"/>
        <s v="E083"/>
        <s v="E084"/>
        <s v="E085"/>
        <s v="E086"/>
        <s v="E087"/>
        <s v="E088"/>
        <s v="E089"/>
        <s v="E090"/>
        <s v="E091"/>
        <s v="E092"/>
        <s v="E093"/>
        <s v="E094"/>
        <s v="E095"/>
        <s v="E096"/>
        <s v="E097"/>
        <s v="E098"/>
        <s v="E099"/>
        <s v="E100"/>
        <m/>
      </sharedItems>
    </cacheField>
    <cacheField name="Full Name" numFmtId="0">
      <sharedItems containsBlank="1" count="11">
        <s v="Sade Bassey"/>
        <s v="Faith Udo"/>
        <s v="Ibrahim Musa"/>
        <s v="Tunde Salisu"/>
        <s v="James Obi"/>
        <s v="Tope Ade"/>
        <s v="Chika Umeh"/>
        <s v="Maria Okafor"/>
        <s v="Ngozi Bello"/>
        <s v="Emeka John"/>
        <m/>
      </sharedItems>
    </cacheField>
    <cacheField name="Email" numFmtId="0">
      <sharedItems containsBlank="1" count="11">
        <s v="Sade.Bassey@dame.com"/>
        <s v="Faith.Udo@dame.com"/>
        <s v="Ibrahim.Musa@dame.com"/>
        <s v="Tunde.Salisu@dame.com"/>
        <s v="James.Obi@dame.com"/>
        <s v="Tope.Ade@dame.com"/>
        <s v="Chika.Umeh@dame.com"/>
        <s v="Maria.Okafor@dame.com"/>
        <s v="Ngozi.Bello@dame.com"/>
        <s v="Emeka.John@dame.com"/>
        <m/>
      </sharedItems>
    </cacheField>
    <cacheField name="Department" numFmtId="0">
      <sharedItems containsBlank="1" count="6">
        <s v="IT"/>
        <s v="Marketing"/>
        <s v="Sales"/>
        <s v="Finance"/>
        <s v="HR"/>
        <m/>
      </sharedItems>
    </cacheField>
    <cacheField name="Job Title" numFmtId="0">
      <sharedItems containsBlank="1" count="11">
        <s v="System Admin"/>
        <s v="Recruiter"/>
        <s v="Sales Executive"/>
        <s v="Auditor"/>
        <s v="HR Manager"/>
        <s v="Sales Manager"/>
        <s v="Software Engineer"/>
        <s v="Marketing Officer"/>
        <s v="Accountant"/>
        <s v="Data Analyst"/>
        <m/>
      </sharedItems>
    </cacheField>
    <cacheField name="Gender" numFmtId="0">
      <sharedItems containsBlank="1" count="3">
        <s v="Female"/>
        <s v="Male"/>
        <m/>
      </sharedItems>
    </cacheField>
    <cacheField name="Salary" numFmtId="0">
      <sharedItems containsSemiMixedTypes="0" containsString="0" containsNumber="1" containsInteger="1" minValue="200754" maxValue="34862380" count="101">
        <n v="400712"/>
        <n v="200754"/>
        <n v="457735"/>
        <n v="337091"/>
        <n v="436492"/>
        <n v="404484"/>
        <n v="450806"/>
        <n v="307961"/>
        <n v="246421"/>
        <n v="403684"/>
        <n v="317995"/>
        <n v="242669"/>
        <n v="364238"/>
        <n v="215724"/>
        <n v="301679"/>
        <n v="243689"/>
        <n v="465805"/>
        <n v="414186"/>
        <n v="282557"/>
        <n v="330692"/>
        <n v="334719"/>
        <n v="237212"/>
        <n v="382250"/>
        <n v="422408"/>
        <n v="291740"/>
        <n v="417509"/>
        <n v="450750"/>
        <n v="281642"/>
        <n v="291645"/>
        <n v="309288"/>
        <n v="271687"/>
        <n v="365101"/>
        <n v="472149"/>
        <n v="408551"/>
        <n v="334912"/>
        <n v="311844"/>
        <n v="222804"/>
        <n v="202674"/>
        <n v="481535"/>
        <n v="338509"/>
        <n v="234031"/>
        <n v="265908"/>
        <n v="338554"/>
        <n v="413957"/>
        <n v="485264"/>
        <n v="363350"/>
        <n v="428005"/>
        <n v="326652"/>
        <n v="421377"/>
        <n v="433017"/>
        <n v="353050"/>
        <n v="450941"/>
        <n v="337560"/>
        <n v="325849"/>
        <n v="252488"/>
        <n v="261616"/>
        <n v="296968"/>
        <n v="369656"/>
        <n v="385249"/>
        <n v="485946"/>
        <n v="481575"/>
        <n v="345273"/>
        <n v="201172"/>
        <n v="321800"/>
        <n v="478662"/>
        <n v="447144"/>
        <n v="367942"/>
        <n v="225459"/>
        <n v="334185"/>
        <n v="329104"/>
        <n v="253559"/>
        <n v="203632"/>
        <n v="404012"/>
        <n v="493395"/>
        <n v="372679"/>
        <n v="464770"/>
        <n v="360225"/>
        <n v="422249"/>
        <n v="343548"/>
        <n v="429470"/>
        <n v="228264"/>
        <n v="481733"/>
        <n v="253954"/>
        <n v="338029"/>
        <n v="340723"/>
        <n v="216138"/>
        <n v="490025"/>
        <n v="339580"/>
        <n v="325782"/>
        <n v="397430"/>
        <n v="300847"/>
        <n v="265948"/>
        <n v="341060"/>
        <n v="326977"/>
        <n v="433031"/>
        <n v="421034"/>
        <n v="363199"/>
        <n v="399940"/>
        <n v="231891"/>
        <n v="203199"/>
        <n v="34862380"/>
      </sharedItems>
    </cacheField>
    <cacheField name="Experience (Years)" numFmtId="0">
      <sharedItems containsString="0" containsBlank="1" containsNumber="1" containsInteger="1" minValue="1" maxValue="10" count="11">
        <n v="4"/>
        <n v="10"/>
        <n v="3"/>
        <n v="2"/>
        <n v="5"/>
        <n v="6"/>
        <n v="9"/>
        <n v="7"/>
        <n v="1"/>
        <n v="8"/>
        <m/>
      </sharedItems>
    </cacheField>
    <cacheField name="City" numFmtId="0">
      <sharedItems containsBlank="1" count="6">
        <s v="Port Harcourt"/>
        <s v="Ibadan"/>
        <s v="Kano"/>
        <s v="Lagos"/>
        <s v="Abuj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y" refreshedDate="46218.637048032404" createdVersion="7" refreshedVersion="7" minRefreshableVersion="3" recordCount="101" xr:uid="{EC7649E5-C6EE-4992-A32B-025610FDD12E}">
  <cacheSource type="worksheet">
    <worksheetSource name="Task_Data3_4" r:id="rId2"/>
  </cacheSource>
  <cacheFields count="10">
    <cacheField name="Employee ID" numFmtId="0">
      <sharedItems containsBlank="1"/>
    </cacheField>
    <cacheField name="First Name" numFmtId="0">
      <sharedItems containsBlank="1" count="11">
        <s v="Sade"/>
        <s v="Faith"/>
        <s v="Ibrahim"/>
        <s v="Tunde"/>
        <s v="James"/>
        <s v="Tope"/>
        <s v="Chika"/>
        <s v="Maria"/>
        <s v="Ngozi"/>
        <s v="Emeka"/>
        <m/>
      </sharedItems>
    </cacheField>
    <cacheField name="Last Name" numFmtId="0">
      <sharedItems containsBlank="1" count="11">
        <s v="Bassey"/>
        <s v="Udo"/>
        <s v="Musa"/>
        <s v="Salisu"/>
        <s v="Obi"/>
        <s v="Ade"/>
        <s v="Umeh"/>
        <s v="Okafor"/>
        <s v="Bello"/>
        <s v="John"/>
        <m/>
      </sharedItems>
    </cacheField>
    <cacheField name="Email" numFmtId="0">
      <sharedItems containsBlank="1"/>
    </cacheField>
    <cacheField name="Department" numFmtId="0">
      <sharedItems containsBlank="1" count="6">
        <s v="IT"/>
        <s v="Marketing"/>
        <s v="Sales"/>
        <s v="Finance"/>
        <s v="HR"/>
        <m/>
      </sharedItems>
    </cacheField>
    <cacheField name="Job Title" numFmtId="0">
      <sharedItems containsBlank="1" count="11">
        <s v="System Admin"/>
        <s v="Recruiter"/>
        <s v="Sales Executive"/>
        <s v="Auditor"/>
        <s v="HR Manager"/>
        <s v="Sales Manager"/>
        <s v="Software Engineer"/>
        <s v="Marketing Officer"/>
        <s v="Accountant"/>
        <s v="Data Analyst"/>
        <m/>
      </sharedItems>
    </cacheField>
    <cacheField name="Gender" numFmtId="0">
      <sharedItems containsBlank="1" count="3">
        <s v="Female"/>
        <s v="Male"/>
        <m/>
      </sharedItems>
    </cacheField>
    <cacheField name="Salary" numFmtId="170">
      <sharedItems containsSemiMixedTypes="0" containsString="0" containsNumber="1" containsInteger="1" minValue="200754" maxValue="34862380"/>
    </cacheField>
    <cacheField name="Experience (Years)" numFmtId="0">
      <sharedItems containsString="0" containsBlank="1" containsNumber="1" containsInteger="1" minValue="1" maxValue="10" count="11">
        <n v="4"/>
        <n v="10"/>
        <n v="3"/>
        <n v="2"/>
        <n v="5"/>
        <n v="6"/>
        <n v="9"/>
        <n v="7"/>
        <n v="1"/>
        <n v="8"/>
        <m/>
      </sharedItems>
    </cacheField>
    <cacheField name="City" numFmtId="0">
      <sharedItems containsBlank="1" count="6">
        <s v="Port Harcourt"/>
        <s v="Ibadan"/>
        <s v="Kano"/>
        <s v="Lagos"/>
        <s v="Abuj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</r>
  <r>
    <x v="2"/>
    <x v="1"/>
    <x v="1"/>
    <x v="2"/>
    <x v="1"/>
    <x v="0"/>
    <x v="2"/>
    <x v="2"/>
    <x v="0"/>
  </r>
  <r>
    <x v="3"/>
    <x v="0"/>
    <x v="0"/>
    <x v="3"/>
    <x v="2"/>
    <x v="0"/>
    <x v="3"/>
    <x v="3"/>
    <x v="2"/>
  </r>
  <r>
    <x v="4"/>
    <x v="2"/>
    <x v="2"/>
    <x v="0"/>
    <x v="1"/>
    <x v="1"/>
    <x v="4"/>
    <x v="4"/>
    <x v="3"/>
  </r>
  <r>
    <x v="5"/>
    <x v="3"/>
    <x v="3"/>
    <x v="0"/>
    <x v="3"/>
    <x v="0"/>
    <x v="5"/>
    <x v="1"/>
    <x v="2"/>
  </r>
  <r>
    <x v="6"/>
    <x v="4"/>
    <x v="4"/>
    <x v="0"/>
    <x v="0"/>
    <x v="0"/>
    <x v="6"/>
    <x v="2"/>
    <x v="1"/>
  </r>
  <r>
    <x v="7"/>
    <x v="2"/>
    <x v="2"/>
    <x v="3"/>
    <x v="1"/>
    <x v="0"/>
    <x v="7"/>
    <x v="3"/>
    <x v="4"/>
  </r>
  <r>
    <x v="8"/>
    <x v="1"/>
    <x v="1"/>
    <x v="2"/>
    <x v="4"/>
    <x v="1"/>
    <x v="8"/>
    <x v="5"/>
    <x v="3"/>
  </r>
  <r>
    <x v="9"/>
    <x v="5"/>
    <x v="5"/>
    <x v="4"/>
    <x v="4"/>
    <x v="1"/>
    <x v="9"/>
    <x v="2"/>
    <x v="1"/>
  </r>
  <r>
    <x v="10"/>
    <x v="4"/>
    <x v="4"/>
    <x v="1"/>
    <x v="5"/>
    <x v="0"/>
    <x v="10"/>
    <x v="6"/>
    <x v="3"/>
  </r>
  <r>
    <x v="11"/>
    <x v="6"/>
    <x v="6"/>
    <x v="4"/>
    <x v="6"/>
    <x v="0"/>
    <x v="11"/>
    <x v="5"/>
    <x v="3"/>
  </r>
  <r>
    <x v="12"/>
    <x v="6"/>
    <x v="6"/>
    <x v="4"/>
    <x v="2"/>
    <x v="1"/>
    <x v="12"/>
    <x v="7"/>
    <x v="2"/>
  </r>
  <r>
    <x v="13"/>
    <x v="0"/>
    <x v="0"/>
    <x v="3"/>
    <x v="7"/>
    <x v="0"/>
    <x v="13"/>
    <x v="6"/>
    <x v="4"/>
  </r>
  <r>
    <x v="14"/>
    <x v="6"/>
    <x v="6"/>
    <x v="1"/>
    <x v="6"/>
    <x v="1"/>
    <x v="14"/>
    <x v="1"/>
    <x v="1"/>
  </r>
  <r>
    <x v="15"/>
    <x v="2"/>
    <x v="2"/>
    <x v="0"/>
    <x v="7"/>
    <x v="1"/>
    <x v="15"/>
    <x v="2"/>
    <x v="3"/>
  </r>
  <r>
    <x v="16"/>
    <x v="3"/>
    <x v="3"/>
    <x v="0"/>
    <x v="0"/>
    <x v="0"/>
    <x v="16"/>
    <x v="1"/>
    <x v="1"/>
  </r>
  <r>
    <x v="17"/>
    <x v="6"/>
    <x v="6"/>
    <x v="1"/>
    <x v="1"/>
    <x v="1"/>
    <x v="17"/>
    <x v="7"/>
    <x v="4"/>
  </r>
  <r>
    <x v="18"/>
    <x v="7"/>
    <x v="7"/>
    <x v="4"/>
    <x v="1"/>
    <x v="1"/>
    <x v="18"/>
    <x v="6"/>
    <x v="2"/>
  </r>
  <r>
    <x v="19"/>
    <x v="4"/>
    <x v="4"/>
    <x v="4"/>
    <x v="8"/>
    <x v="0"/>
    <x v="19"/>
    <x v="1"/>
    <x v="3"/>
  </r>
  <r>
    <x v="20"/>
    <x v="6"/>
    <x v="6"/>
    <x v="3"/>
    <x v="2"/>
    <x v="0"/>
    <x v="20"/>
    <x v="0"/>
    <x v="0"/>
  </r>
  <r>
    <x v="21"/>
    <x v="0"/>
    <x v="0"/>
    <x v="2"/>
    <x v="9"/>
    <x v="1"/>
    <x v="21"/>
    <x v="4"/>
    <x v="3"/>
  </r>
  <r>
    <x v="22"/>
    <x v="1"/>
    <x v="1"/>
    <x v="3"/>
    <x v="3"/>
    <x v="1"/>
    <x v="22"/>
    <x v="8"/>
    <x v="3"/>
  </r>
  <r>
    <x v="23"/>
    <x v="5"/>
    <x v="5"/>
    <x v="0"/>
    <x v="6"/>
    <x v="1"/>
    <x v="23"/>
    <x v="6"/>
    <x v="3"/>
  </r>
  <r>
    <x v="24"/>
    <x v="8"/>
    <x v="8"/>
    <x v="4"/>
    <x v="7"/>
    <x v="0"/>
    <x v="24"/>
    <x v="8"/>
    <x v="3"/>
  </r>
  <r>
    <x v="25"/>
    <x v="1"/>
    <x v="1"/>
    <x v="4"/>
    <x v="9"/>
    <x v="1"/>
    <x v="25"/>
    <x v="7"/>
    <x v="4"/>
  </r>
  <r>
    <x v="26"/>
    <x v="1"/>
    <x v="1"/>
    <x v="2"/>
    <x v="1"/>
    <x v="0"/>
    <x v="26"/>
    <x v="0"/>
    <x v="0"/>
  </r>
  <r>
    <x v="27"/>
    <x v="5"/>
    <x v="5"/>
    <x v="4"/>
    <x v="9"/>
    <x v="0"/>
    <x v="27"/>
    <x v="4"/>
    <x v="2"/>
  </r>
  <r>
    <x v="28"/>
    <x v="4"/>
    <x v="4"/>
    <x v="2"/>
    <x v="3"/>
    <x v="1"/>
    <x v="28"/>
    <x v="1"/>
    <x v="0"/>
  </r>
  <r>
    <x v="29"/>
    <x v="2"/>
    <x v="2"/>
    <x v="0"/>
    <x v="3"/>
    <x v="1"/>
    <x v="29"/>
    <x v="7"/>
    <x v="3"/>
  </r>
  <r>
    <x v="30"/>
    <x v="2"/>
    <x v="2"/>
    <x v="4"/>
    <x v="1"/>
    <x v="0"/>
    <x v="30"/>
    <x v="1"/>
    <x v="3"/>
  </r>
  <r>
    <x v="31"/>
    <x v="1"/>
    <x v="1"/>
    <x v="0"/>
    <x v="3"/>
    <x v="0"/>
    <x v="31"/>
    <x v="6"/>
    <x v="2"/>
  </r>
  <r>
    <x v="32"/>
    <x v="8"/>
    <x v="8"/>
    <x v="0"/>
    <x v="9"/>
    <x v="0"/>
    <x v="32"/>
    <x v="7"/>
    <x v="4"/>
  </r>
  <r>
    <x v="33"/>
    <x v="2"/>
    <x v="2"/>
    <x v="2"/>
    <x v="9"/>
    <x v="0"/>
    <x v="33"/>
    <x v="7"/>
    <x v="4"/>
  </r>
  <r>
    <x v="34"/>
    <x v="8"/>
    <x v="8"/>
    <x v="2"/>
    <x v="9"/>
    <x v="1"/>
    <x v="34"/>
    <x v="3"/>
    <x v="4"/>
  </r>
  <r>
    <x v="35"/>
    <x v="6"/>
    <x v="6"/>
    <x v="3"/>
    <x v="2"/>
    <x v="1"/>
    <x v="35"/>
    <x v="9"/>
    <x v="2"/>
  </r>
  <r>
    <x v="36"/>
    <x v="5"/>
    <x v="5"/>
    <x v="1"/>
    <x v="0"/>
    <x v="1"/>
    <x v="36"/>
    <x v="9"/>
    <x v="2"/>
  </r>
  <r>
    <x v="37"/>
    <x v="0"/>
    <x v="0"/>
    <x v="3"/>
    <x v="7"/>
    <x v="0"/>
    <x v="37"/>
    <x v="0"/>
    <x v="0"/>
  </r>
  <r>
    <x v="38"/>
    <x v="0"/>
    <x v="0"/>
    <x v="0"/>
    <x v="6"/>
    <x v="0"/>
    <x v="38"/>
    <x v="1"/>
    <x v="2"/>
  </r>
  <r>
    <x v="39"/>
    <x v="4"/>
    <x v="4"/>
    <x v="3"/>
    <x v="2"/>
    <x v="1"/>
    <x v="39"/>
    <x v="8"/>
    <x v="3"/>
  </r>
  <r>
    <x v="40"/>
    <x v="0"/>
    <x v="0"/>
    <x v="2"/>
    <x v="2"/>
    <x v="0"/>
    <x v="40"/>
    <x v="1"/>
    <x v="1"/>
  </r>
  <r>
    <x v="41"/>
    <x v="1"/>
    <x v="1"/>
    <x v="2"/>
    <x v="3"/>
    <x v="1"/>
    <x v="41"/>
    <x v="7"/>
    <x v="1"/>
  </r>
  <r>
    <x v="42"/>
    <x v="6"/>
    <x v="6"/>
    <x v="0"/>
    <x v="0"/>
    <x v="1"/>
    <x v="42"/>
    <x v="8"/>
    <x v="1"/>
  </r>
  <r>
    <x v="43"/>
    <x v="1"/>
    <x v="1"/>
    <x v="1"/>
    <x v="7"/>
    <x v="1"/>
    <x v="43"/>
    <x v="2"/>
    <x v="3"/>
  </r>
  <r>
    <x v="44"/>
    <x v="0"/>
    <x v="0"/>
    <x v="4"/>
    <x v="0"/>
    <x v="0"/>
    <x v="44"/>
    <x v="8"/>
    <x v="2"/>
  </r>
  <r>
    <x v="45"/>
    <x v="6"/>
    <x v="6"/>
    <x v="2"/>
    <x v="7"/>
    <x v="0"/>
    <x v="45"/>
    <x v="8"/>
    <x v="1"/>
  </r>
  <r>
    <x v="46"/>
    <x v="3"/>
    <x v="3"/>
    <x v="4"/>
    <x v="1"/>
    <x v="0"/>
    <x v="46"/>
    <x v="0"/>
    <x v="2"/>
  </r>
  <r>
    <x v="47"/>
    <x v="9"/>
    <x v="9"/>
    <x v="4"/>
    <x v="3"/>
    <x v="1"/>
    <x v="47"/>
    <x v="5"/>
    <x v="2"/>
  </r>
  <r>
    <x v="48"/>
    <x v="0"/>
    <x v="0"/>
    <x v="4"/>
    <x v="7"/>
    <x v="1"/>
    <x v="48"/>
    <x v="0"/>
    <x v="0"/>
  </r>
  <r>
    <x v="49"/>
    <x v="9"/>
    <x v="9"/>
    <x v="3"/>
    <x v="1"/>
    <x v="0"/>
    <x v="49"/>
    <x v="2"/>
    <x v="1"/>
  </r>
  <r>
    <x v="50"/>
    <x v="4"/>
    <x v="4"/>
    <x v="4"/>
    <x v="6"/>
    <x v="0"/>
    <x v="50"/>
    <x v="7"/>
    <x v="2"/>
  </r>
  <r>
    <x v="51"/>
    <x v="8"/>
    <x v="8"/>
    <x v="0"/>
    <x v="1"/>
    <x v="0"/>
    <x v="51"/>
    <x v="2"/>
    <x v="2"/>
  </r>
  <r>
    <x v="52"/>
    <x v="1"/>
    <x v="1"/>
    <x v="3"/>
    <x v="6"/>
    <x v="0"/>
    <x v="52"/>
    <x v="3"/>
    <x v="1"/>
  </r>
  <r>
    <x v="53"/>
    <x v="0"/>
    <x v="0"/>
    <x v="2"/>
    <x v="9"/>
    <x v="1"/>
    <x v="53"/>
    <x v="3"/>
    <x v="3"/>
  </r>
  <r>
    <x v="54"/>
    <x v="9"/>
    <x v="9"/>
    <x v="1"/>
    <x v="9"/>
    <x v="1"/>
    <x v="54"/>
    <x v="4"/>
    <x v="2"/>
  </r>
  <r>
    <x v="55"/>
    <x v="9"/>
    <x v="9"/>
    <x v="3"/>
    <x v="5"/>
    <x v="1"/>
    <x v="55"/>
    <x v="3"/>
    <x v="1"/>
  </r>
  <r>
    <x v="56"/>
    <x v="4"/>
    <x v="4"/>
    <x v="1"/>
    <x v="5"/>
    <x v="0"/>
    <x v="56"/>
    <x v="0"/>
    <x v="1"/>
  </r>
  <r>
    <x v="57"/>
    <x v="9"/>
    <x v="9"/>
    <x v="0"/>
    <x v="5"/>
    <x v="1"/>
    <x v="57"/>
    <x v="9"/>
    <x v="2"/>
  </r>
  <r>
    <x v="58"/>
    <x v="8"/>
    <x v="8"/>
    <x v="1"/>
    <x v="3"/>
    <x v="0"/>
    <x v="58"/>
    <x v="2"/>
    <x v="1"/>
  </r>
  <r>
    <x v="59"/>
    <x v="1"/>
    <x v="1"/>
    <x v="0"/>
    <x v="9"/>
    <x v="0"/>
    <x v="59"/>
    <x v="0"/>
    <x v="3"/>
  </r>
  <r>
    <x v="60"/>
    <x v="8"/>
    <x v="8"/>
    <x v="3"/>
    <x v="1"/>
    <x v="1"/>
    <x v="60"/>
    <x v="2"/>
    <x v="1"/>
  </r>
  <r>
    <x v="61"/>
    <x v="6"/>
    <x v="6"/>
    <x v="0"/>
    <x v="1"/>
    <x v="1"/>
    <x v="61"/>
    <x v="5"/>
    <x v="1"/>
  </r>
  <r>
    <x v="62"/>
    <x v="7"/>
    <x v="7"/>
    <x v="0"/>
    <x v="4"/>
    <x v="1"/>
    <x v="62"/>
    <x v="9"/>
    <x v="3"/>
  </r>
  <r>
    <x v="63"/>
    <x v="3"/>
    <x v="3"/>
    <x v="1"/>
    <x v="2"/>
    <x v="1"/>
    <x v="63"/>
    <x v="7"/>
    <x v="0"/>
  </r>
  <r>
    <x v="64"/>
    <x v="2"/>
    <x v="2"/>
    <x v="2"/>
    <x v="8"/>
    <x v="1"/>
    <x v="64"/>
    <x v="3"/>
    <x v="3"/>
  </r>
  <r>
    <x v="65"/>
    <x v="4"/>
    <x v="4"/>
    <x v="4"/>
    <x v="8"/>
    <x v="1"/>
    <x v="65"/>
    <x v="1"/>
    <x v="4"/>
  </r>
  <r>
    <x v="66"/>
    <x v="1"/>
    <x v="1"/>
    <x v="3"/>
    <x v="6"/>
    <x v="1"/>
    <x v="66"/>
    <x v="9"/>
    <x v="0"/>
  </r>
  <r>
    <x v="67"/>
    <x v="8"/>
    <x v="8"/>
    <x v="2"/>
    <x v="9"/>
    <x v="0"/>
    <x v="67"/>
    <x v="3"/>
    <x v="3"/>
  </r>
  <r>
    <x v="68"/>
    <x v="3"/>
    <x v="3"/>
    <x v="0"/>
    <x v="8"/>
    <x v="0"/>
    <x v="68"/>
    <x v="3"/>
    <x v="0"/>
  </r>
  <r>
    <x v="69"/>
    <x v="6"/>
    <x v="6"/>
    <x v="0"/>
    <x v="9"/>
    <x v="1"/>
    <x v="69"/>
    <x v="3"/>
    <x v="2"/>
  </r>
  <r>
    <x v="70"/>
    <x v="2"/>
    <x v="2"/>
    <x v="0"/>
    <x v="0"/>
    <x v="1"/>
    <x v="70"/>
    <x v="0"/>
    <x v="4"/>
  </r>
  <r>
    <x v="71"/>
    <x v="2"/>
    <x v="2"/>
    <x v="1"/>
    <x v="0"/>
    <x v="0"/>
    <x v="71"/>
    <x v="0"/>
    <x v="1"/>
  </r>
  <r>
    <x v="72"/>
    <x v="0"/>
    <x v="0"/>
    <x v="0"/>
    <x v="5"/>
    <x v="1"/>
    <x v="72"/>
    <x v="7"/>
    <x v="3"/>
  </r>
  <r>
    <x v="73"/>
    <x v="7"/>
    <x v="7"/>
    <x v="0"/>
    <x v="9"/>
    <x v="0"/>
    <x v="73"/>
    <x v="0"/>
    <x v="0"/>
  </r>
  <r>
    <x v="74"/>
    <x v="2"/>
    <x v="2"/>
    <x v="2"/>
    <x v="5"/>
    <x v="0"/>
    <x v="74"/>
    <x v="3"/>
    <x v="0"/>
  </r>
  <r>
    <x v="75"/>
    <x v="1"/>
    <x v="1"/>
    <x v="4"/>
    <x v="1"/>
    <x v="1"/>
    <x v="75"/>
    <x v="6"/>
    <x v="0"/>
  </r>
  <r>
    <x v="76"/>
    <x v="7"/>
    <x v="7"/>
    <x v="2"/>
    <x v="8"/>
    <x v="1"/>
    <x v="76"/>
    <x v="2"/>
    <x v="1"/>
  </r>
  <r>
    <x v="77"/>
    <x v="2"/>
    <x v="2"/>
    <x v="0"/>
    <x v="6"/>
    <x v="0"/>
    <x v="77"/>
    <x v="1"/>
    <x v="4"/>
  </r>
  <r>
    <x v="78"/>
    <x v="3"/>
    <x v="3"/>
    <x v="2"/>
    <x v="9"/>
    <x v="1"/>
    <x v="78"/>
    <x v="7"/>
    <x v="3"/>
  </r>
  <r>
    <x v="79"/>
    <x v="6"/>
    <x v="6"/>
    <x v="1"/>
    <x v="1"/>
    <x v="0"/>
    <x v="79"/>
    <x v="2"/>
    <x v="0"/>
  </r>
  <r>
    <x v="80"/>
    <x v="7"/>
    <x v="7"/>
    <x v="4"/>
    <x v="3"/>
    <x v="1"/>
    <x v="80"/>
    <x v="4"/>
    <x v="3"/>
  </r>
  <r>
    <x v="81"/>
    <x v="4"/>
    <x v="4"/>
    <x v="2"/>
    <x v="2"/>
    <x v="0"/>
    <x v="81"/>
    <x v="7"/>
    <x v="1"/>
  </r>
  <r>
    <x v="82"/>
    <x v="4"/>
    <x v="4"/>
    <x v="0"/>
    <x v="0"/>
    <x v="0"/>
    <x v="82"/>
    <x v="3"/>
    <x v="1"/>
  </r>
  <r>
    <x v="83"/>
    <x v="4"/>
    <x v="4"/>
    <x v="0"/>
    <x v="6"/>
    <x v="0"/>
    <x v="83"/>
    <x v="5"/>
    <x v="4"/>
  </r>
  <r>
    <x v="84"/>
    <x v="8"/>
    <x v="8"/>
    <x v="3"/>
    <x v="8"/>
    <x v="0"/>
    <x v="84"/>
    <x v="7"/>
    <x v="0"/>
  </r>
  <r>
    <x v="85"/>
    <x v="1"/>
    <x v="1"/>
    <x v="1"/>
    <x v="0"/>
    <x v="0"/>
    <x v="85"/>
    <x v="3"/>
    <x v="0"/>
  </r>
  <r>
    <x v="86"/>
    <x v="6"/>
    <x v="6"/>
    <x v="0"/>
    <x v="5"/>
    <x v="1"/>
    <x v="86"/>
    <x v="9"/>
    <x v="1"/>
  </r>
  <r>
    <x v="87"/>
    <x v="6"/>
    <x v="6"/>
    <x v="1"/>
    <x v="4"/>
    <x v="0"/>
    <x v="87"/>
    <x v="3"/>
    <x v="2"/>
  </r>
  <r>
    <x v="88"/>
    <x v="2"/>
    <x v="2"/>
    <x v="4"/>
    <x v="6"/>
    <x v="1"/>
    <x v="88"/>
    <x v="9"/>
    <x v="2"/>
  </r>
  <r>
    <x v="89"/>
    <x v="3"/>
    <x v="3"/>
    <x v="0"/>
    <x v="7"/>
    <x v="0"/>
    <x v="89"/>
    <x v="1"/>
    <x v="3"/>
  </r>
  <r>
    <x v="90"/>
    <x v="8"/>
    <x v="8"/>
    <x v="3"/>
    <x v="6"/>
    <x v="0"/>
    <x v="90"/>
    <x v="0"/>
    <x v="0"/>
  </r>
  <r>
    <x v="91"/>
    <x v="4"/>
    <x v="4"/>
    <x v="0"/>
    <x v="1"/>
    <x v="0"/>
    <x v="91"/>
    <x v="5"/>
    <x v="1"/>
  </r>
  <r>
    <x v="92"/>
    <x v="3"/>
    <x v="3"/>
    <x v="4"/>
    <x v="4"/>
    <x v="1"/>
    <x v="92"/>
    <x v="7"/>
    <x v="4"/>
  </r>
  <r>
    <x v="93"/>
    <x v="8"/>
    <x v="8"/>
    <x v="1"/>
    <x v="2"/>
    <x v="1"/>
    <x v="93"/>
    <x v="0"/>
    <x v="1"/>
  </r>
  <r>
    <x v="94"/>
    <x v="3"/>
    <x v="3"/>
    <x v="0"/>
    <x v="0"/>
    <x v="0"/>
    <x v="94"/>
    <x v="8"/>
    <x v="1"/>
  </r>
  <r>
    <x v="95"/>
    <x v="2"/>
    <x v="2"/>
    <x v="1"/>
    <x v="3"/>
    <x v="0"/>
    <x v="95"/>
    <x v="2"/>
    <x v="2"/>
  </r>
  <r>
    <x v="96"/>
    <x v="1"/>
    <x v="1"/>
    <x v="4"/>
    <x v="1"/>
    <x v="0"/>
    <x v="96"/>
    <x v="0"/>
    <x v="3"/>
  </r>
  <r>
    <x v="97"/>
    <x v="3"/>
    <x v="3"/>
    <x v="1"/>
    <x v="6"/>
    <x v="0"/>
    <x v="97"/>
    <x v="7"/>
    <x v="0"/>
  </r>
  <r>
    <x v="98"/>
    <x v="4"/>
    <x v="4"/>
    <x v="0"/>
    <x v="8"/>
    <x v="0"/>
    <x v="98"/>
    <x v="0"/>
    <x v="3"/>
  </r>
  <r>
    <x v="99"/>
    <x v="1"/>
    <x v="1"/>
    <x v="2"/>
    <x v="9"/>
    <x v="0"/>
    <x v="99"/>
    <x v="9"/>
    <x v="4"/>
  </r>
  <r>
    <x v="100"/>
    <x v="10"/>
    <x v="10"/>
    <x v="5"/>
    <x v="10"/>
    <x v="2"/>
    <x v="100"/>
    <x v="1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E001"/>
    <x v="0"/>
    <x v="0"/>
    <s v="Sade.Bassey@dame.com"/>
    <x v="0"/>
    <x v="0"/>
    <x v="0"/>
    <n v="400712"/>
    <x v="0"/>
    <x v="0"/>
  </r>
  <r>
    <s v="E002"/>
    <x v="0"/>
    <x v="0"/>
    <s v="Sade.Bassey@dame.com"/>
    <x v="1"/>
    <x v="1"/>
    <x v="1"/>
    <n v="200754"/>
    <x v="1"/>
    <x v="1"/>
  </r>
  <r>
    <s v="E003"/>
    <x v="1"/>
    <x v="1"/>
    <s v="Faith.Udo@dame.com"/>
    <x v="2"/>
    <x v="1"/>
    <x v="0"/>
    <n v="457735"/>
    <x v="2"/>
    <x v="0"/>
  </r>
  <r>
    <s v="E004"/>
    <x v="0"/>
    <x v="0"/>
    <s v="Sade.Bassey@dame.com"/>
    <x v="3"/>
    <x v="2"/>
    <x v="0"/>
    <n v="337091"/>
    <x v="3"/>
    <x v="2"/>
  </r>
  <r>
    <s v="E005"/>
    <x v="2"/>
    <x v="2"/>
    <s v="Ibrahim.Musa@dame.com"/>
    <x v="0"/>
    <x v="1"/>
    <x v="1"/>
    <n v="436492"/>
    <x v="4"/>
    <x v="3"/>
  </r>
  <r>
    <s v="E006"/>
    <x v="3"/>
    <x v="3"/>
    <s v="Tunde.Salisu@dame.com"/>
    <x v="0"/>
    <x v="3"/>
    <x v="0"/>
    <n v="404484"/>
    <x v="1"/>
    <x v="2"/>
  </r>
  <r>
    <s v="E007"/>
    <x v="4"/>
    <x v="4"/>
    <s v="James.Obi@dame.com"/>
    <x v="0"/>
    <x v="0"/>
    <x v="0"/>
    <n v="450806"/>
    <x v="2"/>
    <x v="1"/>
  </r>
  <r>
    <s v="E008"/>
    <x v="2"/>
    <x v="2"/>
    <s v="Ibrahim.Musa@dame.com"/>
    <x v="3"/>
    <x v="1"/>
    <x v="0"/>
    <n v="307961"/>
    <x v="3"/>
    <x v="4"/>
  </r>
  <r>
    <s v="E009"/>
    <x v="1"/>
    <x v="1"/>
    <s v="Faith.Udo@dame.com"/>
    <x v="2"/>
    <x v="4"/>
    <x v="1"/>
    <n v="246421"/>
    <x v="5"/>
    <x v="3"/>
  </r>
  <r>
    <s v="E010"/>
    <x v="5"/>
    <x v="5"/>
    <s v="Tope.Ade@dame.com"/>
    <x v="4"/>
    <x v="4"/>
    <x v="1"/>
    <n v="403684"/>
    <x v="2"/>
    <x v="1"/>
  </r>
  <r>
    <s v="E011"/>
    <x v="4"/>
    <x v="4"/>
    <s v="James.Obi@dame.com"/>
    <x v="1"/>
    <x v="5"/>
    <x v="0"/>
    <n v="317995"/>
    <x v="6"/>
    <x v="3"/>
  </r>
  <r>
    <s v="E012"/>
    <x v="6"/>
    <x v="6"/>
    <s v="Chika.Umeh@dame.com"/>
    <x v="4"/>
    <x v="6"/>
    <x v="0"/>
    <n v="242669"/>
    <x v="5"/>
    <x v="3"/>
  </r>
  <r>
    <s v="E013"/>
    <x v="6"/>
    <x v="6"/>
    <s v="Chika.Umeh@dame.com"/>
    <x v="4"/>
    <x v="2"/>
    <x v="1"/>
    <n v="364238"/>
    <x v="7"/>
    <x v="2"/>
  </r>
  <r>
    <s v="E014"/>
    <x v="0"/>
    <x v="0"/>
    <s v="Sade.Bassey@dame.com"/>
    <x v="3"/>
    <x v="7"/>
    <x v="0"/>
    <n v="215724"/>
    <x v="6"/>
    <x v="4"/>
  </r>
  <r>
    <s v="E015"/>
    <x v="6"/>
    <x v="6"/>
    <s v="Chika.Umeh@dame.com"/>
    <x v="1"/>
    <x v="6"/>
    <x v="1"/>
    <n v="301679"/>
    <x v="1"/>
    <x v="1"/>
  </r>
  <r>
    <s v="E016"/>
    <x v="2"/>
    <x v="2"/>
    <s v="Ibrahim.Musa@dame.com"/>
    <x v="0"/>
    <x v="7"/>
    <x v="1"/>
    <n v="243689"/>
    <x v="2"/>
    <x v="3"/>
  </r>
  <r>
    <s v="E017"/>
    <x v="3"/>
    <x v="3"/>
    <s v="Tunde.Salisu@dame.com"/>
    <x v="0"/>
    <x v="0"/>
    <x v="0"/>
    <n v="465805"/>
    <x v="1"/>
    <x v="1"/>
  </r>
  <r>
    <s v="E018"/>
    <x v="6"/>
    <x v="6"/>
    <s v="Chika.Umeh@dame.com"/>
    <x v="1"/>
    <x v="1"/>
    <x v="1"/>
    <n v="414186"/>
    <x v="7"/>
    <x v="4"/>
  </r>
  <r>
    <s v="E019"/>
    <x v="7"/>
    <x v="7"/>
    <s v="Maria.Okafor@dame.com"/>
    <x v="4"/>
    <x v="1"/>
    <x v="1"/>
    <n v="282557"/>
    <x v="6"/>
    <x v="2"/>
  </r>
  <r>
    <s v="E020"/>
    <x v="4"/>
    <x v="4"/>
    <s v="James.Obi@dame.com"/>
    <x v="4"/>
    <x v="8"/>
    <x v="0"/>
    <n v="330692"/>
    <x v="1"/>
    <x v="3"/>
  </r>
  <r>
    <s v="E021"/>
    <x v="6"/>
    <x v="6"/>
    <s v="Chika.Umeh@dame.com"/>
    <x v="3"/>
    <x v="2"/>
    <x v="0"/>
    <n v="334719"/>
    <x v="0"/>
    <x v="0"/>
  </r>
  <r>
    <s v="E022"/>
    <x v="0"/>
    <x v="0"/>
    <s v="Sade.Bassey@dame.com"/>
    <x v="2"/>
    <x v="9"/>
    <x v="1"/>
    <n v="237212"/>
    <x v="4"/>
    <x v="3"/>
  </r>
  <r>
    <s v="E023"/>
    <x v="1"/>
    <x v="1"/>
    <s v="Faith.Udo@dame.com"/>
    <x v="3"/>
    <x v="3"/>
    <x v="1"/>
    <n v="382250"/>
    <x v="8"/>
    <x v="3"/>
  </r>
  <r>
    <s v="E024"/>
    <x v="5"/>
    <x v="5"/>
    <s v="Tope.Ade@dame.com"/>
    <x v="0"/>
    <x v="6"/>
    <x v="1"/>
    <n v="422408"/>
    <x v="6"/>
    <x v="3"/>
  </r>
  <r>
    <s v="E025"/>
    <x v="8"/>
    <x v="8"/>
    <s v="Ngozi.Bello@dame.com"/>
    <x v="4"/>
    <x v="7"/>
    <x v="0"/>
    <n v="291740"/>
    <x v="8"/>
    <x v="3"/>
  </r>
  <r>
    <s v="E026"/>
    <x v="1"/>
    <x v="1"/>
    <s v="Faith.Udo@dame.com"/>
    <x v="4"/>
    <x v="9"/>
    <x v="1"/>
    <n v="417509"/>
    <x v="7"/>
    <x v="4"/>
  </r>
  <r>
    <s v="E027"/>
    <x v="1"/>
    <x v="1"/>
    <s v="Faith.Udo@dame.com"/>
    <x v="2"/>
    <x v="1"/>
    <x v="0"/>
    <n v="450750"/>
    <x v="0"/>
    <x v="0"/>
  </r>
  <r>
    <s v="E028"/>
    <x v="5"/>
    <x v="5"/>
    <s v="Tope.Ade@dame.com"/>
    <x v="4"/>
    <x v="9"/>
    <x v="0"/>
    <n v="281642"/>
    <x v="4"/>
    <x v="2"/>
  </r>
  <r>
    <s v="E029"/>
    <x v="4"/>
    <x v="4"/>
    <s v="James.Obi@dame.com"/>
    <x v="2"/>
    <x v="3"/>
    <x v="1"/>
    <n v="291645"/>
    <x v="1"/>
    <x v="0"/>
  </r>
  <r>
    <s v="E030"/>
    <x v="2"/>
    <x v="2"/>
    <s v="Ibrahim.Musa@dame.com"/>
    <x v="0"/>
    <x v="3"/>
    <x v="1"/>
    <n v="309288"/>
    <x v="7"/>
    <x v="3"/>
  </r>
  <r>
    <s v="E031"/>
    <x v="2"/>
    <x v="2"/>
    <s v="Ibrahim.Musa@dame.com"/>
    <x v="4"/>
    <x v="1"/>
    <x v="0"/>
    <n v="271687"/>
    <x v="1"/>
    <x v="3"/>
  </r>
  <r>
    <s v="E032"/>
    <x v="1"/>
    <x v="1"/>
    <s v="Faith.Udo@dame.com"/>
    <x v="0"/>
    <x v="3"/>
    <x v="0"/>
    <n v="365101"/>
    <x v="6"/>
    <x v="2"/>
  </r>
  <r>
    <s v="E033"/>
    <x v="8"/>
    <x v="8"/>
    <s v="Ngozi.Bello@dame.com"/>
    <x v="0"/>
    <x v="9"/>
    <x v="0"/>
    <n v="472149"/>
    <x v="7"/>
    <x v="4"/>
  </r>
  <r>
    <s v="E034"/>
    <x v="2"/>
    <x v="2"/>
    <s v="Ibrahim.Musa@dame.com"/>
    <x v="2"/>
    <x v="9"/>
    <x v="0"/>
    <n v="408551"/>
    <x v="7"/>
    <x v="4"/>
  </r>
  <r>
    <s v="E035"/>
    <x v="8"/>
    <x v="8"/>
    <s v="Ngozi.Bello@dame.com"/>
    <x v="2"/>
    <x v="9"/>
    <x v="1"/>
    <n v="334912"/>
    <x v="3"/>
    <x v="4"/>
  </r>
  <r>
    <s v="E036"/>
    <x v="6"/>
    <x v="6"/>
    <s v="Chika.Umeh@dame.com"/>
    <x v="3"/>
    <x v="2"/>
    <x v="1"/>
    <n v="311844"/>
    <x v="9"/>
    <x v="2"/>
  </r>
  <r>
    <s v="E037"/>
    <x v="5"/>
    <x v="5"/>
    <s v="Tope.Ade@dame.com"/>
    <x v="1"/>
    <x v="0"/>
    <x v="1"/>
    <n v="222804"/>
    <x v="9"/>
    <x v="2"/>
  </r>
  <r>
    <s v="E038"/>
    <x v="0"/>
    <x v="0"/>
    <s v="Sade.Bassey@dame.com"/>
    <x v="3"/>
    <x v="7"/>
    <x v="0"/>
    <n v="202674"/>
    <x v="0"/>
    <x v="0"/>
  </r>
  <r>
    <s v="E039"/>
    <x v="0"/>
    <x v="0"/>
    <s v="Sade.Bassey@dame.com"/>
    <x v="0"/>
    <x v="6"/>
    <x v="0"/>
    <n v="481535"/>
    <x v="1"/>
    <x v="2"/>
  </r>
  <r>
    <s v="E040"/>
    <x v="4"/>
    <x v="4"/>
    <s v="James.Obi@dame.com"/>
    <x v="3"/>
    <x v="2"/>
    <x v="1"/>
    <n v="338509"/>
    <x v="8"/>
    <x v="3"/>
  </r>
  <r>
    <s v="E041"/>
    <x v="0"/>
    <x v="0"/>
    <s v="Sade.Bassey@dame.com"/>
    <x v="2"/>
    <x v="2"/>
    <x v="0"/>
    <n v="234031"/>
    <x v="1"/>
    <x v="1"/>
  </r>
  <r>
    <s v="E042"/>
    <x v="1"/>
    <x v="1"/>
    <s v="Faith.Udo@dame.com"/>
    <x v="2"/>
    <x v="3"/>
    <x v="1"/>
    <n v="265908"/>
    <x v="7"/>
    <x v="1"/>
  </r>
  <r>
    <s v="E043"/>
    <x v="6"/>
    <x v="6"/>
    <s v="Chika.Umeh@dame.com"/>
    <x v="0"/>
    <x v="0"/>
    <x v="1"/>
    <n v="338554"/>
    <x v="8"/>
    <x v="1"/>
  </r>
  <r>
    <s v="E044"/>
    <x v="1"/>
    <x v="1"/>
    <s v="Faith.Udo@dame.com"/>
    <x v="1"/>
    <x v="7"/>
    <x v="1"/>
    <n v="413957"/>
    <x v="2"/>
    <x v="3"/>
  </r>
  <r>
    <s v="E045"/>
    <x v="0"/>
    <x v="0"/>
    <s v="Sade.Bassey@dame.com"/>
    <x v="4"/>
    <x v="0"/>
    <x v="0"/>
    <n v="485264"/>
    <x v="8"/>
    <x v="2"/>
  </r>
  <r>
    <s v="E046"/>
    <x v="6"/>
    <x v="6"/>
    <s v="Chika.Umeh@dame.com"/>
    <x v="2"/>
    <x v="7"/>
    <x v="0"/>
    <n v="363350"/>
    <x v="8"/>
    <x v="1"/>
  </r>
  <r>
    <s v="E047"/>
    <x v="3"/>
    <x v="3"/>
    <s v="Tunde.Salisu@dame.com"/>
    <x v="4"/>
    <x v="1"/>
    <x v="0"/>
    <n v="428005"/>
    <x v="0"/>
    <x v="2"/>
  </r>
  <r>
    <s v="E048"/>
    <x v="9"/>
    <x v="9"/>
    <s v="Emeka.John@dame.com"/>
    <x v="4"/>
    <x v="3"/>
    <x v="1"/>
    <n v="326652"/>
    <x v="5"/>
    <x v="2"/>
  </r>
  <r>
    <s v="E049"/>
    <x v="0"/>
    <x v="0"/>
    <s v="Sade.Bassey@dame.com"/>
    <x v="4"/>
    <x v="7"/>
    <x v="1"/>
    <n v="421377"/>
    <x v="0"/>
    <x v="0"/>
  </r>
  <r>
    <s v="E050"/>
    <x v="9"/>
    <x v="9"/>
    <s v="Emeka.John@dame.com"/>
    <x v="3"/>
    <x v="1"/>
    <x v="0"/>
    <n v="433017"/>
    <x v="2"/>
    <x v="1"/>
  </r>
  <r>
    <s v="E051"/>
    <x v="4"/>
    <x v="4"/>
    <s v="James.Obi@dame.com"/>
    <x v="4"/>
    <x v="6"/>
    <x v="0"/>
    <n v="353050"/>
    <x v="7"/>
    <x v="2"/>
  </r>
  <r>
    <s v="E052"/>
    <x v="8"/>
    <x v="8"/>
    <s v="Ngozi.Bello@dame.com"/>
    <x v="0"/>
    <x v="1"/>
    <x v="0"/>
    <n v="450941"/>
    <x v="2"/>
    <x v="2"/>
  </r>
  <r>
    <s v="E053"/>
    <x v="1"/>
    <x v="1"/>
    <s v="Faith.Udo@dame.com"/>
    <x v="3"/>
    <x v="6"/>
    <x v="0"/>
    <n v="337560"/>
    <x v="3"/>
    <x v="1"/>
  </r>
  <r>
    <s v="E054"/>
    <x v="0"/>
    <x v="0"/>
    <s v="Sade.Bassey@dame.com"/>
    <x v="2"/>
    <x v="9"/>
    <x v="1"/>
    <n v="325849"/>
    <x v="3"/>
    <x v="3"/>
  </r>
  <r>
    <s v="E055"/>
    <x v="9"/>
    <x v="9"/>
    <s v="Emeka.John@dame.com"/>
    <x v="1"/>
    <x v="9"/>
    <x v="1"/>
    <n v="252488"/>
    <x v="4"/>
    <x v="2"/>
  </r>
  <r>
    <s v="E056"/>
    <x v="9"/>
    <x v="9"/>
    <s v="Emeka.John@dame.com"/>
    <x v="3"/>
    <x v="5"/>
    <x v="1"/>
    <n v="261616"/>
    <x v="3"/>
    <x v="1"/>
  </r>
  <r>
    <s v="E057"/>
    <x v="4"/>
    <x v="4"/>
    <s v="James.Obi@dame.com"/>
    <x v="1"/>
    <x v="5"/>
    <x v="0"/>
    <n v="296968"/>
    <x v="0"/>
    <x v="1"/>
  </r>
  <r>
    <s v="E058"/>
    <x v="9"/>
    <x v="9"/>
    <s v="Emeka.John@dame.com"/>
    <x v="0"/>
    <x v="5"/>
    <x v="1"/>
    <n v="369656"/>
    <x v="9"/>
    <x v="2"/>
  </r>
  <r>
    <s v="E059"/>
    <x v="8"/>
    <x v="8"/>
    <s v="Ngozi.Bello@dame.com"/>
    <x v="1"/>
    <x v="3"/>
    <x v="0"/>
    <n v="385249"/>
    <x v="2"/>
    <x v="1"/>
  </r>
  <r>
    <s v="E060"/>
    <x v="1"/>
    <x v="1"/>
    <s v="Faith.Udo@dame.com"/>
    <x v="0"/>
    <x v="9"/>
    <x v="0"/>
    <n v="485946"/>
    <x v="0"/>
    <x v="3"/>
  </r>
  <r>
    <s v="E061"/>
    <x v="8"/>
    <x v="8"/>
    <s v="Ngozi.Bello@dame.com"/>
    <x v="3"/>
    <x v="1"/>
    <x v="1"/>
    <n v="481575"/>
    <x v="2"/>
    <x v="1"/>
  </r>
  <r>
    <s v="E062"/>
    <x v="6"/>
    <x v="6"/>
    <s v="Chika.Umeh@dame.com"/>
    <x v="0"/>
    <x v="1"/>
    <x v="1"/>
    <n v="345273"/>
    <x v="5"/>
    <x v="1"/>
  </r>
  <r>
    <s v="E063"/>
    <x v="7"/>
    <x v="7"/>
    <s v="Maria.Okafor@dame.com"/>
    <x v="0"/>
    <x v="4"/>
    <x v="1"/>
    <n v="201172"/>
    <x v="9"/>
    <x v="3"/>
  </r>
  <r>
    <s v="E064"/>
    <x v="3"/>
    <x v="3"/>
    <s v="Tunde.Salisu@dame.com"/>
    <x v="1"/>
    <x v="2"/>
    <x v="1"/>
    <n v="321800"/>
    <x v="7"/>
    <x v="0"/>
  </r>
  <r>
    <s v="E065"/>
    <x v="2"/>
    <x v="2"/>
    <s v="Ibrahim.Musa@dame.com"/>
    <x v="2"/>
    <x v="8"/>
    <x v="1"/>
    <n v="478662"/>
    <x v="3"/>
    <x v="3"/>
  </r>
  <r>
    <s v="E066"/>
    <x v="4"/>
    <x v="4"/>
    <s v="James.Obi@dame.com"/>
    <x v="4"/>
    <x v="8"/>
    <x v="1"/>
    <n v="447144"/>
    <x v="1"/>
    <x v="4"/>
  </r>
  <r>
    <s v="E067"/>
    <x v="1"/>
    <x v="1"/>
    <s v="Faith.Udo@dame.com"/>
    <x v="3"/>
    <x v="6"/>
    <x v="1"/>
    <n v="367942"/>
    <x v="9"/>
    <x v="0"/>
  </r>
  <r>
    <s v="E068"/>
    <x v="8"/>
    <x v="8"/>
    <s v="Ngozi.Bello@dame.com"/>
    <x v="2"/>
    <x v="9"/>
    <x v="0"/>
    <n v="225459"/>
    <x v="3"/>
    <x v="3"/>
  </r>
  <r>
    <s v="E069"/>
    <x v="3"/>
    <x v="3"/>
    <s v="Tunde.Salisu@dame.com"/>
    <x v="0"/>
    <x v="8"/>
    <x v="0"/>
    <n v="334185"/>
    <x v="3"/>
    <x v="0"/>
  </r>
  <r>
    <s v="E070"/>
    <x v="6"/>
    <x v="6"/>
    <s v="Chika.Umeh@dame.com"/>
    <x v="0"/>
    <x v="9"/>
    <x v="1"/>
    <n v="329104"/>
    <x v="3"/>
    <x v="2"/>
  </r>
  <r>
    <s v="E071"/>
    <x v="2"/>
    <x v="2"/>
    <s v="Ibrahim.Musa@dame.com"/>
    <x v="0"/>
    <x v="0"/>
    <x v="1"/>
    <n v="253559"/>
    <x v="0"/>
    <x v="4"/>
  </r>
  <r>
    <s v="E072"/>
    <x v="2"/>
    <x v="2"/>
    <s v="Ibrahim.Musa@dame.com"/>
    <x v="1"/>
    <x v="0"/>
    <x v="0"/>
    <n v="203632"/>
    <x v="0"/>
    <x v="1"/>
  </r>
  <r>
    <s v="E073"/>
    <x v="0"/>
    <x v="0"/>
    <s v="Sade.Bassey@dame.com"/>
    <x v="0"/>
    <x v="5"/>
    <x v="1"/>
    <n v="404012"/>
    <x v="7"/>
    <x v="3"/>
  </r>
  <r>
    <s v="E074"/>
    <x v="7"/>
    <x v="7"/>
    <s v="Maria.Okafor@dame.com"/>
    <x v="0"/>
    <x v="9"/>
    <x v="0"/>
    <n v="493395"/>
    <x v="0"/>
    <x v="0"/>
  </r>
  <r>
    <s v="E075"/>
    <x v="2"/>
    <x v="2"/>
    <s v="Ibrahim.Musa@dame.com"/>
    <x v="2"/>
    <x v="5"/>
    <x v="0"/>
    <n v="372679"/>
    <x v="3"/>
    <x v="0"/>
  </r>
  <r>
    <s v="E076"/>
    <x v="1"/>
    <x v="1"/>
    <s v="Faith.Udo@dame.com"/>
    <x v="4"/>
    <x v="1"/>
    <x v="1"/>
    <n v="464770"/>
    <x v="6"/>
    <x v="0"/>
  </r>
  <r>
    <s v="E077"/>
    <x v="7"/>
    <x v="7"/>
    <s v="Maria.Okafor@dame.com"/>
    <x v="2"/>
    <x v="8"/>
    <x v="1"/>
    <n v="360225"/>
    <x v="2"/>
    <x v="1"/>
  </r>
  <r>
    <s v="E078"/>
    <x v="2"/>
    <x v="2"/>
    <s v="Ibrahim.Musa@dame.com"/>
    <x v="0"/>
    <x v="6"/>
    <x v="0"/>
    <n v="422249"/>
    <x v="1"/>
    <x v="4"/>
  </r>
  <r>
    <s v="E079"/>
    <x v="3"/>
    <x v="3"/>
    <s v="Tunde.Salisu@dame.com"/>
    <x v="2"/>
    <x v="9"/>
    <x v="1"/>
    <n v="343548"/>
    <x v="7"/>
    <x v="3"/>
  </r>
  <r>
    <s v="E080"/>
    <x v="6"/>
    <x v="6"/>
    <s v="Chika.Umeh@dame.com"/>
    <x v="1"/>
    <x v="1"/>
    <x v="0"/>
    <n v="429470"/>
    <x v="2"/>
    <x v="0"/>
  </r>
  <r>
    <s v="E081"/>
    <x v="7"/>
    <x v="7"/>
    <s v="Maria.Okafor@dame.com"/>
    <x v="4"/>
    <x v="3"/>
    <x v="1"/>
    <n v="228264"/>
    <x v="4"/>
    <x v="3"/>
  </r>
  <r>
    <s v="E082"/>
    <x v="4"/>
    <x v="4"/>
    <s v="James.Obi@dame.com"/>
    <x v="2"/>
    <x v="2"/>
    <x v="0"/>
    <n v="481733"/>
    <x v="7"/>
    <x v="1"/>
  </r>
  <r>
    <s v="E083"/>
    <x v="4"/>
    <x v="4"/>
    <s v="James.Obi@dame.com"/>
    <x v="0"/>
    <x v="0"/>
    <x v="0"/>
    <n v="253954"/>
    <x v="3"/>
    <x v="1"/>
  </r>
  <r>
    <s v="E084"/>
    <x v="4"/>
    <x v="4"/>
    <s v="James.Obi@dame.com"/>
    <x v="0"/>
    <x v="6"/>
    <x v="0"/>
    <n v="338029"/>
    <x v="5"/>
    <x v="4"/>
  </r>
  <r>
    <s v="E085"/>
    <x v="8"/>
    <x v="8"/>
    <s v="Ngozi.Bello@dame.com"/>
    <x v="3"/>
    <x v="8"/>
    <x v="0"/>
    <n v="340723"/>
    <x v="7"/>
    <x v="0"/>
  </r>
  <r>
    <s v="E086"/>
    <x v="1"/>
    <x v="1"/>
    <s v="Faith.Udo@dame.com"/>
    <x v="1"/>
    <x v="0"/>
    <x v="0"/>
    <n v="216138"/>
    <x v="3"/>
    <x v="0"/>
  </r>
  <r>
    <s v="E087"/>
    <x v="6"/>
    <x v="6"/>
    <s v="Chika.Umeh@dame.com"/>
    <x v="0"/>
    <x v="5"/>
    <x v="1"/>
    <n v="490025"/>
    <x v="9"/>
    <x v="1"/>
  </r>
  <r>
    <s v="E088"/>
    <x v="6"/>
    <x v="6"/>
    <s v="Chika.Umeh@dame.com"/>
    <x v="1"/>
    <x v="4"/>
    <x v="0"/>
    <n v="339580"/>
    <x v="3"/>
    <x v="2"/>
  </r>
  <r>
    <s v="E089"/>
    <x v="2"/>
    <x v="2"/>
    <s v="Ibrahim.Musa@dame.com"/>
    <x v="4"/>
    <x v="6"/>
    <x v="1"/>
    <n v="325782"/>
    <x v="9"/>
    <x v="2"/>
  </r>
  <r>
    <s v="E090"/>
    <x v="3"/>
    <x v="3"/>
    <s v="Tunde.Salisu@dame.com"/>
    <x v="0"/>
    <x v="7"/>
    <x v="0"/>
    <n v="397430"/>
    <x v="1"/>
    <x v="3"/>
  </r>
  <r>
    <s v="E091"/>
    <x v="8"/>
    <x v="8"/>
    <s v="Ngozi.Bello@dame.com"/>
    <x v="3"/>
    <x v="6"/>
    <x v="0"/>
    <n v="300847"/>
    <x v="0"/>
    <x v="0"/>
  </r>
  <r>
    <s v="E092"/>
    <x v="4"/>
    <x v="4"/>
    <s v="James.Obi@dame.com"/>
    <x v="0"/>
    <x v="1"/>
    <x v="0"/>
    <n v="265948"/>
    <x v="5"/>
    <x v="1"/>
  </r>
  <r>
    <s v="E093"/>
    <x v="3"/>
    <x v="3"/>
    <s v="Tunde.Salisu@dame.com"/>
    <x v="4"/>
    <x v="4"/>
    <x v="1"/>
    <n v="341060"/>
    <x v="7"/>
    <x v="4"/>
  </r>
  <r>
    <s v="E094"/>
    <x v="8"/>
    <x v="8"/>
    <s v="Ngozi.Bello@dame.com"/>
    <x v="1"/>
    <x v="2"/>
    <x v="1"/>
    <n v="326977"/>
    <x v="0"/>
    <x v="1"/>
  </r>
  <r>
    <s v="E095"/>
    <x v="3"/>
    <x v="3"/>
    <s v="Tunde.Salisu@dame.com"/>
    <x v="0"/>
    <x v="0"/>
    <x v="0"/>
    <n v="433031"/>
    <x v="8"/>
    <x v="1"/>
  </r>
  <r>
    <s v="E096"/>
    <x v="2"/>
    <x v="2"/>
    <s v="Ibrahim.Musa@dame.com"/>
    <x v="1"/>
    <x v="3"/>
    <x v="0"/>
    <n v="421034"/>
    <x v="2"/>
    <x v="2"/>
  </r>
  <r>
    <s v="E097"/>
    <x v="1"/>
    <x v="1"/>
    <s v="Faith.Udo@dame.com"/>
    <x v="4"/>
    <x v="1"/>
    <x v="0"/>
    <n v="363199"/>
    <x v="0"/>
    <x v="3"/>
  </r>
  <r>
    <s v="E098"/>
    <x v="3"/>
    <x v="3"/>
    <s v="Tunde.Salisu@dame.com"/>
    <x v="1"/>
    <x v="6"/>
    <x v="0"/>
    <n v="399940"/>
    <x v="7"/>
    <x v="0"/>
  </r>
  <r>
    <s v="E099"/>
    <x v="4"/>
    <x v="4"/>
    <s v="James.Obi@dame.com"/>
    <x v="0"/>
    <x v="8"/>
    <x v="0"/>
    <n v="231891"/>
    <x v="0"/>
    <x v="3"/>
  </r>
  <r>
    <s v="E100"/>
    <x v="1"/>
    <x v="1"/>
    <s v="Faith.Udo@dame.com"/>
    <x v="2"/>
    <x v="9"/>
    <x v="0"/>
    <n v="203199"/>
    <x v="9"/>
    <x v="4"/>
  </r>
  <r>
    <m/>
    <x v="10"/>
    <x v="10"/>
    <m/>
    <x v="5"/>
    <x v="10"/>
    <x v="2"/>
    <n v="34862380"/>
    <x v="1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4462D-799F-45C1-802C-149160ABD1BA}" name="PivotTable2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216:B222" firstHeaderRow="1" firstDataRow="1" firstDataCol="1"/>
  <pivotFields count="9">
    <pivotField showAll="0" measureFilter="1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</pivotField>
    <pivotField showAll="0"/>
    <pivotField showAll="0"/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axis="axisRow" showAll="0" sortType="ascending">
      <items count="7">
        <item x="4"/>
        <item x="1"/>
        <item x="2"/>
        <item x="3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/>
    </i>
    <i>
      <x v="4"/>
    </i>
    <i>
      <x v="2"/>
    </i>
    <i>
      <x v="3"/>
    </i>
    <i>
      <x v="1"/>
    </i>
    <i t="grand">
      <x/>
    </i>
  </rowItems>
  <colItems count="1">
    <i/>
  </colItems>
  <dataFields count="1">
    <dataField name="Sum of Salary" fld="6" baseField="0" baseItem="0"/>
  </dataFields>
  <chartFormats count="6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38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3" format="3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3" format="4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426D7-0C36-4284-A618-8E4C3FAC7471}" name="PivotTable3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226:B232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</pivotField>
    <pivotField showAll="0"/>
    <pivotField showAll="0"/>
    <pivotField dataField="1"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axis="axisRow" showAll="0">
      <items count="7">
        <item x="4"/>
        <item x="1"/>
        <item x="2"/>
        <item x="3"/>
        <item x="0"/>
        <item h="1"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Job Titl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D2018-FF89-4A5D-9CAF-E654048BC514}" name="PivotTable2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174:B185" firstHeaderRow="1" firstDataRow="1" firstDataCol="1"/>
  <pivotFields count="9">
    <pivotField showAll="0" measureFilter="1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axis="axisRow" showAll="0" sortType="ascending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showAll="0"/>
  </pivotFields>
  <rowFields count="1">
    <field x="1"/>
  </rowFields>
  <rowItems count="11">
    <i>
      <x v="1"/>
    </i>
    <i>
      <x v="8"/>
    </i>
    <i>
      <x v="5"/>
    </i>
    <i>
      <x v="6"/>
    </i>
    <i>
      <x/>
    </i>
    <i>
      <x v="9"/>
    </i>
    <i>
      <x v="3"/>
    </i>
    <i>
      <x v="7"/>
    </i>
    <i>
      <x v="2"/>
    </i>
    <i>
      <x v="4"/>
    </i>
    <i t="grand">
      <x/>
    </i>
  </rowItems>
  <colItems count="1">
    <i/>
  </colItems>
  <dataFields count="1">
    <dataField name="Sum of Experience (Years)" fld="7" baseField="0" baseItem="0"/>
  </dataFields>
  <chartFormats count="1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50057-1373-4B8E-B8D3-E04247467790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17:B123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7">
        <item x="3"/>
        <item x="4"/>
        <item x="0"/>
        <item x="1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showAll="0"/>
    <pivotField numFmtId="170" showAll="0"/>
    <pivotField showAll="0"/>
    <pivotField dataField="1" showAll="0"/>
  </pivotFields>
  <rowFields count="1">
    <field x="4"/>
  </rowFields>
  <rowItems count="6"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Count of City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2B5F5-3695-4F82-998F-2C835A2567CE}" name="PivotTable3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1:B14" firstHeaderRow="1" firstDataRow="1" firstDataCol="1"/>
  <pivotFields count="10">
    <pivotField showAll="0"/>
    <pivotField showAll="0"/>
    <pivotField showAll="0"/>
    <pivotField showAll="0"/>
    <pivotField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numFmtId="170" showAll="0"/>
    <pivotField dataField="1"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Experience (Years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69301-0B99-4895-85F6-F9D944517309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50:C161" firstHeaderRow="0" firstDataRow="1" firstDataCol="1"/>
  <pivotFields count="10">
    <pivotField dataField="1" showAll="0"/>
    <pivotField showAll="0"/>
    <pivotField showAll="0"/>
    <pivotField showAll="0"/>
    <pivotField showAll="0">
      <items count="7">
        <item x="3"/>
        <item x="4"/>
        <item x="0"/>
        <item x="1"/>
        <item x="2"/>
        <item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 includeNewItemsInFilter="1">
      <items count="4">
        <item x="0"/>
        <item x="1"/>
        <item x="2"/>
        <item t="default"/>
      </items>
    </pivotField>
    <pivotField dataField="1" numFmtId="170" showAll="0"/>
    <pivotField axis="axisRow" showAll="0" sortType="descending">
      <items count="12">
        <item x="8"/>
        <item x="3"/>
        <item x="2"/>
        <item x="0"/>
        <item x="4"/>
        <item x="5"/>
        <item x="7"/>
        <item x="9"/>
        <item x="6"/>
        <item x="1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1">
    <field x="8"/>
  </rowFields>
  <rowItems count="11">
    <i>
      <x v="6"/>
    </i>
    <i>
      <x v="3"/>
    </i>
    <i>
      <x v="2"/>
    </i>
    <i>
      <x v="1"/>
    </i>
    <i>
      <x v="9"/>
    </i>
    <i>
      <x/>
    </i>
    <i>
      <x v="7"/>
    </i>
    <i>
      <x v="8"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 ID" fld="0" subtotal="count" baseField="0" baseItem="0"/>
    <dataField name="Sum of Salar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983EF-FE22-4624-88E3-063FA0402AAA}" name="PivotTable2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164:B171" firstHeaderRow="1" firstDataRow="1" firstDataCol="1"/>
  <pivotFields count="9">
    <pivotField showAll="0"/>
    <pivotField axis="axisRow" showAll="0" measureFilter="1" sortType="ascending">
      <items count="12">
        <item x="6"/>
        <item x="9"/>
        <item x="1"/>
        <item x="2"/>
        <item x="4"/>
        <item x="7"/>
        <item x="8"/>
        <item x="0"/>
        <item x="5"/>
        <item x="3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2"/>
    </i>
    <i>
      <x v="3"/>
    </i>
    <i>
      <x v="4"/>
    </i>
    <i>
      <x v="7"/>
    </i>
    <i>
      <x v="10"/>
    </i>
    <i t="grand">
      <x/>
    </i>
  </rowItems>
  <colItems count="1">
    <i/>
  </colItems>
  <dataFields count="1">
    <dataField name="Sum of Salary" fld="6" baseField="0" baseItem="0"/>
  </dataFields>
  <chartFormats count="7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C3862-8533-4E4F-9645-5264D1124994}" name="PivotTable3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6">
  <location ref="A16:B27" firstHeaderRow="1" firstDataRow="1" firstDataCol="1"/>
  <pivotFields count="9">
    <pivotField showAll="0"/>
    <pivotField axis="axisRow" showAll="0" sortType="ascending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>
      <items count="102">
        <item x="1"/>
        <item x="62"/>
        <item x="37"/>
        <item x="99"/>
        <item x="71"/>
        <item x="13"/>
        <item x="85"/>
        <item x="36"/>
        <item x="67"/>
        <item x="80"/>
        <item x="98"/>
        <item x="40"/>
        <item x="21"/>
        <item x="11"/>
        <item x="15"/>
        <item x="8"/>
        <item x="54"/>
        <item x="70"/>
        <item x="82"/>
        <item x="55"/>
        <item x="41"/>
        <item x="91"/>
        <item x="30"/>
        <item x="27"/>
        <item x="18"/>
        <item x="28"/>
        <item x="24"/>
        <item x="56"/>
        <item x="90"/>
        <item x="14"/>
        <item x="7"/>
        <item x="29"/>
        <item x="35"/>
        <item x="10"/>
        <item x="63"/>
        <item x="88"/>
        <item x="53"/>
        <item x="47"/>
        <item x="93"/>
        <item x="69"/>
        <item x="19"/>
        <item x="68"/>
        <item x="20"/>
        <item x="34"/>
        <item x="3"/>
        <item x="52"/>
        <item x="83"/>
        <item x="39"/>
        <item x="42"/>
        <item x="87"/>
        <item x="84"/>
        <item x="92"/>
        <item x="78"/>
        <item x="61"/>
        <item x="50"/>
        <item x="76"/>
        <item x="96"/>
        <item x="45"/>
        <item x="12"/>
        <item x="31"/>
        <item x="66"/>
        <item x="57"/>
        <item x="74"/>
        <item x="22"/>
        <item x="58"/>
        <item x="89"/>
        <item x="97"/>
        <item x="0"/>
        <item x="9"/>
        <item x="72"/>
        <item x="5"/>
        <item x="33"/>
        <item x="43"/>
        <item x="17"/>
        <item x="25"/>
        <item x="95"/>
        <item x="48"/>
        <item x="77"/>
        <item x="23"/>
        <item x="46"/>
        <item x="79"/>
        <item x="49"/>
        <item x="94"/>
        <item x="4"/>
        <item x="65"/>
        <item x="26"/>
        <item x="6"/>
        <item x="51"/>
        <item x="2"/>
        <item x="75"/>
        <item x="16"/>
        <item x="32"/>
        <item x="64"/>
        <item x="38"/>
        <item x="60"/>
        <item x="81"/>
        <item x="44"/>
        <item x="59"/>
        <item x="86"/>
        <item x="73"/>
        <item x="100"/>
        <item t="default"/>
      </items>
    </pivotField>
    <pivotField showAll="0"/>
    <pivotField showAll="0"/>
  </pivotFields>
  <rowFields count="1">
    <field x="1"/>
  </rowFields>
  <rowItems count="11">
    <i>
      <x v="8"/>
    </i>
    <i>
      <x v="5"/>
    </i>
    <i>
      <x v="1"/>
    </i>
    <i>
      <x v="6"/>
    </i>
    <i>
      <x v="9"/>
    </i>
    <i>
      <x v="7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Sum of Salary" fld="6" baseField="0" baseItem="0"/>
  </dataFields>
  <chartFormats count="13">
    <chartFormat chart="1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8C539-4CED-4436-940C-D034DB65BB7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46:B52" firstHeaderRow="1" firstDataRow="1" firstDataCol="1"/>
  <pivotFields count="10">
    <pivotField showAll="0"/>
    <pivotField showAll="0"/>
    <pivotField showAll="0"/>
    <pivotField showAll="0"/>
    <pivotField showAll="0"/>
    <pivotField axis="axisRow" showAll="0" measureFilter="1" sortType="descending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0" showAll="0"/>
    <pivotField dataField="1" showAll="0"/>
    <pivotField showAll="0"/>
  </pivotFields>
  <rowFields count="1">
    <field x="5"/>
  </rowFields>
  <rowItems count="6">
    <i>
      <x v="5"/>
    </i>
    <i>
      <x v="8"/>
    </i>
    <i>
      <x v="2"/>
    </i>
    <i>
      <x v="1"/>
    </i>
    <i>
      <x v="6"/>
    </i>
    <i t="grand">
      <x/>
    </i>
  </rowItems>
  <colItems count="1">
    <i/>
  </colItems>
  <dataFields count="1">
    <dataField name="Sum of Experience (Years)" fld="8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74F10-FE8A-4594-8735-28A9A0CC5512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2:B145" firstHeaderRow="1" firstDataRow="1" firstDataCol="1"/>
  <pivotFields count="10">
    <pivotField showAll="0"/>
    <pivotField showAll="0"/>
    <pivotField showAll="0"/>
    <pivotField showAll="0"/>
    <pivotField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numFmtId="170" showAll="0"/>
    <pivotField dataField="1"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Experience (Years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1E470-1BDF-4B24-B299-73BC538CD271}" name="PivotTable1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243:B249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x="10"/>
        <item t="default"/>
      </items>
    </pivotField>
    <pivotField showAll="0"/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dataField="1" showAll="0">
      <items count="4">
        <item x="0"/>
        <item x="1"/>
        <item x="2"/>
        <item t="default"/>
      </items>
    </pivotField>
    <pivotField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axis="axisRow" showAll="0" sortType="descending">
      <items count="7">
        <item x="4"/>
        <item x="1"/>
        <item x="2"/>
        <item x="3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 v="3"/>
    </i>
    <i>
      <x v="1"/>
    </i>
    <i>
      <x v="2"/>
    </i>
    <i>
      <x v="4"/>
    </i>
    <i>
      <x/>
    </i>
    <i t="grand">
      <x/>
    </i>
  </rowItems>
  <colItems count="1">
    <i/>
  </colItems>
  <dataFields count="1">
    <dataField name="Count of Gender" fld="5" subtotal="count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FE605-51EC-43A2-8818-250BEA6776C7}" name="PivotTable1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9">
  <location ref="A251:B262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axis="axisRow" showAll="0" sortType="descending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x="10"/>
        <item t="default"/>
      </items>
    </pivotField>
    <pivotField showAll="0"/>
    <pivotField dataField="1"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02">
        <item x="1"/>
        <item x="62"/>
        <item x="37"/>
        <item x="99"/>
        <item x="71"/>
        <item x="13"/>
        <item x="85"/>
        <item x="36"/>
        <item x="67"/>
        <item x="80"/>
        <item x="98"/>
        <item x="40"/>
        <item x="21"/>
        <item x="11"/>
        <item x="15"/>
        <item x="8"/>
        <item x="54"/>
        <item x="70"/>
        <item x="82"/>
        <item x="55"/>
        <item x="41"/>
        <item x="91"/>
        <item x="30"/>
        <item x="27"/>
        <item x="18"/>
        <item x="28"/>
        <item x="24"/>
        <item x="56"/>
        <item x="90"/>
        <item x="14"/>
        <item x="7"/>
        <item x="29"/>
        <item x="35"/>
        <item x="10"/>
        <item x="63"/>
        <item x="88"/>
        <item x="53"/>
        <item x="47"/>
        <item x="93"/>
        <item x="69"/>
        <item x="19"/>
        <item x="68"/>
        <item x="20"/>
        <item x="34"/>
        <item x="3"/>
        <item x="52"/>
        <item x="83"/>
        <item x="39"/>
        <item x="42"/>
        <item x="87"/>
        <item x="84"/>
        <item x="92"/>
        <item x="78"/>
        <item x="61"/>
        <item x="50"/>
        <item x="76"/>
        <item x="96"/>
        <item x="45"/>
        <item x="12"/>
        <item x="31"/>
        <item x="66"/>
        <item x="57"/>
        <item x="74"/>
        <item x="22"/>
        <item x="58"/>
        <item x="89"/>
        <item x="97"/>
        <item x="0"/>
        <item x="9"/>
        <item x="72"/>
        <item x="5"/>
        <item x="33"/>
        <item x="43"/>
        <item x="17"/>
        <item x="25"/>
        <item x="95"/>
        <item x="48"/>
        <item x="77"/>
        <item x="23"/>
        <item x="46"/>
        <item x="79"/>
        <item x="49"/>
        <item x="94"/>
        <item x="4"/>
        <item x="65"/>
        <item x="26"/>
        <item x="6"/>
        <item x="51"/>
        <item x="2"/>
        <item x="75"/>
        <item x="16"/>
        <item x="32"/>
        <item x="64"/>
        <item x="38"/>
        <item x="60"/>
        <item x="81"/>
        <item x="44"/>
        <item x="59"/>
        <item x="86"/>
        <item x="73"/>
        <item x="100"/>
        <item t="default"/>
      </items>
    </pivotField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showAll="0">
      <items count="7">
        <item x="4"/>
        <item x="1"/>
        <item x="2"/>
        <item x="3"/>
        <item x="0"/>
        <item h="1" x="5"/>
        <item t="default"/>
      </items>
    </pivotField>
  </pivotFields>
  <rowFields count="1">
    <field x="1"/>
  </rowFields>
  <rowItems count="11">
    <i>
      <x v="2"/>
    </i>
    <i>
      <x v="3"/>
    </i>
    <i>
      <x/>
    </i>
    <i>
      <x v="4"/>
    </i>
    <i>
      <x v="7"/>
    </i>
    <i>
      <x v="9"/>
    </i>
    <i>
      <x v="6"/>
    </i>
    <i>
      <x v="5"/>
    </i>
    <i>
      <x v="1"/>
    </i>
    <i>
      <x v="8"/>
    </i>
    <i t="grand">
      <x/>
    </i>
  </rowItems>
  <colItems count="1">
    <i/>
  </colItems>
  <dataFields count="1">
    <dataField name="Count of Job Title" fld="4" subtotal="count" baseField="0" baseItem="0"/>
  </dataFields>
  <chartFormats count="2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67571-2FF3-423D-9305-9F9E19E3F665}" name="PivotTable3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A1:B4" firstHeaderRow="1" firstDataRow="1" firstDataCol="1"/>
  <pivotFields count="9">
    <pivotField showAll="0" measureFilter="1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</pivotField>
    <pivotField showAll="0"/>
    <pivotField showAll="0"/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dataField="1"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showAll="0">
      <items count="7">
        <item x="4"/>
        <item x="1"/>
        <item x="2"/>
        <item x="3"/>
        <item x="0"/>
        <item x="5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alary" fld="6" baseField="0" baseItem="0"/>
  </dataFields>
  <formats count="1">
    <format dxfId="0">
      <pivotArea collapsedLevelsAreSubtotals="1" fieldPosition="0">
        <references count="1">
          <reference field="5" count="0"/>
        </references>
      </pivotArea>
    </format>
  </formats>
  <chartFormats count="6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0F0F6-5D4C-435F-BAAB-E1D9EE23B7E7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98:B105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7">
        <item x="3"/>
        <item x="4"/>
        <item x="0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showAll="0"/>
    <pivotField dataField="1" numFmtId="170" showAll="0"/>
    <pivotField showAll="0"/>
    <pivotField showAll="0"/>
  </pivotFields>
  <rowFields count="1">
    <field x="4"/>
  </rowFields>
  <rowItems count="7">
    <i>
      <x v="5"/>
    </i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Sum of Salar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6F753-DE12-42DF-BDFC-0F4E2108A857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55:B66" firstHeaderRow="1" firstDataRow="1" firstDataCol="1"/>
  <pivotFields count="10">
    <pivotField showAll="0"/>
    <pivotField showAll="0"/>
    <pivotField showAll="0"/>
    <pivotField showAll="0"/>
    <pivotField showAll="0"/>
    <pivotField axis="axisRow" showAll="0" sortType="descending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70" showAll="0"/>
    <pivotField showAll="0"/>
    <pivotField dataField="1" showAll="0"/>
  </pivotFields>
  <rowFields count="1">
    <field x="5"/>
  </rowFields>
  <rowItems count="11">
    <i>
      <x v="5"/>
    </i>
    <i>
      <x v="2"/>
    </i>
    <i>
      <x v="8"/>
    </i>
    <i>
      <x v="9"/>
    </i>
    <i>
      <x v="1"/>
    </i>
    <i>
      <x v="6"/>
    </i>
    <i>
      <x v="4"/>
    </i>
    <i>
      <x v="7"/>
    </i>
    <i>
      <x/>
    </i>
    <i>
      <x v="3"/>
    </i>
    <i t="grand">
      <x/>
    </i>
  </rowItems>
  <colItems count="1">
    <i/>
  </colItems>
  <dataFields count="1">
    <dataField name="Count of City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D34C9-4C61-4913-A049-ABBB820883DB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69:B80" firstHeaderRow="1" firstDataRow="1" firstDataCol="1"/>
  <pivotFields count="10">
    <pivotField showAll="0"/>
    <pivotField showAll="0"/>
    <pivotField showAll="0"/>
    <pivotField showAll="0"/>
    <pivotField showAll="0"/>
    <pivotField axis="axisRow" showAll="0" sortType="descending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70" showAll="0"/>
    <pivotField showAll="0"/>
    <pivotField showAll="0"/>
  </pivotFields>
  <rowFields count="1">
    <field x="5"/>
  </rowFields>
  <rowItems count="11">
    <i>
      <x v="5"/>
    </i>
    <i>
      <x v="2"/>
    </i>
    <i>
      <x v="8"/>
    </i>
    <i>
      <x v="9"/>
    </i>
    <i>
      <x v="1"/>
    </i>
    <i>
      <x v="6"/>
    </i>
    <i>
      <x v="4"/>
    </i>
    <i>
      <x v="7"/>
    </i>
    <i>
      <x/>
    </i>
    <i>
      <x v="3"/>
    </i>
    <i t="grand">
      <x/>
    </i>
  </rowItems>
  <colItems count="1">
    <i/>
  </colItems>
  <dataFields count="1">
    <dataField name="Count of Gender" fld="6" subtotal="count" baseField="0" baseItem="0"/>
  </dataFields>
  <chartFormats count="2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7F1BF-F986-459D-B9FD-D9DF56584F1B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08:B114" firstHeaderRow="1" firstDataRow="1" firstDataCol="1"/>
  <pivotFields count="10">
    <pivotField showAll="0"/>
    <pivotField showAll="0"/>
    <pivotField showAll="0"/>
    <pivotField showAll="0"/>
    <pivotField axis="axisRow"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showAll="0"/>
    <pivotField numFmtId="170" showAll="0"/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perience (Years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69DEE-1007-446D-A173-8E0DE70F5511}" name="PivotTable1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234:B240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</pivotField>
    <pivotField dataField="1" showAll="0">
      <items count="12">
        <item x="6"/>
        <item x="9"/>
        <item x="1"/>
        <item x="2"/>
        <item x="4"/>
        <item x="7"/>
        <item x="8"/>
        <item x="0"/>
        <item x="5"/>
        <item x="3"/>
        <item x="10"/>
        <item t="default"/>
      </items>
    </pivotField>
    <pivotField showAll="0"/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axis="axisRow" showAll="0" sortType="ascending">
      <items count="7">
        <item x="4"/>
        <item x="1"/>
        <item x="2"/>
        <item x="3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Count of Email" fld="2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752EF-0D4A-400F-AD9B-D1B56AC38CB4}" name="PivotTable2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6:B9" firstHeaderRow="1" firstDataRow="1" firstDataCol="1"/>
  <pivotFields count="10">
    <pivotField showAll="0"/>
    <pivotField showAll="0"/>
    <pivotField showAll="0"/>
    <pivotField showAll="0"/>
    <pivotField dataField="1"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numFmtId="170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009BF3-8831-41E6-B853-0C0BECB2D5AC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126:B132" firstHeaderRow="1" firstDataRow="1" firstDataCol="1"/>
  <pivotFields count="10">
    <pivotField showAll="0"/>
    <pivotField showAll="0"/>
    <pivotField showAll="0"/>
    <pivotField showAll="0"/>
    <pivotField axis="axisRow"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dataField="1" showAll="0"/>
    <pivotField numFmtId="170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Gender" fld="6" subtotal="count" baseField="0" baseItem="0"/>
  </dataFields>
  <chartFormats count="6">
    <chartFormat chart="9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9592C-5540-4CFB-8468-F65C65488524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2:B43" firstHeaderRow="1" firstDataRow="1" firstDataCol="1"/>
  <pivotFields count="10">
    <pivotField showAll="0"/>
    <pivotField showAll="0"/>
    <pivotField showAll="0"/>
    <pivotField showAll="0"/>
    <pivotField showAll="0"/>
    <pivotField axis="axisRow" showAll="0" sortType="descending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70" showAll="0"/>
    <pivotField showAll="0"/>
    <pivotField showAll="0"/>
  </pivotFields>
  <rowFields count="1">
    <field x="5"/>
  </rowFields>
  <rowItems count="11">
    <i>
      <x v="5"/>
    </i>
    <i>
      <x v="2"/>
    </i>
    <i>
      <x v="8"/>
    </i>
    <i>
      <x v="9"/>
    </i>
    <i>
      <x v="1"/>
    </i>
    <i>
      <x v="6"/>
    </i>
    <i>
      <x v="4"/>
    </i>
    <i>
      <x/>
    </i>
    <i>
      <x v="7"/>
    </i>
    <i>
      <x v="3"/>
    </i>
    <i t="grand">
      <x/>
    </i>
  </rowItems>
  <colItems count="1">
    <i/>
  </colItems>
  <dataFields count="1">
    <dataField name="Sum of Salary" fld="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B47C0-A57A-488E-A853-6AAE9646E338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83:B94" firstHeaderRow="1" firstDataRow="1" firstDataCol="1"/>
  <pivotFields count="10">
    <pivotField showAll="0"/>
    <pivotField showAll="0"/>
    <pivotField showAll="0"/>
    <pivotField showAll="0"/>
    <pivotField dataField="1" showAll="0"/>
    <pivotField axis="axisRow"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showAll="0"/>
    <pivotField numFmtId="170"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759D9-C40F-4E96-B2B2-209271E0344E}" name="PivotTable2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188:B199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axis="axisRow" showAll="0" sortType="descending">
      <items count="12">
        <item h="1" x="10"/>
        <item x="3"/>
        <item x="5"/>
        <item x="0"/>
        <item x="8"/>
        <item x="7"/>
        <item x="4"/>
        <item x="2"/>
        <item x="1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showAll="0"/>
  </pivotFields>
  <rowFields count="1">
    <field x="1"/>
  </rowFields>
  <rowItems count="11">
    <i>
      <x v="8"/>
    </i>
    <i>
      <x v="10"/>
    </i>
    <i>
      <x v="6"/>
    </i>
    <i>
      <x v="7"/>
    </i>
    <i>
      <x v="3"/>
    </i>
    <i>
      <x v="4"/>
    </i>
    <i>
      <x v="1"/>
    </i>
    <i>
      <x v="9"/>
    </i>
    <i>
      <x v="5"/>
    </i>
    <i>
      <x v="2"/>
    </i>
    <i t="grand">
      <x/>
    </i>
  </rowItems>
  <colItems count="1">
    <i/>
  </colItems>
  <dataFields count="1">
    <dataField name="Count of Job Title" fld="4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5B904-9D78-458D-999D-E81E5328E1AC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36:B139" firstHeaderRow="1" firstDataRow="1" firstDataCol="1"/>
  <pivotFields count="10">
    <pivotField showAll="0"/>
    <pivotField showAll="0"/>
    <pivotField showAll="0"/>
    <pivotField showAll="0"/>
    <pivotField dataField="1" showAll="0">
      <items count="7">
        <item x="3"/>
        <item x="4"/>
        <item x="0"/>
        <item x="1"/>
        <item x="2"/>
        <item h="1" x="5"/>
        <item t="default"/>
      </items>
    </pivotField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h="1" x="10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numFmtId="170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D94DD-8285-407A-8504-9E9C29FA4D0A}" name="PivotTable2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202:B213" firstHeaderRow="1" firstDataRow="1" firstDataCol="1"/>
  <pivotFields count="9">
    <pivotField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axis="axisRow" showAll="0" sortType="descending">
      <items count="12">
        <item x="6"/>
        <item x="9"/>
        <item x="1"/>
        <item x="2"/>
        <item x="4"/>
        <item x="7"/>
        <item x="8"/>
        <item x="0"/>
        <item x="5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12">
        <item x="8"/>
        <item x="3"/>
        <item x="9"/>
        <item x="4"/>
        <item x="7"/>
        <item x="1"/>
        <item x="2"/>
        <item x="5"/>
        <item x="6"/>
        <item x="0"/>
        <item x="1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12">
        <item x="8"/>
        <item x="3"/>
        <item x="2"/>
        <item x="0"/>
        <item x="4"/>
        <item x="5"/>
        <item x="7"/>
        <item x="9"/>
        <item x="6"/>
        <item x="1"/>
        <item x="10"/>
        <item t="default"/>
      </items>
    </pivotField>
    <pivotField showAll="0"/>
  </pivotFields>
  <rowFields count="1">
    <field x="1"/>
  </rowFields>
  <rowItems count="11">
    <i>
      <x v="2"/>
    </i>
    <i>
      <x v="3"/>
    </i>
    <i>
      <x/>
    </i>
    <i>
      <x v="4"/>
    </i>
    <i>
      <x v="7"/>
    </i>
    <i>
      <x v="9"/>
    </i>
    <i>
      <x v="6"/>
    </i>
    <i>
      <x v="5"/>
    </i>
    <i>
      <x v="1"/>
    </i>
    <i>
      <x v="8"/>
    </i>
    <i t="grand">
      <x/>
    </i>
  </rowItems>
  <colItems count="1">
    <i/>
  </colItems>
  <dataFields count="1">
    <dataField name="Count of Department" fld="3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31F7E8-328F-4442-A114-EEFD827757A0}" name="Task_Data" displayName="Task_Data" ref="A2:H102" totalsRowShown="0" headerRowDxfId="12" headerRowBorderDxfId="10" tableBorderDxfId="11" totalsRowBorderDxfId="9">
  <autoFilter ref="A2:H102" xr:uid="{4A2D7BEF-C1BA-487D-9D56-C0029DCF99E4}"/>
  <tableColumns count="8">
    <tableColumn id="1" xr3:uid="{79DE89EC-23B3-41B4-9F20-71DE805230BD}" name="Employee ID" dataDxfId="8"/>
    <tableColumn id="2" xr3:uid="{9E6F0177-0FBB-486C-884B-980C13BCB606}" name="Full Name" dataDxfId="7"/>
    <tableColumn id="3" xr3:uid="{CA102AFC-43C8-4854-AA88-7138FF303280}" name="Department" dataDxfId="6"/>
    <tableColumn id="4" xr3:uid="{465CA19E-8557-4F23-9CCB-6C894A29647B}" name="Job Title" dataDxfId="5"/>
    <tableColumn id="5" xr3:uid="{496F0747-00A5-4C02-8CDE-11DB8760AD74}" name="Gender" dataDxfId="4"/>
    <tableColumn id="6" xr3:uid="{88A077DF-B1B6-4158-9412-BBE1EE48ED37}" name="Salary" dataDxfId="3" dataCellStyle="Currency"/>
    <tableColumn id="7" xr3:uid="{AE6C1FE1-CDC2-4170-B4A2-8626B68FFA31}" name="Experience (Years)" dataDxfId="2"/>
    <tableColumn id="8" xr3:uid="{23382F4D-F3E2-454B-904B-B97B059C0711}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9182-75A7-4271-834C-8DC743C7343E}">
  <dimension ref="A9:G14"/>
  <sheetViews>
    <sheetView showGridLines="0" tabSelected="1" zoomScale="170" zoomScaleNormal="170" workbookViewId="0">
      <selection activeCell="K9" sqref="K9"/>
    </sheetView>
  </sheetViews>
  <sheetFormatPr defaultColWidth="9" defaultRowHeight="15"/>
  <cols>
    <col min="1" max="6" width="8.28515625" customWidth="1"/>
  </cols>
  <sheetData>
    <row r="9" spans="1:7" s="39" customFormat="1" ht="18.75">
      <c r="A9" s="35" t="s">
        <v>194</v>
      </c>
      <c r="B9" s="36"/>
      <c r="C9" s="36"/>
      <c r="D9" s="37"/>
      <c r="E9" s="37"/>
      <c r="F9" s="38"/>
    </row>
    <row r="10" spans="1:7">
      <c r="A10" s="40"/>
      <c r="B10" s="41"/>
      <c r="C10" s="41"/>
      <c r="D10" s="41"/>
      <c r="E10" s="41"/>
      <c r="F10" s="42"/>
    </row>
    <row r="11" spans="1:7" s="39" customFormat="1" ht="18.75">
      <c r="A11" s="43" t="s">
        <v>195</v>
      </c>
      <c r="B11" s="44"/>
      <c r="C11" s="44"/>
      <c r="D11" s="44"/>
      <c r="E11" s="44"/>
      <c r="F11" s="45"/>
      <c r="G11" s="46"/>
    </row>
    <row r="12" spans="1:7">
      <c r="A12" s="40"/>
      <c r="B12" s="41"/>
      <c r="C12" s="41"/>
      <c r="D12" s="41"/>
      <c r="E12" s="41"/>
      <c r="F12" s="42"/>
    </row>
    <row r="13" spans="1:7" s="39" customFormat="1" ht="18.75">
      <c r="A13" s="43" t="s">
        <v>196</v>
      </c>
      <c r="B13" s="44"/>
      <c r="C13" s="44"/>
      <c r="D13" s="44"/>
      <c r="E13" s="47"/>
      <c r="F13" s="48"/>
    </row>
    <row r="14" spans="1:7">
      <c r="A14" s="49"/>
      <c r="B14" s="50"/>
      <c r="C14" s="50"/>
      <c r="D14" s="50"/>
      <c r="E14" s="50"/>
      <c r="F14" s="51"/>
    </row>
  </sheetData>
  <mergeCells count="3">
    <mergeCell ref="A9:C9"/>
    <mergeCell ref="A11:F11"/>
    <mergeCell ref="A13:D1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2260-3E2A-42CD-9CFE-0B831D5B5820}">
  <dimension ref="A1:Z102"/>
  <sheetViews>
    <sheetView zoomScale="160" zoomScaleNormal="160" workbookViewId="0"/>
  </sheetViews>
  <sheetFormatPr defaultColWidth="9" defaultRowHeight="15" outlineLevelCol="1"/>
  <cols>
    <col min="1" max="1" width="12.7109375" customWidth="1"/>
    <col min="2" max="2" width="13.140625" bestFit="1" customWidth="1"/>
    <col min="3" max="3" width="12.42578125" customWidth="1"/>
    <col min="4" max="4" width="9.140625" customWidth="1"/>
    <col min="6" max="6" width="15" style="2" bestFit="1" customWidth="1"/>
    <col min="7" max="7" width="17.85546875" bestFit="1" customWidth="1"/>
    <col min="8" max="8" width="12.7109375" bestFit="1" customWidth="1"/>
    <col min="10" max="10" width="11.28515625" customWidth="1" outlineLevel="1"/>
    <col min="11" max="11" width="10" customWidth="1" outlineLevel="1"/>
    <col min="12" max="12" width="22" customWidth="1" outlineLevel="1"/>
    <col min="13" max="13" width="9" customWidth="1" outlineLevel="1"/>
    <col min="14" max="14" width="11.5703125" bestFit="1" customWidth="1" outlineLevel="1"/>
    <col min="15" max="16" width="10" bestFit="1" customWidth="1" outlineLevel="1"/>
    <col min="17" max="17" width="13.140625" bestFit="1" customWidth="1" outlineLevel="1"/>
    <col min="18" max="18" width="15" customWidth="1" outlineLevel="1" collapsed="1"/>
    <col min="19" max="19" width="14.140625" customWidth="1" outlineLevel="1"/>
    <col min="20" max="20" width="9" customWidth="1" outlineLevel="1"/>
    <col min="21" max="21" width="14" customWidth="1" outlineLevel="1" collapsed="1"/>
    <col min="22" max="22" width="11.85546875" customWidth="1" outlineLevel="1"/>
    <col min="23" max="23" width="14" customWidth="1" outlineLevel="1"/>
    <col min="24" max="24" width="12.28515625" customWidth="1" outlineLevel="1"/>
    <col min="25" max="25" width="9" customWidth="1" outlineLevel="1"/>
    <col min="26" max="26" width="11.7109375" customWidth="1" outlineLevel="1"/>
  </cols>
  <sheetData>
    <row r="1" spans="1:26">
      <c r="A1" s="1" t="s">
        <v>0</v>
      </c>
    </row>
    <row r="2" spans="1:26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6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8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</row>
    <row r="3" spans="1:26">
      <c r="A3" s="10" t="s">
        <v>26</v>
      </c>
      <c r="B3" s="11" t="s">
        <v>27</v>
      </c>
      <c r="C3" s="11" t="s">
        <v>28</v>
      </c>
      <c r="D3" s="11" t="s">
        <v>29</v>
      </c>
      <c r="E3" s="11" t="s">
        <v>30</v>
      </c>
      <c r="F3" s="12">
        <v>400712</v>
      </c>
      <c r="G3" s="11">
        <v>4</v>
      </c>
      <c r="H3" s="13" t="s">
        <v>31</v>
      </c>
      <c r="J3" s="11" t="s">
        <v>32</v>
      </c>
      <c r="K3" s="11" t="s">
        <v>33</v>
      </c>
      <c r="L3" s="14" t="str">
        <f>CONCATENATE(J3,".",K3,"@dame.com")</f>
        <v>Sade.Bassey@dame.com</v>
      </c>
      <c r="M3" s="11">
        <f>LEN(B3)</f>
        <v>11</v>
      </c>
      <c r="N3" s="11" t="str">
        <f>UPPER(C3)</f>
        <v>IT</v>
      </c>
      <c r="O3" s="11" t="str">
        <f>LOWER(C3)</f>
        <v>it</v>
      </c>
      <c r="P3" s="11" t="str">
        <f>PROPER(C3)</f>
        <v>It</v>
      </c>
      <c r="Q3" s="11" t="str">
        <f>TRIM(B3)</f>
        <v>Sade Bassey</v>
      </c>
      <c r="R3" s="15">
        <f>SUM(F3:F102)</f>
        <v>34862380</v>
      </c>
      <c r="S3" s="16">
        <f>AVERAGE(F3:F102)</f>
        <v>348623.8</v>
      </c>
      <c r="T3" s="17">
        <f>COUNTA(A3:A102)</f>
        <v>100</v>
      </c>
      <c r="U3" s="18">
        <f>SUMIF(C3:C102,C5,F3:F102)</f>
        <v>6081869</v>
      </c>
      <c r="V3" s="19">
        <f>AVERAGEIF(C3:C102,C12,F3:F102)</f>
        <v>353549.25</v>
      </c>
      <c r="W3" s="18">
        <f>SUMIFS(F3:F102,G3:G102,"&gt;3",H3:H102,H7)</f>
        <v>5470326</v>
      </c>
      <c r="X3" s="20">
        <f>AVERAGEIFS(F3:F102,E3:E102,E3,H3:H102,H7)</f>
        <v>315870.8</v>
      </c>
      <c r="Y3" s="17">
        <f>COUNTIFS(E3:E102,E95,H3:H102,H99)</f>
        <v>15</v>
      </c>
      <c r="Z3" s="21">
        <f>_xlfn.MAXIFS(F3:F102,C3:C102,C3)</f>
        <v>493395</v>
      </c>
    </row>
    <row r="4" spans="1:26">
      <c r="A4" s="10" t="s">
        <v>34</v>
      </c>
      <c r="B4" s="11" t="s">
        <v>27</v>
      </c>
      <c r="C4" s="11" t="s">
        <v>35</v>
      </c>
      <c r="D4" s="11" t="s">
        <v>36</v>
      </c>
      <c r="E4" s="11" t="s">
        <v>37</v>
      </c>
      <c r="F4" s="12">
        <v>200754</v>
      </c>
      <c r="G4" s="11">
        <v>10</v>
      </c>
      <c r="H4" s="13" t="s">
        <v>38</v>
      </c>
      <c r="J4" s="11" t="s">
        <v>32</v>
      </c>
      <c r="K4" s="11" t="s">
        <v>33</v>
      </c>
      <c r="L4" s="14" t="str">
        <f t="shared" ref="L4:L67" si="0">CONCATENATE(J4,".",K4,"@dame.com")</f>
        <v>Sade.Bassey@dame.com</v>
      </c>
      <c r="M4" s="11">
        <f t="shared" ref="M4:M67" si="1">LEN(B4)</f>
        <v>11</v>
      </c>
      <c r="N4" s="11" t="str">
        <f t="shared" ref="N4:N67" si="2">UPPER(C4)</f>
        <v>MARKETING</v>
      </c>
      <c r="O4" s="11" t="str">
        <f t="shared" ref="O4:O67" si="3">LOWER(C4)</f>
        <v>marketing</v>
      </c>
      <c r="P4" s="11" t="str">
        <f t="shared" ref="P4:P67" si="4">PROPER(C4)</f>
        <v>Marketing</v>
      </c>
      <c r="Q4" s="11" t="str">
        <f t="shared" ref="Q4:Q67" si="5">TRIM(B4)</f>
        <v>Sade Bassey</v>
      </c>
    </row>
    <row r="5" spans="1:26">
      <c r="A5" s="10" t="s">
        <v>39</v>
      </c>
      <c r="B5" s="11" t="s">
        <v>40</v>
      </c>
      <c r="C5" s="11" t="s">
        <v>41</v>
      </c>
      <c r="D5" s="11" t="s">
        <v>36</v>
      </c>
      <c r="E5" s="11" t="s">
        <v>30</v>
      </c>
      <c r="F5" s="12">
        <v>457735</v>
      </c>
      <c r="G5" s="11">
        <v>3</v>
      </c>
      <c r="H5" s="13" t="s">
        <v>31</v>
      </c>
      <c r="J5" s="11" t="s">
        <v>42</v>
      </c>
      <c r="K5" s="11" t="s">
        <v>43</v>
      </c>
      <c r="L5" s="14" t="str">
        <f t="shared" si="0"/>
        <v>Faith.Udo@dame.com</v>
      </c>
      <c r="M5" s="11">
        <f t="shared" si="1"/>
        <v>9</v>
      </c>
      <c r="N5" s="11" t="str">
        <f t="shared" si="2"/>
        <v>SALES</v>
      </c>
      <c r="O5" s="11" t="str">
        <f t="shared" si="3"/>
        <v>sales</v>
      </c>
      <c r="P5" s="11" t="str">
        <f t="shared" si="4"/>
        <v>Sales</v>
      </c>
      <c r="Q5" s="11" t="str">
        <f t="shared" si="5"/>
        <v>Faith Udo</v>
      </c>
    </row>
    <row r="6" spans="1:26">
      <c r="A6" s="10" t="s">
        <v>44</v>
      </c>
      <c r="B6" s="11" t="s">
        <v>27</v>
      </c>
      <c r="C6" s="11" t="s">
        <v>45</v>
      </c>
      <c r="D6" s="11" t="s">
        <v>46</v>
      </c>
      <c r="E6" s="11" t="s">
        <v>30</v>
      </c>
      <c r="F6" s="12">
        <v>337091</v>
      </c>
      <c r="G6" s="11">
        <v>2</v>
      </c>
      <c r="H6" s="13" t="s">
        <v>47</v>
      </c>
      <c r="J6" s="11" t="s">
        <v>32</v>
      </c>
      <c r="K6" s="11" t="s">
        <v>33</v>
      </c>
      <c r="L6" s="14" t="str">
        <f t="shared" si="0"/>
        <v>Sade.Bassey@dame.com</v>
      </c>
      <c r="M6" s="11">
        <f t="shared" si="1"/>
        <v>11</v>
      </c>
      <c r="N6" s="11" t="str">
        <f t="shared" si="2"/>
        <v>FINANCE</v>
      </c>
      <c r="O6" s="11" t="str">
        <f t="shared" si="3"/>
        <v>finance</v>
      </c>
      <c r="P6" s="11" t="str">
        <f t="shared" si="4"/>
        <v>Finance</v>
      </c>
      <c r="Q6" s="11" t="str">
        <f t="shared" si="5"/>
        <v>Sade Bassey</v>
      </c>
    </row>
    <row r="7" spans="1:26">
      <c r="A7" s="10" t="s">
        <v>48</v>
      </c>
      <c r="B7" s="11" t="s">
        <v>49</v>
      </c>
      <c r="C7" s="11" t="s">
        <v>28</v>
      </c>
      <c r="D7" s="11" t="s">
        <v>36</v>
      </c>
      <c r="E7" s="11" t="s">
        <v>37</v>
      </c>
      <c r="F7" s="12">
        <v>436492</v>
      </c>
      <c r="G7" s="11">
        <v>5</v>
      </c>
      <c r="H7" s="13" t="s">
        <v>50</v>
      </c>
      <c r="J7" s="11" t="s">
        <v>51</v>
      </c>
      <c r="K7" s="11" t="s">
        <v>52</v>
      </c>
      <c r="L7" s="14" t="str">
        <f t="shared" si="0"/>
        <v>Ibrahim.Musa@dame.com</v>
      </c>
      <c r="M7" s="11">
        <f t="shared" si="1"/>
        <v>12</v>
      </c>
      <c r="N7" s="11" t="str">
        <f t="shared" si="2"/>
        <v>IT</v>
      </c>
      <c r="O7" s="11" t="str">
        <f t="shared" si="3"/>
        <v>it</v>
      </c>
      <c r="P7" s="11" t="str">
        <f t="shared" si="4"/>
        <v>It</v>
      </c>
      <c r="Q7" s="11" t="str">
        <f t="shared" si="5"/>
        <v>Ibrahim Musa</v>
      </c>
    </row>
    <row r="8" spans="1:26">
      <c r="A8" s="10" t="s">
        <v>53</v>
      </c>
      <c r="B8" s="11" t="s">
        <v>54</v>
      </c>
      <c r="C8" s="11" t="s">
        <v>28</v>
      </c>
      <c r="D8" s="11" t="s">
        <v>55</v>
      </c>
      <c r="E8" s="11" t="s">
        <v>30</v>
      </c>
      <c r="F8" s="12">
        <v>404484</v>
      </c>
      <c r="G8" s="11">
        <v>10</v>
      </c>
      <c r="H8" s="13" t="s">
        <v>47</v>
      </c>
      <c r="J8" s="11" t="s">
        <v>56</v>
      </c>
      <c r="K8" s="11" t="s">
        <v>57</v>
      </c>
      <c r="L8" s="14" t="str">
        <f t="shared" si="0"/>
        <v>Tunde.Salisu@dame.com</v>
      </c>
      <c r="M8" s="11">
        <f t="shared" si="1"/>
        <v>12</v>
      </c>
      <c r="N8" s="11" t="str">
        <f t="shared" si="2"/>
        <v>IT</v>
      </c>
      <c r="O8" s="11" t="str">
        <f t="shared" si="3"/>
        <v>it</v>
      </c>
      <c r="P8" s="11" t="str">
        <f t="shared" si="4"/>
        <v>It</v>
      </c>
      <c r="Q8" s="11" t="str">
        <f t="shared" si="5"/>
        <v>Tunde Salisu</v>
      </c>
    </row>
    <row r="9" spans="1:26">
      <c r="A9" s="10" t="s">
        <v>58</v>
      </c>
      <c r="B9" s="11" t="s">
        <v>59</v>
      </c>
      <c r="C9" s="11" t="s">
        <v>28</v>
      </c>
      <c r="D9" s="11" t="s">
        <v>29</v>
      </c>
      <c r="E9" s="11" t="s">
        <v>30</v>
      </c>
      <c r="F9" s="12">
        <v>450806</v>
      </c>
      <c r="G9" s="11">
        <v>3</v>
      </c>
      <c r="H9" s="13" t="s">
        <v>38</v>
      </c>
      <c r="J9" s="11" t="s">
        <v>60</v>
      </c>
      <c r="K9" s="11" t="s">
        <v>61</v>
      </c>
      <c r="L9" s="14" t="str">
        <f t="shared" si="0"/>
        <v>James.Obi@dame.com</v>
      </c>
      <c r="M9" s="11">
        <f t="shared" si="1"/>
        <v>9</v>
      </c>
      <c r="N9" s="11" t="str">
        <f t="shared" si="2"/>
        <v>IT</v>
      </c>
      <c r="O9" s="11" t="str">
        <f t="shared" si="3"/>
        <v>it</v>
      </c>
      <c r="P9" s="11" t="str">
        <f t="shared" si="4"/>
        <v>It</v>
      </c>
      <c r="Q9" s="11" t="str">
        <f t="shared" si="5"/>
        <v>James Obi</v>
      </c>
      <c r="U9" s="22"/>
    </row>
    <row r="10" spans="1:26">
      <c r="A10" s="10" t="s">
        <v>62</v>
      </c>
      <c r="B10" s="11" t="s">
        <v>49</v>
      </c>
      <c r="C10" s="11" t="s">
        <v>45</v>
      </c>
      <c r="D10" s="11" t="s">
        <v>36</v>
      </c>
      <c r="E10" s="11" t="s">
        <v>30</v>
      </c>
      <c r="F10" s="12">
        <v>307961</v>
      </c>
      <c r="G10" s="11">
        <v>2</v>
      </c>
      <c r="H10" s="13" t="s">
        <v>63</v>
      </c>
      <c r="J10" s="11" t="s">
        <v>51</v>
      </c>
      <c r="K10" s="11" t="s">
        <v>52</v>
      </c>
      <c r="L10" s="14" t="str">
        <f t="shared" si="0"/>
        <v>Ibrahim.Musa@dame.com</v>
      </c>
      <c r="M10" s="11">
        <f t="shared" si="1"/>
        <v>12</v>
      </c>
      <c r="N10" s="11" t="str">
        <f t="shared" si="2"/>
        <v>FINANCE</v>
      </c>
      <c r="O10" s="11" t="str">
        <f t="shared" si="3"/>
        <v>finance</v>
      </c>
      <c r="P10" s="11" t="str">
        <f t="shared" si="4"/>
        <v>Finance</v>
      </c>
      <c r="Q10" s="11" t="str">
        <f t="shared" si="5"/>
        <v>Ibrahim Musa</v>
      </c>
    </row>
    <row r="11" spans="1:26">
      <c r="A11" s="10" t="s">
        <v>64</v>
      </c>
      <c r="B11" s="11" t="s">
        <v>40</v>
      </c>
      <c r="C11" s="11" t="s">
        <v>41</v>
      </c>
      <c r="D11" s="11" t="s">
        <v>65</v>
      </c>
      <c r="E11" s="11" t="s">
        <v>37</v>
      </c>
      <c r="F11" s="12">
        <v>246421</v>
      </c>
      <c r="G11" s="11">
        <v>6</v>
      </c>
      <c r="H11" s="13" t="s">
        <v>50</v>
      </c>
      <c r="J11" s="11" t="s">
        <v>42</v>
      </c>
      <c r="K11" s="11" t="s">
        <v>43</v>
      </c>
      <c r="L11" s="14" t="str">
        <f t="shared" si="0"/>
        <v>Faith.Udo@dame.com</v>
      </c>
      <c r="M11" s="11">
        <f t="shared" si="1"/>
        <v>9</v>
      </c>
      <c r="N11" s="11" t="str">
        <f t="shared" si="2"/>
        <v>SALES</v>
      </c>
      <c r="O11" s="11" t="str">
        <f t="shared" si="3"/>
        <v>sales</v>
      </c>
      <c r="P11" s="11" t="str">
        <f t="shared" si="4"/>
        <v>Sales</v>
      </c>
      <c r="Q11" s="11" t="str">
        <f t="shared" si="5"/>
        <v>Faith Udo</v>
      </c>
    </row>
    <row r="12" spans="1:26">
      <c r="A12" s="10" t="s">
        <v>66</v>
      </c>
      <c r="B12" s="11" t="s">
        <v>67</v>
      </c>
      <c r="C12" s="11" t="s">
        <v>68</v>
      </c>
      <c r="D12" s="11" t="s">
        <v>65</v>
      </c>
      <c r="E12" s="11" t="s">
        <v>37</v>
      </c>
      <c r="F12" s="12">
        <v>403684</v>
      </c>
      <c r="G12" s="11">
        <v>3</v>
      </c>
      <c r="H12" s="13" t="s">
        <v>38</v>
      </c>
      <c r="J12" s="11" t="s">
        <v>69</v>
      </c>
      <c r="K12" s="11" t="s">
        <v>70</v>
      </c>
      <c r="L12" s="14" t="str">
        <f t="shared" si="0"/>
        <v>Tope.Ade@dame.com</v>
      </c>
      <c r="M12" s="11">
        <f t="shared" si="1"/>
        <v>8</v>
      </c>
      <c r="N12" s="11" t="str">
        <f t="shared" si="2"/>
        <v>HR</v>
      </c>
      <c r="O12" s="11" t="str">
        <f t="shared" si="3"/>
        <v>hr</v>
      </c>
      <c r="P12" s="11" t="str">
        <f t="shared" si="4"/>
        <v>Hr</v>
      </c>
      <c r="Q12" s="11" t="str">
        <f t="shared" si="5"/>
        <v>Tope Ade</v>
      </c>
    </row>
    <row r="13" spans="1:26">
      <c r="A13" s="10" t="s">
        <v>71</v>
      </c>
      <c r="B13" s="11" t="s">
        <v>59</v>
      </c>
      <c r="C13" s="11" t="s">
        <v>35</v>
      </c>
      <c r="D13" s="11" t="s">
        <v>72</v>
      </c>
      <c r="E13" s="11" t="s">
        <v>30</v>
      </c>
      <c r="F13" s="12">
        <v>317995</v>
      </c>
      <c r="G13" s="11">
        <v>9</v>
      </c>
      <c r="H13" s="13" t="s">
        <v>50</v>
      </c>
      <c r="J13" s="11" t="s">
        <v>60</v>
      </c>
      <c r="K13" s="11" t="s">
        <v>61</v>
      </c>
      <c r="L13" s="14" t="str">
        <f t="shared" si="0"/>
        <v>James.Obi@dame.com</v>
      </c>
      <c r="M13" s="11">
        <f t="shared" si="1"/>
        <v>9</v>
      </c>
      <c r="N13" s="11" t="str">
        <f t="shared" si="2"/>
        <v>MARKETING</v>
      </c>
      <c r="O13" s="11" t="str">
        <f t="shared" si="3"/>
        <v>marketing</v>
      </c>
      <c r="P13" s="11" t="str">
        <f t="shared" si="4"/>
        <v>Marketing</v>
      </c>
      <c r="Q13" s="11" t="str">
        <f t="shared" si="5"/>
        <v>James Obi</v>
      </c>
    </row>
    <row r="14" spans="1:26">
      <c r="A14" s="10" t="s">
        <v>73</v>
      </c>
      <c r="B14" s="11" t="s">
        <v>74</v>
      </c>
      <c r="C14" s="11" t="s">
        <v>68</v>
      </c>
      <c r="D14" s="11" t="s">
        <v>75</v>
      </c>
      <c r="E14" s="11" t="s">
        <v>30</v>
      </c>
      <c r="F14" s="12">
        <v>242669</v>
      </c>
      <c r="G14" s="11">
        <v>6</v>
      </c>
      <c r="H14" s="13" t="s">
        <v>50</v>
      </c>
      <c r="J14" s="11" t="s">
        <v>76</v>
      </c>
      <c r="K14" s="11" t="s">
        <v>77</v>
      </c>
      <c r="L14" s="14" t="str">
        <f t="shared" si="0"/>
        <v>Chika.Umeh@dame.com</v>
      </c>
      <c r="M14" s="11">
        <f t="shared" si="1"/>
        <v>10</v>
      </c>
      <c r="N14" s="11" t="str">
        <f t="shared" si="2"/>
        <v>HR</v>
      </c>
      <c r="O14" s="11" t="str">
        <f t="shared" si="3"/>
        <v>hr</v>
      </c>
      <c r="P14" s="11" t="str">
        <f t="shared" si="4"/>
        <v>Hr</v>
      </c>
      <c r="Q14" s="11" t="str">
        <f t="shared" si="5"/>
        <v>Chika Umeh</v>
      </c>
    </row>
    <row r="15" spans="1:26">
      <c r="A15" s="10" t="s">
        <v>78</v>
      </c>
      <c r="B15" s="11" t="s">
        <v>74</v>
      </c>
      <c r="C15" s="11" t="s">
        <v>68</v>
      </c>
      <c r="D15" s="11" t="s">
        <v>46</v>
      </c>
      <c r="E15" s="11" t="s">
        <v>37</v>
      </c>
      <c r="F15" s="12">
        <v>364238</v>
      </c>
      <c r="G15" s="11">
        <v>7</v>
      </c>
      <c r="H15" s="13" t="s">
        <v>47</v>
      </c>
      <c r="J15" s="11" t="s">
        <v>76</v>
      </c>
      <c r="K15" s="11" t="s">
        <v>77</v>
      </c>
      <c r="L15" s="14" t="str">
        <f t="shared" si="0"/>
        <v>Chika.Umeh@dame.com</v>
      </c>
      <c r="M15" s="11">
        <f t="shared" si="1"/>
        <v>10</v>
      </c>
      <c r="N15" s="11" t="str">
        <f t="shared" si="2"/>
        <v>HR</v>
      </c>
      <c r="O15" s="11" t="str">
        <f t="shared" si="3"/>
        <v>hr</v>
      </c>
      <c r="P15" s="11" t="str">
        <f t="shared" si="4"/>
        <v>Hr</v>
      </c>
      <c r="Q15" s="11" t="str">
        <f t="shared" si="5"/>
        <v>Chika Umeh</v>
      </c>
    </row>
    <row r="16" spans="1:26">
      <c r="A16" s="10" t="s">
        <v>79</v>
      </c>
      <c r="B16" s="11" t="s">
        <v>27</v>
      </c>
      <c r="C16" s="11" t="s">
        <v>45</v>
      </c>
      <c r="D16" s="11" t="s">
        <v>80</v>
      </c>
      <c r="E16" s="11" t="s">
        <v>30</v>
      </c>
      <c r="F16" s="12">
        <v>215724</v>
      </c>
      <c r="G16" s="11">
        <v>9</v>
      </c>
      <c r="H16" s="13" t="s">
        <v>63</v>
      </c>
      <c r="J16" s="11" t="s">
        <v>32</v>
      </c>
      <c r="K16" s="11" t="s">
        <v>33</v>
      </c>
      <c r="L16" s="14" t="str">
        <f t="shared" si="0"/>
        <v>Sade.Bassey@dame.com</v>
      </c>
      <c r="M16" s="11">
        <f t="shared" si="1"/>
        <v>11</v>
      </c>
      <c r="N16" s="11" t="str">
        <f t="shared" si="2"/>
        <v>FINANCE</v>
      </c>
      <c r="O16" s="11" t="str">
        <f t="shared" si="3"/>
        <v>finance</v>
      </c>
      <c r="P16" s="11" t="str">
        <f t="shared" si="4"/>
        <v>Finance</v>
      </c>
      <c r="Q16" s="11" t="str">
        <f t="shared" si="5"/>
        <v>Sade Bassey</v>
      </c>
    </row>
    <row r="17" spans="1:17">
      <c r="A17" s="10" t="s">
        <v>81</v>
      </c>
      <c r="B17" s="11" t="s">
        <v>74</v>
      </c>
      <c r="C17" s="11" t="s">
        <v>35</v>
      </c>
      <c r="D17" s="11" t="s">
        <v>75</v>
      </c>
      <c r="E17" s="11" t="s">
        <v>37</v>
      </c>
      <c r="F17" s="12">
        <v>301679</v>
      </c>
      <c r="G17" s="11">
        <v>10</v>
      </c>
      <c r="H17" s="13" t="s">
        <v>38</v>
      </c>
      <c r="J17" s="11" t="s">
        <v>76</v>
      </c>
      <c r="K17" s="11" t="s">
        <v>77</v>
      </c>
      <c r="L17" s="14" t="str">
        <f t="shared" si="0"/>
        <v>Chika.Umeh@dame.com</v>
      </c>
      <c r="M17" s="11">
        <f t="shared" si="1"/>
        <v>10</v>
      </c>
      <c r="N17" s="11" t="str">
        <f t="shared" si="2"/>
        <v>MARKETING</v>
      </c>
      <c r="O17" s="11" t="str">
        <f t="shared" si="3"/>
        <v>marketing</v>
      </c>
      <c r="P17" s="11" t="str">
        <f t="shared" si="4"/>
        <v>Marketing</v>
      </c>
      <c r="Q17" s="11" t="str">
        <f t="shared" si="5"/>
        <v>Chika Umeh</v>
      </c>
    </row>
    <row r="18" spans="1:17">
      <c r="A18" s="10" t="s">
        <v>82</v>
      </c>
      <c r="B18" s="11" t="s">
        <v>49</v>
      </c>
      <c r="C18" s="11" t="s">
        <v>28</v>
      </c>
      <c r="D18" s="11" t="s">
        <v>80</v>
      </c>
      <c r="E18" s="11" t="s">
        <v>37</v>
      </c>
      <c r="F18" s="12">
        <v>243689</v>
      </c>
      <c r="G18" s="11">
        <v>3</v>
      </c>
      <c r="H18" s="13" t="s">
        <v>50</v>
      </c>
      <c r="J18" s="11" t="s">
        <v>51</v>
      </c>
      <c r="K18" s="11" t="s">
        <v>52</v>
      </c>
      <c r="L18" s="14" t="str">
        <f t="shared" si="0"/>
        <v>Ibrahim.Musa@dame.com</v>
      </c>
      <c r="M18" s="11">
        <f t="shared" si="1"/>
        <v>12</v>
      </c>
      <c r="N18" s="11" t="str">
        <f t="shared" si="2"/>
        <v>IT</v>
      </c>
      <c r="O18" s="11" t="str">
        <f t="shared" si="3"/>
        <v>it</v>
      </c>
      <c r="P18" s="11" t="str">
        <f t="shared" si="4"/>
        <v>It</v>
      </c>
      <c r="Q18" s="11" t="str">
        <f t="shared" si="5"/>
        <v>Ibrahim Musa</v>
      </c>
    </row>
    <row r="19" spans="1:17">
      <c r="A19" s="10" t="s">
        <v>83</v>
      </c>
      <c r="B19" s="11" t="s">
        <v>54</v>
      </c>
      <c r="C19" s="11" t="s">
        <v>28</v>
      </c>
      <c r="D19" s="11" t="s">
        <v>29</v>
      </c>
      <c r="E19" s="11" t="s">
        <v>30</v>
      </c>
      <c r="F19" s="12">
        <v>465805</v>
      </c>
      <c r="G19" s="11">
        <v>10</v>
      </c>
      <c r="H19" s="13" t="s">
        <v>38</v>
      </c>
      <c r="J19" s="11" t="s">
        <v>56</v>
      </c>
      <c r="K19" s="11" t="s">
        <v>57</v>
      </c>
      <c r="L19" s="14" t="str">
        <f t="shared" si="0"/>
        <v>Tunde.Salisu@dame.com</v>
      </c>
      <c r="M19" s="11">
        <f t="shared" si="1"/>
        <v>12</v>
      </c>
      <c r="N19" s="11" t="str">
        <f t="shared" si="2"/>
        <v>IT</v>
      </c>
      <c r="O19" s="11" t="str">
        <f t="shared" si="3"/>
        <v>it</v>
      </c>
      <c r="P19" s="11" t="str">
        <f t="shared" si="4"/>
        <v>It</v>
      </c>
      <c r="Q19" s="11" t="str">
        <f t="shared" si="5"/>
        <v>Tunde Salisu</v>
      </c>
    </row>
    <row r="20" spans="1:17">
      <c r="A20" s="10" t="s">
        <v>84</v>
      </c>
      <c r="B20" s="11" t="s">
        <v>74</v>
      </c>
      <c r="C20" s="11" t="s">
        <v>35</v>
      </c>
      <c r="D20" s="11" t="s">
        <v>36</v>
      </c>
      <c r="E20" s="11" t="s">
        <v>37</v>
      </c>
      <c r="F20" s="12">
        <v>414186</v>
      </c>
      <c r="G20" s="11">
        <v>7</v>
      </c>
      <c r="H20" s="13" t="s">
        <v>63</v>
      </c>
      <c r="J20" s="11" t="s">
        <v>76</v>
      </c>
      <c r="K20" s="11" t="s">
        <v>77</v>
      </c>
      <c r="L20" s="14" t="str">
        <f t="shared" si="0"/>
        <v>Chika.Umeh@dame.com</v>
      </c>
      <c r="M20" s="11">
        <f t="shared" si="1"/>
        <v>10</v>
      </c>
      <c r="N20" s="11" t="str">
        <f t="shared" si="2"/>
        <v>MARKETING</v>
      </c>
      <c r="O20" s="11" t="str">
        <f t="shared" si="3"/>
        <v>marketing</v>
      </c>
      <c r="P20" s="11" t="str">
        <f t="shared" si="4"/>
        <v>Marketing</v>
      </c>
      <c r="Q20" s="11" t="str">
        <f t="shared" si="5"/>
        <v>Chika Umeh</v>
      </c>
    </row>
    <row r="21" spans="1:17">
      <c r="A21" s="10" t="s">
        <v>85</v>
      </c>
      <c r="B21" s="11" t="s">
        <v>86</v>
      </c>
      <c r="C21" s="11" t="s">
        <v>68</v>
      </c>
      <c r="D21" s="11" t="s">
        <v>36</v>
      </c>
      <c r="E21" s="11" t="s">
        <v>37</v>
      </c>
      <c r="F21" s="12">
        <v>282557</v>
      </c>
      <c r="G21" s="11">
        <v>9</v>
      </c>
      <c r="H21" s="13" t="s">
        <v>47</v>
      </c>
      <c r="J21" s="11" t="s">
        <v>87</v>
      </c>
      <c r="K21" s="11" t="s">
        <v>88</v>
      </c>
      <c r="L21" s="14" t="str">
        <f t="shared" si="0"/>
        <v>Maria.Okafor@dame.com</v>
      </c>
      <c r="M21" s="11">
        <f t="shared" si="1"/>
        <v>12</v>
      </c>
      <c r="N21" s="11" t="str">
        <f t="shared" si="2"/>
        <v>HR</v>
      </c>
      <c r="O21" s="11" t="str">
        <f t="shared" si="3"/>
        <v>hr</v>
      </c>
      <c r="P21" s="11" t="str">
        <f t="shared" si="4"/>
        <v>Hr</v>
      </c>
      <c r="Q21" s="11" t="str">
        <f t="shared" si="5"/>
        <v>Maria Okafor</v>
      </c>
    </row>
    <row r="22" spans="1:17">
      <c r="A22" s="10" t="s">
        <v>89</v>
      </c>
      <c r="B22" s="11" t="s">
        <v>59</v>
      </c>
      <c r="C22" s="11" t="s">
        <v>68</v>
      </c>
      <c r="D22" s="11" t="s">
        <v>90</v>
      </c>
      <c r="E22" s="11" t="s">
        <v>30</v>
      </c>
      <c r="F22" s="12">
        <v>330692</v>
      </c>
      <c r="G22" s="11">
        <v>10</v>
      </c>
      <c r="H22" s="13" t="s">
        <v>50</v>
      </c>
      <c r="J22" s="11" t="s">
        <v>60</v>
      </c>
      <c r="K22" s="11" t="s">
        <v>61</v>
      </c>
      <c r="L22" s="14" t="str">
        <f t="shared" si="0"/>
        <v>James.Obi@dame.com</v>
      </c>
      <c r="M22" s="11">
        <f t="shared" si="1"/>
        <v>9</v>
      </c>
      <c r="N22" s="11" t="str">
        <f t="shared" si="2"/>
        <v>HR</v>
      </c>
      <c r="O22" s="11" t="str">
        <f t="shared" si="3"/>
        <v>hr</v>
      </c>
      <c r="P22" s="11" t="str">
        <f t="shared" si="4"/>
        <v>Hr</v>
      </c>
      <c r="Q22" s="11" t="str">
        <f t="shared" si="5"/>
        <v>James Obi</v>
      </c>
    </row>
    <row r="23" spans="1:17">
      <c r="A23" s="10" t="s">
        <v>91</v>
      </c>
      <c r="B23" s="11" t="s">
        <v>74</v>
      </c>
      <c r="C23" s="11" t="s">
        <v>45</v>
      </c>
      <c r="D23" s="11" t="s">
        <v>46</v>
      </c>
      <c r="E23" s="11" t="s">
        <v>30</v>
      </c>
      <c r="F23" s="12">
        <v>334719</v>
      </c>
      <c r="G23" s="11">
        <v>4</v>
      </c>
      <c r="H23" s="13" t="s">
        <v>31</v>
      </c>
      <c r="J23" s="11" t="s">
        <v>76</v>
      </c>
      <c r="K23" s="11" t="s">
        <v>77</v>
      </c>
      <c r="L23" s="14" t="str">
        <f t="shared" si="0"/>
        <v>Chika.Umeh@dame.com</v>
      </c>
      <c r="M23" s="11">
        <f t="shared" si="1"/>
        <v>10</v>
      </c>
      <c r="N23" s="11" t="str">
        <f t="shared" si="2"/>
        <v>FINANCE</v>
      </c>
      <c r="O23" s="11" t="str">
        <f t="shared" si="3"/>
        <v>finance</v>
      </c>
      <c r="P23" s="11" t="str">
        <f t="shared" si="4"/>
        <v>Finance</v>
      </c>
      <c r="Q23" s="11" t="str">
        <f t="shared" si="5"/>
        <v>Chika Umeh</v>
      </c>
    </row>
    <row r="24" spans="1:17">
      <c r="A24" s="10" t="s">
        <v>92</v>
      </c>
      <c r="B24" s="11" t="s">
        <v>27</v>
      </c>
      <c r="C24" s="11" t="s">
        <v>41</v>
      </c>
      <c r="D24" s="11" t="s">
        <v>93</v>
      </c>
      <c r="E24" s="11" t="s">
        <v>37</v>
      </c>
      <c r="F24" s="12">
        <v>237212</v>
      </c>
      <c r="G24" s="11">
        <v>5</v>
      </c>
      <c r="H24" s="13" t="s">
        <v>50</v>
      </c>
      <c r="J24" s="11" t="s">
        <v>32</v>
      </c>
      <c r="K24" s="11" t="s">
        <v>33</v>
      </c>
      <c r="L24" s="14" t="str">
        <f t="shared" si="0"/>
        <v>Sade.Bassey@dame.com</v>
      </c>
      <c r="M24" s="11">
        <f t="shared" si="1"/>
        <v>11</v>
      </c>
      <c r="N24" s="11" t="str">
        <f t="shared" si="2"/>
        <v>SALES</v>
      </c>
      <c r="O24" s="11" t="str">
        <f t="shared" si="3"/>
        <v>sales</v>
      </c>
      <c r="P24" s="11" t="str">
        <f t="shared" si="4"/>
        <v>Sales</v>
      </c>
      <c r="Q24" s="11" t="str">
        <f t="shared" si="5"/>
        <v>Sade Bassey</v>
      </c>
    </row>
    <row r="25" spans="1:17">
      <c r="A25" s="10" t="s">
        <v>94</v>
      </c>
      <c r="B25" s="11" t="s">
        <v>40</v>
      </c>
      <c r="C25" s="11" t="s">
        <v>45</v>
      </c>
      <c r="D25" s="11" t="s">
        <v>55</v>
      </c>
      <c r="E25" s="11" t="s">
        <v>37</v>
      </c>
      <c r="F25" s="12">
        <v>382250</v>
      </c>
      <c r="G25" s="11">
        <v>1</v>
      </c>
      <c r="H25" s="13" t="s">
        <v>50</v>
      </c>
      <c r="J25" s="11" t="s">
        <v>42</v>
      </c>
      <c r="K25" s="11" t="s">
        <v>43</v>
      </c>
      <c r="L25" s="14" t="str">
        <f t="shared" si="0"/>
        <v>Faith.Udo@dame.com</v>
      </c>
      <c r="M25" s="11">
        <f t="shared" si="1"/>
        <v>9</v>
      </c>
      <c r="N25" s="11" t="str">
        <f t="shared" si="2"/>
        <v>FINANCE</v>
      </c>
      <c r="O25" s="11" t="str">
        <f t="shared" si="3"/>
        <v>finance</v>
      </c>
      <c r="P25" s="11" t="str">
        <f t="shared" si="4"/>
        <v>Finance</v>
      </c>
      <c r="Q25" s="11" t="str">
        <f t="shared" si="5"/>
        <v>Faith Udo</v>
      </c>
    </row>
    <row r="26" spans="1:17">
      <c r="A26" s="10" t="s">
        <v>95</v>
      </c>
      <c r="B26" s="11" t="s">
        <v>67</v>
      </c>
      <c r="C26" s="11" t="s">
        <v>28</v>
      </c>
      <c r="D26" s="11" t="s">
        <v>75</v>
      </c>
      <c r="E26" s="11" t="s">
        <v>37</v>
      </c>
      <c r="F26" s="12">
        <v>422408</v>
      </c>
      <c r="G26" s="11">
        <v>9</v>
      </c>
      <c r="H26" s="13" t="s">
        <v>50</v>
      </c>
      <c r="J26" s="11" t="s">
        <v>69</v>
      </c>
      <c r="K26" s="11" t="s">
        <v>70</v>
      </c>
      <c r="L26" s="14" t="str">
        <f t="shared" si="0"/>
        <v>Tope.Ade@dame.com</v>
      </c>
      <c r="M26" s="11">
        <f t="shared" si="1"/>
        <v>8</v>
      </c>
      <c r="N26" s="11" t="str">
        <f t="shared" si="2"/>
        <v>IT</v>
      </c>
      <c r="O26" s="11" t="str">
        <f t="shared" si="3"/>
        <v>it</v>
      </c>
      <c r="P26" s="11" t="str">
        <f t="shared" si="4"/>
        <v>It</v>
      </c>
      <c r="Q26" s="11" t="str">
        <f t="shared" si="5"/>
        <v>Tope Ade</v>
      </c>
    </row>
    <row r="27" spans="1:17">
      <c r="A27" s="10" t="s">
        <v>96</v>
      </c>
      <c r="B27" s="11" t="s">
        <v>97</v>
      </c>
      <c r="C27" s="11" t="s">
        <v>68</v>
      </c>
      <c r="D27" s="11" t="s">
        <v>80</v>
      </c>
      <c r="E27" s="11" t="s">
        <v>30</v>
      </c>
      <c r="F27" s="12">
        <v>291740</v>
      </c>
      <c r="G27" s="11">
        <v>1</v>
      </c>
      <c r="H27" s="13" t="s">
        <v>50</v>
      </c>
      <c r="J27" s="11" t="s">
        <v>98</v>
      </c>
      <c r="K27" s="11" t="s">
        <v>99</v>
      </c>
      <c r="L27" s="14" t="str">
        <f t="shared" si="0"/>
        <v>Ngozi.Bello@dame.com</v>
      </c>
      <c r="M27" s="11">
        <f t="shared" si="1"/>
        <v>11</v>
      </c>
      <c r="N27" s="11" t="str">
        <f t="shared" si="2"/>
        <v>HR</v>
      </c>
      <c r="O27" s="11" t="str">
        <f t="shared" si="3"/>
        <v>hr</v>
      </c>
      <c r="P27" s="11" t="str">
        <f t="shared" si="4"/>
        <v>Hr</v>
      </c>
      <c r="Q27" s="11" t="str">
        <f t="shared" si="5"/>
        <v>Ngozi Bello</v>
      </c>
    </row>
    <row r="28" spans="1:17">
      <c r="A28" s="10" t="s">
        <v>100</v>
      </c>
      <c r="B28" s="11" t="s">
        <v>40</v>
      </c>
      <c r="C28" s="11" t="s">
        <v>68</v>
      </c>
      <c r="D28" s="11" t="s">
        <v>93</v>
      </c>
      <c r="E28" s="11" t="s">
        <v>37</v>
      </c>
      <c r="F28" s="12">
        <v>417509</v>
      </c>
      <c r="G28" s="11">
        <v>7</v>
      </c>
      <c r="H28" s="13" t="s">
        <v>63</v>
      </c>
      <c r="J28" s="11" t="s">
        <v>42</v>
      </c>
      <c r="K28" s="11" t="s">
        <v>43</v>
      </c>
      <c r="L28" s="14" t="str">
        <f t="shared" si="0"/>
        <v>Faith.Udo@dame.com</v>
      </c>
      <c r="M28" s="11">
        <f t="shared" si="1"/>
        <v>9</v>
      </c>
      <c r="N28" s="11" t="str">
        <f t="shared" si="2"/>
        <v>HR</v>
      </c>
      <c r="O28" s="11" t="str">
        <f t="shared" si="3"/>
        <v>hr</v>
      </c>
      <c r="P28" s="11" t="str">
        <f t="shared" si="4"/>
        <v>Hr</v>
      </c>
      <c r="Q28" s="11" t="str">
        <f t="shared" si="5"/>
        <v>Faith Udo</v>
      </c>
    </row>
    <row r="29" spans="1:17">
      <c r="A29" s="10" t="s">
        <v>101</v>
      </c>
      <c r="B29" s="11" t="s">
        <v>40</v>
      </c>
      <c r="C29" s="11" t="s">
        <v>41</v>
      </c>
      <c r="D29" s="11" t="s">
        <v>36</v>
      </c>
      <c r="E29" s="11" t="s">
        <v>30</v>
      </c>
      <c r="F29" s="12">
        <v>450750</v>
      </c>
      <c r="G29" s="11">
        <v>4</v>
      </c>
      <c r="H29" s="13" t="s">
        <v>31</v>
      </c>
      <c r="J29" s="11" t="s">
        <v>42</v>
      </c>
      <c r="K29" s="11" t="s">
        <v>43</v>
      </c>
      <c r="L29" s="14" t="str">
        <f t="shared" si="0"/>
        <v>Faith.Udo@dame.com</v>
      </c>
      <c r="M29" s="11">
        <f t="shared" si="1"/>
        <v>9</v>
      </c>
      <c r="N29" s="11" t="str">
        <f t="shared" si="2"/>
        <v>SALES</v>
      </c>
      <c r="O29" s="11" t="str">
        <f t="shared" si="3"/>
        <v>sales</v>
      </c>
      <c r="P29" s="11" t="str">
        <f t="shared" si="4"/>
        <v>Sales</v>
      </c>
      <c r="Q29" s="11" t="str">
        <f t="shared" si="5"/>
        <v>Faith Udo</v>
      </c>
    </row>
    <row r="30" spans="1:17">
      <c r="A30" s="10" t="s">
        <v>102</v>
      </c>
      <c r="B30" s="11" t="s">
        <v>67</v>
      </c>
      <c r="C30" s="11" t="s">
        <v>68</v>
      </c>
      <c r="D30" s="11" t="s">
        <v>93</v>
      </c>
      <c r="E30" s="11" t="s">
        <v>30</v>
      </c>
      <c r="F30" s="12">
        <v>281642</v>
      </c>
      <c r="G30" s="11">
        <v>5</v>
      </c>
      <c r="H30" s="13" t="s">
        <v>47</v>
      </c>
      <c r="J30" s="11" t="s">
        <v>69</v>
      </c>
      <c r="K30" s="11" t="s">
        <v>70</v>
      </c>
      <c r="L30" s="14" t="str">
        <f t="shared" si="0"/>
        <v>Tope.Ade@dame.com</v>
      </c>
      <c r="M30" s="11">
        <f t="shared" si="1"/>
        <v>8</v>
      </c>
      <c r="N30" s="11" t="str">
        <f t="shared" si="2"/>
        <v>HR</v>
      </c>
      <c r="O30" s="11" t="str">
        <f t="shared" si="3"/>
        <v>hr</v>
      </c>
      <c r="P30" s="11" t="str">
        <f t="shared" si="4"/>
        <v>Hr</v>
      </c>
      <c r="Q30" s="11" t="str">
        <f t="shared" si="5"/>
        <v>Tope Ade</v>
      </c>
    </row>
    <row r="31" spans="1:17">
      <c r="A31" s="10" t="s">
        <v>103</v>
      </c>
      <c r="B31" s="11" t="s">
        <v>59</v>
      </c>
      <c r="C31" s="11" t="s">
        <v>41</v>
      </c>
      <c r="D31" s="11" t="s">
        <v>55</v>
      </c>
      <c r="E31" s="11" t="s">
        <v>37</v>
      </c>
      <c r="F31" s="12">
        <v>291645</v>
      </c>
      <c r="G31" s="11">
        <v>10</v>
      </c>
      <c r="H31" s="13" t="s">
        <v>31</v>
      </c>
      <c r="J31" s="11" t="s">
        <v>60</v>
      </c>
      <c r="K31" s="11" t="s">
        <v>61</v>
      </c>
      <c r="L31" s="14" t="str">
        <f t="shared" si="0"/>
        <v>James.Obi@dame.com</v>
      </c>
      <c r="M31" s="11">
        <f t="shared" si="1"/>
        <v>9</v>
      </c>
      <c r="N31" s="11" t="str">
        <f t="shared" si="2"/>
        <v>SALES</v>
      </c>
      <c r="O31" s="11" t="str">
        <f t="shared" si="3"/>
        <v>sales</v>
      </c>
      <c r="P31" s="11" t="str">
        <f t="shared" si="4"/>
        <v>Sales</v>
      </c>
      <c r="Q31" s="11" t="str">
        <f t="shared" si="5"/>
        <v>James Obi</v>
      </c>
    </row>
    <row r="32" spans="1:17">
      <c r="A32" s="10" t="s">
        <v>104</v>
      </c>
      <c r="B32" s="11" t="s">
        <v>49</v>
      </c>
      <c r="C32" s="11" t="s">
        <v>28</v>
      </c>
      <c r="D32" s="11" t="s">
        <v>55</v>
      </c>
      <c r="E32" s="11" t="s">
        <v>37</v>
      </c>
      <c r="F32" s="12">
        <v>309288</v>
      </c>
      <c r="G32" s="11">
        <v>7</v>
      </c>
      <c r="H32" s="13" t="s">
        <v>50</v>
      </c>
      <c r="J32" s="11" t="s">
        <v>51</v>
      </c>
      <c r="K32" s="11" t="s">
        <v>52</v>
      </c>
      <c r="L32" s="14" t="str">
        <f t="shared" si="0"/>
        <v>Ibrahim.Musa@dame.com</v>
      </c>
      <c r="M32" s="11">
        <f t="shared" si="1"/>
        <v>12</v>
      </c>
      <c r="N32" s="11" t="str">
        <f t="shared" si="2"/>
        <v>IT</v>
      </c>
      <c r="O32" s="11" t="str">
        <f t="shared" si="3"/>
        <v>it</v>
      </c>
      <c r="P32" s="11" t="str">
        <f t="shared" si="4"/>
        <v>It</v>
      </c>
      <c r="Q32" s="11" t="str">
        <f t="shared" si="5"/>
        <v>Ibrahim Musa</v>
      </c>
    </row>
    <row r="33" spans="1:17">
      <c r="A33" s="10" t="s">
        <v>105</v>
      </c>
      <c r="B33" s="11" t="s">
        <v>49</v>
      </c>
      <c r="C33" s="11" t="s">
        <v>68</v>
      </c>
      <c r="D33" s="11" t="s">
        <v>36</v>
      </c>
      <c r="E33" s="11" t="s">
        <v>30</v>
      </c>
      <c r="F33" s="12">
        <v>271687</v>
      </c>
      <c r="G33" s="11">
        <v>10</v>
      </c>
      <c r="H33" s="13" t="s">
        <v>50</v>
      </c>
      <c r="J33" s="11" t="s">
        <v>51</v>
      </c>
      <c r="K33" s="11" t="s">
        <v>52</v>
      </c>
      <c r="L33" s="14" t="str">
        <f t="shared" si="0"/>
        <v>Ibrahim.Musa@dame.com</v>
      </c>
      <c r="M33" s="11">
        <f t="shared" si="1"/>
        <v>12</v>
      </c>
      <c r="N33" s="11" t="str">
        <f t="shared" si="2"/>
        <v>HR</v>
      </c>
      <c r="O33" s="11" t="str">
        <f t="shared" si="3"/>
        <v>hr</v>
      </c>
      <c r="P33" s="11" t="str">
        <f t="shared" si="4"/>
        <v>Hr</v>
      </c>
      <c r="Q33" s="11" t="str">
        <f t="shared" si="5"/>
        <v>Ibrahim Musa</v>
      </c>
    </row>
    <row r="34" spans="1:17">
      <c r="A34" s="10" t="s">
        <v>106</v>
      </c>
      <c r="B34" s="11" t="s">
        <v>40</v>
      </c>
      <c r="C34" s="11" t="s">
        <v>28</v>
      </c>
      <c r="D34" s="11" t="s">
        <v>55</v>
      </c>
      <c r="E34" s="11" t="s">
        <v>30</v>
      </c>
      <c r="F34" s="12">
        <v>365101</v>
      </c>
      <c r="G34" s="11">
        <v>9</v>
      </c>
      <c r="H34" s="13" t="s">
        <v>47</v>
      </c>
      <c r="J34" s="11" t="s">
        <v>42</v>
      </c>
      <c r="K34" s="11" t="s">
        <v>43</v>
      </c>
      <c r="L34" s="14" t="str">
        <f t="shared" si="0"/>
        <v>Faith.Udo@dame.com</v>
      </c>
      <c r="M34" s="11">
        <f t="shared" si="1"/>
        <v>9</v>
      </c>
      <c r="N34" s="11" t="str">
        <f t="shared" si="2"/>
        <v>IT</v>
      </c>
      <c r="O34" s="11" t="str">
        <f t="shared" si="3"/>
        <v>it</v>
      </c>
      <c r="P34" s="11" t="str">
        <f t="shared" si="4"/>
        <v>It</v>
      </c>
      <c r="Q34" s="11" t="str">
        <f t="shared" si="5"/>
        <v>Faith Udo</v>
      </c>
    </row>
    <row r="35" spans="1:17">
      <c r="A35" s="10" t="s">
        <v>107</v>
      </c>
      <c r="B35" s="11" t="s">
        <v>97</v>
      </c>
      <c r="C35" s="11" t="s">
        <v>28</v>
      </c>
      <c r="D35" s="11" t="s">
        <v>93</v>
      </c>
      <c r="E35" s="11" t="s">
        <v>30</v>
      </c>
      <c r="F35" s="12">
        <v>472149</v>
      </c>
      <c r="G35" s="11">
        <v>7</v>
      </c>
      <c r="H35" s="13" t="s">
        <v>63</v>
      </c>
      <c r="J35" s="11" t="s">
        <v>98</v>
      </c>
      <c r="K35" s="11" t="s">
        <v>99</v>
      </c>
      <c r="L35" s="14" t="str">
        <f t="shared" si="0"/>
        <v>Ngozi.Bello@dame.com</v>
      </c>
      <c r="M35" s="11">
        <f t="shared" si="1"/>
        <v>11</v>
      </c>
      <c r="N35" s="11" t="str">
        <f t="shared" si="2"/>
        <v>IT</v>
      </c>
      <c r="O35" s="11" t="str">
        <f t="shared" si="3"/>
        <v>it</v>
      </c>
      <c r="P35" s="11" t="str">
        <f t="shared" si="4"/>
        <v>It</v>
      </c>
      <c r="Q35" s="11" t="str">
        <f t="shared" si="5"/>
        <v>Ngozi Bello</v>
      </c>
    </row>
    <row r="36" spans="1:17">
      <c r="A36" s="10" t="s">
        <v>108</v>
      </c>
      <c r="B36" s="11" t="s">
        <v>49</v>
      </c>
      <c r="C36" s="11" t="s">
        <v>41</v>
      </c>
      <c r="D36" s="11" t="s">
        <v>93</v>
      </c>
      <c r="E36" s="11" t="s">
        <v>30</v>
      </c>
      <c r="F36" s="12">
        <v>408551</v>
      </c>
      <c r="G36" s="11">
        <v>7</v>
      </c>
      <c r="H36" s="13" t="s">
        <v>63</v>
      </c>
      <c r="J36" s="11" t="s">
        <v>51</v>
      </c>
      <c r="K36" s="11" t="s">
        <v>52</v>
      </c>
      <c r="L36" s="14" t="str">
        <f t="shared" si="0"/>
        <v>Ibrahim.Musa@dame.com</v>
      </c>
      <c r="M36" s="11">
        <f t="shared" si="1"/>
        <v>12</v>
      </c>
      <c r="N36" s="11" t="str">
        <f t="shared" si="2"/>
        <v>SALES</v>
      </c>
      <c r="O36" s="11" t="str">
        <f t="shared" si="3"/>
        <v>sales</v>
      </c>
      <c r="P36" s="11" t="str">
        <f t="shared" si="4"/>
        <v>Sales</v>
      </c>
      <c r="Q36" s="11" t="str">
        <f t="shared" si="5"/>
        <v>Ibrahim Musa</v>
      </c>
    </row>
    <row r="37" spans="1:17">
      <c r="A37" s="10" t="s">
        <v>109</v>
      </c>
      <c r="B37" s="11" t="s">
        <v>97</v>
      </c>
      <c r="C37" s="11" t="s">
        <v>41</v>
      </c>
      <c r="D37" s="11" t="s">
        <v>93</v>
      </c>
      <c r="E37" s="11" t="s">
        <v>37</v>
      </c>
      <c r="F37" s="12">
        <v>334912</v>
      </c>
      <c r="G37" s="11">
        <v>2</v>
      </c>
      <c r="H37" s="13" t="s">
        <v>63</v>
      </c>
      <c r="J37" s="11" t="s">
        <v>98</v>
      </c>
      <c r="K37" s="11" t="s">
        <v>99</v>
      </c>
      <c r="L37" s="14" t="str">
        <f t="shared" si="0"/>
        <v>Ngozi.Bello@dame.com</v>
      </c>
      <c r="M37" s="11">
        <f t="shared" si="1"/>
        <v>11</v>
      </c>
      <c r="N37" s="11" t="str">
        <f t="shared" si="2"/>
        <v>SALES</v>
      </c>
      <c r="O37" s="11" t="str">
        <f t="shared" si="3"/>
        <v>sales</v>
      </c>
      <c r="P37" s="11" t="str">
        <f t="shared" si="4"/>
        <v>Sales</v>
      </c>
      <c r="Q37" s="11" t="str">
        <f t="shared" si="5"/>
        <v>Ngozi Bello</v>
      </c>
    </row>
    <row r="38" spans="1:17">
      <c r="A38" s="10" t="s">
        <v>110</v>
      </c>
      <c r="B38" s="11" t="s">
        <v>74</v>
      </c>
      <c r="C38" s="11" t="s">
        <v>45</v>
      </c>
      <c r="D38" s="11" t="s">
        <v>46</v>
      </c>
      <c r="E38" s="11" t="s">
        <v>37</v>
      </c>
      <c r="F38" s="12">
        <v>311844</v>
      </c>
      <c r="G38" s="11">
        <v>8</v>
      </c>
      <c r="H38" s="13" t="s">
        <v>47</v>
      </c>
      <c r="J38" s="11" t="s">
        <v>76</v>
      </c>
      <c r="K38" s="11" t="s">
        <v>77</v>
      </c>
      <c r="L38" s="14" t="str">
        <f t="shared" si="0"/>
        <v>Chika.Umeh@dame.com</v>
      </c>
      <c r="M38" s="11">
        <f t="shared" si="1"/>
        <v>10</v>
      </c>
      <c r="N38" s="11" t="str">
        <f t="shared" si="2"/>
        <v>FINANCE</v>
      </c>
      <c r="O38" s="11" t="str">
        <f t="shared" si="3"/>
        <v>finance</v>
      </c>
      <c r="P38" s="11" t="str">
        <f t="shared" si="4"/>
        <v>Finance</v>
      </c>
      <c r="Q38" s="11" t="str">
        <f t="shared" si="5"/>
        <v>Chika Umeh</v>
      </c>
    </row>
    <row r="39" spans="1:17">
      <c r="A39" s="10" t="s">
        <v>111</v>
      </c>
      <c r="B39" s="11" t="s">
        <v>67</v>
      </c>
      <c r="C39" s="11" t="s">
        <v>35</v>
      </c>
      <c r="D39" s="11" t="s">
        <v>29</v>
      </c>
      <c r="E39" s="11" t="s">
        <v>37</v>
      </c>
      <c r="F39" s="12">
        <v>222804</v>
      </c>
      <c r="G39" s="11">
        <v>8</v>
      </c>
      <c r="H39" s="13" t="s">
        <v>47</v>
      </c>
      <c r="J39" s="11" t="s">
        <v>69</v>
      </c>
      <c r="K39" s="11" t="s">
        <v>70</v>
      </c>
      <c r="L39" s="14" t="str">
        <f t="shared" si="0"/>
        <v>Tope.Ade@dame.com</v>
      </c>
      <c r="M39" s="11">
        <f t="shared" si="1"/>
        <v>8</v>
      </c>
      <c r="N39" s="11" t="str">
        <f t="shared" si="2"/>
        <v>MARKETING</v>
      </c>
      <c r="O39" s="11" t="str">
        <f t="shared" si="3"/>
        <v>marketing</v>
      </c>
      <c r="P39" s="11" t="str">
        <f t="shared" si="4"/>
        <v>Marketing</v>
      </c>
      <c r="Q39" s="11" t="str">
        <f t="shared" si="5"/>
        <v>Tope Ade</v>
      </c>
    </row>
    <row r="40" spans="1:17">
      <c r="A40" s="10" t="s">
        <v>112</v>
      </c>
      <c r="B40" s="11" t="s">
        <v>27</v>
      </c>
      <c r="C40" s="11" t="s">
        <v>45</v>
      </c>
      <c r="D40" s="11" t="s">
        <v>80</v>
      </c>
      <c r="E40" s="11" t="s">
        <v>30</v>
      </c>
      <c r="F40" s="12">
        <v>202674</v>
      </c>
      <c r="G40" s="11">
        <v>4</v>
      </c>
      <c r="H40" s="13" t="s">
        <v>31</v>
      </c>
      <c r="J40" s="11" t="s">
        <v>32</v>
      </c>
      <c r="K40" s="11" t="s">
        <v>33</v>
      </c>
      <c r="L40" s="14" t="str">
        <f t="shared" si="0"/>
        <v>Sade.Bassey@dame.com</v>
      </c>
      <c r="M40" s="11">
        <f t="shared" si="1"/>
        <v>11</v>
      </c>
      <c r="N40" s="11" t="str">
        <f t="shared" si="2"/>
        <v>FINANCE</v>
      </c>
      <c r="O40" s="11" t="str">
        <f t="shared" si="3"/>
        <v>finance</v>
      </c>
      <c r="P40" s="11" t="str">
        <f t="shared" si="4"/>
        <v>Finance</v>
      </c>
      <c r="Q40" s="11" t="str">
        <f t="shared" si="5"/>
        <v>Sade Bassey</v>
      </c>
    </row>
    <row r="41" spans="1:17">
      <c r="A41" s="10" t="s">
        <v>113</v>
      </c>
      <c r="B41" s="11" t="s">
        <v>27</v>
      </c>
      <c r="C41" s="11" t="s">
        <v>28</v>
      </c>
      <c r="D41" s="11" t="s">
        <v>75</v>
      </c>
      <c r="E41" s="11" t="s">
        <v>30</v>
      </c>
      <c r="F41" s="12">
        <v>481535</v>
      </c>
      <c r="G41" s="11">
        <v>10</v>
      </c>
      <c r="H41" s="13" t="s">
        <v>47</v>
      </c>
      <c r="J41" s="11" t="s">
        <v>32</v>
      </c>
      <c r="K41" s="11" t="s">
        <v>33</v>
      </c>
      <c r="L41" s="14" t="str">
        <f t="shared" si="0"/>
        <v>Sade.Bassey@dame.com</v>
      </c>
      <c r="M41" s="11">
        <f t="shared" si="1"/>
        <v>11</v>
      </c>
      <c r="N41" s="11" t="str">
        <f t="shared" si="2"/>
        <v>IT</v>
      </c>
      <c r="O41" s="11" t="str">
        <f t="shared" si="3"/>
        <v>it</v>
      </c>
      <c r="P41" s="11" t="str">
        <f t="shared" si="4"/>
        <v>It</v>
      </c>
      <c r="Q41" s="11" t="str">
        <f t="shared" si="5"/>
        <v>Sade Bassey</v>
      </c>
    </row>
    <row r="42" spans="1:17">
      <c r="A42" s="10" t="s">
        <v>114</v>
      </c>
      <c r="B42" s="11" t="s">
        <v>59</v>
      </c>
      <c r="C42" s="11" t="s">
        <v>45</v>
      </c>
      <c r="D42" s="11" t="s">
        <v>46</v>
      </c>
      <c r="E42" s="11" t="s">
        <v>37</v>
      </c>
      <c r="F42" s="12">
        <v>338509</v>
      </c>
      <c r="G42" s="11">
        <v>1</v>
      </c>
      <c r="H42" s="13" t="s">
        <v>50</v>
      </c>
      <c r="J42" s="11" t="s">
        <v>60</v>
      </c>
      <c r="K42" s="11" t="s">
        <v>61</v>
      </c>
      <c r="L42" s="14" t="str">
        <f t="shared" si="0"/>
        <v>James.Obi@dame.com</v>
      </c>
      <c r="M42" s="11">
        <f t="shared" si="1"/>
        <v>9</v>
      </c>
      <c r="N42" s="11" t="str">
        <f t="shared" si="2"/>
        <v>FINANCE</v>
      </c>
      <c r="O42" s="11" t="str">
        <f t="shared" si="3"/>
        <v>finance</v>
      </c>
      <c r="P42" s="11" t="str">
        <f t="shared" si="4"/>
        <v>Finance</v>
      </c>
      <c r="Q42" s="11" t="str">
        <f t="shared" si="5"/>
        <v>James Obi</v>
      </c>
    </row>
    <row r="43" spans="1:17">
      <c r="A43" s="10" t="s">
        <v>115</v>
      </c>
      <c r="B43" s="11" t="s">
        <v>27</v>
      </c>
      <c r="C43" s="11" t="s">
        <v>41</v>
      </c>
      <c r="D43" s="11" t="s">
        <v>46</v>
      </c>
      <c r="E43" s="11" t="s">
        <v>30</v>
      </c>
      <c r="F43" s="12">
        <v>234031</v>
      </c>
      <c r="G43" s="11">
        <v>10</v>
      </c>
      <c r="H43" s="13" t="s">
        <v>38</v>
      </c>
      <c r="J43" s="11" t="s">
        <v>32</v>
      </c>
      <c r="K43" s="11" t="s">
        <v>33</v>
      </c>
      <c r="L43" s="14" t="str">
        <f t="shared" si="0"/>
        <v>Sade.Bassey@dame.com</v>
      </c>
      <c r="M43" s="11">
        <f t="shared" si="1"/>
        <v>11</v>
      </c>
      <c r="N43" s="11" t="str">
        <f t="shared" si="2"/>
        <v>SALES</v>
      </c>
      <c r="O43" s="11" t="str">
        <f t="shared" si="3"/>
        <v>sales</v>
      </c>
      <c r="P43" s="11" t="str">
        <f t="shared" si="4"/>
        <v>Sales</v>
      </c>
      <c r="Q43" s="11" t="str">
        <f t="shared" si="5"/>
        <v>Sade Bassey</v>
      </c>
    </row>
    <row r="44" spans="1:17">
      <c r="A44" s="10" t="s">
        <v>116</v>
      </c>
      <c r="B44" s="11" t="s">
        <v>40</v>
      </c>
      <c r="C44" s="11" t="s">
        <v>41</v>
      </c>
      <c r="D44" s="11" t="s">
        <v>55</v>
      </c>
      <c r="E44" s="11" t="s">
        <v>37</v>
      </c>
      <c r="F44" s="12">
        <v>265908</v>
      </c>
      <c r="G44" s="11">
        <v>7</v>
      </c>
      <c r="H44" s="13" t="s">
        <v>38</v>
      </c>
      <c r="J44" s="11" t="s">
        <v>42</v>
      </c>
      <c r="K44" s="11" t="s">
        <v>43</v>
      </c>
      <c r="L44" s="14" t="str">
        <f t="shared" si="0"/>
        <v>Faith.Udo@dame.com</v>
      </c>
      <c r="M44" s="11">
        <f t="shared" si="1"/>
        <v>9</v>
      </c>
      <c r="N44" s="11" t="str">
        <f t="shared" si="2"/>
        <v>SALES</v>
      </c>
      <c r="O44" s="11" t="str">
        <f t="shared" si="3"/>
        <v>sales</v>
      </c>
      <c r="P44" s="11" t="str">
        <f t="shared" si="4"/>
        <v>Sales</v>
      </c>
      <c r="Q44" s="11" t="str">
        <f t="shared" si="5"/>
        <v>Faith Udo</v>
      </c>
    </row>
    <row r="45" spans="1:17">
      <c r="A45" s="10" t="s">
        <v>117</v>
      </c>
      <c r="B45" s="11" t="s">
        <v>74</v>
      </c>
      <c r="C45" s="11" t="s">
        <v>28</v>
      </c>
      <c r="D45" s="11" t="s">
        <v>29</v>
      </c>
      <c r="E45" s="11" t="s">
        <v>37</v>
      </c>
      <c r="F45" s="12">
        <v>338554</v>
      </c>
      <c r="G45" s="11">
        <v>1</v>
      </c>
      <c r="H45" s="13" t="s">
        <v>38</v>
      </c>
      <c r="J45" s="11" t="s">
        <v>76</v>
      </c>
      <c r="K45" s="11" t="s">
        <v>77</v>
      </c>
      <c r="L45" s="14" t="str">
        <f t="shared" si="0"/>
        <v>Chika.Umeh@dame.com</v>
      </c>
      <c r="M45" s="11">
        <f t="shared" si="1"/>
        <v>10</v>
      </c>
      <c r="N45" s="11" t="str">
        <f t="shared" si="2"/>
        <v>IT</v>
      </c>
      <c r="O45" s="11" t="str">
        <f t="shared" si="3"/>
        <v>it</v>
      </c>
      <c r="P45" s="11" t="str">
        <f t="shared" si="4"/>
        <v>It</v>
      </c>
      <c r="Q45" s="11" t="str">
        <f t="shared" si="5"/>
        <v>Chika Umeh</v>
      </c>
    </row>
    <row r="46" spans="1:17">
      <c r="A46" s="10" t="s">
        <v>118</v>
      </c>
      <c r="B46" s="11" t="s">
        <v>40</v>
      </c>
      <c r="C46" s="11" t="s">
        <v>35</v>
      </c>
      <c r="D46" s="11" t="s">
        <v>80</v>
      </c>
      <c r="E46" s="11" t="s">
        <v>37</v>
      </c>
      <c r="F46" s="12">
        <v>413957</v>
      </c>
      <c r="G46" s="11">
        <v>3</v>
      </c>
      <c r="H46" s="13" t="s">
        <v>50</v>
      </c>
      <c r="J46" s="11" t="s">
        <v>42</v>
      </c>
      <c r="K46" s="11" t="s">
        <v>43</v>
      </c>
      <c r="L46" s="14" t="str">
        <f t="shared" si="0"/>
        <v>Faith.Udo@dame.com</v>
      </c>
      <c r="M46" s="11">
        <f t="shared" si="1"/>
        <v>9</v>
      </c>
      <c r="N46" s="11" t="str">
        <f t="shared" si="2"/>
        <v>MARKETING</v>
      </c>
      <c r="O46" s="11" t="str">
        <f t="shared" si="3"/>
        <v>marketing</v>
      </c>
      <c r="P46" s="11" t="str">
        <f t="shared" si="4"/>
        <v>Marketing</v>
      </c>
      <c r="Q46" s="11" t="str">
        <f t="shared" si="5"/>
        <v>Faith Udo</v>
      </c>
    </row>
    <row r="47" spans="1:17">
      <c r="A47" s="10" t="s">
        <v>119</v>
      </c>
      <c r="B47" s="11" t="s">
        <v>27</v>
      </c>
      <c r="C47" s="11" t="s">
        <v>68</v>
      </c>
      <c r="D47" s="11" t="s">
        <v>29</v>
      </c>
      <c r="E47" s="11" t="s">
        <v>30</v>
      </c>
      <c r="F47" s="12">
        <v>485264</v>
      </c>
      <c r="G47" s="11">
        <v>1</v>
      </c>
      <c r="H47" s="13" t="s">
        <v>47</v>
      </c>
      <c r="J47" s="11" t="s">
        <v>32</v>
      </c>
      <c r="K47" s="11" t="s">
        <v>33</v>
      </c>
      <c r="L47" s="14" t="str">
        <f t="shared" si="0"/>
        <v>Sade.Bassey@dame.com</v>
      </c>
      <c r="M47" s="11">
        <f t="shared" si="1"/>
        <v>11</v>
      </c>
      <c r="N47" s="11" t="str">
        <f t="shared" si="2"/>
        <v>HR</v>
      </c>
      <c r="O47" s="11" t="str">
        <f t="shared" si="3"/>
        <v>hr</v>
      </c>
      <c r="P47" s="11" t="str">
        <f t="shared" si="4"/>
        <v>Hr</v>
      </c>
      <c r="Q47" s="11" t="str">
        <f t="shared" si="5"/>
        <v>Sade Bassey</v>
      </c>
    </row>
    <row r="48" spans="1:17">
      <c r="A48" s="10" t="s">
        <v>120</v>
      </c>
      <c r="B48" s="11" t="s">
        <v>74</v>
      </c>
      <c r="C48" s="11" t="s">
        <v>41</v>
      </c>
      <c r="D48" s="11" t="s">
        <v>80</v>
      </c>
      <c r="E48" s="11" t="s">
        <v>30</v>
      </c>
      <c r="F48" s="12">
        <v>363350</v>
      </c>
      <c r="G48" s="11">
        <v>1</v>
      </c>
      <c r="H48" s="13" t="s">
        <v>38</v>
      </c>
      <c r="J48" s="11" t="s">
        <v>76</v>
      </c>
      <c r="K48" s="11" t="s">
        <v>77</v>
      </c>
      <c r="L48" s="14" t="str">
        <f t="shared" si="0"/>
        <v>Chika.Umeh@dame.com</v>
      </c>
      <c r="M48" s="11">
        <f t="shared" si="1"/>
        <v>10</v>
      </c>
      <c r="N48" s="11" t="str">
        <f t="shared" si="2"/>
        <v>SALES</v>
      </c>
      <c r="O48" s="11" t="str">
        <f t="shared" si="3"/>
        <v>sales</v>
      </c>
      <c r="P48" s="11" t="str">
        <f t="shared" si="4"/>
        <v>Sales</v>
      </c>
      <c r="Q48" s="11" t="str">
        <f t="shared" si="5"/>
        <v>Chika Umeh</v>
      </c>
    </row>
    <row r="49" spans="1:17">
      <c r="A49" s="10" t="s">
        <v>121</v>
      </c>
      <c r="B49" s="11" t="s">
        <v>54</v>
      </c>
      <c r="C49" s="11" t="s">
        <v>68</v>
      </c>
      <c r="D49" s="11" t="s">
        <v>36</v>
      </c>
      <c r="E49" s="11" t="s">
        <v>30</v>
      </c>
      <c r="F49" s="12">
        <v>428005</v>
      </c>
      <c r="G49" s="11">
        <v>4</v>
      </c>
      <c r="H49" s="13" t="s">
        <v>47</v>
      </c>
      <c r="J49" s="11" t="s">
        <v>56</v>
      </c>
      <c r="K49" s="11" t="s">
        <v>57</v>
      </c>
      <c r="L49" s="14" t="str">
        <f t="shared" si="0"/>
        <v>Tunde.Salisu@dame.com</v>
      </c>
      <c r="M49" s="11">
        <f t="shared" si="1"/>
        <v>12</v>
      </c>
      <c r="N49" s="11" t="str">
        <f t="shared" si="2"/>
        <v>HR</v>
      </c>
      <c r="O49" s="11" t="str">
        <f t="shared" si="3"/>
        <v>hr</v>
      </c>
      <c r="P49" s="11" t="str">
        <f t="shared" si="4"/>
        <v>Hr</v>
      </c>
      <c r="Q49" s="11" t="str">
        <f t="shared" si="5"/>
        <v>Tunde Salisu</v>
      </c>
    </row>
    <row r="50" spans="1:17">
      <c r="A50" s="10" t="s">
        <v>122</v>
      </c>
      <c r="B50" s="11" t="s">
        <v>123</v>
      </c>
      <c r="C50" s="11" t="s">
        <v>68</v>
      </c>
      <c r="D50" s="11" t="s">
        <v>55</v>
      </c>
      <c r="E50" s="11" t="s">
        <v>37</v>
      </c>
      <c r="F50" s="12">
        <v>326652</v>
      </c>
      <c r="G50" s="11">
        <v>6</v>
      </c>
      <c r="H50" s="13" t="s">
        <v>47</v>
      </c>
      <c r="J50" s="11" t="s">
        <v>124</v>
      </c>
      <c r="K50" s="11" t="s">
        <v>125</v>
      </c>
      <c r="L50" s="14" t="str">
        <f t="shared" si="0"/>
        <v>Emeka.John@dame.com</v>
      </c>
      <c r="M50" s="11">
        <f t="shared" si="1"/>
        <v>10</v>
      </c>
      <c r="N50" s="11" t="str">
        <f t="shared" si="2"/>
        <v>HR</v>
      </c>
      <c r="O50" s="11" t="str">
        <f t="shared" si="3"/>
        <v>hr</v>
      </c>
      <c r="P50" s="11" t="str">
        <f t="shared" si="4"/>
        <v>Hr</v>
      </c>
      <c r="Q50" s="11" t="str">
        <f t="shared" si="5"/>
        <v>Emeka John</v>
      </c>
    </row>
    <row r="51" spans="1:17">
      <c r="A51" s="10" t="s">
        <v>126</v>
      </c>
      <c r="B51" s="11" t="s">
        <v>27</v>
      </c>
      <c r="C51" s="11" t="s">
        <v>68</v>
      </c>
      <c r="D51" s="11" t="s">
        <v>80</v>
      </c>
      <c r="E51" s="11" t="s">
        <v>37</v>
      </c>
      <c r="F51" s="12">
        <v>421377</v>
      </c>
      <c r="G51" s="11">
        <v>4</v>
      </c>
      <c r="H51" s="13" t="s">
        <v>31</v>
      </c>
      <c r="J51" s="11" t="s">
        <v>32</v>
      </c>
      <c r="K51" s="11" t="s">
        <v>33</v>
      </c>
      <c r="L51" s="14" t="str">
        <f t="shared" si="0"/>
        <v>Sade.Bassey@dame.com</v>
      </c>
      <c r="M51" s="11">
        <f t="shared" si="1"/>
        <v>11</v>
      </c>
      <c r="N51" s="11" t="str">
        <f t="shared" si="2"/>
        <v>HR</v>
      </c>
      <c r="O51" s="11" t="str">
        <f t="shared" si="3"/>
        <v>hr</v>
      </c>
      <c r="P51" s="11" t="str">
        <f t="shared" si="4"/>
        <v>Hr</v>
      </c>
      <c r="Q51" s="11" t="str">
        <f t="shared" si="5"/>
        <v>Sade Bassey</v>
      </c>
    </row>
    <row r="52" spans="1:17">
      <c r="A52" s="10" t="s">
        <v>127</v>
      </c>
      <c r="B52" s="11" t="s">
        <v>123</v>
      </c>
      <c r="C52" s="11" t="s">
        <v>45</v>
      </c>
      <c r="D52" s="11" t="s">
        <v>36</v>
      </c>
      <c r="E52" s="11" t="s">
        <v>30</v>
      </c>
      <c r="F52" s="12">
        <v>433017</v>
      </c>
      <c r="G52" s="11">
        <v>3</v>
      </c>
      <c r="H52" s="13" t="s">
        <v>38</v>
      </c>
      <c r="J52" s="11" t="s">
        <v>124</v>
      </c>
      <c r="K52" s="11" t="s">
        <v>125</v>
      </c>
      <c r="L52" s="14" t="str">
        <f t="shared" si="0"/>
        <v>Emeka.John@dame.com</v>
      </c>
      <c r="M52" s="11">
        <f t="shared" si="1"/>
        <v>10</v>
      </c>
      <c r="N52" s="11" t="str">
        <f t="shared" si="2"/>
        <v>FINANCE</v>
      </c>
      <c r="O52" s="11" t="str">
        <f t="shared" si="3"/>
        <v>finance</v>
      </c>
      <c r="P52" s="11" t="str">
        <f t="shared" si="4"/>
        <v>Finance</v>
      </c>
      <c r="Q52" s="11" t="str">
        <f t="shared" si="5"/>
        <v>Emeka John</v>
      </c>
    </row>
    <row r="53" spans="1:17">
      <c r="A53" s="10" t="s">
        <v>128</v>
      </c>
      <c r="B53" s="11" t="s">
        <v>59</v>
      </c>
      <c r="C53" s="11" t="s">
        <v>68</v>
      </c>
      <c r="D53" s="11" t="s">
        <v>75</v>
      </c>
      <c r="E53" s="11" t="s">
        <v>30</v>
      </c>
      <c r="F53" s="12">
        <v>353050</v>
      </c>
      <c r="G53" s="11">
        <v>7</v>
      </c>
      <c r="H53" s="13" t="s">
        <v>47</v>
      </c>
      <c r="J53" s="11" t="s">
        <v>60</v>
      </c>
      <c r="K53" s="11" t="s">
        <v>61</v>
      </c>
      <c r="L53" s="14" t="str">
        <f t="shared" si="0"/>
        <v>James.Obi@dame.com</v>
      </c>
      <c r="M53" s="11">
        <f t="shared" si="1"/>
        <v>9</v>
      </c>
      <c r="N53" s="11" t="str">
        <f t="shared" si="2"/>
        <v>HR</v>
      </c>
      <c r="O53" s="11" t="str">
        <f t="shared" si="3"/>
        <v>hr</v>
      </c>
      <c r="P53" s="11" t="str">
        <f t="shared" si="4"/>
        <v>Hr</v>
      </c>
      <c r="Q53" s="11" t="str">
        <f t="shared" si="5"/>
        <v>James Obi</v>
      </c>
    </row>
    <row r="54" spans="1:17">
      <c r="A54" s="10" t="s">
        <v>129</v>
      </c>
      <c r="B54" s="11" t="s">
        <v>97</v>
      </c>
      <c r="C54" s="11" t="s">
        <v>28</v>
      </c>
      <c r="D54" s="11" t="s">
        <v>36</v>
      </c>
      <c r="E54" s="11" t="s">
        <v>30</v>
      </c>
      <c r="F54" s="12">
        <v>450941</v>
      </c>
      <c r="G54" s="11">
        <v>3</v>
      </c>
      <c r="H54" s="13" t="s">
        <v>47</v>
      </c>
      <c r="J54" s="11" t="s">
        <v>98</v>
      </c>
      <c r="K54" s="11" t="s">
        <v>99</v>
      </c>
      <c r="L54" s="14" t="str">
        <f t="shared" si="0"/>
        <v>Ngozi.Bello@dame.com</v>
      </c>
      <c r="M54" s="11">
        <f t="shared" si="1"/>
        <v>11</v>
      </c>
      <c r="N54" s="11" t="str">
        <f t="shared" si="2"/>
        <v>IT</v>
      </c>
      <c r="O54" s="11" t="str">
        <f t="shared" si="3"/>
        <v>it</v>
      </c>
      <c r="P54" s="11" t="str">
        <f t="shared" si="4"/>
        <v>It</v>
      </c>
      <c r="Q54" s="11" t="str">
        <f t="shared" si="5"/>
        <v>Ngozi Bello</v>
      </c>
    </row>
    <row r="55" spans="1:17">
      <c r="A55" s="10" t="s">
        <v>130</v>
      </c>
      <c r="B55" s="11" t="s">
        <v>40</v>
      </c>
      <c r="C55" s="11" t="s">
        <v>45</v>
      </c>
      <c r="D55" s="11" t="s">
        <v>75</v>
      </c>
      <c r="E55" s="11" t="s">
        <v>30</v>
      </c>
      <c r="F55" s="12">
        <v>337560</v>
      </c>
      <c r="G55" s="11">
        <v>2</v>
      </c>
      <c r="H55" s="13" t="s">
        <v>38</v>
      </c>
      <c r="J55" s="11" t="s">
        <v>42</v>
      </c>
      <c r="K55" s="11" t="s">
        <v>43</v>
      </c>
      <c r="L55" s="14" t="str">
        <f t="shared" si="0"/>
        <v>Faith.Udo@dame.com</v>
      </c>
      <c r="M55" s="11">
        <f t="shared" si="1"/>
        <v>9</v>
      </c>
      <c r="N55" s="11" t="str">
        <f t="shared" si="2"/>
        <v>FINANCE</v>
      </c>
      <c r="O55" s="11" t="str">
        <f t="shared" si="3"/>
        <v>finance</v>
      </c>
      <c r="P55" s="11" t="str">
        <f t="shared" si="4"/>
        <v>Finance</v>
      </c>
      <c r="Q55" s="11" t="str">
        <f t="shared" si="5"/>
        <v>Faith Udo</v>
      </c>
    </row>
    <row r="56" spans="1:17">
      <c r="A56" s="10" t="s">
        <v>131</v>
      </c>
      <c r="B56" s="11" t="s">
        <v>27</v>
      </c>
      <c r="C56" s="11" t="s">
        <v>41</v>
      </c>
      <c r="D56" s="11" t="s">
        <v>93</v>
      </c>
      <c r="E56" s="11" t="s">
        <v>37</v>
      </c>
      <c r="F56" s="12">
        <v>325849</v>
      </c>
      <c r="G56" s="11">
        <v>2</v>
      </c>
      <c r="H56" s="13" t="s">
        <v>50</v>
      </c>
      <c r="J56" s="11" t="s">
        <v>32</v>
      </c>
      <c r="K56" s="11" t="s">
        <v>33</v>
      </c>
      <c r="L56" s="14" t="str">
        <f t="shared" si="0"/>
        <v>Sade.Bassey@dame.com</v>
      </c>
      <c r="M56" s="11">
        <f t="shared" si="1"/>
        <v>11</v>
      </c>
      <c r="N56" s="11" t="str">
        <f t="shared" si="2"/>
        <v>SALES</v>
      </c>
      <c r="O56" s="11" t="str">
        <f t="shared" si="3"/>
        <v>sales</v>
      </c>
      <c r="P56" s="11" t="str">
        <f t="shared" si="4"/>
        <v>Sales</v>
      </c>
      <c r="Q56" s="11" t="str">
        <f t="shared" si="5"/>
        <v>Sade Bassey</v>
      </c>
    </row>
    <row r="57" spans="1:17">
      <c r="A57" s="10" t="s">
        <v>132</v>
      </c>
      <c r="B57" s="11" t="s">
        <v>123</v>
      </c>
      <c r="C57" s="11" t="s">
        <v>35</v>
      </c>
      <c r="D57" s="11" t="s">
        <v>93</v>
      </c>
      <c r="E57" s="11" t="s">
        <v>37</v>
      </c>
      <c r="F57" s="12">
        <v>252488</v>
      </c>
      <c r="G57" s="11">
        <v>5</v>
      </c>
      <c r="H57" s="13" t="s">
        <v>47</v>
      </c>
      <c r="J57" s="11" t="s">
        <v>124</v>
      </c>
      <c r="K57" s="11" t="s">
        <v>125</v>
      </c>
      <c r="L57" s="14" t="str">
        <f t="shared" si="0"/>
        <v>Emeka.John@dame.com</v>
      </c>
      <c r="M57" s="11">
        <f t="shared" si="1"/>
        <v>10</v>
      </c>
      <c r="N57" s="11" t="str">
        <f t="shared" si="2"/>
        <v>MARKETING</v>
      </c>
      <c r="O57" s="11" t="str">
        <f t="shared" si="3"/>
        <v>marketing</v>
      </c>
      <c r="P57" s="11" t="str">
        <f t="shared" si="4"/>
        <v>Marketing</v>
      </c>
      <c r="Q57" s="11" t="str">
        <f t="shared" si="5"/>
        <v>Emeka John</v>
      </c>
    </row>
    <row r="58" spans="1:17">
      <c r="A58" s="10" t="s">
        <v>133</v>
      </c>
      <c r="B58" s="11" t="s">
        <v>123</v>
      </c>
      <c r="C58" s="11" t="s">
        <v>45</v>
      </c>
      <c r="D58" s="11" t="s">
        <v>72</v>
      </c>
      <c r="E58" s="11" t="s">
        <v>37</v>
      </c>
      <c r="F58" s="12">
        <v>261616</v>
      </c>
      <c r="G58" s="11">
        <v>2</v>
      </c>
      <c r="H58" s="13" t="s">
        <v>38</v>
      </c>
      <c r="J58" s="11" t="s">
        <v>124</v>
      </c>
      <c r="K58" s="11" t="s">
        <v>125</v>
      </c>
      <c r="L58" s="14" t="str">
        <f t="shared" si="0"/>
        <v>Emeka.John@dame.com</v>
      </c>
      <c r="M58" s="11">
        <f t="shared" si="1"/>
        <v>10</v>
      </c>
      <c r="N58" s="11" t="str">
        <f t="shared" si="2"/>
        <v>FINANCE</v>
      </c>
      <c r="O58" s="11" t="str">
        <f t="shared" si="3"/>
        <v>finance</v>
      </c>
      <c r="P58" s="11" t="str">
        <f t="shared" si="4"/>
        <v>Finance</v>
      </c>
      <c r="Q58" s="11" t="str">
        <f t="shared" si="5"/>
        <v>Emeka John</v>
      </c>
    </row>
    <row r="59" spans="1:17">
      <c r="A59" s="10" t="s">
        <v>134</v>
      </c>
      <c r="B59" s="11" t="s">
        <v>59</v>
      </c>
      <c r="C59" s="11" t="s">
        <v>35</v>
      </c>
      <c r="D59" s="11" t="s">
        <v>72</v>
      </c>
      <c r="E59" s="11" t="s">
        <v>30</v>
      </c>
      <c r="F59" s="12">
        <v>296968</v>
      </c>
      <c r="G59" s="11">
        <v>4</v>
      </c>
      <c r="H59" s="13" t="s">
        <v>38</v>
      </c>
      <c r="J59" s="11" t="s">
        <v>60</v>
      </c>
      <c r="K59" s="11" t="s">
        <v>61</v>
      </c>
      <c r="L59" s="14" t="str">
        <f t="shared" si="0"/>
        <v>James.Obi@dame.com</v>
      </c>
      <c r="M59" s="11">
        <f t="shared" si="1"/>
        <v>9</v>
      </c>
      <c r="N59" s="11" t="str">
        <f t="shared" si="2"/>
        <v>MARKETING</v>
      </c>
      <c r="O59" s="11" t="str">
        <f t="shared" si="3"/>
        <v>marketing</v>
      </c>
      <c r="P59" s="11" t="str">
        <f t="shared" si="4"/>
        <v>Marketing</v>
      </c>
      <c r="Q59" s="11" t="str">
        <f t="shared" si="5"/>
        <v>James Obi</v>
      </c>
    </row>
    <row r="60" spans="1:17">
      <c r="A60" s="10" t="s">
        <v>135</v>
      </c>
      <c r="B60" s="11" t="s">
        <v>123</v>
      </c>
      <c r="C60" s="11" t="s">
        <v>28</v>
      </c>
      <c r="D60" s="11" t="s">
        <v>72</v>
      </c>
      <c r="E60" s="11" t="s">
        <v>37</v>
      </c>
      <c r="F60" s="12">
        <v>369656</v>
      </c>
      <c r="G60" s="11">
        <v>8</v>
      </c>
      <c r="H60" s="13" t="s">
        <v>47</v>
      </c>
      <c r="J60" s="11" t="s">
        <v>124</v>
      </c>
      <c r="K60" s="11" t="s">
        <v>125</v>
      </c>
      <c r="L60" s="14" t="str">
        <f t="shared" si="0"/>
        <v>Emeka.John@dame.com</v>
      </c>
      <c r="M60" s="11">
        <f t="shared" si="1"/>
        <v>10</v>
      </c>
      <c r="N60" s="11" t="str">
        <f t="shared" si="2"/>
        <v>IT</v>
      </c>
      <c r="O60" s="11" t="str">
        <f t="shared" si="3"/>
        <v>it</v>
      </c>
      <c r="P60" s="11" t="str">
        <f t="shared" si="4"/>
        <v>It</v>
      </c>
      <c r="Q60" s="11" t="str">
        <f t="shared" si="5"/>
        <v>Emeka John</v>
      </c>
    </row>
    <row r="61" spans="1:17">
      <c r="A61" s="10" t="s">
        <v>136</v>
      </c>
      <c r="B61" s="11" t="s">
        <v>97</v>
      </c>
      <c r="C61" s="11" t="s">
        <v>35</v>
      </c>
      <c r="D61" s="11" t="s">
        <v>55</v>
      </c>
      <c r="E61" s="11" t="s">
        <v>30</v>
      </c>
      <c r="F61" s="12">
        <v>385249</v>
      </c>
      <c r="G61" s="11">
        <v>3</v>
      </c>
      <c r="H61" s="13" t="s">
        <v>38</v>
      </c>
      <c r="J61" s="11" t="s">
        <v>98</v>
      </c>
      <c r="K61" s="11" t="s">
        <v>99</v>
      </c>
      <c r="L61" s="14" t="str">
        <f t="shared" si="0"/>
        <v>Ngozi.Bello@dame.com</v>
      </c>
      <c r="M61" s="11">
        <f t="shared" si="1"/>
        <v>11</v>
      </c>
      <c r="N61" s="11" t="str">
        <f t="shared" si="2"/>
        <v>MARKETING</v>
      </c>
      <c r="O61" s="11" t="str">
        <f t="shared" si="3"/>
        <v>marketing</v>
      </c>
      <c r="P61" s="11" t="str">
        <f t="shared" si="4"/>
        <v>Marketing</v>
      </c>
      <c r="Q61" s="11" t="str">
        <f t="shared" si="5"/>
        <v>Ngozi Bello</v>
      </c>
    </row>
    <row r="62" spans="1:17">
      <c r="A62" s="10" t="s">
        <v>137</v>
      </c>
      <c r="B62" s="11" t="s">
        <v>40</v>
      </c>
      <c r="C62" s="11" t="s">
        <v>28</v>
      </c>
      <c r="D62" s="11" t="s">
        <v>93</v>
      </c>
      <c r="E62" s="11" t="s">
        <v>30</v>
      </c>
      <c r="F62" s="12">
        <v>485946</v>
      </c>
      <c r="G62" s="11">
        <v>4</v>
      </c>
      <c r="H62" s="13" t="s">
        <v>50</v>
      </c>
      <c r="J62" s="11" t="s">
        <v>42</v>
      </c>
      <c r="K62" s="11" t="s">
        <v>43</v>
      </c>
      <c r="L62" s="14" t="str">
        <f t="shared" si="0"/>
        <v>Faith.Udo@dame.com</v>
      </c>
      <c r="M62" s="11">
        <f t="shared" si="1"/>
        <v>9</v>
      </c>
      <c r="N62" s="11" t="str">
        <f t="shared" si="2"/>
        <v>IT</v>
      </c>
      <c r="O62" s="11" t="str">
        <f t="shared" si="3"/>
        <v>it</v>
      </c>
      <c r="P62" s="11" t="str">
        <f t="shared" si="4"/>
        <v>It</v>
      </c>
      <c r="Q62" s="11" t="str">
        <f t="shared" si="5"/>
        <v>Faith Udo</v>
      </c>
    </row>
    <row r="63" spans="1:17">
      <c r="A63" s="10" t="s">
        <v>138</v>
      </c>
      <c r="B63" s="11" t="s">
        <v>97</v>
      </c>
      <c r="C63" s="11" t="s">
        <v>45</v>
      </c>
      <c r="D63" s="11" t="s">
        <v>36</v>
      </c>
      <c r="E63" s="11" t="s">
        <v>37</v>
      </c>
      <c r="F63" s="12">
        <v>481575</v>
      </c>
      <c r="G63" s="11">
        <v>3</v>
      </c>
      <c r="H63" s="13" t="s">
        <v>38</v>
      </c>
      <c r="J63" s="11" t="s">
        <v>98</v>
      </c>
      <c r="K63" s="11" t="s">
        <v>99</v>
      </c>
      <c r="L63" s="14" t="str">
        <f t="shared" si="0"/>
        <v>Ngozi.Bello@dame.com</v>
      </c>
      <c r="M63" s="11">
        <f t="shared" si="1"/>
        <v>11</v>
      </c>
      <c r="N63" s="11" t="str">
        <f t="shared" si="2"/>
        <v>FINANCE</v>
      </c>
      <c r="O63" s="11" t="str">
        <f t="shared" si="3"/>
        <v>finance</v>
      </c>
      <c r="P63" s="11" t="str">
        <f t="shared" si="4"/>
        <v>Finance</v>
      </c>
      <c r="Q63" s="11" t="str">
        <f t="shared" si="5"/>
        <v>Ngozi Bello</v>
      </c>
    </row>
    <row r="64" spans="1:17">
      <c r="A64" s="10" t="s">
        <v>139</v>
      </c>
      <c r="B64" s="11" t="s">
        <v>74</v>
      </c>
      <c r="C64" s="11" t="s">
        <v>28</v>
      </c>
      <c r="D64" s="11" t="s">
        <v>36</v>
      </c>
      <c r="E64" s="11" t="s">
        <v>37</v>
      </c>
      <c r="F64" s="12">
        <v>345273</v>
      </c>
      <c r="G64" s="11">
        <v>6</v>
      </c>
      <c r="H64" s="13" t="s">
        <v>38</v>
      </c>
      <c r="J64" s="11" t="s">
        <v>76</v>
      </c>
      <c r="K64" s="11" t="s">
        <v>77</v>
      </c>
      <c r="L64" s="14" t="str">
        <f t="shared" si="0"/>
        <v>Chika.Umeh@dame.com</v>
      </c>
      <c r="M64" s="11">
        <f t="shared" si="1"/>
        <v>10</v>
      </c>
      <c r="N64" s="11" t="str">
        <f t="shared" si="2"/>
        <v>IT</v>
      </c>
      <c r="O64" s="11" t="str">
        <f t="shared" si="3"/>
        <v>it</v>
      </c>
      <c r="P64" s="11" t="str">
        <f t="shared" si="4"/>
        <v>It</v>
      </c>
      <c r="Q64" s="11" t="str">
        <f t="shared" si="5"/>
        <v>Chika Umeh</v>
      </c>
    </row>
    <row r="65" spans="1:17">
      <c r="A65" s="10" t="s">
        <v>140</v>
      </c>
      <c r="B65" s="11" t="s">
        <v>86</v>
      </c>
      <c r="C65" s="11" t="s">
        <v>28</v>
      </c>
      <c r="D65" s="11" t="s">
        <v>65</v>
      </c>
      <c r="E65" s="11" t="s">
        <v>37</v>
      </c>
      <c r="F65" s="12">
        <v>201172</v>
      </c>
      <c r="G65" s="11">
        <v>8</v>
      </c>
      <c r="H65" s="13" t="s">
        <v>50</v>
      </c>
      <c r="J65" s="11" t="s">
        <v>87</v>
      </c>
      <c r="K65" s="11" t="s">
        <v>88</v>
      </c>
      <c r="L65" s="14" t="str">
        <f t="shared" si="0"/>
        <v>Maria.Okafor@dame.com</v>
      </c>
      <c r="M65" s="11">
        <f t="shared" si="1"/>
        <v>12</v>
      </c>
      <c r="N65" s="11" t="str">
        <f t="shared" si="2"/>
        <v>IT</v>
      </c>
      <c r="O65" s="11" t="str">
        <f t="shared" si="3"/>
        <v>it</v>
      </c>
      <c r="P65" s="11" t="str">
        <f t="shared" si="4"/>
        <v>It</v>
      </c>
      <c r="Q65" s="11" t="str">
        <f t="shared" si="5"/>
        <v>Maria Okafor</v>
      </c>
    </row>
    <row r="66" spans="1:17">
      <c r="A66" s="10" t="s">
        <v>141</v>
      </c>
      <c r="B66" s="11" t="s">
        <v>54</v>
      </c>
      <c r="C66" s="11" t="s">
        <v>35</v>
      </c>
      <c r="D66" s="11" t="s">
        <v>46</v>
      </c>
      <c r="E66" s="11" t="s">
        <v>37</v>
      </c>
      <c r="F66" s="12">
        <v>321800</v>
      </c>
      <c r="G66" s="11">
        <v>7</v>
      </c>
      <c r="H66" s="13" t="s">
        <v>31</v>
      </c>
      <c r="J66" s="11" t="s">
        <v>56</v>
      </c>
      <c r="K66" s="11" t="s">
        <v>57</v>
      </c>
      <c r="L66" s="14" t="str">
        <f t="shared" si="0"/>
        <v>Tunde.Salisu@dame.com</v>
      </c>
      <c r="M66" s="11">
        <f t="shared" si="1"/>
        <v>12</v>
      </c>
      <c r="N66" s="11" t="str">
        <f t="shared" si="2"/>
        <v>MARKETING</v>
      </c>
      <c r="O66" s="11" t="str">
        <f t="shared" si="3"/>
        <v>marketing</v>
      </c>
      <c r="P66" s="11" t="str">
        <f t="shared" si="4"/>
        <v>Marketing</v>
      </c>
      <c r="Q66" s="11" t="str">
        <f t="shared" si="5"/>
        <v>Tunde Salisu</v>
      </c>
    </row>
    <row r="67" spans="1:17">
      <c r="A67" s="10" t="s">
        <v>142</v>
      </c>
      <c r="B67" s="11" t="s">
        <v>49</v>
      </c>
      <c r="C67" s="11" t="s">
        <v>41</v>
      </c>
      <c r="D67" s="11" t="s">
        <v>90</v>
      </c>
      <c r="E67" s="11" t="s">
        <v>37</v>
      </c>
      <c r="F67" s="12">
        <v>478662</v>
      </c>
      <c r="G67" s="11">
        <v>2</v>
      </c>
      <c r="H67" s="13" t="s">
        <v>50</v>
      </c>
      <c r="J67" s="11" t="s">
        <v>51</v>
      </c>
      <c r="K67" s="11" t="s">
        <v>52</v>
      </c>
      <c r="L67" s="14" t="str">
        <f t="shared" si="0"/>
        <v>Ibrahim.Musa@dame.com</v>
      </c>
      <c r="M67" s="11">
        <f t="shared" si="1"/>
        <v>12</v>
      </c>
      <c r="N67" s="11" t="str">
        <f t="shared" si="2"/>
        <v>SALES</v>
      </c>
      <c r="O67" s="11" t="str">
        <f t="shared" si="3"/>
        <v>sales</v>
      </c>
      <c r="P67" s="11" t="str">
        <f t="shared" si="4"/>
        <v>Sales</v>
      </c>
      <c r="Q67" s="11" t="str">
        <f t="shared" si="5"/>
        <v>Ibrahim Musa</v>
      </c>
    </row>
    <row r="68" spans="1:17">
      <c r="A68" s="10" t="s">
        <v>143</v>
      </c>
      <c r="B68" s="11" t="s">
        <v>59</v>
      </c>
      <c r="C68" s="11" t="s">
        <v>68</v>
      </c>
      <c r="D68" s="11" t="s">
        <v>90</v>
      </c>
      <c r="E68" s="11" t="s">
        <v>37</v>
      </c>
      <c r="F68" s="12">
        <v>447144</v>
      </c>
      <c r="G68" s="11">
        <v>10</v>
      </c>
      <c r="H68" s="13" t="s">
        <v>63</v>
      </c>
      <c r="J68" s="11" t="s">
        <v>60</v>
      </c>
      <c r="K68" s="11" t="s">
        <v>61</v>
      </c>
      <c r="L68" s="14" t="str">
        <f t="shared" ref="L68:L102" si="6">CONCATENATE(J68,".",K68,"@dame.com")</f>
        <v>James.Obi@dame.com</v>
      </c>
      <c r="M68" s="11">
        <f t="shared" ref="M68:M102" si="7">LEN(B68)</f>
        <v>9</v>
      </c>
      <c r="N68" s="11" t="str">
        <f t="shared" ref="N68:N102" si="8">UPPER(C68)</f>
        <v>HR</v>
      </c>
      <c r="O68" s="11" t="str">
        <f t="shared" ref="O68:O102" si="9">LOWER(C68)</f>
        <v>hr</v>
      </c>
      <c r="P68" s="11" t="str">
        <f t="shared" ref="P68:P102" si="10">PROPER(C68)</f>
        <v>Hr</v>
      </c>
      <c r="Q68" s="11" t="str">
        <f t="shared" ref="Q68:Q102" si="11">TRIM(B68)</f>
        <v>James Obi</v>
      </c>
    </row>
    <row r="69" spans="1:17">
      <c r="A69" s="10" t="s">
        <v>144</v>
      </c>
      <c r="B69" s="11" t="s">
        <v>40</v>
      </c>
      <c r="C69" s="11" t="s">
        <v>45</v>
      </c>
      <c r="D69" s="11" t="s">
        <v>75</v>
      </c>
      <c r="E69" s="11" t="s">
        <v>37</v>
      </c>
      <c r="F69" s="12">
        <v>367942</v>
      </c>
      <c r="G69" s="11">
        <v>8</v>
      </c>
      <c r="H69" s="13" t="s">
        <v>31</v>
      </c>
      <c r="J69" s="11" t="s">
        <v>42</v>
      </c>
      <c r="K69" s="11" t="s">
        <v>43</v>
      </c>
      <c r="L69" s="14" t="str">
        <f t="shared" si="6"/>
        <v>Faith.Udo@dame.com</v>
      </c>
      <c r="M69" s="11">
        <f t="shared" si="7"/>
        <v>9</v>
      </c>
      <c r="N69" s="11" t="str">
        <f t="shared" si="8"/>
        <v>FINANCE</v>
      </c>
      <c r="O69" s="11" t="str">
        <f t="shared" si="9"/>
        <v>finance</v>
      </c>
      <c r="P69" s="11" t="str">
        <f t="shared" si="10"/>
        <v>Finance</v>
      </c>
      <c r="Q69" s="11" t="str">
        <f t="shared" si="11"/>
        <v>Faith Udo</v>
      </c>
    </row>
    <row r="70" spans="1:17">
      <c r="A70" s="10" t="s">
        <v>145</v>
      </c>
      <c r="B70" s="11" t="s">
        <v>97</v>
      </c>
      <c r="C70" s="11" t="s">
        <v>41</v>
      </c>
      <c r="D70" s="11" t="s">
        <v>93</v>
      </c>
      <c r="E70" s="11" t="s">
        <v>30</v>
      </c>
      <c r="F70" s="12">
        <v>225459</v>
      </c>
      <c r="G70" s="11">
        <v>2</v>
      </c>
      <c r="H70" s="13" t="s">
        <v>50</v>
      </c>
      <c r="J70" s="11" t="s">
        <v>98</v>
      </c>
      <c r="K70" s="11" t="s">
        <v>99</v>
      </c>
      <c r="L70" s="14" t="str">
        <f t="shared" si="6"/>
        <v>Ngozi.Bello@dame.com</v>
      </c>
      <c r="M70" s="11">
        <f t="shared" si="7"/>
        <v>11</v>
      </c>
      <c r="N70" s="11" t="str">
        <f t="shared" si="8"/>
        <v>SALES</v>
      </c>
      <c r="O70" s="11" t="str">
        <f t="shared" si="9"/>
        <v>sales</v>
      </c>
      <c r="P70" s="11" t="str">
        <f t="shared" si="10"/>
        <v>Sales</v>
      </c>
      <c r="Q70" s="11" t="str">
        <f t="shared" si="11"/>
        <v>Ngozi Bello</v>
      </c>
    </row>
    <row r="71" spans="1:17">
      <c r="A71" s="10" t="s">
        <v>146</v>
      </c>
      <c r="B71" s="11" t="s">
        <v>54</v>
      </c>
      <c r="C71" s="11" t="s">
        <v>28</v>
      </c>
      <c r="D71" s="11" t="s">
        <v>90</v>
      </c>
      <c r="E71" s="11" t="s">
        <v>30</v>
      </c>
      <c r="F71" s="12">
        <v>334185</v>
      </c>
      <c r="G71" s="11">
        <v>2</v>
      </c>
      <c r="H71" s="13" t="s">
        <v>31</v>
      </c>
      <c r="J71" s="11" t="s">
        <v>56</v>
      </c>
      <c r="K71" s="11" t="s">
        <v>57</v>
      </c>
      <c r="L71" s="14" t="str">
        <f t="shared" si="6"/>
        <v>Tunde.Salisu@dame.com</v>
      </c>
      <c r="M71" s="11">
        <f t="shared" si="7"/>
        <v>12</v>
      </c>
      <c r="N71" s="11" t="str">
        <f t="shared" si="8"/>
        <v>IT</v>
      </c>
      <c r="O71" s="11" t="str">
        <f t="shared" si="9"/>
        <v>it</v>
      </c>
      <c r="P71" s="11" t="str">
        <f t="shared" si="10"/>
        <v>It</v>
      </c>
      <c r="Q71" s="11" t="str">
        <f t="shared" si="11"/>
        <v>Tunde Salisu</v>
      </c>
    </row>
    <row r="72" spans="1:17">
      <c r="A72" s="10" t="s">
        <v>147</v>
      </c>
      <c r="B72" s="11" t="s">
        <v>74</v>
      </c>
      <c r="C72" s="11" t="s">
        <v>28</v>
      </c>
      <c r="D72" s="11" t="s">
        <v>93</v>
      </c>
      <c r="E72" s="11" t="s">
        <v>37</v>
      </c>
      <c r="F72" s="12">
        <v>329104</v>
      </c>
      <c r="G72" s="11">
        <v>2</v>
      </c>
      <c r="H72" s="13" t="s">
        <v>47</v>
      </c>
      <c r="J72" s="11" t="s">
        <v>76</v>
      </c>
      <c r="K72" s="11" t="s">
        <v>77</v>
      </c>
      <c r="L72" s="14" t="str">
        <f t="shared" si="6"/>
        <v>Chika.Umeh@dame.com</v>
      </c>
      <c r="M72" s="11">
        <f t="shared" si="7"/>
        <v>10</v>
      </c>
      <c r="N72" s="11" t="str">
        <f t="shared" si="8"/>
        <v>IT</v>
      </c>
      <c r="O72" s="11" t="str">
        <f t="shared" si="9"/>
        <v>it</v>
      </c>
      <c r="P72" s="11" t="str">
        <f t="shared" si="10"/>
        <v>It</v>
      </c>
      <c r="Q72" s="11" t="str">
        <f t="shared" si="11"/>
        <v>Chika Umeh</v>
      </c>
    </row>
    <row r="73" spans="1:17">
      <c r="A73" s="10" t="s">
        <v>148</v>
      </c>
      <c r="B73" s="11" t="s">
        <v>49</v>
      </c>
      <c r="C73" s="11" t="s">
        <v>28</v>
      </c>
      <c r="D73" s="11" t="s">
        <v>29</v>
      </c>
      <c r="E73" s="11" t="s">
        <v>37</v>
      </c>
      <c r="F73" s="12">
        <v>253559</v>
      </c>
      <c r="G73" s="11">
        <v>4</v>
      </c>
      <c r="H73" s="13" t="s">
        <v>63</v>
      </c>
      <c r="J73" s="11" t="s">
        <v>51</v>
      </c>
      <c r="K73" s="11" t="s">
        <v>52</v>
      </c>
      <c r="L73" s="14" t="str">
        <f t="shared" si="6"/>
        <v>Ibrahim.Musa@dame.com</v>
      </c>
      <c r="M73" s="11">
        <f t="shared" si="7"/>
        <v>12</v>
      </c>
      <c r="N73" s="11" t="str">
        <f t="shared" si="8"/>
        <v>IT</v>
      </c>
      <c r="O73" s="11" t="str">
        <f t="shared" si="9"/>
        <v>it</v>
      </c>
      <c r="P73" s="11" t="str">
        <f t="shared" si="10"/>
        <v>It</v>
      </c>
      <c r="Q73" s="11" t="str">
        <f t="shared" si="11"/>
        <v>Ibrahim Musa</v>
      </c>
    </row>
    <row r="74" spans="1:17">
      <c r="A74" s="10" t="s">
        <v>149</v>
      </c>
      <c r="B74" s="11" t="s">
        <v>49</v>
      </c>
      <c r="C74" s="11" t="s">
        <v>35</v>
      </c>
      <c r="D74" s="11" t="s">
        <v>29</v>
      </c>
      <c r="E74" s="11" t="s">
        <v>30</v>
      </c>
      <c r="F74" s="12">
        <v>203632</v>
      </c>
      <c r="G74" s="11">
        <v>4</v>
      </c>
      <c r="H74" s="13" t="s">
        <v>38</v>
      </c>
      <c r="J74" s="11" t="s">
        <v>51</v>
      </c>
      <c r="K74" s="11" t="s">
        <v>52</v>
      </c>
      <c r="L74" s="14" t="str">
        <f t="shared" si="6"/>
        <v>Ibrahim.Musa@dame.com</v>
      </c>
      <c r="M74" s="11">
        <f t="shared" si="7"/>
        <v>12</v>
      </c>
      <c r="N74" s="11" t="str">
        <f t="shared" si="8"/>
        <v>MARKETING</v>
      </c>
      <c r="O74" s="11" t="str">
        <f t="shared" si="9"/>
        <v>marketing</v>
      </c>
      <c r="P74" s="11" t="str">
        <f t="shared" si="10"/>
        <v>Marketing</v>
      </c>
      <c r="Q74" s="11" t="str">
        <f t="shared" si="11"/>
        <v>Ibrahim Musa</v>
      </c>
    </row>
    <row r="75" spans="1:17">
      <c r="A75" s="10" t="s">
        <v>150</v>
      </c>
      <c r="B75" s="11" t="s">
        <v>27</v>
      </c>
      <c r="C75" s="11" t="s">
        <v>28</v>
      </c>
      <c r="D75" s="11" t="s">
        <v>72</v>
      </c>
      <c r="E75" s="11" t="s">
        <v>37</v>
      </c>
      <c r="F75" s="12">
        <v>404012</v>
      </c>
      <c r="G75" s="11">
        <v>7</v>
      </c>
      <c r="H75" s="13" t="s">
        <v>50</v>
      </c>
      <c r="J75" s="11" t="s">
        <v>32</v>
      </c>
      <c r="K75" s="11" t="s">
        <v>33</v>
      </c>
      <c r="L75" s="14" t="str">
        <f t="shared" si="6"/>
        <v>Sade.Bassey@dame.com</v>
      </c>
      <c r="M75" s="11">
        <f t="shared" si="7"/>
        <v>11</v>
      </c>
      <c r="N75" s="11" t="str">
        <f t="shared" si="8"/>
        <v>IT</v>
      </c>
      <c r="O75" s="11" t="str">
        <f t="shared" si="9"/>
        <v>it</v>
      </c>
      <c r="P75" s="11" t="str">
        <f t="shared" si="10"/>
        <v>It</v>
      </c>
      <c r="Q75" s="11" t="str">
        <f t="shared" si="11"/>
        <v>Sade Bassey</v>
      </c>
    </row>
    <row r="76" spans="1:17">
      <c r="A76" s="10" t="s">
        <v>151</v>
      </c>
      <c r="B76" s="11" t="s">
        <v>86</v>
      </c>
      <c r="C76" s="11" t="s">
        <v>28</v>
      </c>
      <c r="D76" s="11" t="s">
        <v>93</v>
      </c>
      <c r="E76" s="11" t="s">
        <v>30</v>
      </c>
      <c r="F76" s="12">
        <v>493395</v>
      </c>
      <c r="G76" s="11">
        <v>4</v>
      </c>
      <c r="H76" s="13" t="s">
        <v>31</v>
      </c>
      <c r="J76" s="11" t="s">
        <v>87</v>
      </c>
      <c r="K76" s="11" t="s">
        <v>88</v>
      </c>
      <c r="L76" s="14" t="str">
        <f t="shared" si="6"/>
        <v>Maria.Okafor@dame.com</v>
      </c>
      <c r="M76" s="11">
        <f t="shared" si="7"/>
        <v>12</v>
      </c>
      <c r="N76" s="11" t="str">
        <f t="shared" si="8"/>
        <v>IT</v>
      </c>
      <c r="O76" s="11" t="str">
        <f t="shared" si="9"/>
        <v>it</v>
      </c>
      <c r="P76" s="11" t="str">
        <f t="shared" si="10"/>
        <v>It</v>
      </c>
      <c r="Q76" s="11" t="str">
        <f t="shared" si="11"/>
        <v>Maria Okafor</v>
      </c>
    </row>
    <row r="77" spans="1:17">
      <c r="A77" s="10" t="s">
        <v>152</v>
      </c>
      <c r="B77" s="11" t="s">
        <v>49</v>
      </c>
      <c r="C77" s="11" t="s">
        <v>41</v>
      </c>
      <c r="D77" s="11" t="s">
        <v>72</v>
      </c>
      <c r="E77" s="11" t="s">
        <v>30</v>
      </c>
      <c r="F77" s="12">
        <v>372679</v>
      </c>
      <c r="G77" s="11">
        <v>2</v>
      </c>
      <c r="H77" s="13" t="s">
        <v>31</v>
      </c>
      <c r="J77" s="11" t="s">
        <v>51</v>
      </c>
      <c r="K77" s="11" t="s">
        <v>52</v>
      </c>
      <c r="L77" s="14" t="str">
        <f t="shared" si="6"/>
        <v>Ibrahim.Musa@dame.com</v>
      </c>
      <c r="M77" s="11">
        <f t="shared" si="7"/>
        <v>12</v>
      </c>
      <c r="N77" s="11" t="str">
        <f t="shared" si="8"/>
        <v>SALES</v>
      </c>
      <c r="O77" s="11" t="str">
        <f t="shared" si="9"/>
        <v>sales</v>
      </c>
      <c r="P77" s="11" t="str">
        <f t="shared" si="10"/>
        <v>Sales</v>
      </c>
      <c r="Q77" s="11" t="str">
        <f t="shared" si="11"/>
        <v>Ibrahim Musa</v>
      </c>
    </row>
    <row r="78" spans="1:17">
      <c r="A78" s="10" t="s">
        <v>153</v>
      </c>
      <c r="B78" s="11" t="s">
        <v>40</v>
      </c>
      <c r="C78" s="11" t="s">
        <v>68</v>
      </c>
      <c r="D78" s="11" t="s">
        <v>36</v>
      </c>
      <c r="E78" s="11" t="s">
        <v>37</v>
      </c>
      <c r="F78" s="12">
        <v>464770</v>
      </c>
      <c r="G78" s="11">
        <v>9</v>
      </c>
      <c r="H78" s="13" t="s">
        <v>31</v>
      </c>
      <c r="J78" s="11" t="s">
        <v>42</v>
      </c>
      <c r="K78" s="11" t="s">
        <v>43</v>
      </c>
      <c r="L78" s="14" t="str">
        <f t="shared" si="6"/>
        <v>Faith.Udo@dame.com</v>
      </c>
      <c r="M78" s="11">
        <f t="shared" si="7"/>
        <v>9</v>
      </c>
      <c r="N78" s="11" t="str">
        <f t="shared" si="8"/>
        <v>HR</v>
      </c>
      <c r="O78" s="11" t="str">
        <f t="shared" si="9"/>
        <v>hr</v>
      </c>
      <c r="P78" s="11" t="str">
        <f t="shared" si="10"/>
        <v>Hr</v>
      </c>
      <c r="Q78" s="11" t="str">
        <f t="shared" si="11"/>
        <v>Faith Udo</v>
      </c>
    </row>
    <row r="79" spans="1:17">
      <c r="A79" s="10" t="s">
        <v>154</v>
      </c>
      <c r="B79" s="11" t="s">
        <v>86</v>
      </c>
      <c r="C79" s="11" t="s">
        <v>41</v>
      </c>
      <c r="D79" s="11" t="s">
        <v>90</v>
      </c>
      <c r="E79" s="11" t="s">
        <v>37</v>
      </c>
      <c r="F79" s="12">
        <v>360225</v>
      </c>
      <c r="G79" s="11">
        <v>3</v>
      </c>
      <c r="H79" s="13" t="s">
        <v>38</v>
      </c>
      <c r="J79" s="11" t="s">
        <v>87</v>
      </c>
      <c r="K79" s="11" t="s">
        <v>88</v>
      </c>
      <c r="L79" s="14" t="str">
        <f t="shared" si="6"/>
        <v>Maria.Okafor@dame.com</v>
      </c>
      <c r="M79" s="11">
        <f t="shared" si="7"/>
        <v>12</v>
      </c>
      <c r="N79" s="11" t="str">
        <f t="shared" si="8"/>
        <v>SALES</v>
      </c>
      <c r="O79" s="11" t="str">
        <f t="shared" si="9"/>
        <v>sales</v>
      </c>
      <c r="P79" s="11" t="str">
        <f t="shared" si="10"/>
        <v>Sales</v>
      </c>
      <c r="Q79" s="11" t="str">
        <f t="shared" si="11"/>
        <v>Maria Okafor</v>
      </c>
    </row>
    <row r="80" spans="1:17">
      <c r="A80" s="10" t="s">
        <v>155</v>
      </c>
      <c r="B80" s="11" t="s">
        <v>49</v>
      </c>
      <c r="C80" s="11" t="s">
        <v>28</v>
      </c>
      <c r="D80" s="11" t="s">
        <v>75</v>
      </c>
      <c r="E80" s="11" t="s">
        <v>30</v>
      </c>
      <c r="F80" s="12">
        <v>422249</v>
      </c>
      <c r="G80" s="11">
        <v>10</v>
      </c>
      <c r="H80" s="13" t="s">
        <v>63</v>
      </c>
      <c r="J80" s="11" t="s">
        <v>51</v>
      </c>
      <c r="K80" s="11" t="s">
        <v>52</v>
      </c>
      <c r="L80" s="14" t="str">
        <f t="shared" si="6"/>
        <v>Ibrahim.Musa@dame.com</v>
      </c>
      <c r="M80" s="11">
        <f t="shared" si="7"/>
        <v>12</v>
      </c>
      <c r="N80" s="11" t="str">
        <f t="shared" si="8"/>
        <v>IT</v>
      </c>
      <c r="O80" s="11" t="str">
        <f t="shared" si="9"/>
        <v>it</v>
      </c>
      <c r="P80" s="11" t="str">
        <f t="shared" si="10"/>
        <v>It</v>
      </c>
      <c r="Q80" s="11" t="str">
        <f t="shared" si="11"/>
        <v>Ibrahim Musa</v>
      </c>
    </row>
    <row r="81" spans="1:17">
      <c r="A81" s="10" t="s">
        <v>156</v>
      </c>
      <c r="B81" s="11" t="s">
        <v>54</v>
      </c>
      <c r="C81" s="11" t="s">
        <v>41</v>
      </c>
      <c r="D81" s="11" t="s">
        <v>93</v>
      </c>
      <c r="E81" s="11" t="s">
        <v>37</v>
      </c>
      <c r="F81" s="12">
        <v>343548</v>
      </c>
      <c r="G81" s="11">
        <v>7</v>
      </c>
      <c r="H81" s="13" t="s">
        <v>50</v>
      </c>
      <c r="J81" s="11" t="s">
        <v>56</v>
      </c>
      <c r="K81" s="11" t="s">
        <v>57</v>
      </c>
      <c r="L81" s="14" t="str">
        <f t="shared" si="6"/>
        <v>Tunde.Salisu@dame.com</v>
      </c>
      <c r="M81" s="11">
        <f t="shared" si="7"/>
        <v>12</v>
      </c>
      <c r="N81" s="11" t="str">
        <f t="shared" si="8"/>
        <v>SALES</v>
      </c>
      <c r="O81" s="11" t="str">
        <f t="shared" si="9"/>
        <v>sales</v>
      </c>
      <c r="P81" s="11" t="str">
        <f t="shared" si="10"/>
        <v>Sales</v>
      </c>
      <c r="Q81" s="11" t="str">
        <f t="shared" si="11"/>
        <v>Tunde Salisu</v>
      </c>
    </row>
    <row r="82" spans="1:17">
      <c r="A82" s="10" t="s">
        <v>157</v>
      </c>
      <c r="B82" s="11" t="s">
        <v>74</v>
      </c>
      <c r="C82" s="11" t="s">
        <v>35</v>
      </c>
      <c r="D82" s="11" t="s">
        <v>36</v>
      </c>
      <c r="E82" s="11" t="s">
        <v>30</v>
      </c>
      <c r="F82" s="12">
        <v>429470</v>
      </c>
      <c r="G82" s="11">
        <v>3</v>
      </c>
      <c r="H82" s="13" t="s">
        <v>31</v>
      </c>
      <c r="J82" s="11" t="s">
        <v>76</v>
      </c>
      <c r="K82" s="11" t="s">
        <v>77</v>
      </c>
      <c r="L82" s="14" t="str">
        <f t="shared" si="6"/>
        <v>Chika.Umeh@dame.com</v>
      </c>
      <c r="M82" s="11">
        <f t="shared" si="7"/>
        <v>10</v>
      </c>
      <c r="N82" s="11" t="str">
        <f t="shared" si="8"/>
        <v>MARKETING</v>
      </c>
      <c r="O82" s="11" t="str">
        <f t="shared" si="9"/>
        <v>marketing</v>
      </c>
      <c r="P82" s="11" t="str">
        <f t="shared" si="10"/>
        <v>Marketing</v>
      </c>
      <c r="Q82" s="11" t="str">
        <f t="shared" si="11"/>
        <v>Chika Umeh</v>
      </c>
    </row>
    <row r="83" spans="1:17">
      <c r="A83" s="10" t="s">
        <v>158</v>
      </c>
      <c r="B83" s="11" t="s">
        <v>86</v>
      </c>
      <c r="C83" s="11" t="s">
        <v>68</v>
      </c>
      <c r="D83" s="11" t="s">
        <v>55</v>
      </c>
      <c r="E83" s="11" t="s">
        <v>37</v>
      </c>
      <c r="F83" s="12">
        <v>228264</v>
      </c>
      <c r="G83" s="11">
        <v>5</v>
      </c>
      <c r="H83" s="13" t="s">
        <v>50</v>
      </c>
      <c r="J83" s="11" t="s">
        <v>87</v>
      </c>
      <c r="K83" s="11" t="s">
        <v>88</v>
      </c>
      <c r="L83" s="14" t="str">
        <f t="shared" si="6"/>
        <v>Maria.Okafor@dame.com</v>
      </c>
      <c r="M83" s="11">
        <f t="shared" si="7"/>
        <v>12</v>
      </c>
      <c r="N83" s="11" t="str">
        <f t="shared" si="8"/>
        <v>HR</v>
      </c>
      <c r="O83" s="11" t="str">
        <f t="shared" si="9"/>
        <v>hr</v>
      </c>
      <c r="P83" s="11" t="str">
        <f t="shared" si="10"/>
        <v>Hr</v>
      </c>
      <c r="Q83" s="11" t="str">
        <f t="shared" si="11"/>
        <v>Maria Okafor</v>
      </c>
    </row>
    <row r="84" spans="1:17">
      <c r="A84" s="10" t="s">
        <v>159</v>
      </c>
      <c r="B84" s="11" t="s">
        <v>59</v>
      </c>
      <c r="C84" s="11" t="s">
        <v>41</v>
      </c>
      <c r="D84" s="11" t="s">
        <v>46</v>
      </c>
      <c r="E84" s="11" t="s">
        <v>30</v>
      </c>
      <c r="F84" s="12">
        <v>481733</v>
      </c>
      <c r="G84" s="11">
        <v>7</v>
      </c>
      <c r="H84" s="13" t="s">
        <v>38</v>
      </c>
      <c r="J84" s="11" t="s">
        <v>60</v>
      </c>
      <c r="K84" s="11" t="s">
        <v>61</v>
      </c>
      <c r="L84" s="14" t="str">
        <f t="shared" si="6"/>
        <v>James.Obi@dame.com</v>
      </c>
      <c r="M84" s="11">
        <f t="shared" si="7"/>
        <v>9</v>
      </c>
      <c r="N84" s="11" t="str">
        <f t="shared" si="8"/>
        <v>SALES</v>
      </c>
      <c r="O84" s="11" t="str">
        <f t="shared" si="9"/>
        <v>sales</v>
      </c>
      <c r="P84" s="11" t="str">
        <f t="shared" si="10"/>
        <v>Sales</v>
      </c>
      <c r="Q84" s="11" t="str">
        <f t="shared" si="11"/>
        <v>James Obi</v>
      </c>
    </row>
    <row r="85" spans="1:17">
      <c r="A85" s="10" t="s">
        <v>160</v>
      </c>
      <c r="B85" s="11" t="s">
        <v>59</v>
      </c>
      <c r="C85" s="11" t="s">
        <v>28</v>
      </c>
      <c r="D85" s="11" t="s">
        <v>29</v>
      </c>
      <c r="E85" s="11" t="s">
        <v>30</v>
      </c>
      <c r="F85" s="12">
        <v>253954</v>
      </c>
      <c r="G85" s="11">
        <v>2</v>
      </c>
      <c r="H85" s="13" t="s">
        <v>38</v>
      </c>
      <c r="J85" s="11" t="s">
        <v>60</v>
      </c>
      <c r="K85" s="11" t="s">
        <v>61</v>
      </c>
      <c r="L85" s="14" t="str">
        <f t="shared" si="6"/>
        <v>James.Obi@dame.com</v>
      </c>
      <c r="M85" s="11">
        <f t="shared" si="7"/>
        <v>9</v>
      </c>
      <c r="N85" s="11" t="str">
        <f t="shared" si="8"/>
        <v>IT</v>
      </c>
      <c r="O85" s="11" t="str">
        <f t="shared" si="9"/>
        <v>it</v>
      </c>
      <c r="P85" s="11" t="str">
        <f t="shared" si="10"/>
        <v>It</v>
      </c>
      <c r="Q85" s="11" t="str">
        <f t="shared" si="11"/>
        <v>James Obi</v>
      </c>
    </row>
    <row r="86" spans="1:17">
      <c r="A86" s="10" t="s">
        <v>161</v>
      </c>
      <c r="B86" s="11" t="s">
        <v>59</v>
      </c>
      <c r="C86" s="11" t="s">
        <v>28</v>
      </c>
      <c r="D86" s="11" t="s">
        <v>75</v>
      </c>
      <c r="E86" s="11" t="s">
        <v>30</v>
      </c>
      <c r="F86" s="12">
        <v>338029</v>
      </c>
      <c r="G86" s="11">
        <v>6</v>
      </c>
      <c r="H86" s="13" t="s">
        <v>63</v>
      </c>
      <c r="J86" s="11" t="s">
        <v>60</v>
      </c>
      <c r="K86" s="11" t="s">
        <v>61</v>
      </c>
      <c r="L86" s="14" t="str">
        <f t="shared" si="6"/>
        <v>James.Obi@dame.com</v>
      </c>
      <c r="M86" s="11">
        <f t="shared" si="7"/>
        <v>9</v>
      </c>
      <c r="N86" s="11" t="str">
        <f t="shared" si="8"/>
        <v>IT</v>
      </c>
      <c r="O86" s="11" t="str">
        <f t="shared" si="9"/>
        <v>it</v>
      </c>
      <c r="P86" s="11" t="str">
        <f t="shared" si="10"/>
        <v>It</v>
      </c>
      <c r="Q86" s="11" t="str">
        <f t="shared" si="11"/>
        <v>James Obi</v>
      </c>
    </row>
    <row r="87" spans="1:17">
      <c r="A87" s="10" t="s">
        <v>162</v>
      </c>
      <c r="B87" s="11" t="s">
        <v>97</v>
      </c>
      <c r="C87" s="11" t="s">
        <v>45</v>
      </c>
      <c r="D87" s="11" t="s">
        <v>90</v>
      </c>
      <c r="E87" s="11" t="s">
        <v>30</v>
      </c>
      <c r="F87" s="12">
        <v>340723</v>
      </c>
      <c r="G87" s="11">
        <v>7</v>
      </c>
      <c r="H87" s="13" t="s">
        <v>31</v>
      </c>
      <c r="J87" s="11" t="s">
        <v>98</v>
      </c>
      <c r="K87" s="11" t="s">
        <v>99</v>
      </c>
      <c r="L87" s="14" t="str">
        <f t="shared" si="6"/>
        <v>Ngozi.Bello@dame.com</v>
      </c>
      <c r="M87" s="11">
        <f t="shared" si="7"/>
        <v>11</v>
      </c>
      <c r="N87" s="11" t="str">
        <f t="shared" si="8"/>
        <v>FINANCE</v>
      </c>
      <c r="O87" s="11" t="str">
        <f t="shared" si="9"/>
        <v>finance</v>
      </c>
      <c r="P87" s="11" t="str">
        <f t="shared" si="10"/>
        <v>Finance</v>
      </c>
      <c r="Q87" s="11" t="str">
        <f t="shared" si="11"/>
        <v>Ngozi Bello</v>
      </c>
    </row>
    <row r="88" spans="1:17">
      <c r="A88" s="10" t="s">
        <v>163</v>
      </c>
      <c r="B88" s="11" t="s">
        <v>40</v>
      </c>
      <c r="C88" s="11" t="s">
        <v>35</v>
      </c>
      <c r="D88" s="11" t="s">
        <v>29</v>
      </c>
      <c r="E88" s="11" t="s">
        <v>30</v>
      </c>
      <c r="F88" s="12">
        <v>216138</v>
      </c>
      <c r="G88" s="11">
        <v>2</v>
      </c>
      <c r="H88" s="13" t="s">
        <v>31</v>
      </c>
      <c r="J88" s="11" t="s">
        <v>42</v>
      </c>
      <c r="K88" s="11" t="s">
        <v>43</v>
      </c>
      <c r="L88" s="14" t="str">
        <f t="shared" si="6"/>
        <v>Faith.Udo@dame.com</v>
      </c>
      <c r="M88" s="11">
        <f t="shared" si="7"/>
        <v>9</v>
      </c>
      <c r="N88" s="11" t="str">
        <f t="shared" si="8"/>
        <v>MARKETING</v>
      </c>
      <c r="O88" s="11" t="str">
        <f t="shared" si="9"/>
        <v>marketing</v>
      </c>
      <c r="P88" s="11" t="str">
        <f t="shared" si="10"/>
        <v>Marketing</v>
      </c>
      <c r="Q88" s="11" t="str">
        <f t="shared" si="11"/>
        <v>Faith Udo</v>
      </c>
    </row>
    <row r="89" spans="1:17">
      <c r="A89" s="10" t="s">
        <v>164</v>
      </c>
      <c r="B89" s="11" t="s">
        <v>74</v>
      </c>
      <c r="C89" s="11" t="s">
        <v>28</v>
      </c>
      <c r="D89" s="11" t="s">
        <v>72</v>
      </c>
      <c r="E89" s="11" t="s">
        <v>37</v>
      </c>
      <c r="F89" s="12">
        <v>490025</v>
      </c>
      <c r="G89" s="11">
        <v>8</v>
      </c>
      <c r="H89" s="13" t="s">
        <v>38</v>
      </c>
      <c r="J89" s="11" t="s">
        <v>76</v>
      </c>
      <c r="K89" s="11" t="s">
        <v>77</v>
      </c>
      <c r="L89" s="14" t="str">
        <f t="shared" si="6"/>
        <v>Chika.Umeh@dame.com</v>
      </c>
      <c r="M89" s="11">
        <f t="shared" si="7"/>
        <v>10</v>
      </c>
      <c r="N89" s="11" t="str">
        <f t="shared" si="8"/>
        <v>IT</v>
      </c>
      <c r="O89" s="11" t="str">
        <f t="shared" si="9"/>
        <v>it</v>
      </c>
      <c r="P89" s="11" t="str">
        <f t="shared" si="10"/>
        <v>It</v>
      </c>
      <c r="Q89" s="11" t="str">
        <f t="shared" si="11"/>
        <v>Chika Umeh</v>
      </c>
    </row>
    <row r="90" spans="1:17">
      <c r="A90" s="10" t="s">
        <v>165</v>
      </c>
      <c r="B90" s="11" t="s">
        <v>74</v>
      </c>
      <c r="C90" s="11" t="s">
        <v>35</v>
      </c>
      <c r="D90" s="11" t="s">
        <v>65</v>
      </c>
      <c r="E90" s="11" t="s">
        <v>30</v>
      </c>
      <c r="F90" s="12">
        <v>339580</v>
      </c>
      <c r="G90" s="11">
        <v>2</v>
      </c>
      <c r="H90" s="13" t="s">
        <v>47</v>
      </c>
      <c r="J90" s="11" t="s">
        <v>76</v>
      </c>
      <c r="K90" s="11" t="s">
        <v>77</v>
      </c>
      <c r="L90" s="14" t="str">
        <f t="shared" si="6"/>
        <v>Chika.Umeh@dame.com</v>
      </c>
      <c r="M90" s="11">
        <f t="shared" si="7"/>
        <v>10</v>
      </c>
      <c r="N90" s="11" t="str">
        <f t="shared" si="8"/>
        <v>MARKETING</v>
      </c>
      <c r="O90" s="11" t="str">
        <f t="shared" si="9"/>
        <v>marketing</v>
      </c>
      <c r="P90" s="11" t="str">
        <f t="shared" si="10"/>
        <v>Marketing</v>
      </c>
      <c r="Q90" s="11" t="str">
        <f t="shared" si="11"/>
        <v>Chika Umeh</v>
      </c>
    </row>
    <row r="91" spans="1:17">
      <c r="A91" s="10" t="s">
        <v>166</v>
      </c>
      <c r="B91" s="11" t="s">
        <v>49</v>
      </c>
      <c r="C91" s="11" t="s">
        <v>68</v>
      </c>
      <c r="D91" s="11" t="s">
        <v>75</v>
      </c>
      <c r="E91" s="11" t="s">
        <v>37</v>
      </c>
      <c r="F91" s="12">
        <v>325782</v>
      </c>
      <c r="G91" s="11">
        <v>8</v>
      </c>
      <c r="H91" s="13" t="s">
        <v>47</v>
      </c>
      <c r="J91" s="11" t="s">
        <v>51</v>
      </c>
      <c r="K91" s="11" t="s">
        <v>52</v>
      </c>
      <c r="L91" s="14" t="str">
        <f t="shared" si="6"/>
        <v>Ibrahim.Musa@dame.com</v>
      </c>
      <c r="M91" s="11">
        <f t="shared" si="7"/>
        <v>12</v>
      </c>
      <c r="N91" s="11" t="str">
        <f t="shared" si="8"/>
        <v>HR</v>
      </c>
      <c r="O91" s="11" t="str">
        <f t="shared" si="9"/>
        <v>hr</v>
      </c>
      <c r="P91" s="11" t="str">
        <f t="shared" si="10"/>
        <v>Hr</v>
      </c>
      <c r="Q91" s="11" t="str">
        <f t="shared" si="11"/>
        <v>Ibrahim Musa</v>
      </c>
    </row>
    <row r="92" spans="1:17">
      <c r="A92" s="10" t="s">
        <v>167</v>
      </c>
      <c r="B92" s="11" t="s">
        <v>54</v>
      </c>
      <c r="C92" s="11" t="s">
        <v>28</v>
      </c>
      <c r="D92" s="11" t="s">
        <v>80</v>
      </c>
      <c r="E92" s="11" t="s">
        <v>30</v>
      </c>
      <c r="F92" s="12">
        <v>397430</v>
      </c>
      <c r="G92" s="11">
        <v>10</v>
      </c>
      <c r="H92" s="13" t="s">
        <v>50</v>
      </c>
      <c r="J92" s="11" t="s">
        <v>56</v>
      </c>
      <c r="K92" s="11" t="s">
        <v>57</v>
      </c>
      <c r="L92" s="14" t="str">
        <f t="shared" si="6"/>
        <v>Tunde.Salisu@dame.com</v>
      </c>
      <c r="M92" s="11">
        <f t="shared" si="7"/>
        <v>12</v>
      </c>
      <c r="N92" s="11" t="str">
        <f t="shared" si="8"/>
        <v>IT</v>
      </c>
      <c r="O92" s="11" t="str">
        <f t="shared" si="9"/>
        <v>it</v>
      </c>
      <c r="P92" s="11" t="str">
        <f t="shared" si="10"/>
        <v>It</v>
      </c>
      <c r="Q92" s="11" t="str">
        <f t="shared" si="11"/>
        <v>Tunde Salisu</v>
      </c>
    </row>
    <row r="93" spans="1:17">
      <c r="A93" s="10" t="s">
        <v>168</v>
      </c>
      <c r="B93" s="11" t="s">
        <v>97</v>
      </c>
      <c r="C93" s="11" t="s">
        <v>45</v>
      </c>
      <c r="D93" s="11" t="s">
        <v>75</v>
      </c>
      <c r="E93" s="11" t="s">
        <v>30</v>
      </c>
      <c r="F93" s="12">
        <v>300847</v>
      </c>
      <c r="G93" s="11">
        <v>4</v>
      </c>
      <c r="H93" s="13" t="s">
        <v>31</v>
      </c>
      <c r="J93" s="11" t="s">
        <v>98</v>
      </c>
      <c r="K93" s="11" t="s">
        <v>99</v>
      </c>
      <c r="L93" s="14" t="str">
        <f t="shared" si="6"/>
        <v>Ngozi.Bello@dame.com</v>
      </c>
      <c r="M93" s="11">
        <f t="shared" si="7"/>
        <v>11</v>
      </c>
      <c r="N93" s="11" t="str">
        <f t="shared" si="8"/>
        <v>FINANCE</v>
      </c>
      <c r="O93" s="11" t="str">
        <f t="shared" si="9"/>
        <v>finance</v>
      </c>
      <c r="P93" s="11" t="str">
        <f t="shared" si="10"/>
        <v>Finance</v>
      </c>
      <c r="Q93" s="11" t="str">
        <f t="shared" si="11"/>
        <v>Ngozi Bello</v>
      </c>
    </row>
    <row r="94" spans="1:17">
      <c r="A94" s="10" t="s">
        <v>169</v>
      </c>
      <c r="B94" s="11" t="s">
        <v>59</v>
      </c>
      <c r="C94" s="11" t="s">
        <v>28</v>
      </c>
      <c r="D94" s="11" t="s">
        <v>36</v>
      </c>
      <c r="E94" s="11" t="s">
        <v>30</v>
      </c>
      <c r="F94" s="12">
        <v>265948</v>
      </c>
      <c r="G94" s="11">
        <v>6</v>
      </c>
      <c r="H94" s="13" t="s">
        <v>38</v>
      </c>
      <c r="J94" s="11" t="s">
        <v>60</v>
      </c>
      <c r="K94" s="11" t="s">
        <v>61</v>
      </c>
      <c r="L94" s="14" t="str">
        <f t="shared" si="6"/>
        <v>James.Obi@dame.com</v>
      </c>
      <c r="M94" s="11">
        <f t="shared" si="7"/>
        <v>9</v>
      </c>
      <c r="N94" s="11" t="str">
        <f t="shared" si="8"/>
        <v>IT</v>
      </c>
      <c r="O94" s="11" t="str">
        <f t="shared" si="9"/>
        <v>it</v>
      </c>
      <c r="P94" s="11" t="str">
        <f t="shared" si="10"/>
        <v>It</v>
      </c>
      <c r="Q94" s="11" t="str">
        <f t="shared" si="11"/>
        <v>James Obi</v>
      </c>
    </row>
    <row r="95" spans="1:17">
      <c r="A95" s="10" t="s">
        <v>170</v>
      </c>
      <c r="B95" s="11" t="s">
        <v>54</v>
      </c>
      <c r="C95" s="11" t="s">
        <v>68</v>
      </c>
      <c r="D95" s="11" t="s">
        <v>65</v>
      </c>
      <c r="E95" s="11" t="s">
        <v>37</v>
      </c>
      <c r="F95" s="12">
        <v>341060</v>
      </c>
      <c r="G95" s="11">
        <v>7</v>
      </c>
      <c r="H95" s="13" t="s">
        <v>63</v>
      </c>
      <c r="J95" s="11" t="s">
        <v>56</v>
      </c>
      <c r="K95" s="11" t="s">
        <v>57</v>
      </c>
      <c r="L95" s="14" t="str">
        <f t="shared" si="6"/>
        <v>Tunde.Salisu@dame.com</v>
      </c>
      <c r="M95" s="11">
        <f t="shared" si="7"/>
        <v>12</v>
      </c>
      <c r="N95" s="11" t="str">
        <f t="shared" si="8"/>
        <v>HR</v>
      </c>
      <c r="O95" s="11" t="str">
        <f t="shared" si="9"/>
        <v>hr</v>
      </c>
      <c r="P95" s="11" t="str">
        <f t="shared" si="10"/>
        <v>Hr</v>
      </c>
      <c r="Q95" s="11" t="str">
        <f t="shared" si="11"/>
        <v>Tunde Salisu</v>
      </c>
    </row>
    <row r="96" spans="1:17">
      <c r="A96" s="10" t="s">
        <v>171</v>
      </c>
      <c r="B96" s="11" t="s">
        <v>97</v>
      </c>
      <c r="C96" s="11" t="s">
        <v>35</v>
      </c>
      <c r="D96" s="11" t="s">
        <v>46</v>
      </c>
      <c r="E96" s="11" t="s">
        <v>37</v>
      </c>
      <c r="F96" s="12">
        <v>326977</v>
      </c>
      <c r="G96" s="11">
        <v>4</v>
      </c>
      <c r="H96" s="13" t="s">
        <v>38</v>
      </c>
      <c r="J96" s="11" t="s">
        <v>98</v>
      </c>
      <c r="K96" s="11" t="s">
        <v>99</v>
      </c>
      <c r="L96" s="14" t="str">
        <f t="shared" si="6"/>
        <v>Ngozi.Bello@dame.com</v>
      </c>
      <c r="M96" s="11">
        <f t="shared" si="7"/>
        <v>11</v>
      </c>
      <c r="N96" s="11" t="str">
        <f t="shared" si="8"/>
        <v>MARKETING</v>
      </c>
      <c r="O96" s="11" t="str">
        <f t="shared" si="9"/>
        <v>marketing</v>
      </c>
      <c r="P96" s="11" t="str">
        <f t="shared" si="10"/>
        <v>Marketing</v>
      </c>
      <c r="Q96" s="11" t="str">
        <f t="shared" si="11"/>
        <v>Ngozi Bello</v>
      </c>
    </row>
    <row r="97" spans="1:17">
      <c r="A97" s="10" t="s">
        <v>172</v>
      </c>
      <c r="B97" s="11" t="s">
        <v>54</v>
      </c>
      <c r="C97" s="11" t="s">
        <v>28</v>
      </c>
      <c r="D97" s="11" t="s">
        <v>29</v>
      </c>
      <c r="E97" s="11" t="s">
        <v>30</v>
      </c>
      <c r="F97" s="12">
        <v>433031</v>
      </c>
      <c r="G97" s="11">
        <v>1</v>
      </c>
      <c r="H97" s="13" t="s">
        <v>38</v>
      </c>
      <c r="J97" s="11" t="s">
        <v>56</v>
      </c>
      <c r="K97" s="11" t="s">
        <v>57</v>
      </c>
      <c r="L97" s="14" t="str">
        <f t="shared" si="6"/>
        <v>Tunde.Salisu@dame.com</v>
      </c>
      <c r="M97" s="11">
        <f t="shared" si="7"/>
        <v>12</v>
      </c>
      <c r="N97" s="11" t="str">
        <f t="shared" si="8"/>
        <v>IT</v>
      </c>
      <c r="O97" s="11" t="str">
        <f t="shared" si="9"/>
        <v>it</v>
      </c>
      <c r="P97" s="11" t="str">
        <f t="shared" si="10"/>
        <v>It</v>
      </c>
      <c r="Q97" s="11" t="str">
        <f t="shared" si="11"/>
        <v>Tunde Salisu</v>
      </c>
    </row>
    <row r="98" spans="1:17">
      <c r="A98" s="10" t="s">
        <v>173</v>
      </c>
      <c r="B98" s="11" t="s">
        <v>49</v>
      </c>
      <c r="C98" s="11" t="s">
        <v>35</v>
      </c>
      <c r="D98" s="11" t="s">
        <v>55</v>
      </c>
      <c r="E98" s="11" t="s">
        <v>30</v>
      </c>
      <c r="F98" s="12">
        <v>421034</v>
      </c>
      <c r="G98" s="11">
        <v>3</v>
      </c>
      <c r="H98" s="13" t="s">
        <v>47</v>
      </c>
      <c r="J98" s="11" t="s">
        <v>51</v>
      </c>
      <c r="K98" s="11" t="s">
        <v>52</v>
      </c>
      <c r="L98" s="14" t="str">
        <f t="shared" si="6"/>
        <v>Ibrahim.Musa@dame.com</v>
      </c>
      <c r="M98" s="11">
        <f t="shared" si="7"/>
        <v>12</v>
      </c>
      <c r="N98" s="11" t="str">
        <f t="shared" si="8"/>
        <v>MARKETING</v>
      </c>
      <c r="O98" s="11" t="str">
        <f t="shared" si="9"/>
        <v>marketing</v>
      </c>
      <c r="P98" s="11" t="str">
        <f t="shared" si="10"/>
        <v>Marketing</v>
      </c>
      <c r="Q98" s="11" t="str">
        <f t="shared" si="11"/>
        <v>Ibrahim Musa</v>
      </c>
    </row>
    <row r="99" spans="1:17">
      <c r="A99" s="10" t="s">
        <v>174</v>
      </c>
      <c r="B99" s="11" t="s">
        <v>40</v>
      </c>
      <c r="C99" s="11" t="s">
        <v>68</v>
      </c>
      <c r="D99" s="11" t="s">
        <v>36</v>
      </c>
      <c r="E99" s="11" t="s">
        <v>30</v>
      </c>
      <c r="F99" s="12">
        <v>363199</v>
      </c>
      <c r="G99" s="11">
        <v>4</v>
      </c>
      <c r="H99" s="13" t="s">
        <v>50</v>
      </c>
      <c r="J99" s="11" t="s">
        <v>42</v>
      </c>
      <c r="K99" s="11" t="s">
        <v>43</v>
      </c>
      <c r="L99" s="14" t="str">
        <f t="shared" si="6"/>
        <v>Faith.Udo@dame.com</v>
      </c>
      <c r="M99" s="11">
        <f t="shared" si="7"/>
        <v>9</v>
      </c>
      <c r="N99" s="11" t="str">
        <f t="shared" si="8"/>
        <v>HR</v>
      </c>
      <c r="O99" s="11" t="str">
        <f t="shared" si="9"/>
        <v>hr</v>
      </c>
      <c r="P99" s="11" t="str">
        <f t="shared" si="10"/>
        <v>Hr</v>
      </c>
      <c r="Q99" s="11" t="str">
        <f t="shared" si="11"/>
        <v>Faith Udo</v>
      </c>
    </row>
    <row r="100" spans="1:17">
      <c r="A100" s="10" t="s">
        <v>175</v>
      </c>
      <c r="B100" s="11" t="s">
        <v>54</v>
      </c>
      <c r="C100" s="11" t="s">
        <v>35</v>
      </c>
      <c r="D100" s="11" t="s">
        <v>75</v>
      </c>
      <c r="E100" s="11" t="s">
        <v>30</v>
      </c>
      <c r="F100" s="12">
        <v>399940</v>
      </c>
      <c r="G100" s="11">
        <v>7</v>
      </c>
      <c r="H100" s="13" t="s">
        <v>31</v>
      </c>
      <c r="J100" s="11" t="s">
        <v>56</v>
      </c>
      <c r="K100" s="11" t="s">
        <v>57</v>
      </c>
      <c r="L100" s="14" t="str">
        <f t="shared" si="6"/>
        <v>Tunde.Salisu@dame.com</v>
      </c>
      <c r="M100" s="11">
        <f t="shared" si="7"/>
        <v>12</v>
      </c>
      <c r="N100" s="11" t="str">
        <f t="shared" si="8"/>
        <v>MARKETING</v>
      </c>
      <c r="O100" s="11" t="str">
        <f t="shared" si="9"/>
        <v>marketing</v>
      </c>
      <c r="P100" s="11" t="str">
        <f t="shared" si="10"/>
        <v>Marketing</v>
      </c>
      <c r="Q100" s="11" t="str">
        <f t="shared" si="11"/>
        <v>Tunde Salisu</v>
      </c>
    </row>
    <row r="101" spans="1:17">
      <c r="A101" s="10" t="s">
        <v>176</v>
      </c>
      <c r="B101" s="11" t="s">
        <v>59</v>
      </c>
      <c r="C101" s="11" t="s">
        <v>28</v>
      </c>
      <c r="D101" s="11" t="s">
        <v>90</v>
      </c>
      <c r="E101" s="11" t="s">
        <v>30</v>
      </c>
      <c r="F101" s="12">
        <v>231891</v>
      </c>
      <c r="G101" s="11">
        <v>4</v>
      </c>
      <c r="H101" s="13" t="s">
        <v>50</v>
      </c>
      <c r="J101" s="11" t="s">
        <v>60</v>
      </c>
      <c r="K101" s="11" t="s">
        <v>61</v>
      </c>
      <c r="L101" s="14" t="str">
        <f t="shared" si="6"/>
        <v>James.Obi@dame.com</v>
      </c>
      <c r="M101" s="11">
        <f t="shared" si="7"/>
        <v>9</v>
      </c>
      <c r="N101" s="11" t="str">
        <f t="shared" si="8"/>
        <v>IT</v>
      </c>
      <c r="O101" s="11" t="str">
        <f t="shared" si="9"/>
        <v>it</v>
      </c>
      <c r="P101" s="11" t="str">
        <f t="shared" si="10"/>
        <v>It</v>
      </c>
      <c r="Q101" s="11" t="str">
        <f t="shared" si="11"/>
        <v>James Obi</v>
      </c>
    </row>
    <row r="102" spans="1:17">
      <c r="A102" s="23" t="s">
        <v>177</v>
      </c>
      <c r="B102" s="24" t="s">
        <v>40</v>
      </c>
      <c r="C102" s="24" t="s">
        <v>41</v>
      </c>
      <c r="D102" s="24" t="s">
        <v>93</v>
      </c>
      <c r="E102" s="24" t="s">
        <v>30</v>
      </c>
      <c r="F102" s="25">
        <v>203199</v>
      </c>
      <c r="G102" s="24">
        <v>8</v>
      </c>
      <c r="H102" s="26" t="s">
        <v>63</v>
      </c>
      <c r="J102" s="11" t="s">
        <v>42</v>
      </c>
      <c r="K102" s="11" t="s">
        <v>43</v>
      </c>
      <c r="L102" s="14" t="str">
        <f t="shared" si="6"/>
        <v>Faith.Udo@dame.com</v>
      </c>
      <c r="M102" s="11">
        <f t="shared" si="7"/>
        <v>9</v>
      </c>
      <c r="N102" s="11" t="str">
        <f t="shared" si="8"/>
        <v>SALES</v>
      </c>
      <c r="O102" s="11" t="str">
        <f t="shared" si="9"/>
        <v>sales</v>
      </c>
      <c r="P102" s="11" t="str">
        <f t="shared" si="10"/>
        <v>Sales</v>
      </c>
      <c r="Q102" s="11" t="str">
        <f t="shared" si="11"/>
        <v>Faith Udo</v>
      </c>
    </row>
  </sheetData>
  <hyperlinks>
    <hyperlink ref="A1" location="'Home Page'!A1" tooltip="Home Page" display="Home Page" xr:uid="{4A9D54D6-932F-43FE-A35D-946B898EE08A}"/>
  </hyperlink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9AE9-A544-46D4-98DD-79FA86E614DA}">
  <dimension ref="A1:C262"/>
  <sheetViews>
    <sheetView zoomScale="150" zoomScaleNormal="150" workbookViewId="0">
      <selection activeCell="B4" sqref="B4"/>
    </sheetView>
  </sheetViews>
  <sheetFormatPr defaultRowHeight="15"/>
  <cols>
    <col min="1" max="1" width="13.140625" bestFit="1" customWidth="1"/>
    <col min="2" max="2" width="14.28515625" bestFit="1" customWidth="1"/>
    <col min="3" max="3" width="20.42578125" bestFit="1" customWidth="1"/>
    <col min="4" max="101" width="5.140625" bestFit="1" customWidth="1"/>
    <col min="102" max="102" width="11.28515625" bestFit="1" customWidth="1"/>
  </cols>
  <sheetData>
    <row r="1" spans="1:2">
      <c r="A1" t="s">
        <v>179</v>
      </c>
      <c r="B1" t="s">
        <v>180</v>
      </c>
    </row>
    <row r="2" spans="1:2">
      <c r="A2" s="31" t="s">
        <v>30</v>
      </c>
      <c r="B2" s="32">
        <v>19213348</v>
      </c>
    </row>
    <row r="3" spans="1:2">
      <c r="A3" s="31" t="s">
        <v>37</v>
      </c>
      <c r="B3" s="32">
        <v>15649032</v>
      </c>
    </row>
    <row r="4" spans="1:2">
      <c r="A4" s="31" t="s">
        <v>181</v>
      </c>
      <c r="B4">
        <v>34862380</v>
      </c>
    </row>
    <row r="6" spans="1:2">
      <c r="A6" t="s">
        <v>179</v>
      </c>
      <c r="B6" t="s">
        <v>182</v>
      </c>
    </row>
    <row r="7" spans="1:2">
      <c r="A7" s="31" t="s">
        <v>30</v>
      </c>
      <c r="B7">
        <v>54</v>
      </c>
    </row>
    <row r="8" spans="1:2">
      <c r="A8" s="31" t="s">
        <v>37</v>
      </c>
      <c r="B8">
        <v>46</v>
      </c>
    </row>
    <row r="9" spans="1:2">
      <c r="A9" s="31" t="s">
        <v>181</v>
      </c>
      <c r="B9">
        <v>100</v>
      </c>
    </row>
    <row r="10" spans="1:2">
      <c r="A10" s="31"/>
    </row>
    <row r="11" spans="1:2">
      <c r="A11" t="s">
        <v>179</v>
      </c>
      <c r="B11" t="s">
        <v>183</v>
      </c>
    </row>
    <row r="12" spans="1:2">
      <c r="A12" s="31" t="s">
        <v>30</v>
      </c>
      <c r="B12">
        <v>271</v>
      </c>
    </row>
    <row r="13" spans="1:2">
      <c r="A13" s="31" t="s">
        <v>37</v>
      </c>
      <c r="B13">
        <v>264</v>
      </c>
    </row>
    <row r="14" spans="1:2">
      <c r="A14" s="31" t="s">
        <v>181</v>
      </c>
      <c r="B14">
        <v>535</v>
      </c>
    </row>
    <row r="15" spans="1:2">
      <c r="A15" s="31"/>
    </row>
    <row r="16" spans="1:2">
      <c r="A16" t="s">
        <v>179</v>
      </c>
      <c r="B16" t="s">
        <v>180</v>
      </c>
    </row>
    <row r="17" spans="1:2">
      <c r="A17" s="31" t="s">
        <v>67</v>
      </c>
      <c r="B17">
        <v>1330538</v>
      </c>
    </row>
    <row r="18" spans="1:2">
      <c r="A18" s="31" t="s">
        <v>86</v>
      </c>
      <c r="B18">
        <v>1565613</v>
      </c>
    </row>
    <row r="19" spans="1:2">
      <c r="A19" s="31" t="s">
        <v>123</v>
      </c>
      <c r="B19">
        <v>1643429</v>
      </c>
    </row>
    <row r="20" spans="1:2">
      <c r="A20" s="31" t="s">
        <v>97</v>
      </c>
      <c r="B20">
        <v>3610572</v>
      </c>
    </row>
    <row r="21" spans="1:2">
      <c r="A21" s="31" t="s">
        <v>54</v>
      </c>
      <c r="B21">
        <v>3869288</v>
      </c>
    </row>
    <row r="22" spans="1:2">
      <c r="A22" s="31" t="s">
        <v>27</v>
      </c>
      <c r="B22">
        <v>3946235</v>
      </c>
    </row>
    <row r="23" spans="1:2">
      <c r="A23" s="31" t="s">
        <v>59</v>
      </c>
      <c r="B23">
        <v>4398364</v>
      </c>
    </row>
    <row r="24" spans="1:2">
      <c r="A24" s="31" t="s">
        <v>49</v>
      </c>
      <c r="B24">
        <v>4455265</v>
      </c>
    </row>
    <row r="25" spans="1:2">
      <c r="A25" s="31" t="s">
        <v>74</v>
      </c>
      <c r="B25">
        <v>4604691</v>
      </c>
    </row>
    <row r="26" spans="1:2">
      <c r="A26" s="31" t="s">
        <v>40</v>
      </c>
      <c r="B26">
        <v>5438385</v>
      </c>
    </row>
    <row r="27" spans="1:2">
      <c r="A27" s="31" t="s">
        <v>181</v>
      </c>
      <c r="B27">
        <v>34862380</v>
      </c>
    </row>
    <row r="28" spans="1:2">
      <c r="A28" s="31"/>
    </row>
    <row r="29" spans="1:2">
      <c r="A29" s="31"/>
    </row>
    <row r="30" spans="1:2">
      <c r="A30" s="33" t="s">
        <v>184</v>
      </c>
    </row>
    <row r="32" spans="1:2">
      <c r="A32" t="s">
        <v>179</v>
      </c>
      <c r="B32" t="s">
        <v>180</v>
      </c>
    </row>
    <row r="33" spans="1:2">
      <c r="A33" s="31" t="s">
        <v>36</v>
      </c>
      <c r="B33">
        <v>6484320</v>
      </c>
    </row>
    <row r="34" spans="1:2">
      <c r="A34" s="31" t="s">
        <v>93</v>
      </c>
      <c r="B34">
        <v>4810963</v>
      </c>
    </row>
    <row r="35" spans="1:2">
      <c r="A35" s="31" t="s">
        <v>75</v>
      </c>
      <c r="B35">
        <v>4293690</v>
      </c>
    </row>
    <row r="36" spans="1:2">
      <c r="A36" s="31" t="s">
        <v>29</v>
      </c>
      <c r="B36">
        <v>3724259</v>
      </c>
    </row>
    <row r="37" spans="1:2">
      <c r="A37" s="31" t="s">
        <v>55</v>
      </c>
      <c r="B37">
        <v>3379875</v>
      </c>
    </row>
    <row r="38" spans="1:2">
      <c r="A38" s="31" t="s">
        <v>46</v>
      </c>
      <c r="B38">
        <v>3050942</v>
      </c>
    </row>
    <row r="39" spans="1:2">
      <c r="A39" s="31" t="s">
        <v>80</v>
      </c>
      <c r="B39">
        <v>2549941</v>
      </c>
    </row>
    <row r="40" spans="1:2">
      <c r="A40" s="31" t="s">
        <v>90</v>
      </c>
      <c r="B40">
        <v>2523522</v>
      </c>
    </row>
    <row r="41" spans="1:2">
      <c r="A41" s="31" t="s">
        <v>72</v>
      </c>
      <c r="B41">
        <v>2512951</v>
      </c>
    </row>
    <row r="42" spans="1:2">
      <c r="A42" s="31" t="s">
        <v>65</v>
      </c>
      <c r="B42">
        <v>1531917</v>
      </c>
    </row>
    <row r="43" spans="1:2">
      <c r="A43" s="31" t="s">
        <v>181</v>
      </c>
      <c r="B43">
        <v>34862380</v>
      </c>
    </row>
    <row r="46" spans="1:2">
      <c r="A46" t="s">
        <v>179</v>
      </c>
      <c r="B46" t="s">
        <v>183</v>
      </c>
    </row>
    <row r="47" spans="1:2">
      <c r="A47" s="31" t="s">
        <v>36</v>
      </c>
      <c r="B47">
        <v>91</v>
      </c>
    </row>
    <row r="48" spans="1:2">
      <c r="A48" s="31" t="s">
        <v>75</v>
      </c>
      <c r="B48">
        <v>87</v>
      </c>
    </row>
    <row r="49" spans="1:2">
      <c r="A49" s="31" t="s">
        <v>93</v>
      </c>
      <c r="B49">
        <v>67</v>
      </c>
    </row>
    <row r="50" spans="1:2">
      <c r="A50" s="31" t="s">
        <v>55</v>
      </c>
      <c r="B50">
        <v>61</v>
      </c>
    </row>
    <row r="51" spans="1:2">
      <c r="A51" s="31" t="s">
        <v>46</v>
      </c>
      <c r="B51">
        <v>50</v>
      </c>
    </row>
    <row r="52" spans="1:2">
      <c r="A52" s="31" t="s">
        <v>181</v>
      </c>
      <c r="B52">
        <v>356</v>
      </c>
    </row>
    <row r="55" spans="1:2">
      <c r="A55" t="s">
        <v>179</v>
      </c>
      <c r="B55" t="s">
        <v>185</v>
      </c>
    </row>
    <row r="56" spans="1:2">
      <c r="A56" s="31" t="s">
        <v>36</v>
      </c>
      <c r="B56">
        <v>17</v>
      </c>
    </row>
    <row r="57" spans="1:2">
      <c r="A57" s="31" t="s">
        <v>93</v>
      </c>
      <c r="B57">
        <v>14</v>
      </c>
    </row>
    <row r="58" spans="1:2">
      <c r="A58" s="31" t="s">
        <v>75</v>
      </c>
      <c r="B58">
        <v>12</v>
      </c>
    </row>
    <row r="59" spans="1:2">
      <c r="A59" s="31" t="s">
        <v>29</v>
      </c>
      <c r="B59">
        <v>11</v>
      </c>
    </row>
    <row r="60" spans="1:2">
      <c r="A60" s="31" t="s">
        <v>55</v>
      </c>
      <c r="B60">
        <v>10</v>
      </c>
    </row>
    <row r="61" spans="1:2">
      <c r="A61" s="31" t="s">
        <v>46</v>
      </c>
      <c r="B61">
        <v>9</v>
      </c>
    </row>
    <row r="62" spans="1:2">
      <c r="A62" s="31" t="s">
        <v>80</v>
      </c>
      <c r="B62">
        <v>8</v>
      </c>
    </row>
    <row r="63" spans="1:2">
      <c r="A63" s="31" t="s">
        <v>72</v>
      </c>
      <c r="B63">
        <v>7</v>
      </c>
    </row>
    <row r="64" spans="1:2">
      <c r="A64" s="31" t="s">
        <v>90</v>
      </c>
      <c r="B64">
        <v>7</v>
      </c>
    </row>
    <row r="65" spans="1:2">
      <c r="A65" s="31" t="s">
        <v>65</v>
      </c>
      <c r="B65">
        <v>5</v>
      </c>
    </row>
    <row r="66" spans="1:2">
      <c r="A66" s="31" t="s">
        <v>181</v>
      </c>
      <c r="B66">
        <v>100</v>
      </c>
    </row>
    <row r="69" spans="1:2">
      <c r="A69" t="s">
        <v>179</v>
      </c>
      <c r="B69" t="s">
        <v>186</v>
      </c>
    </row>
    <row r="70" spans="1:2">
      <c r="A70" s="31" t="s">
        <v>36</v>
      </c>
      <c r="B70">
        <v>17</v>
      </c>
    </row>
    <row r="71" spans="1:2">
      <c r="A71" s="31" t="s">
        <v>93</v>
      </c>
      <c r="B71">
        <v>14</v>
      </c>
    </row>
    <row r="72" spans="1:2">
      <c r="A72" s="31" t="s">
        <v>75</v>
      </c>
      <c r="B72">
        <v>12</v>
      </c>
    </row>
    <row r="73" spans="1:2">
      <c r="A73" s="31" t="s">
        <v>29</v>
      </c>
      <c r="B73">
        <v>11</v>
      </c>
    </row>
    <row r="74" spans="1:2">
      <c r="A74" s="31" t="s">
        <v>55</v>
      </c>
      <c r="B74">
        <v>10</v>
      </c>
    </row>
    <row r="75" spans="1:2">
      <c r="A75" s="31" t="s">
        <v>46</v>
      </c>
      <c r="B75">
        <v>9</v>
      </c>
    </row>
    <row r="76" spans="1:2">
      <c r="A76" s="31" t="s">
        <v>80</v>
      </c>
      <c r="B76">
        <v>8</v>
      </c>
    </row>
    <row r="77" spans="1:2">
      <c r="A77" s="31" t="s">
        <v>72</v>
      </c>
      <c r="B77">
        <v>7</v>
      </c>
    </row>
    <row r="78" spans="1:2">
      <c r="A78" s="31" t="s">
        <v>90</v>
      </c>
      <c r="B78">
        <v>7</v>
      </c>
    </row>
    <row r="79" spans="1:2">
      <c r="A79" s="31" t="s">
        <v>65</v>
      </c>
      <c r="B79">
        <v>5</v>
      </c>
    </row>
    <row r="80" spans="1:2">
      <c r="A80" s="31" t="s">
        <v>181</v>
      </c>
      <c r="B80">
        <v>100</v>
      </c>
    </row>
    <row r="83" spans="1:2">
      <c r="A83" t="s">
        <v>179</v>
      </c>
      <c r="B83" t="s">
        <v>182</v>
      </c>
    </row>
    <row r="84" spans="1:2">
      <c r="A84" s="31" t="s">
        <v>90</v>
      </c>
      <c r="B84">
        <v>7</v>
      </c>
    </row>
    <row r="85" spans="1:2">
      <c r="A85" s="31" t="s">
        <v>55</v>
      </c>
      <c r="B85">
        <v>10</v>
      </c>
    </row>
    <row r="86" spans="1:2">
      <c r="A86" s="31" t="s">
        <v>93</v>
      </c>
      <c r="B86">
        <v>14</v>
      </c>
    </row>
    <row r="87" spans="1:2">
      <c r="A87" s="31" t="s">
        <v>65</v>
      </c>
      <c r="B87">
        <v>5</v>
      </c>
    </row>
    <row r="88" spans="1:2">
      <c r="A88" s="31" t="s">
        <v>80</v>
      </c>
      <c r="B88">
        <v>8</v>
      </c>
    </row>
    <row r="89" spans="1:2">
      <c r="A89" s="31" t="s">
        <v>36</v>
      </c>
      <c r="B89">
        <v>17</v>
      </c>
    </row>
    <row r="90" spans="1:2">
      <c r="A90" s="31" t="s">
        <v>46</v>
      </c>
      <c r="B90">
        <v>9</v>
      </c>
    </row>
    <row r="91" spans="1:2">
      <c r="A91" s="31" t="s">
        <v>72</v>
      </c>
      <c r="B91">
        <v>7</v>
      </c>
    </row>
    <row r="92" spans="1:2">
      <c r="A92" s="31" t="s">
        <v>75</v>
      </c>
      <c r="B92">
        <v>12</v>
      </c>
    </row>
    <row r="93" spans="1:2">
      <c r="A93" s="31" t="s">
        <v>29</v>
      </c>
      <c r="B93">
        <v>11</v>
      </c>
    </row>
    <row r="94" spans="1:2">
      <c r="A94" s="31" t="s">
        <v>181</v>
      </c>
      <c r="B94">
        <v>100</v>
      </c>
    </row>
    <row r="96" spans="1:2">
      <c r="A96" s="34" t="s">
        <v>187</v>
      </c>
    </row>
    <row r="98" spans="1:2">
      <c r="A98" t="s">
        <v>179</v>
      </c>
      <c r="B98" t="s">
        <v>180</v>
      </c>
    </row>
    <row r="99" spans="1:2">
      <c r="A99" s="31" t="s">
        <v>188</v>
      </c>
      <c r="B99">
        <v>34862380</v>
      </c>
    </row>
    <row r="100" spans="1:2">
      <c r="A100" s="31" t="s">
        <v>28</v>
      </c>
      <c r="B100">
        <v>11290823</v>
      </c>
    </row>
    <row r="101" spans="1:2">
      <c r="A101" s="31" t="s">
        <v>68</v>
      </c>
      <c r="B101">
        <v>7070985</v>
      </c>
    </row>
    <row r="102" spans="1:2">
      <c r="A102" s="31" t="s">
        <v>41</v>
      </c>
      <c r="B102">
        <v>6081869</v>
      </c>
    </row>
    <row r="103" spans="1:2">
      <c r="A103" s="31" t="s">
        <v>35</v>
      </c>
      <c r="B103">
        <v>5464651</v>
      </c>
    </row>
    <row r="104" spans="1:2">
      <c r="A104" s="31" t="s">
        <v>45</v>
      </c>
      <c r="B104">
        <v>4954052</v>
      </c>
    </row>
    <row r="105" spans="1:2">
      <c r="A105" s="31" t="s">
        <v>181</v>
      </c>
      <c r="B105">
        <v>69724760</v>
      </c>
    </row>
    <row r="108" spans="1:2">
      <c r="A108" t="s">
        <v>179</v>
      </c>
      <c r="B108" t="s">
        <v>183</v>
      </c>
    </row>
    <row r="109" spans="1:2">
      <c r="A109" s="31" t="s">
        <v>45</v>
      </c>
      <c r="B109">
        <v>60</v>
      </c>
    </row>
    <row r="110" spans="1:2">
      <c r="A110" s="31" t="s">
        <v>68</v>
      </c>
      <c r="B110">
        <v>123</v>
      </c>
    </row>
    <row r="111" spans="1:2">
      <c r="A111" s="31" t="s">
        <v>28</v>
      </c>
      <c r="B111">
        <v>173</v>
      </c>
    </row>
    <row r="112" spans="1:2">
      <c r="A112" s="31" t="s">
        <v>35</v>
      </c>
      <c r="B112">
        <v>91</v>
      </c>
    </row>
    <row r="113" spans="1:2">
      <c r="A113" s="31" t="s">
        <v>41</v>
      </c>
      <c r="B113">
        <v>88</v>
      </c>
    </row>
    <row r="114" spans="1:2">
      <c r="A114" s="31" t="s">
        <v>181</v>
      </c>
      <c r="B114">
        <v>535</v>
      </c>
    </row>
    <row r="117" spans="1:2">
      <c r="A117" t="s">
        <v>179</v>
      </c>
      <c r="B117" t="s">
        <v>185</v>
      </c>
    </row>
    <row r="118" spans="1:2">
      <c r="A118" s="31" t="s">
        <v>28</v>
      </c>
      <c r="B118">
        <v>30</v>
      </c>
    </row>
    <row r="119" spans="1:2">
      <c r="A119" s="31" t="s">
        <v>68</v>
      </c>
      <c r="B119">
        <v>20</v>
      </c>
    </row>
    <row r="120" spans="1:2">
      <c r="A120" s="31" t="s">
        <v>41</v>
      </c>
      <c r="B120">
        <v>18</v>
      </c>
    </row>
    <row r="121" spans="1:2">
      <c r="A121" s="31" t="s">
        <v>35</v>
      </c>
      <c r="B121">
        <v>17</v>
      </c>
    </row>
    <row r="122" spans="1:2">
      <c r="A122" s="31" t="s">
        <v>45</v>
      </c>
      <c r="B122">
        <v>15</v>
      </c>
    </row>
    <row r="123" spans="1:2">
      <c r="A123" s="31" t="s">
        <v>181</v>
      </c>
      <c r="B123">
        <v>100</v>
      </c>
    </row>
    <row r="126" spans="1:2">
      <c r="A126" t="s">
        <v>179</v>
      </c>
      <c r="B126" t="s">
        <v>186</v>
      </c>
    </row>
    <row r="127" spans="1:2">
      <c r="A127" s="31" t="s">
        <v>45</v>
      </c>
      <c r="B127">
        <v>15</v>
      </c>
    </row>
    <row r="128" spans="1:2">
      <c r="A128" s="31" t="s">
        <v>68</v>
      </c>
      <c r="B128">
        <v>20</v>
      </c>
    </row>
    <row r="129" spans="1:3">
      <c r="A129" s="31" t="s">
        <v>28</v>
      </c>
      <c r="B129">
        <v>30</v>
      </c>
    </row>
    <row r="130" spans="1:3">
      <c r="A130" s="31" t="s">
        <v>35</v>
      </c>
      <c r="B130">
        <v>17</v>
      </c>
    </row>
    <row r="131" spans="1:3">
      <c r="A131" s="31" t="s">
        <v>41</v>
      </c>
      <c r="B131">
        <v>18</v>
      </c>
    </row>
    <row r="132" spans="1:3">
      <c r="A132" s="31" t="s">
        <v>181</v>
      </c>
      <c r="B132">
        <v>100</v>
      </c>
    </row>
    <row r="134" spans="1:3">
      <c r="A134" s="34" t="s">
        <v>189</v>
      </c>
    </row>
    <row r="136" spans="1:3">
      <c r="A136" t="s">
        <v>179</v>
      </c>
      <c r="B136" t="s">
        <v>182</v>
      </c>
      <c r="C136" s="33" t="s">
        <v>4</v>
      </c>
    </row>
    <row r="137" spans="1:3">
      <c r="A137" s="31" t="s">
        <v>30</v>
      </c>
      <c r="B137">
        <v>54</v>
      </c>
    </row>
    <row r="138" spans="1:3">
      <c r="A138" s="31" t="s">
        <v>37</v>
      </c>
      <c r="B138">
        <v>46</v>
      </c>
    </row>
    <row r="139" spans="1:3">
      <c r="A139" s="31" t="s">
        <v>181</v>
      </c>
      <c r="B139">
        <v>100</v>
      </c>
    </row>
    <row r="142" spans="1:3">
      <c r="A142" t="s">
        <v>179</v>
      </c>
      <c r="B142" t="s">
        <v>183</v>
      </c>
    </row>
    <row r="143" spans="1:3">
      <c r="A143" s="31" t="s">
        <v>30</v>
      </c>
      <c r="B143">
        <v>271</v>
      </c>
    </row>
    <row r="144" spans="1:3">
      <c r="A144" s="31" t="s">
        <v>37</v>
      </c>
      <c r="B144">
        <v>264</v>
      </c>
    </row>
    <row r="145" spans="1:3">
      <c r="A145" s="31" t="s">
        <v>181</v>
      </c>
      <c r="B145">
        <v>535</v>
      </c>
    </row>
    <row r="148" spans="1:3">
      <c r="A148" s="33" t="s">
        <v>190</v>
      </c>
    </row>
    <row r="150" spans="1:3">
      <c r="A150" t="s">
        <v>179</v>
      </c>
      <c r="B150" t="s">
        <v>191</v>
      </c>
      <c r="C150" t="s">
        <v>180</v>
      </c>
    </row>
    <row r="151" spans="1:3">
      <c r="A151" s="31">
        <v>7</v>
      </c>
      <c r="B151">
        <v>15</v>
      </c>
      <c r="C151">
        <v>5637695</v>
      </c>
    </row>
    <row r="152" spans="1:3">
      <c r="A152" s="31">
        <v>4</v>
      </c>
      <c r="B152">
        <v>15</v>
      </c>
      <c r="C152">
        <v>5194651</v>
      </c>
    </row>
    <row r="153" spans="1:3">
      <c r="A153" s="31">
        <v>3</v>
      </c>
      <c r="B153">
        <v>12</v>
      </c>
      <c r="C153">
        <v>4931382</v>
      </c>
    </row>
    <row r="154" spans="1:3">
      <c r="A154" s="31">
        <v>2</v>
      </c>
      <c r="B154">
        <v>14</v>
      </c>
      <c r="C154">
        <v>4454750</v>
      </c>
    </row>
    <row r="155" spans="1:3">
      <c r="A155" s="31">
        <v>10</v>
      </c>
      <c r="B155">
        <v>12</v>
      </c>
      <c r="C155">
        <v>4249135</v>
      </c>
    </row>
    <row r="156" spans="1:3">
      <c r="A156" s="31">
        <v>1</v>
      </c>
      <c r="B156">
        <v>7</v>
      </c>
      <c r="C156">
        <v>2632698</v>
      </c>
    </row>
    <row r="157" spans="1:3">
      <c r="A157" s="31">
        <v>8</v>
      </c>
      <c r="B157">
        <v>8</v>
      </c>
      <c r="C157">
        <v>2492424</v>
      </c>
    </row>
    <row r="158" spans="1:3">
      <c r="A158" s="31">
        <v>9</v>
      </c>
      <c r="B158">
        <v>6</v>
      </c>
      <c r="C158">
        <v>2068555</v>
      </c>
    </row>
    <row r="159" spans="1:3">
      <c r="A159" s="31">
        <v>6</v>
      </c>
      <c r="B159">
        <v>6</v>
      </c>
      <c r="C159">
        <v>1764992</v>
      </c>
    </row>
    <row r="160" spans="1:3">
      <c r="A160" s="31">
        <v>5</v>
      </c>
      <c r="B160">
        <v>5</v>
      </c>
      <c r="C160">
        <v>1436098</v>
      </c>
    </row>
    <row r="161" spans="1:3">
      <c r="A161" s="31" t="s">
        <v>181</v>
      </c>
      <c r="B161">
        <v>100</v>
      </c>
      <c r="C161">
        <v>34862380</v>
      </c>
    </row>
    <row r="164" spans="1:3">
      <c r="A164" t="s">
        <v>179</v>
      </c>
      <c r="B164" t="s">
        <v>180</v>
      </c>
    </row>
    <row r="165" spans="1:3">
      <c r="A165" s="31" t="s">
        <v>74</v>
      </c>
      <c r="B165">
        <v>4604691</v>
      </c>
    </row>
    <row r="166" spans="1:3">
      <c r="A166" s="31" t="s">
        <v>40</v>
      </c>
      <c r="B166">
        <v>5438385</v>
      </c>
    </row>
    <row r="167" spans="1:3">
      <c r="A167" s="31" t="s">
        <v>49</v>
      </c>
      <c r="B167">
        <v>4455265</v>
      </c>
    </row>
    <row r="168" spans="1:3">
      <c r="A168" s="31" t="s">
        <v>59</v>
      </c>
      <c r="B168">
        <v>4398364</v>
      </c>
    </row>
    <row r="169" spans="1:3">
      <c r="A169" s="31" t="s">
        <v>27</v>
      </c>
      <c r="B169">
        <v>3946235</v>
      </c>
    </row>
    <row r="170" spans="1:3">
      <c r="A170" s="31" t="s">
        <v>188</v>
      </c>
      <c r="B170">
        <v>34862380</v>
      </c>
    </row>
    <row r="171" spans="1:3">
      <c r="A171" s="31" t="s">
        <v>181</v>
      </c>
      <c r="B171">
        <v>57705320</v>
      </c>
    </row>
    <row r="174" spans="1:3">
      <c r="A174" t="s">
        <v>179</v>
      </c>
      <c r="B174" t="s">
        <v>183</v>
      </c>
    </row>
    <row r="175" spans="1:3">
      <c r="A175" s="31" t="s">
        <v>123</v>
      </c>
      <c r="B175">
        <v>24</v>
      </c>
    </row>
    <row r="176" spans="1:3">
      <c r="A176" s="31" t="s">
        <v>67</v>
      </c>
      <c r="B176">
        <v>25</v>
      </c>
    </row>
    <row r="177" spans="1:2">
      <c r="A177" s="31" t="s">
        <v>86</v>
      </c>
      <c r="B177">
        <v>29</v>
      </c>
    </row>
    <row r="178" spans="1:2">
      <c r="A178" s="31" t="s">
        <v>97</v>
      </c>
      <c r="B178">
        <v>36</v>
      </c>
    </row>
    <row r="179" spans="1:2">
      <c r="A179" s="31" t="s">
        <v>74</v>
      </c>
      <c r="B179">
        <v>65</v>
      </c>
    </row>
    <row r="180" spans="1:2">
      <c r="A180" s="31" t="s">
        <v>54</v>
      </c>
      <c r="B180">
        <v>65</v>
      </c>
    </row>
    <row r="181" spans="1:2">
      <c r="A181" s="31" t="s">
        <v>49</v>
      </c>
      <c r="B181">
        <v>67</v>
      </c>
    </row>
    <row r="182" spans="1:2">
      <c r="A182" s="31" t="s">
        <v>27</v>
      </c>
      <c r="B182">
        <v>68</v>
      </c>
    </row>
    <row r="183" spans="1:2">
      <c r="A183" s="31" t="s">
        <v>40</v>
      </c>
      <c r="B183">
        <v>77</v>
      </c>
    </row>
    <row r="184" spans="1:2">
      <c r="A184" s="31" t="s">
        <v>59</v>
      </c>
      <c r="B184">
        <v>79</v>
      </c>
    </row>
    <row r="185" spans="1:2">
      <c r="A185" s="31" t="s">
        <v>181</v>
      </c>
      <c r="B185">
        <v>535</v>
      </c>
    </row>
    <row r="188" spans="1:2">
      <c r="A188" t="s">
        <v>179</v>
      </c>
      <c r="B188" t="s">
        <v>192</v>
      </c>
    </row>
    <row r="189" spans="1:2">
      <c r="A189" s="31" t="s">
        <v>40</v>
      </c>
      <c r="B189">
        <v>15</v>
      </c>
    </row>
    <row r="190" spans="1:2">
      <c r="A190" s="31" t="s">
        <v>74</v>
      </c>
      <c r="B190">
        <v>13</v>
      </c>
    </row>
    <row r="191" spans="1:2">
      <c r="A191" s="31" t="s">
        <v>59</v>
      </c>
      <c r="B191">
        <v>13</v>
      </c>
    </row>
    <row r="192" spans="1:2">
      <c r="A192" s="31" t="s">
        <v>49</v>
      </c>
      <c r="B192">
        <v>13</v>
      </c>
    </row>
    <row r="193" spans="1:2">
      <c r="A193" s="31" t="s">
        <v>27</v>
      </c>
      <c r="B193">
        <v>12</v>
      </c>
    </row>
    <row r="194" spans="1:2">
      <c r="A194" s="31" t="s">
        <v>97</v>
      </c>
      <c r="B194">
        <v>10</v>
      </c>
    </row>
    <row r="195" spans="1:2">
      <c r="A195" s="31" t="s">
        <v>54</v>
      </c>
      <c r="B195">
        <v>10</v>
      </c>
    </row>
    <row r="196" spans="1:2">
      <c r="A196" s="31" t="s">
        <v>123</v>
      </c>
      <c r="B196">
        <v>5</v>
      </c>
    </row>
    <row r="197" spans="1:2">
      <c r="A197" s="31" t="s">
        <v>86</v>
      </c>
      <c r="B197">
        <v>5</v>
      </c>
    </row>
    <row r="198" spans="1:2">
      <c r="A198" s="31" t="s">
        <v>67</v>
      </c>
      <c r="B198">
        <v>4</v>
      </c>
    </row>
    <row r="199" spans="1:2">
      <c r="A199" s="31" t="s">
        <v>181</v>
      </c>
      <c r="B199">
        <v>100</v>
      </c>
    </row>
    <row r="202" spans="1:2">
      <c r="A202" t="s">
        <v>179</v>
      </c>
      <c r="B202" t="s">
        <v>182</v>
      </c>
    </row>
    <row r="203" spans="1:2">
      <c r="A203" s="31" t="s">
        <v>40</v>
      </c>
      <c r="B203">
        <v>15</v>
      </c>
    </row>
    <row r="204" spans="1:2">
      <c r="A204" s="31" t="s">
        <v>49</v>
      </c>
      <c r="B204">
        <v>13</v>
      </c>
    </row>
    <row r="205" spans="1:2">
      <c r="A205" s="31" t="s">
        <v>74</v>
      </c>
      <c r="B205">
        <v>13</v>
      </c>
    </row>
    <row r="206" spans="1:2">
      <c r="A206" s="31" t="s">
        <v>59</v>
      </c>
      <c r="B206">
        <v>13</v>
      </c>
    </row>
    <row r="207" spans="1:2">
      <c r="A207" s="31" t="s">
        <v>27</v>
      </c>
      <c r="B207">
        <v>12</v>
      </c>
    </row>
    <row r="208" spans="1:2">
      <c r="A208" s="31" t="s">
        <v>54</v>
      </c>
      <c r="B208">
        <v>10</v>
      </c>
    </row>
    <row r="209" spans="1:2">
      <c r="A209" s="31" t="s">
        <v>97</v>
      </c>
      <c r="B209">
        <v>10</v>
      </c>
    </row>
    <row r="210" spans="1:2">
      <c r="A210" s="31" t="s">
        <v>86</v>
      </c>
      <c r="B210">
        <v>5</v>
      </c>
    </row>
    <row r="211" spans="1:2">
      <c r="A211" s="31" t="s">
        <v>123</v>
      </c>
      <c r="B211">
        <v>5</v>
      </c>
    </row>
    <row r="212" spans="1:2">
      <c r="A212" s="31" t="s">
        <v>67</v>
      </c>
      <c r="B212">
        <v>4</v>
      </c>
    </row>
    <row r="213" spans="1:2">
      <c r="A213" s="31" t="s">
        <v>181</v>
      </c>
      <c r="B213">
        <v>100</v>
      </c>
    </row>
    <row r="216" spans="1:2">
      <c r="A216" t="s">
        <v>179</v>
      </c>
      <c r="B216" t="s">
        <v>180</v>
      </c>
    </row>
    <row r="217" spans="1:2">
      <c r="A217" s="31" t="s">
        <v>63</v>
      </c>
      <c r="B217">
        <v>4576232</v>
      </c>
    </row>
    <row r="218" spans="1:2">
      <c r="A218" s="31" t="s">
        <v>31</v>
      </c>
      <c r="B218">
        <v>6601501</v>
      </c>
    </row>
    <row r="219" spans="1:2">
      <c r="A219" s="31" t="s">
        <v>47</v>
      </c>
      <c r="B219">
        <v>7132852</v>
      </c>
    </row>
    <row r="220" spans="1:2">
      <c r="A220" s="31" t="s">
        <v>50</v>
      </c>
      <c r="B220">
        <v>8170441</v>
      </c>
    </row>
    <row r="221" spans="1:2">
      <c r="A221" s="31" t="s">
        <v>38</v>
      </c>
      <c r="B221">
        <v>8381354</v>
      </c>
    </row>
    <row r="222" spans="1:2">
      <c r="A222" s="31" t="s">
        <v>181</v>
      </c>
      <c r="B222">
        <v>34862380</v>
      </c>
    </row>
    <row r="226" spans="1:2">
      <c r="A226" t="s">
        <v>179</v>
      </c>
      <c r="B226" t="s">
        <v>192</v>
      </c>
    </row>
    <row r="227" spans="1:2">
      <c r="A227" s="31" t="s">
        <v>63</v>
      </c>
      <c r="B227">
        <v>13</v>
      </c>
    </row>
    <row r="228" spans="1:2">
      <c r="A228" s="31" t="s">
        <v>38</v>
      </c>
      <c r="B228">
        <v>24</v>
      </c>
    </row>
    <row r="229" spans="1:2">
      <c r="A229" s="31" t="s">
        <v>47</v>
      </c>
      <c r="B229">
        <v>20</v>
      </c>
    </row>
    <row r="230" spans="1:2">
      <c r="A230" s="31" t="s">
        <v>50</v>
      </c>
      <c r="B230">
        <v>25</v>
      </c>
    </row>
    <row r="231" spans="1:2">
      <c r="A231" s="31" t="s">
        <v>31</v>
      </c>
      <c r="B231">
        <v>18</v>
      </c>
    </row>
    <row r="232" spans="1:2">
      <c r="A232" s="31" t="s">
        <v>181</v>
      </c>
      <c r="B232">
        <v>100</v>
      </c>
    </row>
    <row r="234" spans="1:2">
      <c r="A234" t="s">
        <v>179</v>
      </c>
      <c r="B234" t="s">
        <v>193</v>
      </c>
    </row>
    <row r="235" spans="1:2">
      <c r="A235" s="31" t="s">
        <v>63</v>
      </c>
      <c r="B235">
        <v>13</v>
      </c>
    </row>
    <row r="236" spans="1:2">
      <c r="A236" s="31" t="s">
        <v>31</v>
      </c>
      <c r="B236">
        <v>18</v>
      </c>
    </row>
    <row r="237" spans="1:2">
      <c r="A237" s="31" t="s">
        <v>47</v>
      </c>
      <c r="B237">
        <v>20</v>
      </c>
    </row>
    <row r="238" spans="1:2">
      <c r="A238" s="31" t="s">
        <v>38</v>
      </c>
      <c r="B238">
        <v>24</v>
      </c>
    </row>
    <row r="239" spans="1:2">
      <c r="A239" s="31" t="s">
        <v>50</v>
      </c>
      <c r="B239">
        <v>25</v>
      </c>
    </row>
    <row r="240" spans="1:2">
      <c r="A240" s="31" t="s">
        <v>181</v>
      </c>
      <c r="B240">
        <v>100</v>
      </c>
    </row>
    <row r="243" spans="1:2">
      <c r="A243" t="s">
        <v>179</v>
      </c>
      <c r="B243" t="s">
        <v>186</v>
      </c>
    </row>
    <row r="244" spans="1:2">
      <c r="A244" s="31" t="s">
        <v>50</v>
      </c>
      <c r="B244">
        <v>25</v>
      </c>
    </row>
    <row r="245" spans="1:2">
      <c r="A245" s="31" t="s">
        <v>38</v>
      </c>
      <c r="B245">
        <v>24</v>
      </c>
    </row>
    <row r="246" spans="1:2">
      <c r="A246" s="31" t="s">
        <v>47</v>
      </c>
      <c r="B246">
        <v>20</v>
      </c>
    </row>
    <row r="247" spans="1:2">
      <c r="A247" s="31" t="s">
        <v>31</v>
      </c>
      <c r="B247">
        <v>18</v>
      </c>
    </row>
    <row r="248" spans="1:2">
      <c r="A248" s="31" t="s">
        <v>63</v>
      </c>
      <c r="B248">
        <v>13</v>
      </c>
    </row>
    <row r="249" spans="1:2">
      <c r="A249" s="31" t="s">
        <v>181</v>
      </c>
      <c r="B249">
        <v>100</v>
      </c>
    </row>
    <row r="251" spans="1:2">
      <c r="A251" t="s">
        <v>179</v>
      </c>
      <c r="B251" t="s">
        <v>192</v>
      </c>
    </row>
    <row r="252" spans="1:2">
      <c r="A252" s="31" t="s">
        <v>40</v>
      </c>
      <c r="B252">
        <v>15</v>
      </c>
    </row>
    <row r="253" spans="1:2">
      <c r="A253" s="31" t="s">
        <v>49</v>
      </c>
      <c r="B253">
        <v>13</v>
      </c>
    </row>
    <row r="254" spans="1:2">
      <c r="A254" s="31" t="s">
        <v>74</v>
      </c>
      <c r="B254">
        <v>13</v>
      </c>
    </row>
    <row r="255" spans="1:2">
      <c r="A255" s="31" t="s">
        <v>59</v>
      </c>
      <c r="B255">
        <v>13</v>
      </c>
    </row>
    <row r="256" spans="1:2">
      <c r="A256" s="31" t="s">
        <v>27</v>
      </c>
      <c r="B256">
        <v>12</v>
      </c>
    </row>
    <row r="257" spans="1:2">
      <c r="A257" s="31" t="s">
        <v>54</v>
      </c>
      <c r="B257">
        <v>10</v>
      </c>
    </row>
    <row r="258" spans="1:2">
      <c r="A258" s="31" t="s">
        <v>97</v>
      </c>
      <c r="B258">
        <v>10</v>
      </c>
    </row>
    <row r="259" spans="1:2">
      <c r="A259" s="31" t="s">
        <v>86</v>
      </c>
      <c r="B259">
        <v>5</v>
      </c>
    </row>
    <row r="260" spans="1:2">
      <c r="A260" s="31" t="s">
        <v>123</v>
      </c>
      <c r="B260">
        <v>5</v>
      </c>
    </row>
    <row r="261" spans="1:2">
      <c r="A261" s="31" t="s">
        <v>67</v>
      </c>
      <c r="B261">
        <v>4</v>
      </c>
    </row>
    <row r="262" spans="1:2">
      <c r="A262" s="31" t="s">
        <v>181</v>
      </c>
      <c r="B26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52E6-66C2-42C6-A84E-0F6FCDB1B269}">
  <dimension ref="A1:U48"/>
  <sheetViews>
    <sheetView showGridLines="0" topLeftCell="B1" zoomScale="90" zoomScaleNormal="90" workbookViewId="0">
      <selection activeCell="B33" sqref="B33"/>
    </sheetView>
  </sheetViews>
  <sheetFormatPr defaultRowHeight="15"/>
  <cols>
    <col min="1" max="2" width="15.5703125" customWidth="1"/>
    <col min="3" max="21" width="9.85546875" customWidth="1"/>
  </cols>
  <sheetData>
    <row r="1" spans="1:21" ht="15" customHeight="1">
      <c r="A1" s="27" t="s">
        <v>178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ht="1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ht="1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1:21" ht="15" customHeight="1">
      <c r="A4" s="28">
        <v>34862380</v>
      </c>
      <c r="B4" s="28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1:21" ht="15" customHeight="1">
      <c r="A5" s="28"/>
      <c r="B5" s="28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spans="1:21" ht="15" customHeight="1">
      <c r="A6" s="28"/>
      <c r="B6" s="28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spans="1:21" ht="15" customHeight="1">
      <c r="A7" s="28"/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 spans="1:21" ht="15" customHeight="1">
      <c r="A8" s="28"/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ht="15" customHeight="1">
      <c r="A9" s="28"/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ht="15" customHeight="1">
      <c r="A10" s="28"/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 spans="1:21" ht="15" customHeight="1">
      <c r="A11" s="28"/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15" customHeight="1">
      <c r="A12" s="28"/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>
      <c r="A13" s="28"/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pans="1:21">
      <c r="A14" s="28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 spans="1:21" ht="15" customHeight="1">
      <c r="A15" s="28"/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 spans="1:21" ht="15" customHeight="1">
      <c r="A16" s="28"/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 spans="1:2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 spans="1:2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spans="1:21" ht="15" customHeight="1">
      <c r="A19" s="30">
        <v>15649032</v>
      </c>
      <c r="B19" s="30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spans="1:21" ht="15" customHeight="1">
      <c r="A20" s="30"/>
      <c r="B20" s="30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spans="1:21" ht="15" customHeight="1">
      <c r="A21" s="30"/>
      <c r="B21" s="30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</row>
    <row r="22" spans="1:21" ht="15" customHeight="1">
      <c r="A22" s="30"/>
      <c r="B22" s="30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spans="1:21" ht="15" customHeight="1">
      <c r="A23" s="30"/>
      <c r="B23" s="30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spans="1:2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spans="1:21" ht="1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spans="1:21" ht="1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spans="1:21" ht="15" customHeight="1">
      <c r="A27" s="30">
        <v>19213348</v>
      </c>
      <c r="B27" s="30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spans="1:21" ht="15" customHeight="1">
      <c r="A28" s="30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spans="1:21" ht="15" customHeight="1">
      <c r="A29" s="30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1" ht="15" customHeight="1">
      <c r="A30" s="30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21" ht="15" customHeight="1">
      <c r="A31" s="30"/>
      <c r="B31" s="30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spans="1:2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</sheetData>
  <mergeCells count="4">
    <mergeCell ref="A1:U3"/>
    <mergeCell ref="A4:B16"/>
    <mergeCell ref="A19:B23"/>
    <mergeCell ref="A27:B3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 Page</vt:lpstr>
      <vt:lpstr>Assignment-Module 1</vt:lpstr>
      <vt:lpstr>Pivot Table</vt:lpstr>
      <vt:lpstr>Employee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Adeyinka Adebowale</dc:creator>
  <cp:lastModifiedBy>Adeyinka Adebowale</cp:lastModifiedBy>
  <dcterms:created xsi:type="dcterms:W3CDTF">2026-09-24T08:16:21Z</dcterms:created>
  <dcterms:modified xsi:type="dcterms:W3CDTF">2026-09-24T08:19:20Z</dcterms:modified>
</cp:coreProperties>
</file>