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tefa\Desktop\Consegna finale\Management\Reports\"/>
    </mc:Choice>
  </mc:AlternateContent>
  <xr:revisionPtr revIDLastSave="0" documentId="13_ncr:1_{089B826E-51D7-48B9-9535-097041AC64A4}" xr6:coauthVersionLast="46" xr6:coauthVersionMax="46" xr10:uidLastSave="{00000000-0000-0000-0000-000000000000}"/>
  <bookViews>
    <workbookView xWindow="9840" yWindow="8210" windowWidth="25910" windowHeight="14270" tabRatio="515" xr2:uid="{00000000-000D-0000-FFFF-FFFF00000000}"/>
  </bookViews>
  <sheets>
    <sheet name="tabella" sheetId="1" r:id="rId1"/>
    <sheet name="grafici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0" i="1" s="1"/>
  <c r="H5" i="1"/>
  <c r="G5" i="1"/>
  <c r="F5" i="1"/>
  <c r="F12" i="1" s="1"/>
  <c r="D5" i="1"/>
  <c r="D10" i="1" s="1"/>
  <c r="C5" i="1"/>
  <c r="B5" i="1"/>
  <c r="B11" i="1" s="1"/>
  <c r="H12" i="1" l="1"/>
  <c r="H10" i="1"/>
  <c r="G10" i="1"/>
  <c r="G12" i="1"/>
  <c r="C9" i="1"/>
  <c r="F10" i="1"/>
  <c r="B14" i="1"/>
  <c r="B15" i="1" s="1"/>
  <c r="B10" i="1"/>
  <c r="C11" i="1"/>
  <c r="C14" i="1" s="1"/>
  <c r="D12" i="1"/>
  <c r="B9" i="1"/>
  <c r="C10" i="1"/>
  <c r="E12" i="1"/>
  <c r="B12" i="1"/>
  <c r="B16" i="1" s="1"/>
  <c r="B17" i="1" s="1"/>
  <c r="C12" i="1"/>
  <c r="B13" i="1" l="1"/>
  <c r="C15" i="1"/>
  <c r="C13" i="1"/>
  <c r="C16" i="1"/>
  <c r="C17" i="1" s="1"/>
  <c r="D11" i="1"/>
  <c r="D14" i="1" s="1"/>
  <c r="D13" i="1" s="1"/>
  <c r="D9" i="1"/>
  <c r="D15" i="1" l="1"/>
  <c r="D16" i="1"/>
  <c r="D17" i="1" s="1"/>
  <c r="E11" i="1"/>
  <c r="E16" i="1" s="1"/>
  <c r="E17" i="1" s="1"/>
  <c r="E9" i="1"/>
  <c r="E14" i="1" l="1"/>
  <c r="G9" i="1" l="1"/>
  <c r="G11" i="1"/>
  <c r="E15" i="1"/>
  <c r="E13" i="1"/>
  <c r="G16" i="1" l="1"/>
  <c r="G17" i="1" s="1"/>
  <c r="G14" i="1"/>
  <c r="H9" i="1"/>
  <c r="H11" i="1"/>
  <c r="F11" i="1"/>
  <c r="F14" i="1" s="1"/>
  <c r="F9" i="1"/>
  <c r="H16" i="1" l="1"/>
  <c r="H17" i="1" s="1"/>
  <c r="H14" i="1"/>
  <c r="G15" i="1"/>
  <c r="G13" i="1"/>
  <c r="F13" i="1"/>
  <c r="F15" i="1"/>
  <c r="F16" i="1"/>
  <c r="F17" i="1" s="1"/>
  <c r="H15" i="1" l="1"/>
  <c r="H13" i="1"/>
</calcChain>
</file>

<file path=xl/sharedStrings.xml><?xml version="1.0" encoding="utf-8"?>
<sst xmlns="http://schemas.openxmlformats.org/spreadsheetml/2006/main" count="36" uniqueCount="36">
  <si>
    <t>Progetto BiblioNet</t>
  </si>
  <si>
    <t>Project Manager: Stefano Lambiase</t>
  </si>
  <si>
    <t>RAD</t>
  </si>
  <si>
    <t>SDD</t>
  </si>
  <si>
    <t>TP e TCS / Consegna intermedia</t>
  </si>
  <si>
    <t>ODD</t>
  </si>
  <si>
    <t>Applicativo e Javadoc</t>
  </si>
  <si>
    <t>TIR e TSR</t>
  </si>
  <si>
    <t>Consegna finale</t>
  </si>
  <si>
    <t>Metric</t>
  </si>
  <si>
    <t>20/11/2020</t>
  </si>
  <si>
    <t>01/12/2020</t>
  </si>
  <si>
    <t>06/12/2020</t>
  </si>
  <si>
    <t>15/12/2020</t>
  </si>
  <si>
    <t>12/01/2021</t>
  </si>
  <si>
    <t>20/01/2021</t>
  </si>
  <si>
    <t>Budget at Completion (BAC)</t>
  </si>
  <si>
    <t>Earned Value (EV)</t>
  </si>
  <si>
    <t>Actual Cost (AC)</t>
  </si>
  <si>
    <t>Planned Value (PV)</t>
  </si>
  <si>
    <t>%Progress</t>
  </si>
  <si>
    <t>Cost Variance (CV)</t>
  </si>
  <si>
    <t>Schedule Variance (SV)</t>
  </si>
  <si>
    <t>Cost Performance Index (CPI)</t>
  </si>
  <si>
    <t>Schedule Performance Index (SPI)</t>
  </si>
  <si>
    <t>Estimate to Completion (ETC)</t>
  </si>
  <si>
    <t>Estimate at Completion (EAC)</t>
  </si>
  <si>
    <t>Variance at Completion (VAC)</t>
  </si>
  <si>
    <t>Average Index</t>
  </si>
  <si>
    <t>Stato</t>
  </si>
  <si>
    <t>Nota</t>
  </si>
  <si>
    <t xml:space="preserve">Sono stati presi 490 € dalla riserva prevista per il progetto. Ciò ha consentito di rientrare nei costi per la prossima deadline. </t>
  </si>
  <si>
    <t xml:space="preserve">A causa di un esame non previsto, ci sono stati ritardi.
</t>
  </si>
  <si>
    <t>17/01/2021</t>
  </si>
  <si>
    <t>Nel tempo restante si è riusciti a rientrare nella perdita precedente, pareggiando i costi.</t>
  </si>
  <si>
    <t>Il progetto si è concluso risparminado alcune risorse. Nello specifico, si è riusciti a risparmiare una media di 1 ore e mezza a team member.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</si>
</sst>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0_);[Red]\(0\)"/>
  </numFmts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7" fillId="0" borderId="2" xfId="1" applyFont="1" applyBorder="1" applyAlignment="1" applyProtection="1">
      <alignment horizontal="center" wrapText="1"/>
      <protection locked="0"/>
    </xf>
    <xf numFmtId="14" fontId="5" fillId="0" borderId="3" xfId="1" applyNumberFormat="1" applyFont="1" applyFill="1" applyBorder="1" applyAlignment="1" applyProtection="1">
      <alignment horizontal="center"/>
      <protection locked="0"/>
    </xf>
    <xf numFmtId="14" fontId="5" fillId="0" borderId="4" xfId="1" applyNumberFormat="1" applyFont="1" applyFill="1" applyBorder="1" applyAlignment="1" applyProtection="1">
      <alignment horizontal="center"/>
      <protection locked="0"/>
    </xf>
    <xf numFmtId="164" fontId="1" fillId="0" borderId="6" xfId="1" applyNumberFormat="1" applyBorder="1" applyAlignment="1" applyProtection="1">
      <alignment horizontal="right"/>
      <protection locked="0"/>
    </xf>
    <xf numFmtId="9" fontId="2" fillId="2" borderId="6" xfId="2" applyNumberFormat="1" applyBorder="1" applyAlignment="1" applyProtection="1">
      <alignment horizontal="right"/>
      <protection locked="0"/>
    </xf>
    <xf numFmtId="164" fontId="2" fillId="2" borderId="6" xfId="2" applyNumberFormat="1" applyBorder="1" applyAlignment="1" applyProtection="1">
      <alignment horizontal="right"/>
    </xf>
    <xf numFmtId="10" fontId="2" fillId="2" borderId="6" xfId="2" applyNumberFormat="1" applyBorder="1" applyAlignment="1" applyProtection="1">
      <alignment horizontal="right"/>
    </xf>
    <xf numFmtId="2" fontId="1" fillId="3" borderId="6" xfId="1" applyNumberFormat="1" applyFill="1" applyBorder="1" applyAlignment="1" applyProtection="1">
      <alignment horizontal="center"/>
    </xf>
    <xf numFmtId="165" fontId="1" fillId="4" borderId="8" xfId="1" applyNumberFormat="1" applyFill="1" applyBorder="1" applyAlignment="1" applyProtection="1">
      <alignment horizontal="center" vertical="center"/>
    </xf>
    <xf numFmtId="165" fontId="1" fillId="5" borderId="8" xfId="1" applyNumberFormat="1" applyFill="1" applyBorder="1" applyAlignment="1" applyProtection="1">
      <alignment horizontal="center" vertical="center"/>
    </xf>
    <xf numFmtId="165" fontId="1" fillId="6" borderId="8" xfId="1" applyNumberFormat="1" applyFill="1" applyBorder="1" applyAlignment="1" applyProtection="1">
      <alignment horizontal="center" vertical="center"/>
    </xf>
    <xf numFmtId="165" fontId="1" fillId="6" borderId="9" xfId="1" applyNumberFormat="1" applyFill="1" applyBorder="1" applyAlignment="1" applyProtection="1">
      <alignment horizontal="center" vertical="center"/>
    </xf>
    <xf numFmtId="2" fontId="5" fillId="7" borderId="5" xfId="1" applyNumberFormat="1" applyFont="1" applyFill="1" applyBorder="1" applyAlignment="1" applyProtection="1">
      <alignment horizontal="left" wrapText="1"/>
      <protection locked="0"/>
    </xf>
    <xf numFmtId="165" fontId="5" fillId="7" borderId="7" xfId="1" applyNumberFormat="1" applyFont="1" applyFill="1" applyBorder="1" applyAlignment="1" applyProtection="1">
      <alignment horizontal="left" vertical="center" wrapText="1"/>
      <protection locked="0"/>
    </xf>
    <xf numFmtId="0" fontId="1" fillId="8" borderId="5" xfId="1" applyFill="1" applyBorder="1" applyAlignment="1" applyProtection="1">
      <alignment horizontal="left" wrapText="1"/>
      <protection locked="0"/>
    </xf>
    <xf numFmtId="165" fontId="1" fillId="8" borderId="5" xfId="1" applyNumberFormat="1" applyFill="1" applyBorder="1" applyAlignment="1" applyProtection="1">
      <alignment horizontal="left" wrapText="1"/>
      <protection locked="0"/>
    </xf>
    <xf numFmtId="2" fontId="1" fillId="8" borderId="5" xfId="1" applyNumberFormat="1" applyFill="1" applyBorder="1" applyAlignment="1" applyProtection="1">
      <alignment horizontal="left" wrapText="1"/>
      <protection locked="0"/>
    </xf>
    <xf numFmtId="0" fontId="9" fillId="0" borderId="0" xfId="0" applyFont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/>
    <xf numFmtId="0" fontId="5" fillId="7" borderId="10" xfId="0" applyFont="1" applyFill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164" fontId="1" fillId="0" borderId="10" xfId="1" applyNumberFormat="1" applyBorder="1" applyAlignment="1" applyProtection="1">
      <alignment horizontal="right"/>
      <protection locked="0"/>
    </xf>
    <xf numFmtId="164" fontId="1" fillId="0" borderId="10" xfId="1" applyNumberFormat="1" applyFont="1" applyBorder="1" applyAlignment="1">
      <alignment horizontal="right"/>
    </xf>
    <xf numFmtId="9" fontId="2" fillId="2" borderId="10" xfId="2" applyNumberFormat="1" applyBorder="1" applyAlignment="1" applyProtection="1">
      <alignment horizontal="right"/>
      <protection locked="0"/>
    </xf>
    <xf numFmtId="164" fontId="2" fillId="2" borderId="10" xfId="2" applyNumberFormat="1" applyBorder="1" applyAlignment="1" applyProtection="1">
      <alignment horizontal="right"/>
    </xf>
    <xf numFmtId="10" fontId="2" fillId="2" borderId="10" xfId="2" applyNumberFormat="1" applyBorder="1" applyAlignment="1" applyProtection="1">
      <alignment horizontal="right"/>
    </xf>
    <xf numFmtId="2" fontId="1" fillId="3" borderId="10" xfId="1" applyNumberFormat="1" applyFill="1" applyBorder="1" applyAlignment="1" applyProtection="1">
      <alignment horizontal="center"/>
    </xf>
    <xf numFmtId="0" fontId="8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center" wrapText="1"/>
    </xf>
  </cellXfs>
  <cellStyles count="3">
    <cellStyle name="Normale" xfId="0" builtinId="0"/>
    <cellStyle name="Output" xfId="2" builtinId="21"/>
    <cellStyle name="Titolo 4" xfId="1" builtinId="19"/>
  </cellStyles>
  <dxfs count="1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€&quot;\ #,##0.00"/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numFmt numFmtId="165" formatCode="0_);[Red]\(0\)"/>
      <fill>
        <patternFill patternType="solid">
          <fgColor indexed="64"/>
          <bgColor theme="4" tint="0.59999389629810485"/>
        </patternFill>
      </fill>
      <alignment horizontal="left" vertical="bottom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indexed="47"/>
        </patternFill>
      </fill>
      <alignment horizontal="right" vertical="bottom" textRotation="0" wrapText="0" relativeIndent="0" justifyLastLine="0" shrinkToFit="0" readingOrder="0"/>
      <border diagonalUp="0" diagonalDown="0" outline="0"/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condense val="0"/>
        <extend val="0"/>
        <color indexed="9"/>
      </font>
      <fill>
        <patternFill>
          <bgColor indexed="16"/>
        </patternFill>
      </fill>
    </dxf>
    <dxf>
      <font>
        <b/>
        <i val="0"/>
        <condense val="0"/>
        <extend val="0"/>
        <color indexed="18"/>
      </font>
      <fill>
        <patternFill>
          <bgColor indexed="26"/>
        </patternFill>
      </fill>
    </dxf>
    <dxf>
      <font>
        <b/>
        <i val="0"/>
        <condense val="0"/>
        <extend val="0"/>
        <color indexed="43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Performance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tabella!$A$11</c:f>
              <c:strCache>
                <c:ptCount val="1"/>
                <c:pt idx="0">
                  <c:v>Cost Performance Index (CPI)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20/11/2020</c:v>
                </c:pt>
                <c:pt idx="1">
                  <c:v>01/12/2020</c:v>
                </c:pt>
                <c:pt idx="2">
                  <c:v>06/12/2020</c:v>
                </c:pt>
                <c:pt idx="3">
                  <c:v>15/12/2020</c:v>
                </c:pt>
                <c:pt idx="4">
                  <c:v>12/01/2021</c:v>
                </c:pt>
                <c:pt idx="5">
                  <c:v>17/01/2021</c:v>
                </c:pt>
                <c:pt idx="6">
                  <c:v>20/01/2021</c:v>
                </c:pt>
              </c:strCache>
            </c:strRef>
          </c:cat>
          <c:val>
            <c:numRef>
              <c:f>tabella!$B$11:$H$11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0.97181205891624844</c:v>
                </c:pt>
                <c:pt idx="4">
                  <c:v>0.99999990570065922</c:v>
                </c:pt>
                <c:pt idx="5">
                  <c:v>1</c:v>
                </c:pt>
                <c:pt idx="6">
                  <c:v>1.0220481723337966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407-A669-A32D4ABF7FBA}"/>
            </c:ext>
          </c:extLst>
        </c:ser>
        <c:ser>
          <c:idx val="1"/>
          <c:order val="1"/>
          <c:tx>
            <c:strRef>
              <c:f>tabella!$A$12</c:f>
              <c:strCache>
                <c:ptCount val="1"/>
                <c:pt idx="0">
                  <c:v>Schedule Performance Index (SPI)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20/11/2020</c:v>
                </c:pt>
                <c:pt idx="1">
                  <c:v>01/12/2020</c:v>
                </c:pt>
                <c:pt idx="2">
                  <c:v>06/12/2020</c:v>
                </c:pt>
                <c:pt idx="3">
                  <c:v>15/12/2020</c:v>
                </c:pt>
                <c:pt idx="4">
                  <c:v>12/01/2021</c:v>
                </c:pt>
                <c:pt idx="5">
                  <c:v>17/01/2021</c:v>
                </c:pt>
                <c:pt idx="6">
                  <c:v>20/01/2021</c:v>
                </c:pt>
              </c:strCache>
            </c:strRef>
          </c:cat>
          <c:val>
            <c:numRef>
              <c:f>tabella!$B$12:$H$12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0.95959608116237471</c:v>
                </c:pt>
                <c:pt idx="5">
                  <c:v>1</c:v>
                </c:pt>
                <c:pt idx="6">
                  <c:v>1.0151515151515151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407-A669-A32D4ABF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Percentuali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Variance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tabella!$A$13</c:f>
              <c:strCache>
                <c:ptCount val="1"/>
                <c:pt idx="0">
                  <c:v>Estimate to Completion (ETC)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20/11/2020</c:v>
                </c:pt>
                <c:pt idx="1">
                  <c:v>01/12/2020</c:v>
                </c:pt>
                <c:pt idx="2">
                  <c:v>06/12/2020</c:v>
                </c:pt>
                <c:pt idx="3">
                  <c:v>15/12/2020</c:v>
                </c:pt>
                <c:pt idx="4">
                  <c:v>12/01/2021</c:v>
                </c:pt>
                <c:pt idx="5">
                  <c:v>17/01/2021</c:v>
                </c:pt>
                <c:pt idx="6">
                  <c:v>20/01/2021</c:v>
                </c:pt>
              </c:strCache>
            </c:strRef>
          </c:cat>
          <c:val>
            <c:numRef>
              <c:f>tabella!$B$13:$H$13</c:f>
              <c:numCache>
                <c:formatCode>"€"\ 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1395.3326315789491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2-4F93-B4B5-AE118EE1ECD4}"/>
            </c:ext>
          </c:extLst>
        </c:ser>
        <c:ser>
          <c:idx val="1"/>
          <c:order val="1"/>
          <c:tx>
            <c:strRef>
              <c:f>tabella!$A$14</c:f>
              <c:strCache>
                <c:ptCount val="1"/>
                <c:pt idx="0">
                  <c:v>Estimate at Completion (EAC)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20/11/2020</c:v>
                </c:pt>
                <c:pt idx="1">
                  <c:v>01/12/2020</c:v>
                </c:pt>
                <c:pt idx="2">
                  <c:v>06/12/2020</c:v>
                </c:pt>
                <c:pt idx="3">
                  <c:v>15/12/2020</c:v>
                </c:pt>
                <c:pt idx="4">
                  <c:v>12/01/2021</c:v>
                </c:pt>
                <c:pt idx="5">
                  <c:v>17/01/2021</c:v>
                </c:pt>
                <c:pt idx="6">
                  <c:v>20/01/2021</c:v>
                </c:pt>
              </c:strCache>
            </c:strRef>
          </c:cat>
          <c:val>
            <c:numRef>
              <c:f>tabella!$B$14:$H$14</c:f>
              <c:numCache>
                <c:formatCode>"€"\ #,##0.00</c:formatCode>
                <c:ptCount val="7"/>
                <c:pt idx="0">
                  <c:v>7933.33</c:v>
                </c:pt>
                <c:pt idx="1">
                  <c:v>11946.66</c:v>
                </c:pt>
                <c:pt idx="2">
                  <c:v>14489.99</c:v>
                </c:pt>
                <c:pt idx="3">
                  <c:v>17383.32</c:v>
                </c:pt>
                <c:pt idx="4">
                  <c:v>27906.652631578949</c:v>
                </c:pt>
                <c:pt idx="5">
                  <c:v>30169.98</c:v>
                </c:pt>
                <c:pt idx="6">
                  <c:v>32777.32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2-4F93-B4B5-AE118EE1ECD4}"/>
            </c:ext>
          </c:extLst>
        </c:ser>
        <c:ser>
          <c:idx val="2"/>
          <c:order val="2"/>
          <c:tx>
            <c:strRef>
              <c:f>tabella!$A$15</c:f>
              <c:strCache>
                <c:ptCount val="1"/>
                <c:pt idx="0">
                  <c:v>Variance at Completion (VAC)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20/11/2020</c:v>
                </c:pt>
                <c:pt idx="1">
                  <c:v>01/12/2020</c:v>
                </c:pt>
                <c:pt idx="2">
                  <c:v>06/12/2020</c:v>
                </c:pt>
                <c:pt idx="3">
                  <c:v>15/12/2020</c:v>
                </c:pt>
                <c:pt idx="4">
                  <c:v>12/01/2021</c:v>
                </c:pt>
                <c:pt idx="5">
                  <c:v>17/01/2021</c:v>
                </c:pt>
                <c:pt idx="6">
                  <c:v>20/01/2021</c:v>
                </c:pt>
              </c:strCache>
            </c:strRef>
          </c:cat>
          <c:val>
            <c:numRef>
              <c:f>tabella!$B$15:$H$15</c:f>
              <c:numCache>
                <c:formatCode>"€"\ 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-490</c:v>
                </c:pt>
                <c:pt idx="4">
                  <c:v>-2.6315789473301265E-3</c:v>
                </c:pt>
                <c:pt idx="5">
                  <c:v>0</c:v>
                </c:pt>
                <c:pt idx="6">
                  <c:v>722.68000000000029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F93-B4B5-AE118EE1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/>
              <a:t>Earned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tabella!$A$4</c:f>
              <c:strCache>
                <c:ptCount val="1"/>
                <c:pt idx="0">
                  <c:v>Budget at Completion (BAC)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20/11/2020</c:v>
                </c:pt>
                <c:pt idx="1">
                  <c:v>01/12/2020</c:v>
                </c:pt>
                <c:pt idx="2">
                  <c:v>06/12/2020</c:v>
                </c:pt>
                <c:pt idx="3">
                  <c:v>15/12/2020</c:v>
                </c:pt>
                <c:pt idx="4">
                  <c:v>12/01/2021</c:v>
                </c:pt>
                <c:pt idx="5">
                  <c:v>17/01/2021</c:v>
                </c:pt>
                <c:pt idx="6">
                  <c:v>20/01/2021</c:v>
                </c:pt>
              </c:strCache>
            </c:strRef>
          </c:cat>
          <c:val>
            <c:numRef>
              <c:f>tabella!$B$4:$H$4</c:f>
              <c:numCache>
                <c:formatCode>"€"\ #,##0.00</c:formatCode>
                <c:ptCount val="7"/>
                <c:pt idx="0">
                  <c:v>7933.33</c:v>
                </c:pt>
                <c:pt idx="1">
                  <c:v>11946.66</c:v>
                </c:pt>
                <c:pt idx="2">
                  <c:v>14489.99</c:v>
                </c:pt>
                <c:pt idx="3">
                  <c:v>16893.32</c:v>
                </c:pt>
                <c:pt idx="4">
                  <c:v>27906.65</c:v>
                </c:pt>
                <c:pt idx="5">
                  <c:v>30169.98</c:v>
                </c:pt>
                <c:pt idx="6">
                  <c:v>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EA-9F55-8FFDD7B30C23}"/>
            </c:ext>
          </c:extLst>
        </c:ser>
        <c:ser>
          <c:idx val="1"/>
          <c:order val="1"/>
          <c:tx>
            <c:strRef>
              <c:f>tabella!$A$5</c:f>
              <c:strCache>
                <c:ptCount val="1"/>
                <c:pt idx="0">
                  <c:v>Earned Value (EV)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20/11/2020</c:v>
                </c:pt>
                <c:pt idx="1">
                  <c:v>01/12/2020</c:v>
                </c:pt>
                <c:pt idx="2">
                  <c:v>06/12/2020</c:v>
                </c:pt>
                <c:pt idx="3">
                  <c:v>15/12/2020</c:v>
                </c:pt>
                <c:pt idx="4">
                  <c:v>12/01/2021</c:v>
                </c:pt>
                <c:pt idx="5">
                  <c:v>17/01/2021</c:v>
                </c:pt>
                <c:pt idx="6">
                  <c:v>20/01/2021</c:v>
                </c:pt>
              </c:strCache>
            </c:strRef>
          </c:cat>
          <c:val>
            <c:numRef>
              <c:f>tabella!$B$5:$H$5</c:f>
              <c:numCache>
                <c:formatCode>"€"\ #,##0.00</c:formatCode>
                <c:ptCount val="7"/>
                <c:pt idx="0">
                  <c:v>7933.33</c:v>
                </c:pt>
                <c:pt idx="1">
                  <c:v>11946.66</c:v>
                </c:pt>
                <c:pt idx="2">
                  <c:v>14489.99</c:v>
                </c:pt>
                <c:pt idx="3">
                  <c:v>16893.32</c:v>
                </c:pt>
                <c:pt idx="4">
                  <c:v>26511.317500000001</c:v>
                </c:pt>
                <c:pt idx="5">
                  <c:v>30169.98</c:v>
                </c:pt>
                <c:pt idx="6">
                  <c:v>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E-45EA-9F55-8FFDD7B30C23}"/>
            </c:ext>
          </c:extLst>
        </c:ser>
        <c:ser>
          <c:idx val="2"/>
          <c:order val="2"/>
          <c:tx>
            <c:strRef>
              <c:f>tabella!$A$6</c:f>
              <c:strCache>
                <c:ptCount val="1"/>
                <c:pt idx="0">
                  <c:v>Actual Cost (AC)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20/11/2020</c:v>
                </c:pt>
                <c:pt idx="1">
                  <c:v>01/12/2020</c:v>
                </c:pt>
                <c:pt idx="2">
                  <c:v>06/12/2020</c:v>
                </c:pt>
                <c:pt idx="3">
                  <c:v>15/12/2020</c:v>
                </c:pt>
                <c:pt idx="4">
                  <c:v>12/01/2021</c:v>
                </c:pt>
                <c:pt idx="5">
                  <c:v>17/01/2021</c:v>
                </c:pt>
                <c:pt idx="6">
                  <c:v>20/01/2021</c:v>
                </c:pt>
              </c:strCache>
            </c:strRef>
          </c:cat>
          <c:val>
            <c:numRef>
              <c:f>tabella!$B$6:$H$6</c:f>
              <c:numCache>
                <c:formatCode>"€"\ #,##0.00</c:formatCode>
                <c:ptCount val="7"/>
                <c:pt idx="0">
                  <c:v>7933.33</c:v>
                </c:pt>
                <c:pt idx="1">
                  <c:v>11946.66</c:v>
                </c:pt>
                <c:pt idx="2">
                  <c:v>14489.99</c:v>
                </c:pt>
                <c:pt idx="3">
                  <c:v>17383.32</c:v>
                </c:pt>
                <c:pt idx="4">
                  <c:v>26511.32</c:v>
                </c:pt>
                <c:pt idx="5">
                  <c:v>30169.98</c:v>
                </c:pt>
                <c:pt idx="6">
                  <c:v>32777.32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0E-45EA-9F55-8FFDD7B30C23}"/>
            </c:ext>
          </c:extLst>
        </c:ser>
        <c:ser>
          <c:idx val="3"/>
          <c:order val="3"/>
          <c:tx>
            <c:strRef>
              <c:f>tabella!$A$7</c:f>
              <c:strCache>
                <c:ptCount val="1"/>
                <c:pt idx="0">
                  <c:v>Planned Value (PV)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tabella!$B$3:$H$3</c:f>
              <c:strCache>
                <c:ptCount val="7"/>
                <c:pt idx="0">
                  <c:v>20/11/2020</c:v>
                </c:pt>
                <c:pt idx="1">
                  <c:v>01/12/2020</c:v>
                </c:pt>
                <c:pt idx="2">
                  <c:v>06/12/2020</c:v>
                </c:pt>
                <c:pt idx="3">
                  <c:v>15/12/2020</c:v>
                </c:pt>
                <c:pt idx="4">
                  <c:v>12/01/2021</c:v>
                </c:pt>
                <c:pt idx="5">
                  <c:v>17/01/2021</c:v>
                </c:pt>
                <c:pt idx="6">
                  <c:v>20/01/2021</c:v>
                </c:pt>
              </c:strCache>
            </c:strRef>
          </c:cat>
          <c:val>
            <c:numRef>
              <c:f>tabella!$B$7:$H$7</c:f>
              <c:numCache>
                <c:formatCode>"€"\ #,##0.00</c:formatCode>
                <c:ptCount val="7"/>
                <c:pt idx="0">
                  <c:v>7933.33</c:v>
                </c:pt>
                <c:pt idx="1">
                  <c:v>11946.66</c:v>
                </c:pt>
                <c:pt idx="2">
                  <c:v>14489.99</c:v>
                </c:pt>
                <c:pt idx="3">
                  <c:v>16893.32</c:v>
                </c:pt>
                <c:pt idx="4">
                  <c:v>27627.58</c:v>
                </c:pt>
                <c:pt idx="5">
                  <c:v>30169.98</c:v>
                </c:pt>
                <c:pt idx="6">
                  <c:v>33000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0E-45EA-9F55-8FFDD7B30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4335"/>
        <c:axId val="1761403503"/>
      </c:lineChart>
      <c:catAx>
        <c:axId val="176140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3503"/>
        <c:crosses val="autoZero"/>
        <c:auto val="1"/>
        <c:lblAlgn val="ctr"/>
        <c:lblOffset val="100"/>
        <c:noMultiLvlLbl val="0"/>
      </c:catAx>
      <c:valAx>
        <c:axId val="17614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1404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28</xdr:row>
      <xdr:rowOff>31750</xdr:rowOff>
    </xdr:from>
    <xdr:to>
      <xdr:col>17</xdr:col>
      <xdr:colOff>546100</xdr:colOff>
      <xdr:row>54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CAF9E0F-5B9C-4323-810B-F50726583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55</xdr:row>
      <xdr:rowOff>69850</xdr:rowOff>
    </xdr:from>
    <xdr:to>
      <xdr:col>17</xdr:col>
      <xdr:colOff>549276</xdr:colOff>
      <xdr:row>81</xdr:row>
      <xdr:rowOff>57150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0</xdr:row>
      <xdr:rowOff>127000</xdr:rowOff>
    </xdr:from>
    <xdr:to>
      <xdr:col>17</xdr:col>
      <xdr:colOff>536576</xdr:colOff>
      <xdr:row>26</xdr:row>
      <xdr:rowOff>114300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544CE23-75EB-4695-A1D5-F01F1F826140}"/>
            </a:ext>
            <a:ext uri="{147F2762-F138-4A5C-976F-8EAC2B608ADB}">
              <a16:predDERef xmlns:a16="http://schemas.microsoft.com/office/drawing/2014/main" pred="{F122046D-7DC6-40CC-93A7-21C3D9DA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9D13F-29DD-4FCE-95F8-FB1E49CC33B3}" name="Tabella1" displayName="Tabella1" ref="A3:H17" totalsRowShown="0" headerRowDxfId="12" dataDxfId="10" headerRowBorderDxfId="11" tableBorderDxfId="9" totalsRowBorderDxfId="8" headerRowCellStyle="Titolo 4" dataCellStyle="Titolo 4">
  <autoFilter ref="A3:H17" xr:uid="{88FA255E-6AEF-4B13-B2F6-AC8CB5175056}"/>
  <tableColumns count="8">
    <tableColumn id="1" xr3:uid="{F69B326F-4B8C-4C09-895F-6F3D12F6FC49}" name="Metric" dataDxfId="7" dataCellStyle="Titolo 4"/>
    <tableColumn id="2" xr3:uid="{231F7BAB-4381-4BC5-BB5C-CDC9ADED510C}" name="20/11/2020" dataDxfId="6" dataCellStyle="Titolo 4"/>
    <tableColumn id="3" xr3:uid="{0174E2D3-011A-4812-80CE-9A5C54E765BD}" name="01/12/2020" dataDxfId="5" dataCellStyle="Titolo 4"/>
    <tableColumn id="4" xr3:uid="{CFE92BBC-C966-4C7D-9389-82CBD79E3248}" name="06/12/2020" dataDxfId="4" dataCellStyle="Titolo 4"/>
    <tableColumn id="5" xr3:uid="{9F5A5F14-9EF0-4E16-9477-39840D93A0F1}" name="15/12/2020" dataDxfId="3" dataCellStyle="Titolo 4"/>
    <tableColumn id="6" xr3:uid="{7119332E-E8E4-4494-A42E-FAA3E296F102}" name="12/01/2021" dataDxfId="2" dataCellStyle="Titolo 4"/>
    <tableColumn id="7" xr3:uid="{63E9A8A4-EBEA-4D58-965D-C1AE7DBDF272}" name="17/01/2021" dataDxfId="1" dataCellStyle="Titolo 4"/>
    <tableColumn id="8" xr3:uid="{5747428C-5B64-434B-A004-681BB34BD7E9}" name="20/01/2021" dataDxfId="0" dataCellStyle="Titolo 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pane xSplit="1" topLeftCell="D1" activePane="topRight" state="frozen"/>
      <selection pane="topRight" activeCell="G36" sqref="G36"/>
    </sheetView>
  </sheetViews>
  <sheetFormatPr defaultRowHeight="14.5" x14ac:dyDescent="0.35"/>
  <cols>
    <col min="1" max="1" width="38.81640625" customWidth="1"/>
    <col min="2" max="2" width="21.81640625" customWidth="1"/>
    <col min="3" max="3" width="23.1796875" customWidth="1"/>
    <col min="4" max="4" width="27.81640625" customWidth="1"/>
    <col min="5" max="5" width="24.26953125" customWidth="1"/>
    <col min="6" max="6" width="24" customWidth="1"/>
    <col min="7" max="7" width="23.54296875" customWidth="1"/>
    <col min="8" max="8" width="24.26953125" customWidth="1"/>
  </cols>
  <sheetData>
    <row r="1" spans="1:8" s="1" customFormat="1" ht="25.5" customHeight="1" x14ac:dyDescent="0.35">
      <c r="A1" s="32" t="s">
        <v>0</v>
      </c>
      <c r="B1" s="33" t="s">
        <v>1</v>
      </c>
      <c r="C1" s="33"/>
    </row>
    <row r="2" spans="1:8" s="1" customFormat="1" ht="31" x14ac:dyDescent="0.35">
      <c r="A2" s="32"/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s="2" customFormat="1" ht="18.5" x14ac:dyDescent="0.45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33</v>
      </c>
      <c r="H3" s="5" t="s">
        <v>15</v>
      </c>
    </row>
    <row r="4" spans="1:8" x14ac:dyDescent="0.35">
      <c r="A4" s="17" t="s">
        <v>16</v>
      </c>
      <c r="B4" s="26">
        <v>7933.33</v>
      </c>
      <c r="C4" s="26">
        <v>11946.66</v>
      </c>
      <c r="D4" s="26">
        <v>14489.99</v>
      </c>
      <c r="E4" s="26">
        <v>16893.32</v>
      </c>
      <c r="F4" s="27">
        <v>27906.65</v>
      </c>
      <c r="G4" s="26">
        <v>30169.98</v>
      </c>
      <c r="H4" s="6">
        <v>33500</v>
      </c>
    </row>
    <row r="5" spans="1:8" x14ac:dyDescent="0.35">
      <c r="A5" s="17" t="s">
        <v>17</v>
      </c>
      <c r="B5" s="26">
        <f>B8*B4</f>
        <v>7933.33</v>
      </c>
      <c r="C5" s="26">
        <f t="shared" ref="C5:H5" si="0">C8*C4</f>
        <v>11946.66</v>
      </c>
      <c r="D5" s="26">
        <f t="shared" si="0"/>
        <v>14489.99</v>
      </c>
      <c r="E5" s="26">
        <f t="shared" si="0"/>
        <v>16893.32</v>
      </c>
      <c r="F5" s="26">
        <f t="shared" si="0"/>
        <v>26511.317500000001</v>
      </c>
      <c r="G5" s="26">
        <f t="shared" si="0"/>
        <v>30169.98</v>
      </c>
      <c r="H5" s="6">
        <f t="shared" si="0"/>
        <v>33500</v>
      </c>
    </row>
    <row r="6" spans="1:8" x14ac:dyDescent="0.35">
      <c r="A6" s="17" t="s">
        <v>18</v>
      </c>
      <c r="B6" s="26">
        <v>7933.33</v>
      </c>
      <c r="C6" s="26">
        <v>11946.66</v>
      </c>
      <c r="D6" s="26">
        <v>14489.99</v>
      </c>
      <c r="E6" s="26">
        <v>17383.32</v>
      </c>
      <c r="F6" s="26">
        <v>26511.32</v>
      </c>
      <c r="G6" s="26">
        <v>30169.98</v>
      </c>
      <c r="H6" s="26">
        <v>32777.32</v>
      </c>
    </row>
    <row r="7" spans="1:8" x14ac:dyDescent="0.35">
      <c r="A7" s="17" t="s">
        <v>19</v>
      </c>
      <c r="B7" s="26">
        <v>7933.33</v>
      </c>
      <c r="C7" s="26">
        <v>11946.66</v>
      </c>
      <c r="D7" s="26">
        <v>14489.99</v>
      </c>
      <c r="E7" s="26">
        <v>16893.32</v>
      </c>
      <c r="F7" s="26">
        <v>27627.58</v>
      </c>
      <c r="G7" s="26">
        <v>30169.98</v>
      </c>
      <c r="H7" s="26">
        <v>33000</v>
      </c>
    </row>
    <row r="8" spans="1:8" x14ac:dyDescent="0.35">
      <c r="A8" s="17" t="s">
        <v>20</v>
      </c>
      <c r="B8" s="28">
        <v>1</v>
      </c>
      <c r="C8" s="28">
        <v>1</v>
      </c>
      <c r="D8" s="28">
        <v>1</v>
      </c>
      <c r="E8" s="28">
        <v>1</v>
      </c>
      <c r="F8" s="28">
        <v>0.95</v>
      </c>
      <c r="G8" s="28">
        <v>1</v>
      </c>
      <c r="H8" s="7">
        <v>1</v>
      </c>
    </row>
    <row r="9" spans="1:8" x14ac:dyDescent="0.35">
      <c r="A9" s="18" t="s">
        <v>21</v>
      </c>
      <c r="B9" s="29">
        <f t="shared" ref="B9:H9" si="1">B5-B6</f>
        <v>0</v>
      </c>
      <c r="C9" s="29">
        <f t="shared" si="1"/>
        <v>0</v>
      </c>
      <c r="D9" s="29">
        <f t="shared" si="1"/>
        <v>0</v>
      </c>
      <c r="E9" s="29">
        <f t="shared" si="1"/>
        <v>-490</v>
      </c>
      <c r="F9" s="29">
        <f t="shared" si="1"/>
        <v>-2.4999999986903276E-3</v>
      </c>
      <c r="G9" s="29">
        <f t="shared" si="1"/>
        <v>0</v>
      </c>
      <c r="H9" s="8">
        <f t="shared" si="1"/>
        <v>722.68000000000029</v>
      </c>
    </row>
    <row r="10" spans="1:8" x14ac:dyDescent="0.35">
      <c r="A10" s="18" t="s">
        <v>22</v>
      </c>
      <c r="B10" s="29">
        <f t="shared" ref="B10:H10" si="2">B5-B7</f>
        <v>0</v>
      </c>
      <c r="C10" s="29">
        <f t="shared" si="2"/>
        <v>0</v>
      </c>
      <c r="D10" s="29">
        <f t="shared" si="2"/>
        <v>0</v>
      </c>
      <c r="E10" s="29">
        <f t="shared" si="2"/>
        <v>0</v>
      </c>
      <c r="F10" s="29">
        <f t="shared" si="2"/>
        <v>-1116.2625000000007</v>
      </c>
      <c r="G10" s="29">
        <f t="shared" si="2"/>
        <v>0</v>
      </c>
      <c r="H10" s="8">
        <f t="shared" si="2"/>
        <v>500</v>
      </c>
    </row>
    <row r="11" spans="1:8" x14ac:dyDescent="0.35">
      <c r="A11" s="19" t="s">
        <v>23</v>
      </c>
      <c r="B11" s="30">
        <f t="shared" ref="B11:H11" si="3">IF(B6,B5/B6,"")</f>
        <v>1</v>
      </c>
      <c r="C11" s="30">
        <f t="shared" si="3"/>
        <v>1</v>
      </c>
      <c r="D11" s="30">
        <f t="shared" si="3"/>
        <v>1</v>
      </c>
      <c r="E11" s="30">
        <f t="shared" si="3"/>
        <v>0.97181205891624844</v>
      </c>
      <c r="F11" s="30">
        <f t="shared" si="3"/>
        <v>0.99999990570065922</v>
      </c>
      <c r="G11" s="30">
        <f t="shared" si="3"/>
        <v>1</v>
      </c>
      <c r="H11" s="9">
        <f t="shared" si="3"/>
        <v>1.0220481723337966</v>
      </c>
    </row>
    <row r="12" spans="1:8" x14ac:dyDescent="0.35">
      <c r="A12" s="19" t="s">
        <v>24</v>
      </c>
      <c r="B12" s="30">
        <f t="shared" ref="B12:H12" si="4">IF(B7,B5/B7,"")</f>
        <v>1</v>
      </c>
      <c r="C12" s="30">
        <f t="shared" si="4"/>
        <v>1</v>
      </c>
      <c r="D12" s="30">
        <f t="shared" si="4"/>
        <v>1</v>
      </c>
      <c r="E12" s="30">
        <f t="shared" si="4"/>
        <v>1</v>
      </c>
      <c r="F12" s="30">
        <f t="shared" si="4"/>
        <v>0.95959608116237471</v>
      </c>
      <c r="G12" s="30">
        <f t="shared" si="4"/>
        <v>1</v>
      </c>
      <c r="H12" s="9">
        <f t="shared" si="4"/>
        <v>1.0151515151515151</v>
      </c>
    </row>
    <row r="13" spans="1:8" x14ac:dyDescent="0.35">
      <c r="A13" s="18" t="s">
        <v>25</v>
      </c>
      <c r="B13" s="29">
        <f t="shared" ref="B13:H13" si="5">IF(B5,IF(B6,B14-B6,""),"")</f>
        <v>0</v>
      </c>
      <c r="C13" s="29">
        <f t="shared" si="5"/>
        <v>0</v>
      </c>
      <c r="D13" s="29">
        <f t="shared" si="5"/>
        <v>0</v>
      </c>
      <c r="E13" s="29">
        <f t="shared" si="5"/>
        <v>0</v>
      </c>
      <c r="F13" s="29">
        <f t="shared" si="5"/>
        <v>1395.3326315789491</v>
      </c>
      <c r="G13" s="29">
        <f t="shared" si="5"/>
        <v>0</v>
      </c>
      <c r="H13" s="8">
        <f t="shared" si="5"/>
        <v>0</v>
      </c>
    </row>
    <row r="14" spans="1:8" x14ac:dyDescent="0.35">
      <c r="A14" s="18" t="s">
        <v>26</v>
      </c>
      <c r="B14" s="29">
        <f t="shared" ref="B14:H14" si="6">IF(B5,IF(B6,B4/B11,""),"")</f>
        <v>7933.33</v>
      </c>
      <c r="C14" s="29">
        <f t="shared" si="6"/>
        <v>11946.66</v>
      </c>
      <c r="D14" s="29">
        <f t="shared" si="6"/>
        <v>14489.99</v>
      </c>
      <c r="E14" s="29">
        <f t="shared" si="6"/>
        <v>17383.32</v>
      </c>
      <c r="F14" s="29">
        <f t="shared" si="6"/>
        <v>27906.652631578949</v>
      </c>
      <c r="G14" s="29">
        <f t="shared" si="6"/>
        <v>30169.98</v>
      </c>
      <c r="H14" s="8">
        <f t="shared" si="6"/>
        <v>32777.32</v>
      </c>
    </row>
    <row r="15" spans="1:8" x14ac:dyDescent="0.35">
      <c r="A15" s="18" t="s">
        <v>27</v>
      </c>
      <c r="B15" s="29">
        <f t="shared" ref="B15:H15" si="7">IF(B5,IF(B6,B4-B14,""),"")</f>
        <v>0</v>
      </c>
      <c r="C15" s="29">
        <f t="shared" si="7"/>
        <v>0</v>
      </c>
      <c r="D15" s="29">
        <f t="shared" si="7"/>
        <v>0</v>
      </c>
      <c r="E15" s="29">
        <f t="shared" si="7"/>
        <v>-490</v>
      </c>
      <c r="F15" s="29">
        <f t="shared" si="7"/>
        <v>-2.6315789473301265E-3</v>
      </c>
      <c r="G15" s="29">
        <f t="shared" si="7"/>
        <v>0</v>
      </c>
      <c r="H15" s="8">
        <f t="shared" si="7"/>
        <v>722.68000000000029</v>
      </c>
    </row>
    <row r="16" spans="1:8" ht="18.649999999999999" customHeight="1" x14ac:dyDescent="0.35">
      <c r="A16" s="15" t="s">
        <v>28</v>
      </c>
      <c r="B16" s="31">
        <f t="shared" ref="B16:H16" si="8">(B12+B11)/2</f>
        <v>1</v>
      </c>
      <c r="C16" s="31">
        <f t="shared" si="8"/>
        <v>1</v>
      </c>
      <c r="D16" s="31">
        <f t="shared" si="8"/>
        <v>1</v>
      </c>
      <c r="E16" s="31">
        <f t="shared" si="8"/>
        <v>0.98590602945812422</v>
      </c>
      <c r="F16" s="31">
        <f t="shared" si="8"/>
        <v>0.97979799343151697</v>
      </c>
      <c r="G16" s="31">
        <f t="shared" si="8"/>
        <v>1</v>
      </c>
      <c r="H16" s="10">
        <f t="shared" si="8"/>
        <v>1.0185998437426558</v>
      </c>
    </row>
    <row r="17" spans="1:8" ht="20.5" customHeight="1" x14ac:dyDescent="0.35">
      <c r="A17" s="16" t="s">
        <v>29</v>
      </c>
      <c r="B17" s="11" t="str">
        <f t="shared" ref="B17:H17" si="9">IF(B7,IF(B6,IF(B16&lt;0.65,"BLACK",IF(B16&lt;0.85,"RED",IF(B16&lt;1,"YELLOW","GREEN"))),""),"")</f>
        <v>GREEN</v>
      </c>
      <c r="C17" s="12" t="str">
        <f t="shared" si="9"/>
        <v>GREEN</v>
      </c>
      <c r="D17" s="12" t="str">
        <f t="shared" si="9"/>
        <v>GREEN</v>
      </c>
      <c r="E17" s="12" t="str">
        <f t="shared" si="9"/>
        <v>YELLOW</v>
      </c>
      <c r="F17" s="13" t="str">
        <f t="shared" si="9"/>
        <v>YELLOW</v>
      </c>
      <c r="G17" s="13" t="str">
        <f t="shared" si="9"/>
        <v>GREEN</v>
      </c>
      <c r="H17" s="14" t="str">
        <f t="shared" si="9"/>
        <v>GREEN</v>
      </c>
    </row>
    <row r="18" spans="1:8" ht="96.5" customHeight="1" x14ac:dyDescent="0.35">
      <c r="A18" s="23" t="s">
        <v>30</v>
      </c>
      <c r="B18" s="22"/>
      <c r="C18" s="22"/>
      <c r="D18" s="22"/>
      <c r="E18" s="25" t="s">
        <v>31</v>
      </c>
      <c r="F18" s="24" t="s">
        <v>32</v>
      </c>
      <c r="G18" s="25" t="s">
        <v>34</v>
      </c>
      <c r="H18" s="25" t="s">
        <v>35</v>
      </c>
    </row>
  </sheetData>
  <mergeCells count="2">
    <mergeCell ref="A1:A2"/>
    <mergeCell ref="B1:C1"/>
  </mergeCells>
  <phoneticPr fontId="3" type="noConversion"/>
  <conditionalFormatting sqref="A17">
    <cfRule type="cellIs" dxfId="18" priority="1" stopIfTrue="1" operator="equal">
      <formula>"GREEN"</formula>
    </cfRule>
    <cfRule type="cellIs" dxfId="17" priority="2" stopIfTrue="1" operator="equal">
      <formula>"YELLOW"</formula>
    </cfRule>
    <cfRule type="cellIs" dxfId="16" priority="3" stopIfTrue="1" operator="equal">
      <formula>"RED"</formula>
    </cfRule>
  </conditionalFormatting>
  <conditionalFormatting sqref="B17:H17 J17:P17 R17">
    <cfRule type="cellIs" dxfId="15" priority="4" stopIfTrue="1" operator="equal">
      <formula>"GREEN"</formula>
    </cfRule>
    <cfRule type="cellIs" dxfId="14" priority="5" stopIfTrue="1" operator="equal">
      <formula>"YELLOW"</formula>
    </cfRule>
    <cfRule type="cellIs" dxfId="13" priority="6" stopIfTrue="1" operator="equal">
      <formula>"RED"</formula>
    </cfRule>
  </conditionalFormatting>
  <dataValidations count="1">
    <dataValidation type="decimal" allowBlank="1" showInputMessage="1" showErrorMessage="1" error="Please enter a valid number." sqref="F23 B4:H8" xr:uid="{2C0C4A18-AA81-4C29-8FAA-E3A132E9ACEC}">
      <formula1>-100000000</formula1>
      <formula2>100000000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497E-A7DE-4F22-95E3-5F381E8B8BF1}">
  <dimension ref="V25"/>
  <sheetViews>
    <sheetView zoomScale="70" zoomScaleNormal="70" workbookViewId="0">
      <selection activeCell="Z38" sqref="Z38"/>
    </sheetView>
  </sheetViews>
  <sheetFormatPr defaultRowHeight="14.5" x14ac:dyDescent="0.35"/>
  <sheetData>
    <row r="25" spans="22:22" x14ac:dyDescent="0.35">
      <c r="V25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tabella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Stefano Lambiase</cp:lastModifiedBy>
  <cp:revision/>
  <dcterms:created xsi:type="dcterms:W3CDTF">2015-06-05T18:17:20Z</dcterms:created>
  <dcterms:modified xsi:type="dcterms:W3CDTF">2021-01-21T17:42:05Z</dcterms:modified>
  <cp:category/>
  <cp:contentStatus/>
</cp:coreProperties>
</file>