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s_lambiase7_studenti_unisa_it/Documents/C07_Consegna_Finale/Management/Valutazioni team members/"/>
    </mc:Choice>
  </mc:AlternateContent>
  <xr:revisionPtr revIDLastSave="1054" documentId="11_F25DC773A252ABDACC10483859DA68BA5BDE58F3" xr6:coauthVersionLast="46" xr6:coauthVersionMax="46" xr10:uidLastSave="{81BAE8A4-FAF9-4EE0-97F8-3C520763839E}"/>
  <bookViews>
    <workbookView xWindow="-110" yWindow="-110" windowWidth="38620" windowHeight="21220" tabRatio="512" xr2:uid="{00000000-000D-0000-FFFF-FFFF00000000}"/>
  </bookViews>
  <sheets>
    <sheet name="Legenda" sheetId="1" r:id="rId1"/>
    <sheet name="15-11-2020" sheetId="2" r:id="rId2"/>
    <sheet name="29-11-2020" sheetId="4" r:id="rId3"/>
    <sheet name="13-12-2020" sheetId="5" r:id="rId4"/>
    <sheet name="27-12-2020" sheetId="6" r:id="rId5"/>
    <sheet name="21-01-2021" sheetId="7" r:id="rId6"/>
    <sheet name="Valutazioni finali" sheetId="8" r:id="rId7"/>
    <sheet name="Grafici" sheetId="9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8" l="1"/>
  <c r="I58" i="8"/>
  <c r="I68" i="8"/>
  <c r="I48" i="8"/>
  <c r="D46" i="8"/>
  <c r="I46" i="8"/>
  <c r="I8" i="8"/>
  <c r="E17" i="8"/>
  <c r="D17" i="8"/>
  <c r="I17" i="8"/>
  <c r="G77" i="8"/>
  <c r="F77" i="8"/>
  <c r="I77" i="8"/>
  <c r="I78" i="8"/>
  <c r="B77" i="8"/>
  <c r="C77" i="8"/>
  <c r="D77" i="8"/>
  <c r="E77" i="8"/>
  <c r="I76" i="8"/>
  <c r="I75" i="8"/>
  <c r="I74" i="8"/>
  <c r="I73" i="8"/>
  <c r="H77" i="8"/>
  <c r="H76" i="8"/>
  <c r="G76" i="8"/>
  <c r="F76" i="8"/>
  <c r="E76" i="8"/>
  <c r="D76" i="8"/>
  <c r="C76" i="8"/>
  <c r="H75" i="8"/>
  <c r="G75" i="8"/>
  <c r="F75" i="8"/>
  <c r="E75" i="8"/>
  <c r="D75" i="8"/>
  <c r="C75" i="8"/>
  <c r="H74" i="8"/>
  <c r="G74" i="8"/>
  <c r="F74" i="8"/>
  <c r="E74" i="8"/>
  <c r="D74" i="8"/>
  <c r="C74" i="8"/>
  <c r="H73" i="8"/>
  <c r="G73" i="8"/>
  <c r="F73" i="8"/>
  <c r="E73" i="8"/>
  <c r="D73" i="8"/>
  <c r="C73" i="8"/>
  <c r="B76" i="8"/>
  <c r="B75" i="8"/>
  <c r="B74" i="8"/>
  <c r="B73" i="8"/>
  <c r="D67" i="8"/>
  <c r="E67" i="8"/>
  <c r="I67" i="8"/>
  <c r="I66" i="8"/>
  <c r="I65" i="8"/>
  <c r="I64" i="8"/>
  <c r="I63" i="8"/>
  <c r="H67" i="8"/>
  <c r="G67" i="8"/>
  <c r="F67" i="8"/>
  <c r="C67" i="8"/>
  <c r="H66" i="8"/>
  <c r="G66" i="8"/>
  <c r="F66" i="8"/>
  <c r="E66" i="8"/>
  <c r="D66" i="8"/>
  <c r="C66" i="8"/>
  <c r="H65" i="8"/>
  <c r="G65" i="8"/>
  <c r="F65" i="8"/>
  <c r="E65" i="8"/>
  <c r="D65" i="8"/>
  <c r="C65" i="8"/>
  <c r="H64" i="8"/>
  <c r="G64" i="8"/>
  <c r="F64" i="8"/>
  <c r="E64" i="8"/>
  <c r="D64" i="8"/>
  <c r="C64" i="8"/>
  <c r="H63" i="8"/>
  <c r="G63" i="8"/>
  <c r="F63" i="8"/>
  <c r="E63" i="8"/>
  <c r="D63" i="8"/>
  <c r="C63" i="8"/>
  <c r="B67" i="8"/>
  <c r="B66" i="8"/>
  <c r="B65" i="8"/>
  <c r="B64" i="8"/>
  <c r="B63" i="8"/>
  <c r="B57" i="8"/>
  <c r="G57" i="8"/>
  <c r="H57" i="8"/>
  <c r="I56" i="8"/>
  <c r="I55" i="8"/>
  <c r="I54" i="8"/>
  <c r="I53" i="8"/>
  <c r="F57" i="8"/>
  <c r="E57" i="8"/>
  <c r="D57" i="8"/>
  <c r="C57" i="8"/>
  <c r="I57" i="8"/>
  <c r="H56" i="8"/>
  <c r="G56" i="8"/>
  <c r="F56" i="8"/>
  <c r="E56" i="8"/>
  <c r="D56" i="8"/>
  <c r="C56" i="8"/>
  <c r="H55" i="8"/>
  <c r="G55" i="8"/>
  <c r="F55" i="8"/>
  <c r="E55" i="8"/>
  <c r="D55" i="8"/>
  <c r="C55" i="8"/>
  <c r="H54" i="8"/>
  <c r="G54" i="8"/>
  <c r="F54" i="8"/>
  <c r="E54" i="8"/>
  <c r="D54" i="8"/>
  <c r="C54" i="8"/>
  <c r="H53" i="8"/>
  <c r="G53" i="8"/>
  <c r="F53" i="8"/>
  <c r="E53" i="8"/>
  <c r="D53" i="8"/>
  <c r="C53" i="8"/>
  <c r="B56" i="8"/>
  <c r="B55" i="8"/>
  <c r="B54" i="8"/>
  <c r="B53" i="8"/>
  <c r="H47" i="8"/>
  <c r="G47" i="8"/>
  <c r="F47" i="8"/>
  <c r="E47" i="8"/>
  <c r="D47" i="8"/>
  <c r="C47" i="8"/>
  <c r="H46" i="8"/>
  <c r="G46" i="8"/>
  <c r="F46" i="8"/>
  <c r="E46" i="8"/>
  <c r="C46" i="8"/>
  <c r="H45" i="8"/>
  <c r="G45" i="8"/>
  <c r="F45" i="8"/>
  <c r="E45" i="8"/>
  <c r="D45" i="8"/>
  <c r="C45" i="8"/>
  <c r="H44" i="8"/>
  <c r="G44" i="8"/>
  <c r="F44" i="8"/>
  <c r="E44" i="8"/>
  <c r="D44" i="8"/>
  <c r="C44" i="8"/>
  <c r="H43" i="8"/>
  <c r="G43" i="8"/>
  <c r="F43" i="8"/>
  <c r="E43" i="8"/>
  <c r="D43" i="8"/>
  <c r="C43" i="8"/>
  <c r="B47" i="8"/>
  <c r="B46" i="8"/>
  <c r="B45" i="8"/>
  <c r="B44" i="8"/>
  <c r="B43" i="8"/>
  <c r="I47" i="8"/>
  <c r="I45" i="8"/>
  <c r="I44" i="8"/>
  <c r="I43" i="8"/>
  <c r="D37" i="8"/>
  <c r="I36" i="8"/>
  <c r="I35" i="8"/>
  <c r="I34" i="8"/>
  <c r="B33" i="8"/>
  <c r="C33" i="8"/>
  <c r="D33" i="8"/>
  <c r="E33" i="8"/>
  <c r="F33" i="8"/>
  <c r="G33" i="8"/>
  <c r="H33" i="8"/>
  <c r="I33" i="8"/>
  <c r="H37" i="8"/>
  <c r="G37" i="8"/>
  <c r="F37" i="8"/>
  <c r="E37" i="8"/>
  <c r="I37" i="8"/>
  <c r="I38" i="8"/>
  <c r="C37" i="8"/>
  <c r="H36" i="8"/>
  <c r="G36" i="8"/>
  <c r="F36" i="8"/>
  <c r="E36" i="8"/>
  <c r="D36" i="8"/>
  <c r="C36" i="8"/>
  <c r="H35" i="8"/>
  <c r="G35" i="8"/>
  <c r="F35" i="8"/>
  <c r="E35" i="8"/>
  <c r="D35" i="8"/>
  <c r="C35" i="8"/>
  <c r="H34" i="8"/>
  <c r="G34" i="8"/>
  <c r="F34" i="8"/>
  <c r="E34" i="8"/>
  <c r="D34" i="8"/>
  <c r="C34" i="8"/>
  <c r="B37" i="8"/>
  <c r="B36" i="8"/>
  <c r="B35" i="8"/>
  <c r="B34" i="8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B27" i="8"/>
  <c r="B26" i="8"/>
  <c r="B25" i="8"/>
  <c r="B24" i="8"/>
  <c r="B23" i="8"/>
  <c r="I27" i="8"/>
  <c r="I28" i="8"/>
  <c r="I26" i="8"/>
  <c r="I25" i="8"/>
  <c r="I24" i="8"/>
  <c r="I23" i="8"/>
  <c r="H17" i="8"/>
  <c r="G17" i="8"/>
  <c r="F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B17" i="8"/>
  <c r="B16" i="8"/>
  <c r="B15" i="8"/>
  <c r="B14" i="8"/>
  <c r="H13" i="8"/>
  <c r="G13" i="8"/>
  <c r="F13" i="8"/>
  <c r="E13" i="8"/>
  <c r="D13" i="8"/>
  <c r="C13" i="8"/>
  <c r="B13" i="8"/>
  <c r="I16" i="8"/>
  <c r="I15" i="8"/>
  <c r="I14" i="8"/>
  <c r="I13" i="8"/>
  <c r="I7" i="8"/>
  <c r="I6" i="8"/>
  <c r="I5" i="8"/>
  <c r="I4" i="8"/>
  <c r="I3" i="8"/>
  <c r="J10" i="7"/>
  <c r="J9" i="7"/>
  <c r="J8" i="7"/>
  <c r="J7" i="7"/>
  <c r="J6" i="7"/>
  <c r="J5" i="7"/>
  <c r="J4" i="7"/>
  <c r="J3" i="7"/>
  <c r="J10" i="6"/>
  <c r="J9" i="6"/>
  <c r="J8" i="6"/>
  <c r="J7" i="6"/>
  <c r="J6" i="6"/>
  <c r="J5" i="6"/>
  <c r="J4" i="6"/>
  <c r="J3" i="6"/>
  <c r="J10" i="5"/>
  <c r="J9" i="5"/>
  <c r="J8" i="5"/>
  <c r="J7" i="5"/>
  <c r="J6" i="5"/>
  <c r="J5" i="5"/>
  <c r="J4" i="5"/>
  <c r="J3" i="5"/>
  <c r="J10" i="4"/>
  <c r="J9" i="4"/>
  <c r="J8" i="4"/>
  <c r="J7" i="4"/>
  <c r="J6" i="4"/>
  <c r="J5" i="4"/>
  <c r="J4" i="4"/>
  <c r="J3" i="4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<sst xmlns="http://schemas.openxmlformats.org/spreadsheetml/2006/main" count="254" uniqueCount="84">
  <si>
    <t>matricola</t>
  </si>
  <si>
    <t xml:space="preserve">nome </t>
  </si>
  <si>
    <t>cognome</t>
  </si>
  <si>
    <t>Gianmario</t>
  </si>
  <si>
    <t>Voria</t>
  </si>
  <si>
    <t>Ciro</t>
  </si>
  <si>
    <t>Maiorino</t>
  </si>
  <si>
    <t>Alessio</t>
  </si>
  <si>
    <t>Casolaro</t>
  </si>
  <si>
    <t>Giulio</t>
  </si>
  <si>
    <t>Triggiani</t>
  </si>
  <si>
    <t>Antonio</t>
  </si>
  <si>
    <t>Della Porta</t>
  </si>
  <si>
    <t>Viviana</t>
  </si>
  <si>
    <t>Pentangelo</t>
  </si>
  <si>
    <t>Nicola</t>
  </si>
  <si>
    <t>Pagliara</t>
  </si>
  <si>
    <t>Luca</t>
  </si>
  <si>
    <t>Topo</t>
  </si>
  <si>
    <t>Legenda campi</t>
  </si>
  <si>
    <t>Nome campo</t>
  </si>
  <si>
    <t>Descrizione campo</t>
  </si>
  <si>
    <t>Significato valutazione minima</t>
  </si>
  <si>
    <t>Significato valutazione media</t>
  </si>
  <si>
    <t>Significato valutazione massima</t>
  </si>
  <si>
    <t>Proattività</t>
  </si>
  <si>
    <t>Capacità di anticipare il cambiamento e le problematiche.</t>
  </si>
  <si>
    <t>Si agisce senza la minima capacità di iniziativa</t>
  </si>
  <si>
    <t>Si agisce cercando di evitare problematiche ovvie</t>
  </si>
  <si>
    <t>Si agisce pensando sempre al futuro e di conseguenza</t>
  </si>
  <si>
    <t>Partecipazione</t>
  </si>
  <si>
    <t>Interesse e partecipazione alle attività di gruppo e, più nello specifico, di problem solving.</t>
  </si>
  <si>
    <t>Lo studente non partecipa ad alcuna attività di gruppo</t>
  </si>
  <si>
    <t>Lo studente partecipa alle attività in modo apatico</t>
  </si>
  <si>
    <t>Lo studente partecipa attivamente a tutte le attività</t>
  </si>
  <si>
    <t>Qualità del lavoro</t>
  </si>
  <si>
    <t>Qualità del contenuto degli artefatti prodotti.</t>
  </si>
  <si>
    <t>Lo studente produce artefatti di pessima qualità o non li produce affatto</t>
  </si>
  <si>
    <t>Lo studente produce artefatti di qualità soddisfacente ma spesso non rispetta quanto definito precedentemente</t>
  </si>
  <si>
    <t>Lo studente produce artefatti di ottima qualità e rispetta tutto quello che viene detto e deciso</t>
  </si>
  <si>
    <t>Correttezza formale e grammaticale degli artefatti prodotti.</t>
  </si>
  <si>
    <t>Rispetto di quanto stabilito per la produzione dei documenti.</t>
  </si>
  <si>
    <t>Comportamento</t>
  </si>
  <si>
    <t>Rispetto dei compagni di gruppo.</t>
  </si>
  <si>
    <t>Lo studente si comporta in modo pessimo, mancando di rispetto e causando danni ai suoi compagni</t>
  </si>
  <si>
    <t>Lo studente si comporta in un modo accettabile, senza dare problemi ai colleghi</t>
  </si>
  <si>
    <t>Lo studente è impeccabile e si comporta in modo educato e disponibile verso i suoi compagni.</t>
  </si>
  <si>
    <t>Rispetto dei ruoli.</t>
  </si>
  <si>
    <t>Favorire un ambiente di lavoro sano.</t>
  </si>
  <si>
    <t>Team Work</t>
  </si>
  <si>
    <t>Capacità di lavorare in team.</t>
  </si>
  <si>
    <t>I colleghi di progetto esprimono continue lamentele sullo studente</t>
  </si>
  <si>
    <t>I colleghi di progetto non si lamentano particolamente dello compagno e il PM nota un tentativo da parte sua di lavorare in armonia</t>
  </si>
  <si>
    <t>I colleghi di progetto non esprimono alcuna lamentela sullo studente, anzi, lo elogiano e lui promuove un ambiente di lavoro sano.</t>
  </si>
  <si>
    <t>Capacità di rispettare quanto deciso, nonostante non sia condiviso.</t>
  </si>
  <si>
    <t>Rispetto del Team Contract</t>
  </si>
  <si>
    <t>Rispetto di quanto scritto nel team contract, soprattutto per quanto riguarda le linee guida delle riunioni.</t>
  </si>
  <si>
    <t>Lo studente viola continuamente quanto espresso nel team contract</t>
  </si>
  <si>
    <t>Lo studente viola un numero medio di volte quanto espresso nel team contract</t>
  </si>
  <si>
    <t>Lo studente rispetta sempre il team contract</t>
  </si>
  <si>
    <t>Rispetto delle scadenze</t>
  </si>
  <si>
    <t>Rispettare le scadenze fissate.</t>
  </si>
  <si>
    <t>Lo studente consegna gli artefatti con largo ritardo continuamente</t>
  </si>
  <si>
    <t>Lo studente consegna gli artefatti con largo ritardo un numero medio di volte</t>
  </si>
  <si>
    <t>Lo studente consegna gli artefatti rispettando i tempi previsti</t>
  </si>
  <si>
    <t>Valutazioni</t>
  </si>
  <si>
    <t>Matricola</t>
  </si>
  <si>
    <t>Nome</t>
  </si>
  <si>
    <t>Qualità del Lavoro</t>
  </si>
  <si>
    <t>Voto calcolato</t>
  </si>
  <si>
    <t>Voto Finale</t>
  </si>
  <si>
    <t>Gianmario Voria</t>
  </si>
  <si>
    <t>Nicola Pagliara</t>
  </si>
  <si>
    <t>Ciro Maiorino</t>
  </si>
  <si>
    <t>Giulio Triggiani</t>
  </si>
  <si>
    <t>Antonio Della Porta</t>
  </si>
  <si>
    <t>Luca Topo</t>
  </si>
  <si>
    <t>Viviana Pentangelo</t>
  </si>
  <si>
    <t>Alessio Casolaro</t>
  </si>
  <si>
    <t>Data</t>
  </si>
  <si>
    <t>Rispetto del team contract</t>
  </si>
  <si>
    <t>TOTALE</t>
  </si>
  <si>
    <t>Voto finale</t>
  </si>
  <si>
    <t>Le caselle colorate di rosso sono state escluse dal voto finale dal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</si>
</sst>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62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4" borderId="16" xfId="0" applyFont="1" applyFill="1" applyBorder="1"/>
    <xf numFmtId="0" fontId="0" fillId="0" borderId="16" xfId="0" applyFont="1" applyBorder="1"/>
    <xf numFmtId="14" fontId="0" fillId="0" borderId="0" xfId="0" applyNumberFormat="1"/>
    <xf numFmtId="0" fontId="6" fillId="0" borderId="0" xfId="0" applyFont="1"/>
    <xf numFmtId="14" fontId="7" fillId="5" borderId="19" xfId="0" applyNumberFormat="1" applyFont="1" applyFill="1" applyBorder="1"/>
    <xf numFmtId="0" fontId="7" fillId="5" borderId="19" xfId="0" applyFont="1" applyFill="1" applyBorder="1"/>
    <xf numFmtId="0" fontId="7" fillId="5" borderId="20" xfId="0" applyFont="1" applyFill="1" applyBorder="1"/>
    <xf numFmtId="14" fontId="6" fillId="6" borderId="18" xfId="0" applyNumberFormat="1" applyFont="1" applyFill="1" applyBorder="1"/>
    <xf numFmtId="14" fontId="6" fillId="0" borderId="18" xfId="0" applyNumberFormat="1" applyFont="1" applyBorder="1"/>
    <xf numFmtId="2" fontId="0" fillId="4" borderId="17" xfId="0" applyNumberFormat="1" applyFont="1" applyFill="1" applyBorder="1"/>
    <xf numFmtId="2" fontId="0" fillId="0" borderId="17" xfId="0" applyNumberFormat="1" applyFont="1" applyBorder="1"/>
    <xf numFmtId="2" fontId="1" fillId="0" borderId="21" xfId="0" applyNumberFormat="1" applyFont="1" applyBorder="1"/>
    <xf numFmtId="0" fontId="0" fillId="0" borderId="13" xfId="0" applyBorder="1" applyAlignment="1">
      <alignment horizontal="center" vertical="center" wrapText="1"/>
    </xf>
    <xf numFmtId="14" fontId="6" fillId="0" borderId="0" xfId="0" applyNumberFormat="1" applyFont="1"/>
    <xf numFmtId="14" fontId="7" fillId="5" borderId="18" xfId="0" applyNumberFormat="1" applyFont="1" applyFill="1" applyBorder="1"/>
    <xf numFmtId="0" fontId="8" fillId="7" borderId="1" xfId="1" applyFont="1" applyBorder="1"/>
    <xf numFmtId="2" fontId="0" fillId="8" borderId="17" xfId="0" applyNumberFormat="1" applyFont="1" applyFill="1" applyBorder="1"/>
    <xf numFmtId="0" fontId="1" fillId="2" borderId="0" xfId="0" applyFont="1" applyFill="1"/>
    <xf numFmtId="0" fontId="1" fillId="0" borderId="1" xfId="0" applyFont="1" applyBorder="1"/>
    <xf numFmtId="2" fontId="0" fillId="9" borderId="17" xfId="0" applyNumberFormat="1" applyFont="1" applyFill="1" applyBorder="1"/>
    <xf numFmtId="14" fontId="0" fillId="0" borderId="0" xfId="0" applyNumberFormat="1" applyFont="1"/>
    <xf numFmtId="0" fontId="4" fillId="3" borderId="1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10" borderId="0" xfId="0" applyNumberFormat="1" applyFill="1"/>
  </cellXfs>
  <cellStyles count="2">
    <cellStyle name="Colore 1" xfId="1" builtinId="29"/>
    <cellStyle name="Normale" xfId="0" builtinId="0"/>
  </cellStyles>
  <dxfs count="37"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Gianmario Voria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finali'!$B$3:$B$7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AF4C-9B93-92A42654A16A}"/>
            </c:ext>
          </c:extLst>
        </c:ser>
        <c:ser>
          <c:idx val="1"/>
          <c:order val="1"/>
          <c:tx>
            <c:strRef>
              <c:f>'Valutazioni finali'!$C$2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finali'!$C$3:$C$7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AF4C-9B93-92A42654A16A}"/>
            </c:ext>
          </c:extLst>
        </c:ser>
        <c:ser>
          <c:idx val="2"/>
          <c:order val="2"/>
          <c:tx>
            <c:strRef>
              <c:f>'Valutazioni finali'!$D$2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finali'!$D$3:$D$7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AF4C-9B93-92A42654A16A}"/>
            </c:ext>
          </c:extLst>
        </c:ser>
        <c:ser>
          <c:idx val="3"/>
          <c:order val="3"/>
          <c:tx>
            <c:strRef>
              <c:f>'Valutazioni finali'!$E$2</c:f>
              <c:strCache>
                <c:ptCount val="1"/>
                <c:pt idx="0">
                  <c:v>Comportamento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finali'!$E$3:$E$7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E-AF4C-9B93-92A42654A16A}"/>
            </c:ext>
          </c:extLst>
        </c:ser>
        <c:ser>
          <c:idx val="4"/>
          <c:order val="4"/>
          <c:tx>
            <c:strRef>
              <c:f>'Valutazioni finali'!$F$2</c:f>
              <c:strCache>
                <c:ptCount val="1"/>
                <c:pt idx="0">
                  <c:v>Team 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finali'!$F$3:$F$7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E-AF4C-9B93-92A42654A16A}"/>
            </c:ext>
          </c:extLst>
        </c:ser>
        <c:ser>
          <c:idx val="5"/>
          <c:order val="5"/>
          <c:tx>
            <c:strRef>
              <c:f>'Valutazioni finali'!$G$2</c:f>
              <c:strCache>
                <c:ptCount val="1"/>
                <c:pt idx="0">
                  <c:v>Rispetto del team contract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finali'!$G$3:$G$7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E-AF4C-9B93-92A42654A16A}"/>
            </c:ext>
          </c:extLst>
        </c:ser>
        <c:ser>
          <c:idx val="6"/>
          <c:order val="6"/>
          <c:tx>
            <c:strRef>
              <c:f>'Valutazioni finali'!$H$2</c:f>
              <c:strCache>
                <c:ptCount val="1"/>
                <c:pt idx="0">
                  <c:v>Rispetto delle scadenze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finali'!$H$3:$H$7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BE-AF4C-9B93-92A42654A16A}"/>
            </c:ext>
          </c:extLst>
        </c:ser>
        <c:ser>
          <c:idx val="7"/>
          <c:order val="7"/>
          <c:tx>
            <c:strRef>
              <c:f>'Valutazioni finali'!$I$2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finali'!$I$3:$I$7</c:f>
              <c:numCache>
                <c:formatCode>0.00</c:formatCode>
                <c:ptCount val="5"/>
                <c:pt idx="0">
                  <c:v>9</c:v>
                </c:pt>
                <c:pt idx="1">
                  <c:v>9.5714285714285712</c:v>
                </c:pt>
                <c:pt idx="2">
                  <c:v>9.5714285714285712</c:v>
                </c:pt>
                <c:pt idx="3">
                  <c:v>9.5714285714285712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BE-AF4C-9B93-92A42654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Nicola</a:t>
            </a:r>
            <a:r>
              <a:rPr lang="it-IT" baseline="0"/>
              <a:t> Pagliara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finali'!$A$13:$A$17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finali'!$B$13:$B$17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5-844D-BBA1-2382B261BEF8}"/>
            </c:ext>
          </c:extLst>
        </c:ser>
        <c:ser>
          <c:idx val="1"/>
          <c:order val="1"/>
          <c:tx>
            <c:strRef>
              <c:f>'Valutazioni finali'!$C$12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finali'!$A$13:$A$17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finali'!$C$13:$C$17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5-844D-BBA1-2382B261BEF8}"/>
            </c:ext>
          </c:extLst>
        </c:ser>
        <c:ser>
          <c:idx val="2"/>
          <c:order val="2"/>
          <c:tx>
            <c:strRef>
              <c:f>'Valutazioni finali'!$D$12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finali'!$A$13:$A$17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finali'!$D$13:$D$17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5-844D-BBA1-2382B261BEF8}"/>
            </c:ext>
          </c:extLst>
        </c:ser>
        <c:ser>
          <c:idx val="3"/>
          <c:order val="3"/>
          <c:tx>
            <c:strRef>
              <c:f>'Valutazioni finali'!$E$12</c:f>
              <c:strCache>
                <c:ptCount val="1"/>
                <c:pt idx="0">
                  <c:v>Comportamento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finali'!$A$13:$A$17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finali'!$E$13:$E$17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5-844D-BBA1-2382B261BEF8}"/>
            </c:ext>
          </c:extLst>
        </c:ser>
        <c:ser>
          <c:idx val="4"/>
          <c:order val="4"/>
          <c:tx>
            <c:strRef>
              <c:f>'Valutazioni finali'!$F$12</c:f>
              <c:strCache>
                <c:ptCount val="1"/>
                <c:pt idx="0">
                  <c:v>Team 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finali'!$A$13:$A$17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finali'!$F$13:$F$17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95-844D-BBA1-2382B261BEF8}"/>
            </c:ext>
          </c:extLst>
        </c:ser>
        <c:ser>
          <c:idx val="5"/>
          <c:order val="5"/>
          <c:tx>
            <c:strRef>
              <c:f>'Valutazioni finali'!$G$12</c:f>
              <c:strCache>
                <c:ptCount val="1"/>
                <c:pt idx="0">
                  <c:v>Rispetto del team contract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finali'!$A$13:$A$17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finali'!$G$13:$G$17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95-844D-BBA1-2382B261BEF8}"/>
            </c:ext>
          </c:extLst>
        </c:ser>
        <c:ser>
          <c:idx val="6"/>
          <c:order val="6"/>
          <c:tx>
            <c:strRef>
              <c:f>'Valutazioni finali'!$H$12</c:f>
              <c:strCache>
                <c:ptCount val="1"/>
                <c:pt idx="0">
                  <c:v>Rispetto delle scadenze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finali'!$A$13:$A$17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finali'!$H$13:$H$17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95-844D-BBA1-2382B261BEF8}"/>
            </c:ext>
          </c:extLst>
        </c:ser>
        <c:ser>
          <c:idx val="7"/>
          <c:order val="7"/>
          <c:tx>
            <c:strRef>
              <c:f>'Valutazioni finali'!$I$12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finali'!$A$13:$A$17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finali'!$I$13:$I$17</c:f>
              <c:numCache>
                <c:formatCode>0.00</c:formatCode>
                <c:ptCount val="5"/>
                <c:pt idx="0">
                  <c:v>8.8571428571428577</c:v>
                </c:pt>
                <c:pt idx="1">
                  <c:v>7.8571428571428568</c:v>
                </c:pt>
                <c:pt idx="2">
                  <c:v>7.8571428571428568</c:v>
                </c:pt>
                <c:pt idx="3">
                  <c:v>6.2857142857142856</c:v>
                </c:pt>
                <c:pt idx="4">
                  <c:v>6.1428571428571432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95-844D-BBA1-2382B261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Ciro Maiorino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finali'!$B$23:$B$27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B-AB4A-B5E7-25DE39FFE87F}"/>
            </c:ext>
          </c:extLst>
        </c:ser>
        <c:ser>
          <c:idx val="1"/>
          <c:order val="1"/>
          <c:tx>
            <c:strRef>
              <c:f>'Valutazioni finali'!$C$22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finali'!$C$23:$C$27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B-AB4A-B5E7-25DE39FFE87F}"/>
            </c:ext>
          </c:extLst>
        </c:ser>
        <c:ser>
          <c:idx val="2"/>
          <c:order val="2"/>
          <c:tx>
            <c:strRef>
              <c:f>'Valutazioni finali'!$D$22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finali'!$D$23:$D$27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B-AB4A-B5E7-25DE39FFE87F}"/>
            </c:ext>
          </c:extLst>
        </c:ser>
        <c:ser>
          <c:idx val="3"/>
          <c:order val="3"/>
          <c:tx>
            <c:strRef>
              <c:f>'Valutazioni finali'!$E$22</c:f>
              <c:strCache>
                <c:ptCount val="1"/>
                <c:pt idx="0">
                  <c:v>Comportamento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finali'!$E$23:$E$27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B-AB4A-B5E7-25DE39FFE87F}"/>
            </c:ext>
          </c:extLst>
        </c:ser>
        <c:ser>
          <c:idx val="4"/>
          <c:order val="4"/>
          <c:tx>
            <c:strRef>
              <c:f>'Valutazioni finali'!$F$22</c:f>
              <c:strCache>
                <c:ptCount val="1"/>
                <c:pt idx="0">
                  <c:v>Team 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finali'!$F$23:$F$27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6B-AB4A-B5E7-25DE39FFE87F}"/>
            </c:ext>
          </c:extLst>
        </c:ser>
        <c:ser>
          <c:idx val="5"/>
          <c:order val="5"/>
          <c:tx>
            <c:strRef>
              <c:f>'Valutazioni finali'!$G$22</c:f>
              <c:strCache>
                <c:ptCount val="1"/>
                <c:pt idx="0">
                  <c:v>Rispetto del team contract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finali'!$G$23:$G$27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6B-AB4A-B5E7-25DE39FFE87F}"/>
            </c:ext>
          </c:extLst>
        </c:ser>
        <c:ser>
          <c:idx val="6"/>
          <c:order val="6"/>
          <c:tx>
            <c:strRef>
              <c:f>'Valutazioni finali'!$H$22</c:f>
              <c:strCache>
                <c:ptCount val="1"/>
                <c:pt idx="0">
                  <c:v>Rispetto delle scadenze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finali'!$H$23:$H$27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6B-AB4A-B5E7-25DE39FFE87F}"/>
            </c:ext>
          </c:extLst>
        </c:ser>
        <c:ser>
          <c:idx val="7"/>
          <c:order val="7"/>
          <c:tx>
            <c:strRef>
              <c:f>'Valutazioni finali'!$I$22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finali'!$A$23:$A$27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finali'!$I$23:$I$27</c:f>
              <c:numCache>
                <c:formatCode>0.00</c:formatCode>
                <c:ptCount val="5"/>
                <c:pt idx="0">
                  <c:v>8.8571428571428577</c:v>
                </c:pt>
                <c:pt idx="1">
                  <c:v>8.8571428571428577</c:v>
                </c:pt>
                <c:pt idx="2">
                  <c:v>8.8571428571428577</c:v>
                </c:pt>
                <c:pt idx="3">
                  <c:v>8.4285714285714288</c:v>
                </c:pt>
                <c:pt idx="4">
                  <c:v>8.8571428571428577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6B-AB4A-B5E7-25DE39FF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Giulio Triggiani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finali'!$B$33:$B$37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9-CB4E-AA27-B85BC470864B}"/>
            </c:ext>
          </c:extLst>
        </c:ser>
        <c:ser>
          <c:idx val="1"/>
          <c:order val="1"/>
          <c:tx>
            <c:strRef>
              <c:f>'Valutazioni finali'!$C$32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finali'!$C$33:$C$37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9-CB4E-AA27-B85BC470864B}"/>
            </c:ext>
          </c:extLst>
        </c:ser>
        <c:ser>
          <c:idx val="2"/>
          <c:order val="2"/>
          <c:tx>
            <c:strRef>
              <c:f>'Valutazioni finali'!$D$32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finali'!$D$33:$D$37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9-CB4E-AA27-B85BC470864B}"/>
            </c:ext>
          </c:extLst>
        </c:ser>
        <c:ser>
          <c:idx val="3"/>
          <c:order val="3"/>
          <c:tx>
            <c:strRef>
              <c:f>'Valutazioni finali'!$E$32</c:f>
              <c:strCache>
                <c:ptCount val="1"/>
                <c:pt idx="0">
                  <c:v>Comportamento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finali'!$E$33:$E$37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9-CB4E-AA27-B85BC470864B}"/>
            </c:ext>
          </c:extLst>
        </c:ser>
        <c:ser>
          <c:idx val="4"/>
          <c:order val="4"/>
          <c:tx>
            <c:strRef>
              <c:f>'Valutazioni finali'!$F$32</c:f>
              <c:strCache>
                <c:ptCount val="1"/>
                <c:pt idx="0">
                  <c:v>Team 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finali'!$F$33:$F$37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9-CB4E-AA27-B85BC470864B}"/>
            </c:ext>
          </c:extLst>
        </c:ser>
        <c:ser>
          <c:idx val="5"/>
          <c:order val="5"/>
          <c:tx>
            <c:strRef>
              <c:f>'Valutazioni finali'!$G$32</c:f>
              <c:strCache>
                <c:ptCount val="1"/>
                <c:pt idx="0">
                  <c:v>Rispetto del team contract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finali'!$G$33:$G$37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9-CB4E-AA27-B85BC470864B}"/>
            </c:ext>
          </c:extLst>
        </c:ser>
        <c:ser>
          <c:idx val="6"/>
          <c:order val="6"/>
          <c:tx>
            <c:strRef>
              <c:f>'Valutazioni finali'!$H$32</c:f>
              <c:strCache>
                <c:ptCount val="1"/>
                <c:pt idx="0">
                  <c:v>Rispetto delle scadenze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finali'!$H$33:$H$37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9-CB4E-AA27-B85BC470864B}"/>
            </c:ext>
          </c:extLst>
        </c:ser>
        <c:ser>
          <c:idx val="7"/>
          <c:order val="7"/>
          <c:tx>
            <c:strRef>
              <c:f>'Valutazioni finali'!$I$32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finali'!$A$33:$A$37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finali'!$I$33:$I$37</c:f>
              <c:numCache>
                <c:formatCode>0.00</c:formatCode>
                <c:ptCount val="5"/>
                <c:pt idx="0">
                  <c:v>8.8571428571428577</c:v>
                </c:pt>
                <c:pt idx="1">
                  <c:v>8.8571428571428577</c:v>
                </c:pt>
                <c:pt idx="2">
                  <c:v>9</c:v>
                </c:pt>
                <c:pt idx="3">
                  <c:v>8.4285714285714288</c:v>
                </c:pt>
                <c:pt idx="4">
                  <c:v>8.8571428571428577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29-CB4E-AA27-B85BC470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Antonio Della Porta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finali'!$B$42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finali'!$B$43:$B$47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0-1E4A-89FA-5678E1B8BC3B}"/>
            </c:ext>
          </c:extLst>
        </c:ser>
        <c:ser>
          <c:idx val="1"/>
          <c:order val="1"/>
          <c:tx>
            <c:strRef>
              <c:f>'Valutazioni finali'!$C$42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finali'!$C$43:$C$47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0-1E4A-89FA-5678E1B8BC3B}"/>
            </c:ext>
          </c:extLst>
        </c:ser>
        <c:ser>
          <c:idx val="2"/>
          <c:order val="2"/>
          <c:tx>
            <c:strRef>
              <c:f>'Valutazioni finali'!$D$42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finali'!$D$43:$D$47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0-1E4A-89FA-5678E1B8BC3B}"/>
            </c:ext>
          </c:extLst>
        </c:ser>
        <c:ser>
          <c:idx val="3"/>
          <c:order val="3"/>
          <c:tx>
            <c:strRef>
              <c:f>'Valutazioni finali'!$E$42</c:f>
              <c:strCache>
                <c:ptCount val="1"/>
                <c:pt idx="0">
                  <c:v>Comportamento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finali'!$E$43:$E$47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0-1E4A-89FA-5678E1B8BC3B}"/>
            </c:ext>
          </c:extLst>
        </c:ser>
        <c:ser>
          <c:idx val="4"/>
          <c:order val="4"/>
          <c:tx>
            <c:strRef>
              <c:f>'Valutazioni finali'!$F$42</c:f>
              <c:strCache>
                <c:ptCount val="1"/>
                <c:pt idx="0">
                  <c:v>Team 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finali'!$F$43:$F$47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0-1E4A-89FA-5678E1B8BC3B}"/>
            </c:ext>
          </c:extLst>
        </c:ser>
        <c:ser>
          <c:idx val="5"/>
          <c:order val="5"/>
          <c:tx>
            <c:strRef>
              <c:f>'Valutazioni finali'!$G$42</c:f>
              <c:strCache>
                <c:ptCount val="1"/>
                <c:pt idx="0">
                  <c:v>Rispetto del team contract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finali'!$G$43:$G$47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0-1E4A-89FA-5678E1B8BC3B}"/>
            </c:ext>
          </c:extLst>
        </c:ser>
        <c:ser>
          <c:idx val="6"/>
          <c:order val="6"/>
          <c:tx>
            <c:strRef>
              <c:f>'Valutazioni finali'!$H$42</c:f>
              <c:strCache>
                <c:ptCount val="1"/>
                <c:pt idx="0">
                  <c:v>Rispetto delle scadenze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finali'!$H$43:$H$47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0-1E4A-89FA-5678E1B8BC3B}"/>
            </c:ext>
          </c:extLst>
        </c:ser>
        <c:ser>
          <c:idx val="7"/>
          <c:order val="7"/>
          <c:tx>
            <c:strRef>
              <c:f>'Valutazioni finali'!$I$42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finali'!$A$43:$A$47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finali'!$I$43:$I$47</c:f>
              <c:numCache>
                <c:formatCode>0.00</c:formatCode>
                <c:ptCount val="5"/>
                <c:pt idx="0">
                  <c:v>8.5714285714285712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9.7142857142857135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D0-1E4A-89FA-5678E1B8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Viviana Pentangelo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finali'!$B$62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finali'!$B$63:$B$67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D-7E47-80F9-AE706B786206}"/>
            </c:ext>
          </c:extLst>
        </c:ser>
        <c:ser>
          <c:idx val="1"/>
          <c:order val="1"/>
          <c:tx>
            <c:strRef>
              <c:f>'Valutazioni finali'!$C$62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finali'!$C$63:$C$67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D-7E47-80F9-AE706B786206}"/>
            </c:ext>
          </c:extLst>
        </c:ser>
        <c:ser>
          <c:idx val="2"/>
          <c:order val="2"/>
          <c:tx>
            <c:strRef>
              <c:f>'Valutazioni finali'!$D$62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finali'!$D$63:$D$67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D-7E47-80F9-AE706B786206}"/>
            </c:ext>
          </c:extLst>
        </c:ser>
        <c:ser>
          <c:idx val="3"/>
          <c:order val="3"/>
          <c:tx>
            <c:strRef>
              <c:f>'Valutazioni finali'!$E$62</c:f>
              <c:strCache>
                <c:ptCount val="1"/>
                <c:pt idx="0">
                  <c:v>Comportamento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finali'!$E$63:$E$67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D-7E47-80F9-AE706B786206}"/>
            </c:ext>
          </c:extLst>
        </c:ser>
        <c:ser>
          <c:idx val="4"/>
          <c:order val="4"/>
          <c:tx>
            <c:strRef>
              <c:f>'Valutazioni finali'!$F$62</c:f>
              <c:strCache>
                <c:ptCount val="1"/>
                <c:pt idx="0">
                  <c:v>Team 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finali'!$F$63:$F$67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D-7E47-80F9-AE706B786206}"/>
            </c:ext>
          </c:extLst>
        </c:ser>
        <c:ser>
          <c:idx val="5"/>
          <c:order val="5"/>
          <c:tx>
            <c:strRef>
              <c:f>'Valutazioni finali'!$G$62</c:f>
              <c:strCache>
                <c:ptCount val="1"/>
                <c:pt idx="0">
                  <c:v>Rispetto del team contract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finali'!$G$63:$G$67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D-7E47-80F9-AE706B786206}"/>
            </c:ext>
          </c:extLst>
        </c:ser>
        <c:ser>
          <c:idx val="6"/>
          <c:order val="6"/>
          <c:tx>
            <c:strRef>
              <c:f>'Valutazioni finali'!$H$62</c:f>
              <c:strCache>
                <c:ptCount val="1"/>
                <c:pt idx="0">
                  <c:v>Rispetto delle scadenze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finali'!$H$63:$H$67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D-7E47-80F9-AE706B786206}"/>
            </c:ext>
          </c:extLst>
        </c:ser>
        <c:ser>
          <c:idx val="7"/>
          <c:order val="7"/>
          <c:tx>
            <c:strRef>
              <c:f>'Valutazioni finali'!$I$62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finali'!$A$63:$A$67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finali'!$I$63:$I$67</c:f>
              <c:numCache>
                <c:formatCode>0.00</c:formatCode>
                <c:ptCount val="5"/>
                <c:pt idx="0">
                  <c:v>8.8571428571428577</c:v>
                </c:pt>
                <c:pt idx="1">
                  <c:v>9</c:v>
                </c:pt>
                <c:pt idx="2">
                  <c:v>9.7142857142857135</c:v>
                </c:pt>
                <c:pt idx="3">
                  <c:v>9.7142857142857135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9D-7E47-80F9-AE706B78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Alessio Casolaro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finali'!$B$72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finali'!$A$73:$A$77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finali'!$B$73:$B$77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9-F64A-9F64-489946309F2D}"/>
            </c:ext>
          </c:extLst>
        </c:ser>
        <c:ser>
          <c:idx val="1"/>
          <c:order val="1"/>
          <c:tx>
            <c:strRef>
              <c:f>'Valutazioni finali'!$C$72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finali'!$A$73:$A$77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finali'!$C$73:$C$77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9-F64A-9F64-489946309F2D}"/>
            </c:ext>
          </c:extLst>
        </c:ser>
        <c:ser>
          <c:idx val="2"/>
          <c:order val="2"/>
          <c:tx>
            <c:strRef>
              <c:f>'Valutazioni finali'!$D$72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finali'!$A$73:$A$77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finali'!$D$73:$D$77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9-F64A-9F64-489946309F2D}"/>
            </c:ext>
          </c:extLst>
        </c:ser>
        <c:ser>
          <c:idx val="3"/>
          <c:order val="3"/>
          <c:tx>
            <c:strRef>
              <c:f>'Valutazioni finali'!$E$72</c:f>
              <c:strCache>
                <c:ptCount val="1"/>
                <c:pt idx="0">
                  <c:v>Comportamento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finali'!$A$73:$A$77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finali'!$E$73:$E$77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9-F64A-9F64-489946309F2D}"/>
            </c:ext>
          </c:extLst>
        </c:ser>
        <c:ser>
          <c:idx val="4"/>
          <c:order val="4"/>
          <c:tx>
            <c:strRef>
              <c:f>'Valutazioni finali'!$F$72</c:f>
              <c:strCache>
                <c:ptCount val="1"/>
                <c:pt idx="0">
                  <c:v>Team 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finali'!$A$73:$A$77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finali'!$F$73:$F$77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9-F64A-9F64-489946309F2D}"/>
            </c:ext>
          </c:extLst>
        </c:ser>
        <c:ser>
          <c:idx val="5"/>
          <c:order val="5"/>
          <c:tx>
            <c:strRef>
              <c:f>'Valutazioni finali'!$G$72</c:f>
              <c:strCache>
                <c:ptCount val="1"/>
                <c:pt idx="0">
                  <c:v>Rispetto del team contract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finali'!$A$73:$A$77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finali'!$G$73:$G$77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29-F64A-9F64-489946309F2D}"/>
            </c:ext>
          </c:extLst>
        </c:ser>
        <c:ser>
          <c:idx val="6"/>
          <c:order val="6"/>
          <c:tx>
            <c:strRef>
              <c:f>'Valutazioni finali'!$H$72</c:f>
              <c:strCache>
                <c:ptCount val="1"/>
                <c:pt idx="0">
                  <c:v>Rispetto delle scadenze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finali'!$A$73:$A$77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finali'!$H$73:$H$77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29-F64A-9F64-489946309F2D}"/>
            </c:ext>
          </c:extLst>
        </c:ser>
        <c:ser>
          <c:idx val="7"/>
          <c:order val="7"/>
          <c:tx>
            <c:strRef>
              <c:f>'Valutazioni finali'!$I$72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finali'!$A$73:$A$77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finali'!$I$73:$I$77</c:f>
              <c:numCache>
                <c:formatCode>0.00</c:formatCode>
                <c:ptCount val="5"/>
                <c:pt idx="0">
                  <c:v>8.7142857142857135</c:v>
                </c:pt>
                <c:pt idx="1">
                  <c:v>8.8571428571428577</c:v>
                </c:pt>
                <c:pt idx="2">
                  <c:v>9</c:v>
                </c:pt>
                <c:pt idx="3">
                  <c:v>9</c:v>
                </c:pt>
                <c:pt idx="4">
                  <c:v>9.5714285714285712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29-F64A-9F64-48994630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Luca Topo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finali'!$B$52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finali'!$B$53:$B$57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D-7E47-80F9-AE706B786206}"/>
            </c:ext>
          </c:extLst>
        </c:ser>
        <c:ser>
          <c:idx val="1"/>
          <c:order val="1"/>
          <c:tx>
            <c:strRef>
              <c:f>'Valutazioni finali'!$C$52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finali'!$C$53:$C$57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D-7E47-80F9-AE706B786206}"/>
            </c:ext>
          </c:extLst>
        </c:ser>
        <c:ser>
          <c:idx val="2"/>
          <c:order val="2"/>
          <c:tx>
            <c:strRef>
              <c:f>'Valutazioni finali'!$D$52</c:f>
              <c:strCache>
                <c:ptCount val="1"/>
                <c:pt idx="0">
                  <c:v>Qualità del 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finali'!$D$53:$D$57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D-7E47-80F9-AE706B786206}"/>
            </c:ext>
          </c:extLst>
        </c:ser>
        <c:ser>
          <c:idx val="3"/>
          <c:order val="3"/>
          <c:tx>
            <c:strRef>
              <c:f>'Valutazioni finali'!$E$52</c:f>
              <c:strCache>
                <c:ptCount val="1"/>
                <c:pt idx="0">
                  <c:v>Comportamento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finali'!$E$53:$E$57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D-7E47-80F9-AE706B786206}"/>
            </c:ext>
          </c:extLst>
        </c:ser>
        <c:ser>
          <c:idx val="4"/>
          <c:order val="4"/>
          <c:tx>
            <c:strRef>
              <c:f>'Valutazioni finali'!$F$52</c:f>
              <c:strCache>
                <c:ptCount val="1"/>
                <c:pt idx="0">
                  <c:v>Team 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finali'!$F$53:$F$57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D-7E47-80F9-AE706B786206}"/>
            </c:ext>
          </c:extLst>
        </c:ser>
        <c:ser>
          <c:idx val="5"/>
          <c:order val="5"/>
          <c:tx>
            <c:strRef>
              <c:f>'Valutazioni finali'!$G$52</c:f>
              <c:strCache>
                <c:ptCount val="1"/>
                <c:pt idx="0">
                  <c:v>Rispetto del team contract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finali'!$G$53:$G$57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D-7E47-80F9-AE706B786206}"/>
            </c:ext>
          </c:extLst>
        </c:ser>
        <c:ser>
          <c:idx val="6"/>
          <c:order val="6"/>
          <c:tx>
            <c:strRef>
              <c:f>'Valutazioni finali'!$H$52</c:f>
              <c:strCache>
                <c:ptCount val="1"/>
                <c:pt idx="0">
                  <c:v>Rispetto delle scadenze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finali'!$H$53:$H$57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D-7E47-80F9-AE706B786206}"/>
            </c:ext>
          </c:extLst>
        </c:ser>
        <c:ser>
          <c:idx val="7"/>
          <c:order val="7"/>
          <c:tx>
            <c:strRef>
              <c:f>'Valutazioni finali'!$I$52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'Valutazioni finali'!$A$53:$A$57</c:f>
              <c:numCache>
                <c:formatCode>m/d/yyyy</c:formatCode>
                <c:ptCount val="5"/>
                <c:pt idx="0">
                  <c:v>44150</c:v>
                </c:pt>
                <c:pt idx="1">
                  <c:v>44164</c:v>
                </c:pt>
                <c:pt idx="2">
                  <c:v>44178</c:v>
                </c:pt>
                <c:pt idx="3">
                  <c:v>44192</c:v>
                </c:pt>
                <c:pt idx="4">
                  <c:v>44217</c:v>
                </c:pt>
              </c:numCache>
            </c:numRef>
          </c:cat>
          <c:val>
            <c:numRef>
              <c:f>'Valutazioni finali'!$I$53:$I$57</c:f>
              <c:numCache>
                <c:formatCode>0.00</c:formatCode>
                <c:ptCount val="5"/>
                <c:pt idx="0">
                  <c:v>8</c:v>
                </c:pt>
                <c:pt idx="1">
                  <c:v>8.8571428571428577</c:v>
                </c:pt>
                <c:pt idx="2">
                  <c:v>7.5714285714285712</c:v>
                </c:pt>
                <c:pt idx="3">
                  <c:v>9.1428571428571423</c:v>
                </c:pt>
                <c:pt idx="4">
                  <c:v>7.1428571428571432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9D-7E47-80F9-AE706B78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114300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3F1FE6-D421-1D4F-A4D2-C73BD967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12</xdr:col>
      <xdr:colOff>114300</xdr:colOff>
      <xdr:row>47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8A292D-29C9-DA4A-8E7C-E778645F1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12</xdr:col>
      <xdr:colOff>114300</xdr:colOff>
      <xdr:row>71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DFEA0F3-61C6-E540-BC26-A7D5671A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114300</xdr:colOff>
      <xdr:row>95</xdr:row>
      <xdr:rowOff>139700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4760DCB-33F3-3A4D-93D0-767A0056F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12</xdr:col>
      <xdr:colOff>114300</xdr:colOff>
      <xdr:row>119</xdr:row>
      <xdr:rowOff>139700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137B5BB-2EBD-754C-91A6-F5D39C05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12</xdr:col>
      <xdr:colOff>114300</xdr:colOff>
      <xdr:row>143</xdr:row>
      <xdr:rowOff>139700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84D3F1C-D1EB-3E48-9DD7-ABF720845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12</xdr:col>
      <xdr:colOff>114300</xdr:colOff>
      <xdr:row>167</xdr:row>
      <xdr:rowOff>139700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EC40F09-C51C-454D-8138-750AA25BF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114300</xdr:colOff>
      <xdr:row>191</xdr:row>
      <xdr:rowOff>139700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F775E20-1364-F742-8DAA-400FB79CA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72943-01D8-4F1D-BE4B-E964FBB203C8}" name="Table223452" displayName="Table223452" ref="A2:K10" totalsRowShown="0" headerRowDxfId="36">
  <autoFilter ref="A2:K10" xr:uid="{8DC22752-3EC3-4188-AFEB-19590155F539}"/>
  <tableColumns count="11">
    <tableColumn id="11" xr3:uid="{6CA7BA21-D1B8-419F-B5FE-78719C2623E8}" name="Matricola" dataDxfId="35"/>
    <tableColumn id="1" xr3:uid="{EEFF3704-D237-4874-9E0C-B024009A82CD}" name="Nome" dataDxfId="34"/>
    <tableColumn id="2" xr3:uid="{2F505ADA-C2EE-469D-B21A-03B1E37DE1F8}" name="Proattività"/>
    <tableColumn id="3" xr3:uid="{00F441AD-9C00-4CFC-857B-CE9A575896AA}" name="Partecipazione"/>
    <tableColumn id="4" xr3:uid="{71AB826A-DC0A-4AA2-B2E9-8DD7C27243D9}" name="Qualità del Lavoro"/>
    <tableColumn id="5" xr3:uid="{35D0ACF1-EFC0-4F4A-A28F-46B1D2D6F050}" name="Comportamento"/>
    <tableColumn id="6" xr3:uid="{FF2699D0-BEA8-46AE-9E3C-4DA0639C5517}" name="Team Work"/>
    <tableColumn id="7" xr3:uid="{642131E2-8971-4F41-8674-ECFBA4277FA2}" name="Rispetto del Team Contract"/>
    <tableColumn id="8" xr3:uid="{EF75DFEB-7CC3-46F5-9FC9-453C0D6E1A09}" name="Rispetto delle scadenze"/>
    <tableColumn id="9" xr3:uid="{08FDD8B5-5C6C-4AFF-BA4C-688B72E1A08A}" name="Voto calcolato" dataDxfId="33">
      <calculatedColumnFormula xml:space="preserve"> SUM(C3, D3, E3, F3, G3, H3, I3) / 7</calculatedColumnFormula>
    </tableColumn>
    <tableColumn id="10" xr3:uid="{144216FF-581A-440B-A323-D84C81CD45E7}" name="Voto Finale" dataDxfId="3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B0683E-3F56-4111-A22B-539BB16D1DED}" name="Table2234524" displayName="Table2234524" ref="A2:K10" totalsRowShown="0" headerRowDxfId="31">
  <autoFilter ref="A2:K10" xr:uid="{D6E55EE2-E418-4181-91CF-A4ED487156D3}"/>
  <tableColumns count="11">
    <tableColumn id="11" xr3:uid="{B7BAC4F8-7197-459F-A858-D205E7E4CE8E}" name="Matricola" dataDxfId="30"/>
    <tableColumn id="1" xr3:uid="{80CE5463-05A1-4034-A4DA-BF302ABDE33A}" name="Nome" dataDxfId="29"/>
    <tableColumn id="2" xr3:uid="{75D5DAB4-9A7B-4308-B89C-B63BBE0A5A7E}" name="Proattività"/>
    <tableColumn id="3" xr3:uid="{02D623F6-2E08-4CAD-9BBE-00E867088135}" name="Partecipazione"/>
    <tableColumn id="4" xr3:uid="{5585F8BA-46BD-44C9-A017-CE342DFCBB3A}" name="Qualità del Lavoro"/>
    <tableColumn id="5" xr3:uid="{D5E9BB4B-71BE-4845-A8A8-D60841F9CDF3}" name="Comportamento"/>
    <tableColumn id="6" xr3:uid="{B7B7986A-8EFC-4509-9D1F-F445996FAAA8}" name="Team Work"/>
    <tableColumn id="7" xr3:uid="{3C277066-38F2-4401-AAC4-5CD26EABCF16}" name="Rispetto del Team Contract"/>
    <tableColumn id="8" xr3:uid="{968EC100-AA35-4FCF-B5E7-85C243578B1B}" name="Rispetto delle scadenze"/>
    <tableColumn id="9" xr3:uid="{23F1EF01-10D7-4731-BB4B-DD1D624563B0}" name="Voto calcolato" dataDxfId="28">
      <calculatedColumnFormula xml:space="preserve"> SUM(C3, D3, E3, F3, G3, H3, I3) / 7</calculatedColumnFormula>
    </tableColumn>
    <tableColumn id="10" xr3:uid="{80A1189C-B399-4E80-BA8A-DF05CB288217}" name="Voto Finale" dataDxfId="2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D775A-1F0C-458C-8E83-B8D211CCA261}" name="Table22345243" displayName="Table22345243" ref="A2:K10" totalsRowShown="0" headerRowDxfId="26">
  <autoFilter ref="A2:K10" xr:uid="{179254EE-397B-4B78-A016-4ECA894D5979}"/>
  <tableColumns count="11">
    <tableColumn id="11" xr3:uid="{7AFA9D34-AE8E-4F54-BEC7-D4B4A78B2422}" name="Matricola" dataDxfId="25"/>
    <tableColumn id="1" xr3:uid="{C1F49CE9-4403-4CC5-8E1C-9E9FBC0AFC71}" name="Nome" dataDxfId="24"/>
    <tableColumn id="2" xr3:uid="{1555D0E4-8A4F-4E60-A5E6-A7E9FB7B8761}" name="Proattività"/>
    <tableColumn id="3" xr3:uid="{DD32BD0C-814E-40CB-9A73-9964B2222633}" name="Partecipazione"/>
    <tableColumn id="4" xr3:uid="{88DE82B3-F842-4ACF-848A-4C2F26E63221}" name="Qualità del Lavoro"/>
    <tableColumn id="5" xr3:uid="{774BBFD3-E34A-4B77-87A8-0F736D8AA545}" name="Comportamento"/>
    <tableColumn id="6" xr3:uid="{89B66925-2501-439A-8E45-5B293DE7FC0F}" name="Team Work"/>
    <tableColumn id="7" xr3:uid="{0ADC6BAB-A088-470B-A24C-6B14670237EB}" name="Rispetto del Team Contract"/>
    <tableColumn id="8" xr3:uid="{81D5A968-DDEB-4BEB-B4A9-48D5570EDEFA}" name="Rispetto delle scadenze"/>
    <tableColumn id="9" xr3:uid="{45D4CAFE-AABC-42A8-A956-8F140127F158}" name="Voto calcolato" dataDxfId="23">
      <calculatedColumnFormula xml:space="preserve"> SUM(C3, D3, E3, F3, G3, H3, I3) / 7</calculatedColumnFormula>
    </tableColumn>
    <tableColumn id="10" xr3:uid="{19B7DE45-4019-430F-A427-41CFED9F9847}" name="Voto Finale" dataDxfId="2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534987-267C-4D2D-973B-3E0EACBD6234}" name="Table223452435" displayName="Table223452435" ref="A2:K10" totalsRowShown="0" headerRowDxfId="21">
  <autoFilter ref="A2:K10" xr:uid="{C07A3212-FA4C-4470-A36D-B85212486F18}"/>
  <tableColumns count="11">
    <tableColumn id="11" xr3:uid="{231DF685-EB8A-4B54-B143-063E1958D1C5}" name="Matricola" dataDxfId="20"/>
    <tableColumn id="1" xr3:uid="{12383172-A88E-4B30-9D7E-05396DEA95B3}" name="Nome" dataDxfId="19"/>
    <tableColumn id="2" xr3:uid="{F3D58EAF-CECC-4ABF-BEC2-3D7D142667E7}" name="Proattività"/>
    <tableColumn id="3" xr3:uid="{D69139D2-B524-46B3-AD26-63E48A5DDF76}" name="Partecipazione"/>
    <tableColumn id="4" xr3:uid="{F497AFF4-3B3A-4ED4-BFB0-92D23156C46E}" name="Qualità del Lavoro"/>
    <tableColumn id="5" xr3:uid="{5E0B6FBF-69B3-4CC2-9D5B-ECDBC496AC40}" name="Comportamento"/>
    <tableColumn id="6" xr3:uid="{BE303738-DFEE-451E-9D05-9CF5AD312125}" name="Team Work"/>
    <tableColumn id="7" xr3:uid="{DAB6AFC1-E843-4C3D-B614-3C46300E8AF3}" name="Rispetto del Team Contract"/>
    <tableColumn id="8" xr3:uid="{5E832BDC-811B-4DA4-99EE-9281AB8AEDCB}" name="Rispetto delle scadenze"/>
    <tableColumn id="9" xr3:uid="{EAA448B0-417B-4D6D-8D1F-554518D9F51C}" name="Voto calcolato" dataDxfId="18">
      <calculatedColumnFormula xml:space="preserve"> SUM(C3, D3, E3, F3, G3, H3, I3) / 7</calculatedColumnFormula>
    </tableColumn>
    <tableColumn id="10" xr3:uid="{6BE32C1E-BAEC-4B10-A259-ECD1288C2113}" name="Voto Finale" dataDxfId="1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425E2C-F58C-46E2-B788-DEA290CCE5DF}" name="Table2234524356" displayName="Table2234524356" ref="A2:K10" totalsRowShown="0" headerRowDxfId="16">
  <autoFilter ref="A2:K10" xr:uid="{7ACE2D91-0F10-4229-838F-53323ECE4ED3}"/>
  <tableColumns count="11">
    <tableColumn id="11" xr3:uid="{1DB1C7AB-429F-4AF8-9E86-5BB3B668117A}" name="Matricola" dataDxfId="15"/>
    <tableColumn id="1" xr3:uid="{876EC28E-CC09-4FAC-85AF-F70213F2F350}" name="Nome" dataDxfId="14"/>
    <tableColumn id="2" xr3:uid="{93BC379F-8870-4CCD-9BB9-142D819D1698}" name="Proattività"/>
    <tableColumn id="3" xr3:uid="{5A4A63DB-9581-45DD-920F-43C2A31AEBBA}" name="Partecipazione"/>
    <tableColumn id="4" xr3:uid="{B0A4E0AC-0D88-4945-AFB7-AB4AA5D87A71}" name="Qualità del Lavoro"/>
    <tableColumn id="5" xr3:uid="{7CE28649-279E-43DD-BA19-03913A42125B}" name="Comportamento"/>
    <tableColumn id="6" xr3:uid="{E052CC3F-C9F9-421E-8280-9BACBA91EAA9}" name="Team Work"/>
    <tableColumn id="7" xr3:uid="{61F59F80-84EF-42DD-9848-D6002249CE79}" name="Rispetto del Team Contract"/>
    <tableColumn id="8" xr3:uid="{FCA0940A-3D56-41BE-A225-97987CC5D915}" name="Rispetto delle scadenze"/>
    <tableColumn id="9" xr3:uid="{C09FE854-0DCD-407C-8112-7910C1653D88}" name="Voto calcolato" dataDxfId="13">
      <calculatedColumnFormula xml:space="preserve"> SUM(C3, D3, E3, F3, G3, H3, I3) / 7</calculatedColumnFormula>
    </tableColumn>
    <tableColumn id="10" xr3:uid="{CFD497B5-DD17-46A2-A9CA-07750DB2A2D9}" name="Voto Finale" dataDxfId="1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82BE7-A408-D144-A1FF-9EF6353C22D3}" name="Tabella68" displayName="Tabella68" ref="A2:I8" totalsRowCount="1">
  <autoFilter ref="A2:I7" xr:uid="{E0C560D8-06DD-E043-8D59-FEF48584D359}"/>
  <tableColumns count="9">
    <tableColumn id="1" xr3:uid="{82F26A05-7812-994D-A732-53E6443686C3}" name="Data" dataDxfId="11" totalsRowDxfId="10"/>
    <tableColumn id="2" xr3:uid="{C0CE1913-F94A-6640-BCBC-B4DBAA74004F}" name="Proattività"/>
    <tableColumn id="3" xr3:uid="{EDC08731-1695-884D-81CF-AEADA2B5EB83}" name="Partecipazione"/>
    <tableColumn id="4" xr3:uid="{85E23AA1-A135-344A-B9C5-7B84C9DC1647}" name="Qualità del lavoro"/>
    <tableColumn id="5" xr3:uid="{F36CD4D3-7F08-3743-99DE-883B443A2608}" name="Comportamento"/>
    <tableColumn id="6" xr3:uid="{2D116FA5-03C4-7B4E-AA2C-5D7DBB07A49D}" name="Team Work"/>
    <tableColumn id="8" xr3:uid="{8456334F-95A7-FF4B-BBD9-BAB89311AFCB}" name="Rispetto del team contract"/>
    <tableColumn id="9" xr3:uid="{E500D0B1-A05A-6047-81F8-E2D5864A16B6}" name="Rispetto delle scadenze"/>
    <tableColumn id="10" xr3:uid="{7AA4A5E8-8472-CD45-9E6F-288EB452E431}" name="TOTALE" totalsRowFunction="custom" dataDxfId="9" totalsRowDxfId="8">
      <calculatedColumnFormula xml:space="preserve"> SUM(B3, C3, D3, E3, F3, G3, H3) / 7</calculatedColumnFormula>
      <totalsRowFormula>SUM(Tabella68[TOTALE])/5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7768D8-6FF4-8C43-8D0A-685C0D3058A2}" name="Tabella689" displayName="Tabella689" ref="A12:I18" totalsRowCount="1">
  <autoFilter ref="A12:I17" xr:uid="{84C8BA83-1D51-B042-9B35-A3CE3B761AAA}"/>
  <tableColumns count="9">
    <tableColumn id="1" xr3:uid="{F8128F6D-1D6B-C34E-8D42-2DF3F46D1A89}" name="Data" dataDxfId="7" totalsRowDxfId="1"/>
    <tableColumn id="2" xr3:uid="{0F3309BD-B0DA-9247-ACF7-F1F41E4AC88F}" name="Proattività"/>
    <tableColumn id="3" xr3:uid="{84D164A7-9C04-434E-B10B-EDC34919FAE4}" name="Partecipazione"/>
    <tableColumn id="4" xr3:uid="{8715CDE1-EDD5-0C4A-AB16-5D54F28F2A09}" name="Qualità del lavoro"/>
    <tableColumn id="5" xr3:uid="{78FBD9C4-FABA-3542-BFD5-9AFA2C3D2907}" name="Comportamento"/>
    <tableColumn id="6" xr3:uid="{2FBCC555-E8BA-9649-82CB-D8D26FB3979D}" name="Team Work"/>
    <tableColumn id="8" xr3:uid="{540BA43F-C20F-C049-88FF-765E7DAA728B}" name="Rispetto del team contract"/>
    <tableColumn id="9" xr3:uid="{DED6AFF1-6CC8-2D45-B7FD-461C458777D5}" name="Rispetto delle scadenze"/>
    <tableColumn id="10" xr3:uid="{018D6AF3-50C9-F245-8BE2-764AEF07CAB7}" name="TOTALE" totalsRowFunction="custom" dataDxfId="6" totalsRowDxfId="0">
      <calculatedColumnFormula xml:space="preserve"> SUM(B13, C13, D13, E13, F13, G13, H13) / 7</calculatedColumnFormula>
      <totalsRowFormula>SUM(Tabella689[TOTALE])/5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302256-B612-5C41-A7A2-0340BAE9240B}" name="Tabella68910" displayName="Tabella68910" ref="A22:I28" totalsRowCount="1">
  <autoFilter ref="A22:I27" xr:uid="{B3AE9F5B-7F68-424D-A53B-34DAB21693C0}"/>
  <tableColumns count="9">
    <tableColumn id="1" xr3:uid="{A2B45FFC-9FCA-8148-BF59-14783A0D405F}" name="Data" dataDxfId="5" totalsRowDxfId="4"/>
    <tableColumn id="2" xr3:uid="{555BA2E4-5173-2C4A-8352-45E3E1DF7C48}" name="Proattività"/>
    <tableColumn id="3" xr3:uid="{67B6E525-C13B-E245-8E6F-1F9351B2B504}" name="Partecipazione"/>
    <tableColumn id="4" xr3:uid="{BDC2C5CD-B729-904D-A2A2-3121B7F2F559}" name="Qualità del lavoro"/>
    <tableColumn id="5" xr3:uid="{8E6F491A-D211-2A46-B24E-E213BB1122E3}" name="Comportamento"/>
    <tableColumn id="6" xr3:uid="{E938DE61-DCE2-254D-8BD3-E24319D7DD11}" name="Team Work"/>
    <tableColumn id="8" xr3:uid="{6AADBD6D-A11C-4D41-B43C-8DECDCE75403}" name="Rispetto del team contract"/>
    <tableColumn id="9" xr3:uid="{E71301BA-405E-9F44-B246-0F0E22B5CB59}" name="Rispetto delle scadenze"/>
    <tableColumn id="10" xr3:uid="{AE33AE09-D628-AD48-BDF5-7A19253C4B06}" name="TOTALE" totalsRowFunction="custom" dataDxfId="3" totalsRowDxfId="2">
      <calculatedColumnFormula xml:space="preserve"> SUM(B23, C23, D23, E23, F23, G23, H23) / 7</calculatedColumnFormula>
      <totalsRowFormula>SUM(Tabella68910[TOTALE])/5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Normal="100" workbookViewId="0">
      <selection activeCell="I8" sqref="I8"/>
    </sheetView>
  </sheetViews>
  <sheetFormatPr defaultColWidth="8.81640625" defaultRowHeight="14.5" x14ac:dyDescent="0.35"/>
  <cols>
    <col min="1" max="1" width="31.453125" customWidth="1"/>
    <col min="2" max="2" width="19.453125" customWidth="1"/>
    <col min="3" max="3" width="13.7265625" customWidth="1"/>
    <col min="4" max="4" width="16.1796875" customWidth="1"/>
    <col min="5" max="5" width="19.81640625" customWidth="1"/>
    <col min="6" max="6" width="18.26953125" customWidth="1"/>
    <col min="7" max="7" width="15.26953125" customWidth="1"/>
    <col min="8" max="8" width="45.7265625" customWidth="1"/>
    <col min="9" max="9" width="49.26953125" customWidth="1"/>
    <col min="10" max="10" width="48.7265625" customWidth="1"/>
    <col min="11" max="11" width="14.453125" customWidth="1"/>
  </cols>
  <sheetData>
    <row r="1" spans="1:10" x14ac:dyDescent="0.35">
      <c r="A1" s="8" t="s">
        <v>0</v>
      </c>
      <c r="B1" s="8" t="s">
        <v>1</v>
      </c>
      <c r="C1" s="8" t="s">
        <v>2</v>
      </c>
    </row>
    <row r="2" spans="1:10" x14ac:dyDescent="0.35">
      <c r="A2" s="2">
        <v>512105901</v>
      </c>
      <c r="B2" s="3" t="s">
        <v>3</v>
      </c>
      <c r="C2" s="3" t="s">
        <v>4</v>
      </c>
    </row>
    <row r="3" spans="1:10" x14ac:dyDescent="0.35">
      <c r="A3" s="2">
        <v>512105835</v>
      </c>
      <c r="B3" s="3" t="s">
        <v>5</v>
      </c>
      <c r="C3" s="3" t="s">
        <v>6</v>
      </c>
    </row>
    <row r="4" spans="1:10" x14ac:dyDescent="0.35">
      <c r="A4" s="2">
        <v>512105805</v>
      </c>
      <c r="B4" s="3" t="s">
        <v>7</v>
      </c>
      <c r="C4" s="3" t="s">
        <v>8</v>
      </c>
    </row>
    <row r="5" spans="1:10" x14ac:dyDescent="0.35">
      <c r="A5" s="2">
        <v>512106057</v>
      </c>
      <c r="B5" s="3" t="s">
        <v>9</v>
      </c>
      <c r="C5" s="3" t="s">
        <v>10</v>
      </c>
    </row>
    <row r="6" spans="1:10" x14ac:dyDescent="0.35">
      <c r="A6" s="2">
        <v>512105745</v>
      </c>
      <c r="B6" s="3" t="s">
        <v>11</v>
      </c>
      <c r="C6" s="3" t="s">
        <v>12</v>
      </c>
    </row>
    <row r="7" spans="1:10" x14ac:dyDescent="0.35">
      <c r="A7" s="2">
        <v>512105853</v>
      </c>
      <c r="B7" s="3" t="s">
        <v>13</v>
      </c>
      <c r="C7" s="3" t="s">
        <v>14</v>
      </c>
    </row>
    <row r="8" spans="1:10" x14ac:dyDescent="0.35">
      <c r="A8" s="2">
        <v>512106065</v>
      </c>
      <c r="B8" s="3" t="s">
        <v>15</v>
      </c>
      <c r="C8" s="3" t="s">
        <v>16</v>
      </c>
    </row>
    <row r="9" spans="1:10" x14ac:dyDescent="0.35">
      <c r="A9" s="2">
        <v>612704387</v>
      </c>
      <c r="B9" s="3" t="s">
        <v>17</v>
      </c>
      <c r="C9" s="3" t="s">
        <v>18</v>
      </c>
    </row>
    <row r="11" spans="1:10" ht="43.5" customHeight="1" x14ac:dyDescent="0.35">
      <c r="A11" s="7" t="s">
        <v>19</v>
      </c>
    </row>
    <row r="12" spans="1:10" ht="29.15" customHeight="1" x14ac:dyDescent="0.35">
      <c r="A12" s="10" t="s">
        <v>20</v>
      </c>
      <c r="B12" s="50" t="s">
        <v>21</v>
      </c>
      <c r="C12" s="51"/>
      <c r="D12" s="51"/>
      <c r="E12" s="51"/>
      <c r="F12" s="51"/>
      <c r="G12" s="52"/>
      <c r="H12" s="10" t="s">
        <v>22</v>
      </c>
      <c r="I12" s="10" t="s">
        <v>23</v>
      </c>
      <c r="J12" s="10" t="s">
        <v>24</v>
      </c>
    </row>
    <row r="13" spans="1:10" ht="27" customHeight="1" x14ac:dyDescent="0.45">
      <c r="A13" s="11" t="s">
        <v>25</v>
      </c>
      <c r="B13" s="39" t="s">
        <v>26</v>
      </c>
      <c r="C13" s="40"/>
      <c r="D13" s="40"/>
      <c r="E13" s="40"/>
      <c r="F13" s="40"/>
      <c r="G13" s="41"/>
      <c r="H13" s="13" t="s">
        <v>27</v>
      </c>
      <c r="I13" s="14" t="s">
        <v>28</v>
      </c>
      <c r="J13" s="14" t="s">
        <v>29</v>
      </c>
    </row>
    <row r="14" spans="1:10" ht="27.65" customHeight="1" x14ac:dyDescent="0.45">
      <c r="A14" s="11" t="s">
        <v>30</v>
      </c>
      <c r="B14" s="39" t="s">
        <v>31</v>
      </c>
      <c r="C14" s="40"/>
      <c r="D14" s="40"/>
      <c r="E14" s="40"/>
      <c r="F14" s="40"/>
      <c r="G14" s="41"/>
      <c r="H14" s="28" t="s">
        <v>32</v>
      </c>
      <c r="I14" s="14" t="s">
        <v>33</v>
      </c>
      <c r="J14" s="14" t="s">
        <v>34</v>
      </c>
    </row>
    <row r="15" spans="1:10" ht="20.149999999999999" customHeight="1" x14ac:dyDescent="0.35">
      <c r="A15" s="37" t="s">
        <v>35</v>
      </c>
      <c r="B15" s="42" t="s">
        <v>36</v>
      </c>
      <c r="C15" s="43"/>
      <c r="D15" s="43"/>
      <c r="E15" s="43"/>
      <c r="F15" s="43"/>
      <c r="G15" s="43"/>
      <c r="H15" s="55" t="s">
        <v>37</v>
      </c>
      <c r="I15" s="55" t="s">
        <v>38</v>
      </c>
      <c r="J15" s="55" t="s">
        <v>39</v>
      </c>
    </row>
    <row r="16" spans="1:10" ht="20.149999999999999" customHeight="1" x14ac:dyDescent="0.35">
      <c r="A16" s="48"/>
      <c r="B16" s="44" t="s">
        <v>40</v>
      </c>
      <c r="C16" s="45"/>
      <c r="D16" s="45"/>
      <c r="E16" s="45"/>
      <c r="F16" s="45"/>
      <c r="G16" s="45"/>
      <c r="H16" s="59"/>
      <c r="I16" s="59"/>
      <c r="J16" s="59"/>
    </row>
    <row r="17" spans="1:11" ht="20.149999999999999" customHeight="1" x14ac:dyDescent="0.35">
      <c r="A17" s="38"/>
      <c r="B17" s="46" t="s">
        <v>41</v>
      </c>
      <c r="C17" s="47"/>
      <c r="D17" s="47"/>
      <c r="E17" s="47"/>
      <c r="F17" s="47"/>
      <c r="G17" s="47"/>
      <c r="H17" s="56"/>
      <c r="I17" s="56"/>
      <c r="J17" s="56"/>
    </row>
    <row r="18" spans="1:11" ht="20.149999999999999" customHeight="1" x14ac:dyDescent="0.35">
      <c r="A18" s="37" t="s">
        <v>42</v>
      </c>
      <c r="B18" s="42" t="s">
        <v>43</v>
      </c>
      <c r="C18" s="43"/>
      <c r="D18" s="43"/>
      <c r="E18" s="43"/>
      <c r="F18" s="43"/>
      <c r="G18" s="49"/>
      <c r="H18" s="55" t="s">
        <v>44</v>
      </c>
      <c r="I18" s="55" t="s">
        <v>45</v>
      </c>
      <c r="J18" s="57" t="s">
        <v>46</v>
      </c>
    </row>
    <row r="19" spans="1:11" ht="20.149999999999999" customHeight="1" x14ac:dyDescent="0.35">
      <c r="A19" s="48"/>
      <c r="B19" s="44" t="s">
        <v>47</v>
      </c>
      <c r="C19" s="45"/>
      <c r="D19" s="45"/>
      <c r="E19" s="45"/>
      <c r="F19" s="45"/>
      <c r="G19" s="54"/>
      <c r="H19" s="59"/>
      <c r="I19" s="59"/>
      <c r="J19" s="60"/>
    </row>
    <row r="20" spans="1:11" ht="20.149999999999999" customHeight="1" x14ac:dyDescent="0.35">
      <c r="A20" s="38"/>
      <c r="B20" s="46" t="s">
        <v>48</v>
      </c>
      <c r="C20" s="47"/>
      <c r="D20" s="47"/>
      <c r="E20" s="47"/>
      <c r="F20" s="47"/>
      <c r="G20" s="53"/>
      <c r="H20" s="56"/>
      <c r="I20" s="56"/>
      <c r="J20" s="58"/>
    </row>
    <row r="21" spans="1:11" ht="20.149999999999999" customHeight="1" x14ac:dyDescent="0.35">
      <c r="A21" s="37" t="s">
        <v>49</v>
      </c>
      <c r="B21" s="42" t="s">
        <v>50</v>
      </c>
      <c r="C21" s="43"/>
      <c r="D21" s="43"/>
      <c r="E21" s="43"/>
      <c r="F21" s="43"/>
      <c r="G21" s="49"/>
      <c r="H21" s="55" t="s">
        <v>51</v>
      </c>
      <c r="I21" s="55" t="s">
        <v>52</v>
      </c>
      <c r="J21" s="57" t="s">
        <v>53</v>
      </c>
    </row>
    <row r="22" spans="1:11" ht="20.149999999999999" customHeight="1" x14ac:dyDescent="0.35">
      <c r="A22" s="38"/>
      <c r="B22" s="46" t="s">
        <v>54</v>
      </c>
      <c r="C22" s="47"/>
      <c r="D22" s="47"/>
      <c r="E22" s="47"/>
      <c r="F22" s="47"/>
      <c r="G22" s="53"/>
      <c r="H22" s="56"/>
      <c r="I22" s="56"/>
      <c r="J22" s="58"/>
    </row>
    <row r="23" spans="1:11" ht="37" customHeight="1" x14ac:dyDescent="0.45">
      <c r="A23" s="12" t="s">
        <v>55</v>
      </c>
      <c r="B23" s="39" t="s">
        <v>56</v>
      </c>
      <c r="C23" s="40"/>
      <c r="D23" s="40"/>
      <c r="E23" s="40"/>
      <c r="F23" s="40"/>
      <c r="G23" s="41"/>
      <c r="H23" s="14" t="s">
        <v>57</v>
      </c>
      <c r="I23" s="14" t="s">
        <v>58</v>
      </c>
      <c r="J23" s="15" t="s">
        <v>59</v>
      </c>
    </row>
    <row r="24" spans="1:11" ht="40" customHeight="1" x14ac:dyDescent="0.45">
      <c r="A24" s="12" t="s">
        <v>60</v>
      </c>
      <c r="B24" s="39" t="s">
        <v>61</v>
      </c>
      <c r="C24" s="40"/>
      <c r="D24" s="40"/>
      <c r="E24" s="40"/>
      <c r="F24" s="40"/>
      <c r="G24" s="41"/>
      <c r="H24" s="14" t="s">
        <v>62</v>
      </c>
      <c r="I24" s="14" t="s">
        <v>63</v>
      </c>
      <c r="J24" s="15" t="s">
        <v>64</v>
      </c>
    </row>
    <row r="25" spans="1:11" ht="25" customHeight="1" x14ac:dyDescent="0.35">
      <c r="A25" s="4"/>
      <c r="J25" s="1"/>
    </row>
    <row r="26" spans="1:11" ht="29.5" customHeight="1" x14ac:dyDescent="0.35">
      <c r="J26" s="1"/>
    </row>
    <row r="27" spans="1:11" ht="31" customHeight="1" x14ac:dyDescent="0.35"/>
    <row r="28" spans="1:11" s="9" customFormat="1" ht="31.5" customHeight="1" x14ac:dyDescent="0.35">
      <c r="A28"/>
    </row>
    <row r="29" spans="1:11" ht="31" customHeight="1" x14ac:dyDescent="0.35">
      <c r="A29" s="6"/>
      <c r="B29" s="5"/>
      <c r="J29" s="1"/>
      <c r="K29" s="5"/>
    </row>
    <row r="30" spans="1:11" ht="31" customHeight="1" x14ac:dyDescent="0.35">
      <c r="A30" s="6"/>
      <c r="B30" s="5"/>
      <c r="J30" s="1"/>
      <c r="K30" s="5"/>
    </row>
    <row r="31" spans="1:11" ht="31" customHeight="1" x14ac:dyDescent="0.35">
      <c r="A31" s="6"/>
      <c r="B31" s="5"/>
      <c r="J31" s="1"/>
      <c r="K31" s="5"/>
    </row>
    <row r="32" spans="1:11" ht="31" customHeight="1" x14ac:dyDescent="0.35">
      <c r="A32" s="6"/>
      <c r="B32" s="5"/>
      <c r="J32" s="1"/>
      <c r="K32" s="5"/>
    </row>
    <row r="33" spans="1:11" ht="31" customHeight="1" x14ac:dyDescent="0.35">
      <c r="A33" s="6"/>
      <c r="B33" s="5"/>
      <c r="J33" s="1"/>
      <c r="K33" s="5"/>
    </row>
    <row r="34" spans="1:11" ht="31" customHeight="1" x14ac:dyDescent="0.35">
      <c r="A34" s="6"/>
      <c r="B34" s="5"/>
      <c r="J34" s="1"/>
      <c r="K34" s="5"/>
    </row>
    <row r="35" spans="1:11" ht="31" customHeight="1" x14ac:dyDescent="0.35">
      <c r="A35" s="6"/>
      <c r="B35" s="5"/>
      <c r="J35" s="1"/>
      <c r="K35" s="5"/>
    </row>
    <row r="36" spans="1:11" ht="31" customHeight="1" x14ac:dyDescent="0.35">
      <c r="A36" s="6"/>
      <c r="B36" s="5"/>
      <c r="J36" s="1"/>
      <c r="K36" s="5"/>
    </row>
    <row r="37" spans="1:11" ht="18" customHeight="1" x14ac:dyDescent="0.35">
      <c r="A37" s="6"/>
      <c r="B37" s="5"/>
      <c r="J37" s="1"/>
      <c r="K37" s="5"/>
    </row>
    <row r="38" spans="1:11" ht="18" customHeight="1" x14ac:dyDescent="0.35">
      <c r="A38" s="6"/>
      <c r="B38" s="5"/>
      <c r="J38" s="1"/>
      <c r="K38" s="5"/>
    </row>
    <row r="39" spans="1:11" ht="18" customHeight="1" x14ac:dyDescent="0.35">
      <c r="A39" s="6"/>
      <c r="B39" s="5"/>
      <c r="J39" s="1"/>
      <c r="K39" s="5"/>
    </row>
    <row r="40" spans="1:11" ht="18" customHeight="1" x14ac:dyDescent="0.35">
      <c r="A40" s="6"/>
      <c r="B40" s="5"/>
      <c r="J40" s="1"/>
      <c r="K40" s="5"/>
    </row>
    <row r="47" spans="1:11" ht="18" customHeight="1" x14ac:dyDescent="0.35"/>
    <row r="48" spans="1:11" ht="18" customHeight="1" x14ac:dyDescent="0.35">
      <c r="A48" s="6"/>
      <c r="B48" s="5"/>
      <c r="J48" s="1"/>
      <c r="K48" s="5"/>
    </row>
    <row r="49" spans="1:11" ht="18" customHeight="1" x14ac:dyDescent="0.35">
      <c r="A49" s="6"/>
      <c r="B49" s="5"/>
      <c r="J49" s="1"/>
      <c r="K49" s="5"/>
    </row>
    <row r="50" spans="1:11" ht="18" customHeight="1" x14ac:dyDescent="0.35">
      <c r="A50" s="6"/>
      <c r="B50" s="5"/>
      <c r="J50" s="1"/>
      <c r="K50" s="5"/>
    </row>
    <row r="51" spans="1:11" ht="18" customHeight="1" x14ac:dyDescent="0.35">
      <c r="A51" s="6"/>
      <c r="B51" s="5"/>
      <c r="J51" s="1"/>
      <c r="K51" s="5"/>
    </row>
    <row r="52" spans="1:11" ht="18" customHeight="1" x14ac:dyDescent="0.35">
      <c r="A52" s="6"/>
      <c r="B52" s="5"/>
      <c r="J52" s="1"/>
      <c r="K52" s="5"/>
    </row>
    <row r="53" spans="1:11" ht="18" customHeight="1" x14ac:dyDescent="0.35">
      <c r="A53" s="6"/>
      <c r="B53" s="5"/>
      <c r="J53" s="1"/>
      <c r="K53" s="5"/>
    </row>
    <row r="54" spans="1:11" ht="18" customHeight="1" x14ac:dyDescent="0.35">
      <c r="A54" s="6"/>
      <c r="B54" s="5"/>
      <c r="J54" s="1"/>
      <c r="K54" s="5"/>
    </row>
    <row r="55" spans="1:11" ht="18" customHeight="1" x14ac:dyDescent="0.35">
      <c r="A55" s="6"/>
      <c r="B55" s="5"/>
      <c r="J55" s="1"/>
      <c r="K55" s="5"/>
    </row>
  </sheetData>
  <protectedRanges>
    <protectedRange password="E169" sqref="A2:C9 A18:A26 A48:A55 A29:A40" name="Intervallo1"/>
  </protectedRanges>
  <mergeCells count="25">
    <mergeCell ref="H21:H22"/>
    <mergeCell ref="I21:I22"/>
    <mergeCell ref="J21:J22"/>
    <mergeCell ref="H15:H17"/>
    <mergeCell ref="I15:I17"/>
    <mergeCell ref="J15:J17"/>
    <mergeCell ref="H18:H20"/>
    <mergeCell ref="I18:I20"/>
    <mergeCell ref="J18:J20"/>
    <mergeCell ref="B12:G12"/>
    <mergeCell ref="B24:G24"/>
    <mergeCell ref="B22:G22"/>
    <mergeCell ref="B21:G21"/>
    <mergeCell ref="B20:G20"/>
    <mergeCell ref="B19:G19"/>
    <mergeCell ref="B23:G23"/>
    <mergeCell ref="A21:A22"/>
    <mergeCell ref="B13:G13"/>
    <mergeCell ref="B14:G14"/>
    <mergeCell ref="B15:G15"/>
    <mergeCell ref="B16:G16"/>
    <mergeCell ref="B17:G17"/>
    <mergeCell ref="A15:A17"/>
    <mergeCell ref="A18:A20"/>
    <mergeCell ref="B18:G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E9B5-6186-4008-A52F-F38D80006EDB}">
  <dimension ref="A1:K10"/>
  <sheetViews>
    <sheetView workbookViewId="0">
      <selection activeCell="I30" sqref="I30"/>
    </sheetView>
  </sheetViews>
  <sheetFormatPr defaultColWidth="8.81640625" defaultRowHeight="14.5" x14ac:dyDescent="0.35"/>
  <cols>
    <col min="1" max="1" width="19.453125" customWidth="1"/>
    <col min="2" max="2" width="19" customWidth="1"/>
    <col min="3" max="3" width="15.453125" customWidth="1"/>
    <col min="4" max="4" width="18" customWidth="1"/>
    <col min="5" max="5" width="21.81640625" customWidth="1"/>
    <col min="6" max="6" width="20.7265625" customWidth="1"/>
    <col min="7" max="7" width="13.7265625" customWidth="1"/>
    <col min="8" max="8" width="27.7265625" customWidth="1"/>
    <col min="9" max="9" width="26.453125" customWidth="1"/>
    <col min="10" max="10" width="17" customWidth="1"/>
    <col min="11" max="11" width="17.453125" customWidth="1"/>
  </cols>
  <sheetData>
    <row r="1" spans="1:11" ht="26" x14ac:dyDescent="0.35">
      <c r="A1" s="7" t="s">
        <v>65</v>
      </c>
    </row>
    <row r="2" spans="1:11" ht="15.5" x14ac:dyDescent="0.35">
      <c r="A2" s="9" t="s">
        <v>66</v>
      </c>
      <c r="B2" s="9" t="s">
        <v>67</v>
      </c>
      <c r="C2" s="9" t="s">
        <v>25</v>
      </c>
      <c r="D2" s="9" t="s">
        <v>30</v>
      </c>
      <c r="E2" s="9" t="s">
        <v>68</v>
      </c>
      <c r="F2" s="9" t="s">
        <v>42</v>
      </c>
      <c r="G2" s="9" t="s">
        <v>49</v>
      </c>
      <c r="H2" s="9" t="s">
        <v>55</v>
      </c>
      <c r="I2" s="9" t="s">
        <v>60</v>
      </c>
      <c r="J2" s="9" t="s">
        <v>69</v>
      </c>
      <c r="K2" s="9" t="s">
        <v>70</v>
      </c>
    </row>
    <row r="3" spans="1:11" x14ac:dyDescent="0.35">
      <c r="A3" s="6">
        <v>512105901</v>
      </c>
      <c r="B3" s="5" t="s">
        <v>71</v>
      </c>
      <c r="C3">
        <v>10</v>
      </c>
      <c r="D3">
        <v>10</v>
      </c>
      <c r="E3">
        <v>9</v>
      </c>
      <c r="F3">
        <v>8</v>
      </c>
      <c r="G3">
        <v>10</v>
      </c>
      <c r="H3">
        <v>7</v>
      </c>
      <c r="I3">
        <v>9</v>
      </c>
      <c r="J3" s="1">
        <f xml:space="preserve"> SUM(C3, D3, E3, F3, G3, H3, I3) / 7</f>
        <v>9</v>
      </c>
      <c r="K3" s="5">
        <v>9</v>
      </c>
    </row>
    <row r="4" spans="1:11" x14ac:dyDescent="0.35">
      <c r="A4" s="6">
        <v>512106065</v>
      </c>
      <c r="B4" s="5" t="s">
        <v>72</v>
      </c>
      <c r="C4">
        <v>10</v>
      </c>
      <c r="D4">
        <v>7</v>
      </c>
      <c r="E4">
        <v>8</v>
      </c>
      <c r="F4">
        <v>8</v>
      </c>
      <c r="G4">
        <v>10</v>
      </c>
      <c r="H4">
        <v>10</v>
      </c>
      <c r="I4">
        <v>9</v>
      </c>
      <c r="J4" s="1">
        <f xml:space="preserve"> SUM(C4, D4, E4, F4, G4, H4, I4) / 7</f>
        <v>8.8571428571428577</v>
      </c>
      <c r="K4" s="5">
        <v>9</v>
      </c>
    </row>
    <row r="5" spans="1:11" x14ac:dyDescent="0.35">
      <c r="A5" s="6">
        <v>512105835</v>
      </c>
      <c r="B5" s="5" t="s">
        <v>73</v>
      </c>
      <c r="C5">
        <v>8</v>
      </c>
      <c r="D5">
        <v>7</v>
      </c>
      <c r="E5">
        <v>8</v>
      </c>
      <c r="F5">
        <v>9</v>
      </c>
      <c r="G5">
        <v>10</v>
      </c>
      <c r="H5">
        <v>10</v>
      </c>
      <c r="I5">
        <v>10</v>
      </c>
      <c r="J5" s="1">
        <f xml:space="preserve"> SUM(C5, D5, E5, F5, G5, H5, I5) / 7</f>
        <v>8.8571428571428577</v>
      </c>
      <c r="K5" s="5">
        <v>9</v>
      </c>
    </row>
    <row r="6" spans="1:11" x14ac:dyDescent="0.35">
      <c r="A6" s="6">
        <v>512106057</v>
      </c>
      <c r="B6" s="5" t="s">
        <v>74</v>
      </c>
      <c r="C6">
        <v>8</v>
      </c>
      <c r="D6">
        <v>7</v>
      </c>
      <c r="E6">
        <v>8</v>
      </c>
      <c r="F6">
        <v>9</v>
      </c>
      <c r="G6">
        <v>10</v>
      </c>
      <c r="H6">
        <v>10</v>
      </c>
      <c r="I6">
        <v>10</v>
      </c>
      <c r="J6" s="1">
        <f xml:space="preserve"> SUM(C6, D6, E6, F6, G6, H6, I6) / 7</f>
        <v>8.8571428571428577</v>
      </c>
      <c r="K6" s="5">
        <v>9</v>
      </c>
    </row>
    <row r="7" spans="1:11" x14ac:dyDescent="0.35">
      <c r="A7" s="6">
        <v>512105745</v>
      </c>
      <c r="B7" s="5" t="s">
        <v>75</v>
      </c>
      <c r="C7">
        <v>8</v>
      </c>
      <c r="D7">
        <v>9</v>
      </c>
      <c r="E7">
        <v>9</v>
      </c>
      <c r="F7">
        <v>9</v>
      </c>
      <c r="G7">
        <v>10</v>
      </c>
      <c r="H7">
        <v>8</v>
      </c>
      <c r="I7">
        <v>7</v>
      </c>
      <c r="J7" s="1">
        <f t="shared" ref="J7:J10" si="0" xml:space="preserve"> SUM(C7, D7, E7, F7, G7, H7, I7) / 7</f>
        <v>8.5714285714285712</v>
      </c>
      <c r="K7" s="5">
        <v>9</v>
      </c>
    </row>
    <row r="8" spans="1:11" x14ac:dyDescent="0.35">
      <c r="A8" s="6">
        <v>612704387</v>
      </c>
      <c r="B8" s="5" t="s">
        <v>76</v>
      </c>
      <c r="C8">
        <v>8</v>
      </c>
      <c r="D8">
        <v>7</v>
      </c>
      <c r="E8">
        <v>8</v>
      </c>
      <c r="F8">
        <v>8</v>
      </c>
      <c r="G8">
        <v>10</v>
      </c>
      <c r="H8">
        <v>8</v>
      </c>
      <c r="I8">
        <v>7</v>
      </c>
      <c r="J8" s="1">
        <f t="shared" si="0"/>
        <v>8</v>
      </c>
      <c r="K8" s="5">
        <v>8</v>
      </c>
    </row>
    <row r="9" spans="1:11" x14ac:dyDescent="0.35">
      <c r="A9" s="6">
        <v>512105853</v>
      </c>
      <c r="B9" s="5" t="s">
        <v>77</v>
      </c>
      <c r="C9">
        <v>9</v>
      </c>
      <c r="D9">
        <v>7</v>
      </c>
      <c r="E9">
        <v>8</v>
      </c>
      <c r="F9">
        <v>9</v>
      </c>
      <c r="G9">
        <v>10</v>
      </c>
      <c r="H9">
        <v>10</v>
      </c>
      <c r="I9">
        <v>9</v>
      </c>
      <c r="J9" s="1">
        <f t="shared" si="0"/>
        <v>8.8571428571428577</v>
      </c>
      <c r="K9" s="5">
        <v>9</v>
      </c>
    </row>
    <row r="10" spans="1:11" x14ac:dyDescent="0.35">
      <c r="A10" s="6">
        <v>512105805</v>
      </c>
      <c r="B10" s="5" t="s">
        <v>78</v>
      </c>
      <c r="C10">
        <v>8</v>
      </c>
      <c r="D10">
        <v>7</v>
      </c>
      <c r="E10">
        <v>7</v>
      </c>
      <c r="F10">
        <v>9</v>
      </c>
      <c r="G10">
        <v>10</v>
      </c>
      <c r="H10">
        <v>10</v>
      </c>
      <c r="I10">
        <v>10</v>
      </c>
      <c r="J10" s="1">
        <f t="shared" si="0"/>
        <v>8.7142857142857135</v>
      </c>
      <c r="K10" s="5">
        <v>9</v>
      </c>
    </row>
  </sheetData>
  <protectedRanges>
    <protectedRange password="E169" sqref="A3:A10" name="Intervallo1"/>
  </protectedRange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D783-4340-4D11-A934-65B342EB9658}">
  <dimension ref="A1:K10"/>
  <sheetViews>
    <sheetView workbookViewId="0">
      <selection activeCell="C3" sqref="C3:I3"/>
    </sheetView>
  </sheetViews>
  <sheetFormatPr defaultColWidth="8.81640625" defaultRowHeight="14.5" x14ac:dyDescent="0.35"/>
  <cols>
    <col min="1" max="1" width="23" customWidth="1"/>
    <col min="2" max="2" width="23.453125" customWidth="1"/>
    <col min="3" max="3" width="14.453125" customWidth="1"/>
    <col min="4" max="4" width="17" customWidth="1"/>
    <col min="5" max="5" width="22.453125" customWidth="1"/>
    <col min="6" max="6" width="20.81640625" customWidth="1"/>
    <col min="7" max="7" width="22.81640625" customWidth="1"/>
    <col min="8" max="8" width="28.453125" customWidth="1"/>
    <col min="9" max="9" width="26.81640625" customWidth="1"/>
    <col min="10" max="10" width="18.81640625" customWidth="1"/>
    <col min="11" max="11" width="21" customWidth="1"/>
  </cols>
  <sheetData>
    <row r="1" spans="1:11" ht="26" x14ac:dyDescent="0.35">
      <c r="A1" s="7" t="s">
        <v>65</v>
      </c>
    </row>
    <row r="2" spans="1:11" ht="15.5" x14ac:dyDescent="0.35">
      <c r="A2" s="9" t="s">
        <v>66</v>
      </c>
      <c r="B2" s="9" t="s">
        <v>67</v>
      </c>
      <c r="C2" s="9" t="s">
        <v>25</v>
      </c>
      <c r="D2" s="9" t="s">
        <v>30</v>
      </c>
      <c r="E2" s="9" t="s">
        <v>68</v>
      </c>
      <c r="F2" s="9" t="s">
        <v>42</v>
      </c>
      <c r="G2" s="9" t="s">
        <v>49</v>
      </c>
      <c r="H2" s="9" t="s">
        <v>55</v>
      </c>
      <c r="I2" s="9" t="s">
        <v>60</v>
      </c>
      <c r="J2" s="9" t="s">
        <v>69</v>
      </c>
      <c r="K2" s="9" t="s">
        <v>70</v>
      </c>
    </row>
    <row r="3" spans="1:11" x14ac:dyDescent="0.35">
      <c r="A3" s="6">
        <v>512105901</v>
      </c>
      <c r="B3" s="5" t="s">
        <v>71</v>
      </c>
      <c r="C3">
        <v>10</v>
      </c>
      <c r="D3">
        <v>10</v>
      </c>
      <c r="E3">
        <v>9</v>
      </c>
      <c r="F3">
        <v>9</v>
      </c>
      <c r="G3">
        <v>10</v>
      </c>
      <c r="H3">
        <v>9</v>
      </c>
      <c r="I3">
        <v>10</v>
      </c>
      <c r="J3" s="1">
        <f xml:space="preserve"> SUM(C3, D3, E3, F3, G3, H3, I3) / 7</f>
        <v>9.5714285714285712</v>
      </c>
      <c r="K3" s="5">
        <v>10</v>
      </c>
    </row>
    <row r="4" spans="1:11" x14ac:dyDescent="0.35">
      <c r="A4" s="6">
        <v>512106065</v>
      </c>
      <c r="B4" s="5" t="s">
        <v>72</v>
      </c>
      <c r="C4">
        <v>8</v>
      </c>
      <c r="D4">
        <v>7</v>
      </c>
      <c r="E4">
        <v>6</v>
      </c>
      <c r="F4">
        <v>8</v>
      </c>
      <c r="G4">
        <v>8</v>
      </c>
      <c r="H4">
        <v>8</v>
      </c>
      <c r="I4">
        <v>10</v>
      </c>
      <c r="J4" s="1">
        <f xml:space="preserve"> SUM(C4, D4, E4, F4, G4, H4, I4) / 7</f>
        <v>7.8571428571428568</v>
      </c>
      <c r="K4" s="5">
        <v>8</v>
      </c>
    </row>
    <row r="5" spans="1:11" x14ac:dyDescent="0.35">
      <c r="A5" s="6">
        <v>512105835</v>
      </c>
      <c r="B5" s="5" t="s">
        <v>73</v>
      </c>
      <c r="C5">
        <v>8</v>
      </c>
      <c r="D5">
        <v>7</v>
      </c>
      <c r="E5">
        <v>8</v>
      </c>
      <c r="F5">
        <v>9</v>
      </c>
      <c r="G5">
        <v>10</v>
      </c>
      <c r="H5">
        <v>10</v>
      </c>
      <c r="I5">
        <v>10</v>
      </c>
      <c r="J5" s="1">
        <f xml:space="preserve"> SUM(C5, D5, E5, F5, G5, H5, I5) / 7</f>
        <v>8.8571428571428577</v>
      </c>
      <c r="K5" s="5">
        <v>9</v>
      </c>
    </row>
    <row r="6" spans="1:11" x14ac:dyDescent="0.35">
      <c r="A6" s="6">
        <v>512106057</v>
      </c>
      <c r="B6" s="5" t="s">
        <v>74</v>
      </c>
      <c r="C6">
        <v>8</v>
      </c>
      <c r="D6">
        <v>7</v>
      </c>
      <c r="E6">
        <v>8</v>
      </c>
      <c r="F6">
        <v>9</v>
      </c>
      <c r="G6">
        <v>10</v>
      </c>
      <c r="H6">
        <v>10</v>
      </c>
      <c r="I6">
        <v>10</v>
      </c>
      <c r="J6" s="1">
        <f xml:space="preserve"> SUM(C6, D6, E6, F6, G6, H6, I6) / 7</f>
        <v>8.8571428571428577</v>
      </c>
      <c r="K6" s="5">
        <v>9</v>
      </c>
    </row>
    <row r="7" spans="1:11" x14ac:dyDescent="0.35">
      <c r="A7" s="6">
        <v>512105745</v>
      </c>
      <c r="B7" s="5" t="s">
        <v>75</v>
      </c>
      <c r="C7">
        <v>10</v>
      </c>
      <c r="D7">
        <v>10</v>
      </c>
      <c r="E7">
        <v>9</v>
      </c>
      <c r="F7">
        <v>9</v>
      </c>
      <c r="G7">
        <v>10</v>
      </c>
      <c r="H7">
        <v>9</v>
      </c>
      <c r="I7">
        <v>10</v>
      </c>
      <c r="J7" s="1">
        <f t="shared" ref="J7:J10" si="0" xml:space="preserve"> SUM(C7, D7, E7, F7, G7, H7, I7) / 7</f>
        <v>9.5714285714285712</v>
      </c>
      <c r="K7" s="5">
        <v>10</v>
      </c>
    </row>
    <row r="8" spans="1:11" x14ac:dyDescent="0.35">
      <c r="A8" s="6">
        <v>612704387</v>
      </c>
      <c r="B8" s="5" t="s">
        <v>76</v>
      </c>
      <c r="C8">
        <v>9</v>
      </c>
      <c r="D8">
        <v>8</v>
      </c>
      <c r="E8">
        <v>10</v>
      </c>
      <c r="F8">
        <v>8</v>
      </c>
      <c r="G8">
        <v>8</v>
      </c>
      <c r="H8">
        <v>9</v>
      </c>
      <c r="I8">
        <v>10</v>
      </c>
      <c r="J8" s="1">
        <f t="shared" si="0"/>
        <v>8.8571428571428577</v>
      </c>
      <c r="K8" s="5">
        <v>9</v>
      </c>
    </row>
    <row r="9" spans="1:11" x14ac:dyDescent="0.35">
      <c r="A9" s="6">
        <v>512105853</v>
      </c>
      <c r="B9" s="5" t="s">
        <v>77</v>
      </c>
      <c r="C9">
        <v>9</v>
      </c>
      <c r="D9">
        <v>7</v>
      </c>
      <c r="E9">
        <v>8</v>
      </c>
      <c r="F9">
        <v>9</v>
      </c>
      <c r="G9">
        <v>10</v>
      </c>
      <c r="H9">
        <v>10</v>
      </c>
      <c r="I9">
        <v>10</v>
      </c>
      <c r="J9" s="1">
        <f t="shared" si="0"/>
        <v>9</v>
      </c>
      <c r="K9" s="5">
        <v>9</v>
      </c>
    </row>
    <row r="10" spans="1:11" x14ac:dyDescent="0.35">
      <c r="A10" s="6">
        <v>512105805</v>
      </c>
      <c r="B10" s="5" t="s">
        <v>78</v>
      </c>
      <c r="C10">
        <v>8</v>
      </c>
      <c r="D10">
        <v>7</v>
      </c>
      <c r="E10">
        <v>8</v>
      </c>
      <c r="F10">
        <v>9</v>
      </c>
      <c r="G10">
        <v>10</v>
      </c>
      <c r="H10">
        <v>10</v>
      </c>
      <c r="I10">
        <v>10</v>
      </c>
      <c r="J10" s="1">
        <f t="shared" si="0"/>
        <v>8.8571428571428577</v>
      </c>
      <c r="K10" s="5">
        <v>9</v>
      </c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CCFA-7730-4101-B088-8E825223F435}">
  <dimension ref="A1:K10"/>
  <sheetViews>
    <sheetView zoomScaleNormal="100" workbookViewId="0">
      <selection activeCell="C3" sqref="C3:I3"/>
    </sheetView>
  </sheetViews>
  <sheetFormatPr defaultColWidth="8.81640625" defaultRowHeight="14.5" x14ac:dyDescent="0.35"/>
  <cols>
    <col min="1" max="1" width="26.453125" customWidth="1"/>
    <col min="2" max="2" width="19.26953125" customWidth="1"/>
    <col min="3" max="3" width="25.81640625" customWidth="1"/>
    <col min="4" max="4" width="21.1796875" customWidth="1"/>
    <col min="5" max="5" width="26.453125" customWidth="1"/>
    <col min="6" max="6" width="19.453125" customWidth="1"/>
    <col min="7" max="7" width="16.453125" customWidth="1"/>
    <col min="8" max="8" width="29.453125" customWidth="1"/>
    <col min="9" max="9" width="24.453125" customWidth="1"/>
    <col min="10" max="10" width="18.453125" customWidth="1"/>
    <col min="11" max="11" width="14.7265625" customWidth="1"/>
  </cols>
  <sheetData>
    <row r="1" spans="1:11" ht="26" x14ac:dyDescent="0.35">
      <c r="A1" s="7" t="s">
        <v>65</v>
      </c>
    </row>
    <row r="2" spans="1:11" ht="15.5" x14ac:dyDescent="0.35">
      <c r="A2" s="9" t="s">
        <v>66</v>
      </c>
      <c r="B2" s="9" t="s">
        <v>67</v>
      </c>
      <c r="C2" s="9" t="s">
        <v>25</v>
      </c>
      <c r="D2" s="9" t="s">
        <v>30</v>
      </c>
      <c r="E2" s="9" t="s">
        <v>68</v>
      </c>
      <c r="F2" s="9" t="s">
        <v>42</v>
      </c>
      <c r="G2" s="9" t="s">
        <v>49</v>
      </c>
      <c r="H2" s="9" t="s">
        <v>55</v>
      </c>
      <c r="I2" s="9" t="s">
        <v>60</v>
      </c>
      <c r="J2" s="9" t="s">
        <v>69</v>
      </c>
      <c r="K2" s="9" t="s">
        <v>70</v>
      </c>
    </row>
    <row r="3" spans="1:11" x14ac:dyDescent="0.35">
      <c r="A3" s="6">
        <v>512105901</v>
      </c>
      <c r="B3" s="5" t="s">
        <v>71</v>
      </c>
      <c r="C3">
        <v>9</v>
      </c>
      <c r="D3">
        <v>10</v>
      </c>
      <c r="E3">
        <v>10</v>
      </c>
      <c r="F3">
        <v>9</v>
      </c>
      <c r="G3">
        <v>10</v>
      </c>
      <c r="H3">
        <v>9</v>
      </c>
      <c r="I3">
        <v>10</v>
      </c>
      <c r="J3" s="1">
        <f xml:space="preserve"> SUM(C3, D3, E3, F3, G3, H3, I3) / 7</f>
        <v>9.5714285714285712</v>
      </c>
      <c r="K3" s="5">
        <v>10</v>
      </c>
    </row>
    <row r="4" spans="1:11" x14ac:dyDescent="0.35">
      <c r="A4" s="6">
        <v>512106065</v>
      </c>
      <c r="B4" s="5" t="s">
        <v>72</v>
      </c>
      <c r="C4">
        <v>5</v>
      </c>
      <c r="D4">
        <v>8</v>
      </c>
      <c r="E4">
        <v>8</v>
      </c>
      <c r="F4">
        <v>8</v>
      </c>
      <c r="G4">
        <v>8</v>
      </c>
      <c r="H4">
        <v>8</v>
      </c>
      <c r="I4">
        <v>10</v>
      </c>
      <c r="J4" s="1">
        <f xml:space="preserve"> SUM(C4, D4, E4, F4, G4, H4, I4) / 7</f>
        <v>7.8571428571428568</v>
      </c>
      <c r="K4" s="5">
        <v>8</v>
      </c>
    </row>
    <row r="5" spans="1:11" x14ac:dyDescent="0.35">
      <c r="A5" s="6">
        <v>512105835</v>
      </c>
      <c r="B5" s="5" t="s">
        <v>73</v>
      </c>
      <c r="C5">
        <v>8</v>
      </c>
      <c r="D5">
        <v>8</v>
      </c>
      <c r="E5">
        <v>8</v>
      </c>
      <c r="F5">
        <v>8</v>
      </c>
      <c r="G5">
        <v>10</v>
      </c>
      <c r="H5">
        <v>10</v>
      </c>
      <c r="I5">
        <v>10</v>
      </c>
      <c r="J5" s="1">
        <f xml:space="preserve"> SUM(C5, D5, E5, F5, G5, H5, I5) / 7</f>
        <v>8.8571428571428577</v>
      </c>
      <c r="K5" s="5">
        <v>9</v>
      </c>
    </row>
    <row r="6" spans="1:11" x14ac:dyDescent="0.35">
      <c r="A6" s="6">
        <v>512106057</v>
      </c>
      <c r="B6" s="5" t="s">
        <v>74</v>
      </c>
      <c r="C6">
        <v>8</v>
      </c>
      <c r="D6">
        <v>8</v>
      </c>
      <c r="E6">
        <v>8</v>
      </c>
      <c r="F6">
        <v>9</v>
      </c>
      <c r="G6">
        <v>10</v>
      </c>
      <c r="H6">
        <v>10</v>
      </c>
      <c r="I6">
        <v>10</v>
      </c>
      <c r="J6" s="1">
        <f xml:space="preserve"> SUM(C6, D6, E6, F6, G6, H6, I6) / 7</f>
        <v>9</v>
      </c>
      <c r="K6" s="5">
        <v>9</v>
      </c>
    </row>
    <row r="7" spans="1:11" x14ac:dyDescent="0.35">
      <c r="A7" s="6">
        <v>512105745</v>
      </c>
      <c r="B7" s="5" t="s">
        <v>75</v>
      </c>
      <c r="C7">
        <v>10</v>
      </c>
      <c r="D7">
        <v>10</v>
      </c>
      <c r="E7">
        <v>7</v>
      </c>
      <c r="F7">
        <v>9</v>
      </c>
      <c r="G7">
        <v>10</v>
      </c>
      <c r="H7">
        <v>9</v>
      </c>
      <c r="I7">
        <v>10</v>
      </c>
      <c r="J7" s="1">
        <f t="shared" ref="J7:J10" si="0" xml:space="preserve"> SUM(C7, D7, E7, F7, G7, H7, I7) / 7</f>
        <v>9.2857142857142865</v>
      </c>
      <c r="K7" s="5">
        <v>9</v>
      </c>
    </row>
    <row r="8" spans="1:11" x14ac:dyDescent="0.35">
      <c r="A8" s="6">
        <v>612704387</v>
      </c>
      <c r="B8" s="5" t="s">
        <v>76</v>
      </c>
      <c r="C8">
        <v>8</v>
      </c>
      <c r="D8">
        <v>7</v>
      </c>
      <c r="E8">
        <v>7</v>
      </c>
      <c r="F8">
        <v>5</v>
      </c>
      <c r="G8">
        <v>8</v>
      </c>
      <c r="H8">
        <v>8</v>
      </c>
      <c r="I8">
        <v>10</v>
      </c>
      <c r="J8" s="1">
        <f t="shared" si="0"/>
        <v>7.5714285714285712</v>
      </c>
      <c r="K8" s="5">
        <v>8</v>
      </c>
    </row>
    <row r="9" spans="1:11" x14ac:dyDescent="0.35">
      <c r="A9" s="6">
        <v>512105853</v>
      </c>
      <c r="B9" s="5" t="s">
        <v>77</v>
      </c>
      <c r="C9">
        <v>10</v>
      </c>
      <c r="D9">
        <v>10</v>
      </c>
      <c r="E9">
        <v>9</v>
      </c>
      <c r="F9">
        <v>9</v>
      </c>
      <c r="G9">
        <v>10</v>
      </c>
      <c r="H9">
        <v>10</v>
      </c>
      <c r="I9">
        <v>10</v>
      </c>
      <c r="J9" s="1">
        <f t="shared" si="0"/>
        <v>9.7142857142857135</v>
      </c>
      <c r="K9" s="5">
        <v>10</v>
      </c>
    </row>
    <row r="10" spans="1:11" x14ac:dyDescent="0.35">
      <c r="A10" s="6">
        <v>512105805</v>
      </c>
      <c r="B10" s="5" t="s">
        <v>78</v>
      </c>
      <c r="C10">
        <v>8</v>
      </c>
      <c r="D10">
        <v>8</v>
      </c>
      <c r="E10">
        <v>8</v>
      </c>
      <c r="F10">
        <v>9</v>
      </c>
      <c r="G10">
        <v>10</v>
      </c>
      <c r="H10">
        <v>10</v>
      </c>
      <c r="I10">
        <v>10</v>
      </c>
      <c r="J10" s="1">
        <f t="shared" si="0"/>
        <v>9</v>
      </c>
      <c r="K10" s="5">
        <v>9</v>
      </c>
    </row>
  </sheetData>
  <protectedRanges>
    <protectedRange password="E169" sqref="A3:A10" name="Intervallo1"/>
  </protectedRange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5A07-0435-4CC9-90D2-06C3431E93A0}">
  <dimension ref="A1:K10"/>
  <sheetViews>
    <sheetView workbookViewId="0">
      <selection activeCell="H6" sqref="H6"/>
    </sheetView>
  </sheetViews>
  <sheetFormatPr defaultColWidth="8.81640625" defaultRowHeight="14.5" x14ac:dyDescent="0.35"/>
  <cols>
    <col min="1" max="1" width="26.453125" customWidth="1"/>
    <col min="2" max="2" width="19.26953125" customWidth="1"/>
    <col min="3" max="3" width="25.81640625" customWidth="1"/>
    <col min="4" max="4" width="21.1796875" customWidth="1"/>
    <col min="5" max="5" width="26.453125" customWidth="1"/>
    <col min="6" max="6" width="19.453125" customWidth="1"/>
    <col min="7" max="7" width="16.453125" customWidth="1"/>
    <col min="8" max="8" width="29.453125" customWidth="1"/>
    <col min="9" max="9" width="24.453125" customWidth="1"/>
    <col min="10" max="10" width="18.453125" customWidth="1"/>
    <col min="11" max="11" width="14.7265625" customWidth="1"/>
  </cols>
  <sheetData>
    <row r="1" spans="1:11" ht="26" x14ac:dyDescent="0.35">
      <c r="A1" s="7" t="s">
        <v>65</v>
      </c>
    </row>
    <row r="2" spans="1:11" ht="15.5" x14ac:dyDescent="0.35">
      <c r="A2" s="9" t="s">
        <v>66</v>
      </c>
      <c r="B2" s="9" t="s">
        <v>67</v>
      </c>
      <c r="C2" s="9" t="s">
        <v>25</v>
      </c>
      <c r="D2" s="9" t="s">
        <v>30</v>
      </c>
      <c r="E2" s="9" t="s">
        <v>68</v>
      </c>
      <c r="F2" s="9" t="s">
        <v>42</v>
      </c>
      <c r="G2" s="9" t="s">
        <v>49</v>
      </c>
      <c r="H2" s="9" t="s">
        <v>55</v>
      </c>
      <c r="I2" s="9" t="s">
        <v>60</v>
      </c>
      <c r="J2" s="9" t="s">
        <v>69</v>
      </c>
      <c r="K2" s="9" t="s">
        <v>70</v>
      </c>
    </row>
    <row r="3" spans="1:11" x14ac:dyDescent="0.35">
      <c r="A3" s="6">
        <v>512105901</v>
      </c>
      <c r="B3" s="5" t="s">
        <v>71</v>
      </c>
      <c r="C3">
        <v>9</v>
      </c>
      <c r="D3">
        <v>10</v>
      </c>
      <c r="E3">
        <v>10</v>
      </c>
      <c r="F3">
        <v>9</v>
      </c>
      <c r="G3">
        <v>10</v>
      </c>
      <c r="H3">
        <v>9</v>
      </c>
      <c r="I3">
        <v>10</v>
      </c>
      <c r="J3" s="1">
        <f xml:space="preserve"> SUM(C3, D3, E3, F3, G3, H3, I3) / 7</f>
        <v>9.5714285714285712</v>
      </c>
      <c r="K3" s="5">
        <v>10</v>
      </c>
    </row>
    <row r="4" spans="1:11" x14ac:dyDescent="0.35">
      <c r="A4" s="6">
        <v>512106065</v>
      </c>
      <c r="B4" s="5" t="s">
        <v>72</v>
      </c>
      <c r="C4">
        <v>4</v>
      </c>
      <c r="D4">
        <v>5</v>
      </c>
      <c r="E4">
        <v>6</v>
      </c>
      <c r="F4">
        <v>7</v>
      </c>
      <c r="G4">
        <v>6</v>
      </c>
      <c r="H4">
        <v>6</v>
      </c>
      <c r="I4">
        <v>10</v>
      </c>
      <c r="J4" s="1">
        <f xml:space="preserve"> SUM(C4, D4, E4, F4, G4, H4, I4) / 7</f>
        <v>6.2857142857142856</v>
      </c>
      <c r="K4" s="5">
        <v>6</v>
      </c>
    </row>
    <row r="5" spans="1:11" x14ac:dyDescent="0.35">
      <c r="A5" s="6">
        <v>512105835</v>
      </c>
      <c r="B5" s="5" t="s">
        <v>73</v>
      </c>
      <c r="C5">
        <v>7</v>
      </c>
      <c r="D5">
        <v>8</v>
      </c>
      <c r="E5">
        <v>6</v>
      </c>
      <c r="F5">
        <v>8</v>
      </c>
      <c r="G5">
        <v>10</v>
      </c>
      <c r="H5">
        <v>10</v>
      </c>
      <c r="I5">
        <v>10</v>
      </c>
      <c r="J5" s="1">
        <f xml:space="preserve"> SUM(C5, D5, E5, F5, G5, H5, I5) / 7</f>
        <v>8.4285714285714288</v>
      </c>
      <c r="K5" s="5">
        <v>8</v>
      </c>
    </row>
    <row r="6" spans="1:11" x14ac:dyDescent="0.35">
      <c r="A6" s="6">
        <v>512106057</v>
      </c>
      <c r="B6" s="5" t="s">
        <v>74</v>
      </c>
      <c r="C6">
        <v>7</v>
      </c>
      <c r="D6">
        <v>8</v>
      </c>
      <c r="E6">
        <v>6</v>
      </c>
      <c r="F6">
        <v>8</v>
      </c>
      <c r="G6">
        <v>10</v>
      </c>
      <c r="H6">
        <v>10</v>
      </c>
      <c r="I6">
        <v>10</v>
      </c>
      <c r="J6" s="1">
        <f xml:space="preserve"> SUM(C6, D6, E6, F6, G6, H6, I6) / 7</f>
        <v>8.4285714285714288</v>
      </c>
      <c r="K6" s="5">
        <v>8</v>
      </c>
    </row>
    <row r="7" spans="1:11" x14ac:dyDescent="0.35">
      <c r="A7" s="6">
        <v>512105745</v>
      </c>
      <c r="B7" s="5" t="s">
        <v>75</v>
      </c>
      <c r="C7">
        <v>10</v>
      </c>
      <c r="D7">
        <v>10</v>
      </c>
      <c r="E7">
        <v>8</v>
      </c>
      <c r="F7">
        <v>10</v>
      </c>
      <c r="G7">
        <v>10</v>
      </c>
      <c r="H7">
        <v>10</v>
      </c>
      <c r="I7">
        <v>10</v>
      </c>
      <c r="J7" s="1">
        <f t="shared" ref="J7:J10" si="0" xml:space="preserve"> SUM(C7, D7, E7, F7, G7, H7, I7) / 7</f>
        <v>9.7142857142857135</v>
      </c>
      <c r="K7" s="5">
        <v>10</v>
      </c>
    </row>
    <row r="8" spans="1:11" x14ac:dyDescent="0.35">
      <c r="A8" s="6">
        <v>612704387</v>
      </c>
      <c r="B8" s="5" t="s">
        <v>76</v>
      </c>
      <c r="C8">
        <v>10</v>
      </c>
      <c r="D8">
        <v>8</v>
      </c>
      <c r="E8">
        <v>10</v>
      </c>
      <c r="F8">
        <v>8</v>
      </c>
      <c r="G8">
        <v>8</v>
      </c>
      <c r="H8">
        <v>10</v>
      </c>
      <c r="I8">
        <v>10</v>
      </c>
      <c r="J8" s="1">
        <f t="shared" si="0"/>
        <v>9.1428571428571423</v>
      </c>
      <c r="K8" s="5">
        <v>9</v>
      </c>
    </row>
    <row r="9" spans="1:11" x14ac:dyDescent="0.35">
      <c r="A9" s="6">
        <v>512105853</v>
      </c>
      <c r="B9" s="5" t="s">
        <v>77</v>
      </c>
      <c r="C9">
        <v>10</v>
      </c>
      <c r="D9">
        <v>10</v>
      </c>
      <c r="E9">
        <v>9</v>
      </c>
      <c r="F9">
        <v>9</v>
      </c>
      <c r="G9">
        <v>10</v>
      </c>
      <c r="H9">
        <v>10</v>
      </c>
      <c r="I9">
        <v>10</v>
      </c>
      <c r="J9" s="1">
        <f t="shared" si="0"/>
        <v>9.7142857142857135</v>
      </c>
      <c r="K9" s="5">
        <v>10</v>
      </c>
    </row>
    <row r="10" spans="1:11" x14ac:dyDescent="0.35">
      <c r="A10" s="6">
        <v>512105805</v>
      </c>
      <c r="B10" s="5" t="s">
        <v>78</v>
      </c>
      <c r="C10">
        <v>8</v>
      </c>
      <c r="D10">
        <v>8</v>
      </c>
      <c r="E10">
        <v>8</v>
      </c>
      <c r="F10">
        <v>9</v>
      </c>
      <c r="G10">
        <v>10</v>
      </c>
      <c r="H10">
        <v>10</v>
      </c>
      <c r="I10">
        <v>10</v>
      </c>
      <c r="J10" s="1">
        <f t="shared" si="0"/>
        <v>9</v>
      </c>
      <c r="K10" s="5">
        <v>9</v>
      </c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C88E-B810-437E-9D5E-33913908B880}">
  <dimension ref="A1:K10"/>
  <sheetViews>
    <sheetView workbookViewId="0">
      <selection activeCell="E5" sqref="E5"/>
    </sheetView>
  </sheetViews>
  <sheetFormatPr defaultColWidth="8.81640625" defaultRowHeight="14.5" x14ac:dyDescent="0.35"/>
  <cols>
    <col min="1" max="1" width="26.453125" customWidth="1"/>
    <col min="2" max="2" width="19.26953125" customWidth="1"/>
    <col min="3" max="3" width="25.81640625" customWidth="1"/>
    <col min="4" max="4" width="21.1796875" customWidth="1"/>
    <col min="5" max="5" width="26.453125" customWidth="1"/>
    <col min="6" max="6" width="19.453125" customWidth="1"/>
    <col min="7" max="7" width="16.453125" customWidth="1"/>
    <col min="8" max="8" width="29.453125" customWidth="1"/>
    <col min="9" max="9" width="24.453125" customWidth="1"/>
    <col min="10" max="10" width="18.453125" customWidth="1"/>
    <col min="11" max="11" width="14.7265625" customWidth="1"/>
  </cols>
  <sheetData>
    <row r="1" spans="1:11" ht="26" x14ac:dyDescent="0.35">
      <c r="A1" s="7" t="s">
        <v>65</v>
      </c>
    </row>
    <row r="2" spans="1:11" ht="15.5" x14ac:dyDescent="0.35">
      <c r="A2" s="9" t="s">
        <v>66</v>
      </c>
      <c r="B2" s="9" t="s">
        <v>67</v>
      </c>
      <c r="C2" s="9" t="s">
        <v>25</v>
      </c>
      <c r="D2" s="9" t="s">
        <v>30</v>
      </c>
      <c r="E2" s="9" t="s">
        <v>68</v>
      </c>
      <c r="F2" s="9" t="s">
        <v>42</v>
      </c>
      <c r="G2" s="9" t="s">
        <v>49</v>
      </c>
      <c r="H2" s="9" t="s">
        <v>55</v>
      </c>
      <c r="I2" s="9" t="s">
        <v>60</v>
      </c>
      <c r="J2" s="9" t="s">
        <v>69</v>
      </c>
      <c r="K2" s="9" t="s">
        <v>70</v>
      </c>
    </row>
    <row r="3" spans="1:11" x14ac:dyDescent="0.35">
      <c r="A3" s="6">
        <v>512105901</v>
      </c>
      <c r="B3" s="5" t="s">
        <v>71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 s="1">
        <f xml:space="preserve"> SUM(C3, D3, E3, F3, G3, H3, I3) / 7</f>
        <v>10</v>
      </c>
      <c r="K3" s="5">
        <v>10</v>
      </c>
    </row>
    <row r="4" spans="1:11" x14ac:dyDescent="0.35">
      <c r="A4" s="6">
        <v>512106065</v>
      </c>
      <c r="B4" s="5" t="s">
        <v>72</v>
      </c>
      <c r="C4">
        <v>4</v>
      </c>
      <c r="D4">
        <v>5</v>
      </c>
      <c r="E4">
        <v>5</v>
      </c>
      <c r="F4">
        <v>6</v>
      </c>
      <c r="G4">
        <v>6</v>
      </c>
      <c r="H4">
        <v>7</v>
      </c>
      <c r="I4">
        <v>10</v>
      </c>
      <c r="J4" s="1">
        <f xml:space="preserve"> SUM(C4, D4, E4, F4, G4, H4, I4) / 7</f>
        <v>6.1428571428571432</v>
      </c>
      <c r="K4" s="5">
        <v>7</v>
      </c>
    </row>
    <row r="5" spans="1:11" x14ac:dyDescent="0.35">
      <c r="A5" s="6">
        <v>512105835</v>
      </c>
      <c r="B5" s="5" t="s">
        <v>73</v>
      </c>
      <c r="C5">
        <v>7</v>
      </c>
      <c r="D5">
        <v>8</v>
      </c>
      <c r="E5">
        <v>8</v>
      </c>
      <c r="F5">
        <v>9</v>
      </c>
      <c r="G5">
        <v>10</v>
      </c>
      <c r="H5">
        <v>10</v>
      </c>
      <c r="I5">
        <v>10</v>
      </c>
      <c r="J5" s="1">
        <f xml:space="preserve"> SUM(C5, D5, E5, F5, G5, H5, I5) / 7</f>
        <v>8.8571428571428577</v>
      </c>
      <c r="K5" s="5">
        <v>9</v>
      </c>
    </row>
    <row r="6" spans="1:11" x14ac:dyDescent="0.35">
      <c r="A6" s="6">
        <v>512106057</v>
      </c>
      <c r="B6" s="5" t="s">
        <v>74</v>
      </c>
      <c r="C6">
        <v>7</v>
      </c>
      <c r="D6">
        <v>8</v>
      </c>
      <c r="E6">
        <v>8</v>
      </c>
      <c r="F6">
        <v>9</v>
      </c>
      <c r="G6">
        <v>10</v>
      </c>
      <c r="H6">
        <v>10</v>
      </c>
      <c r="I6">
        <v>10</v>
      </c>
      <c r="J6" s="1">
        <f xml:space="preserve"> SUM(C6, D6, E6, F6, G6, H6, I6) / 7</f>
        <v>8.8571428571428577</v>
      </c>
      <c r="K6" s="5">
        <v>9</v>
      </c>
    </row>
    <row r="7" spans="1:11" x14ac:dyDescent="0.35">
      <c r="A7" s="6">
        <v>512105745</v>
      </c>
      <c r="B7" s="5" t="s">
        <v>75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 s="1">
        <f t="shared" ref="J7:J10" si="0" xml:space="preserve"> SUM(C7, D7, E7, F7, G7, H7, I7) / 7</f>
        <v>10</v>
      </c>
      <c r="K7" s="5">
        <v>10</v>
      </c>
    </row>
    <row r="8" spans="1:11" x14ac:dyDescent="0.35">
      <c r="A8" s="6">
        <v>612704387</v>
      </c>
      <c r="B8" s="5" t="s">
        <v>76</v>
      </c>
      <c r="C8">
        <v>8</v>
      </c>
      <c r="D8">
        <v>5</v>
      </c>
      <c r="E8">
        <v>10</v>
      </c>
      <c r="F8">
        <v>6</v>
      </c>
      <c r="G8">
        <v>8</v>
      </c>
      <c r="H8">
        <v>8</v>
      </c>
      <c r="I8">
        <v>5</v>
      </c>
      <c r="J8" s="1">
        <f t="shared" si="0"/>
        <v>7.1428571428571432</v>
      </c>
      <c r="K8" s="5">
        <v>8</v>
      </c>
    </row>
    <row r="9" spans="1:11" x14ac:dyDescent="0.35">
      <c r="A9" s="6">
        <v>512105853</v>
      </c>
      <c r="B9" s="5" t="s">
        <v>77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 s="1">
        <f t="shared" si="0"/>
        <v>10</v>
      </c>
      <c r="K9" s="5">
        <v>10</v>
      </c>
    </row>
    <row r="10" spans="1:11" x14ac:dyDescent="0.35">
      <c r="A10" s="6">
        <v>512105805</v>
      </c>
      <c r="B10" s="5" t="s">
        <v>78</v>
      </c>
      <c r="C10">
        <v>7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 s="1">
        <f t="shared" si="0"/>
        <v>9.5714285714285712</v>
      </c>
      <c r="K10" s="5">
        <v>10</v>
      </c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F32-830A-407C-B8B8-5EF81E59D406}">
  <dimension ref="A1:R78"/>
  <sheetViews>
    <sheetView workbookViewId="0">
      <selection activeCell="L19" sqref="L19"/>
    </sheetView>
  </sheetViews>
  <sheetFormatPr defaultColWidth="8.81640625" defaultRowHeight="14.5" x14ac:dyDescent="0.35"/>
  <cols>
    <col min="1" max="1" width="20.54296875" style="18" customWidth="1"/>
    <col min="2" max="2" width="12" bestFit="1" customWidth="1"/>
    <col min="11" max="11" width="10.453125" style="5" customWidth="1"/>
  </cols>
  <sheetData>
    <row r="1" spans="1:18" x14ac:dyDescent="0.35">
      <c r="A1" s="18" t="s">
        <v>71</v>
      </c>
    </row>
    <row r="2" spans="1:18" x14ac:dyDescent="0.35">
      <c r="A2" s="18" t="s">
        <v>79</v>
      </c>
      <c r="B2" s="18" t="s">
        <v>25</v>
      </c>
      <c r="C2" s="18" t="s">
        <v>30</v>
      </c>
      <c r="D2" s="18" t="s">
        <v>35</v>
      </c>
      <c r="E2" s="18" t="s">
        <v>42</v>
      </c>
      <c r="F2" s="18" t="s">
        <v>49</v>
      </c>
      <c r="G2" t="s">
        <v>80</v>
      </c>
      <c r="H2" t="s">
        <v>60</v>
      </c>
      <c r="I2" t="s">
        <v>81</v>
      </c>
      <c r="K2" s="31" t="s">
        <v>82</v>
      </c>
      <c r="L2" s="33" t="s">
        <v>83</v>
      </c>
      <c r="M2" s="33"/>
      <c r="N2" s="33"/>
      <c r="O2" s="33"/>
      <c r="P2" s="33"/>
      <c r="Q2" s="33"/>
      <c r="R2" s="33"/>
    </row>
    <row r="3" spans="1:18" x14ac:dyDescent="0.35">
      <c r="A3" s="18">
        <v>44150</v>
      </c>
      <c r="B3">
        <v>10</v>
      </c>
      <c r="C3">
        <v>10</v>
      </c>
      <c r="D3">
        <v>9</v>
      </c>
      <c r="E3">
        <v>8</v>
      </c>
      <c r="F3">
        <v>10</v>
      </c>
      <c r="G3">
        <v>7</v>
      </c>
      <c r="H3">
        <v>9</v>
      </c>
      <c r="I3" s="1">
        <f t="shared" ref="I3:I7" si="0" xml:space="preserve"> SUM(B3, C3, D3, E3, F3, G3, H3) / 7</f>
        <v>9</v>
      </c>
      <c r="K3" s="34">
        <v>10</v>
      </c>
    </row>
    <row r="4" spans="1:18" x14ac:dyDescent="0.35">
      <c r="A4" s="18">
        <v>44164</v>
      </c>
      <c r="B4">
        <v>10</v>
      </c>
      <c r="C4">
        <v>10</v>
      </c>
      <c r="D4">
        <v>9</v>
      </c>
      <c r="E4">
        <v>9</v>
      </c>
      <c r="F4">
        <v>10</v>
      </c>
      <c r="G4">
        <v>9</v>
      </c>
      <c r="H4">
        <v>10</v>
      </c>
      <c r="I4" s="1">
        <f t="shared" si="0"/>
        <v>9.5714285714285712</v>
      </c>
    </row>
    <row r="5" spans="1:18" x14ac:dyDescent="0.35">
      <c r="A5" s="18">
        <v>44178</v>
      </c>
      <c r="B5">
        <v>9</v>
      </c>
      <c r="C5">
        <v>10</v>
      </c>
      <c r="D5">
        <v>10</v>
      </c>
      <c r="E5">
        <v>9</v>
      </c>
      <c r="F5">
        <v>10</v>
      </c>
      <c r="G5">
        <v>9</v>
      </c>
      <c r="H5">
        <v>10</v>
      </c>
      <c r="I5" s="1">
        <f t="shared" si="0"/>
        <v>9.5714285714285712</v>
      </c>
    </row>
    <row r="6" spans="1:18" x14ac:dyDescent="0.35">
      <c r="A6" s="18">
        <v>44192</v>
      </c>
      <c r="B6">
        <v>9</v>
      </c>
      <c r="C6">
        <v>10</v>
      </c>
      <c r="D6">
        <v>10</v>
      </c>
      <c r="E6">
        <v>9</v>
      </c>
      <c r="F6">
        <v>10</v>
      </c>
      <c r="G6">
        <v>9</v>
      </c>
      <c r="H6">
        <v>10</v>
      </c>
      <c r="I6" s="1">
        <f t="shared" si="0"/>
        <v>9.5714285714285712</v>
      </c>
    </row>
    <row r="7" spans="1:18" x14ac:dyDescent="0.35">
      <c r="A7" s="18">
        <v>44217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 s="1">
        <f t="shared" si="0"/>
        <v>10</v>
      </c>
    </row>
    <row r="8" spans="1:18" x14ac:dyDescent="0.35">
      <c r="I8" s="1">
        <f>SUM(Tabella68[TOTALE])/5</f>
        <v>9.5428571428571409</v>
      </c>
    </row>
    <row r="11" spans="1:18" x14ac:dyDescent="0.35">
      <c r="A11" s="36" t="s">
        <v>72</v>
      </c>
    </row>
    <row r="12" spans="1:18" x14ac:dyDescent="0.35">
      <c r="A12" s="18" t="s">
        <v>79</v>
      </c>
      <c r="B12" s="18" t="s">
        <v>25</v>
      </c>
      <c r="C12" s="18" t="s">
        <v>30</v>
      </c>
      <c r="D12" s="18" t="s">
        <v>35</v>
      </c>
      <c r="E12" s="18" t="s">
        <v>42</v>
      </c>
      <c r="F12" s="18" t="s">
        <v>49</v>
      </c>
      <c r="G12" t="s">
        <v>80</v>
      </c>
      <c r="H12" t="s">
        <v>60</v>
      </c>
      <c r="I12" t="s">
        <v>81</v>
      </c>
      <c r="K12" s="31" t="s">
        <v>82</v>
      </c>
    </row>
    <row r="13" spans="1:18" x14ac:dyDescent="0.35">
      <c r="A13" s="18">
        <v>44150</v>
      </c>
      <c r="B13">
        <f>'15-11-2020'!C4</f>
        <v>10</v>
      </c>
      <c r="C13">
        <f>'15-11-2020'!D4</f>
        <v>7</v>
      </c>
      <c r="D13">
        <f>'15-11-2020'!E4</f>
        <v>8</v>
      </c>
      <c r="E13">
        <f>'15-11-2020'!F4</f>
        <v>8</v>
      </c>
      <c r="F13">
        <f>'15-11-2020'!G4</f>
        <v>10</v>
      </c>
      <c r="G13">
        <f>'15-11-2020'!H4</f>
        <v>10</v>
      </c>
      <c r="H13">
        <f>'15-11-2020'!I4</f>
        <v>9</v>
      </c>
      <c r="I13" s="1">
        <f t="shared" ref="I13:I17" si="1" xml:space="preserve"> SUM(B13, C13, D13, E13, F13, G13, H13) / 7</f>
        <v>8.8571428571428577</v>
      </c>
      <c r="K13" s="34">
        <v>7</v>
      </c>
    </row>
    <row r="14" spans="1:18" x14ac:dyDescent="0.35">
      <c r="A14" s="18">
        <v>44164</v>
      </c>
      <c r="B14">
        <f>'29-11-2020'!C4</f>
        <v>8</v>
      </c>
      <c r="C14">
        <f>'29-11-2020'!D4</f>
        <v>7</v>
      </c>
      <c r="D14">
        <f>'29-11-2020'!E4</f>
        <v>6</v>
      </c>
      <c r="E14">
        <f>'29-11-2020'!F4</f>
        <v>8</v>
      </c>
      <c r="F14">
        <f>'29-11-2020'!G4</f>
        <v>8</v>
      </c>
      <c r="G14">
        <f>'29-11-2020'!H4</f>
        <v>8</v>
      </c>
      <c r="H14">
        <f>'29-11-2020'!I4</f>
        <v>10</v>
      </c>
      <c r="I14" s="1">
        <f t="shared" si="1"/>
        <v>7.8571428571428568</v>
      </c>
    </row>
    <row r="15" spans="1:18" x14ac:dyDescent="0.35">
      <c r="A15" s="18">
        <v>44178</v>
      </c>
      <c r="B15">
        <f>'13-12-2020'!C4</f>
        <v>5</v>
      </c>
      <c r="C15">
        <f>'13-12-2020'!D4</f>
        <v>8</v>
      </c>
      <c r="D15">
        <f>'13-12-2020'!E4</f>
        <v>8</v>
      </c>
      <c r="E15">
        <f>'13-12-2020'!F4</f>
        <v>8</v>
      </c>
      <c r="F15">
        <f>'13-12-2020'!G4</f>
        <v>8</v>
      </c>
      <c r="G15">
        <f>'13-12-2020'!H4</f>
        <v>8</v>
      </c>
      <c r="H15">
        <f>'13-12-2020'!I4</f>
        <v>10</v>
      </c>
      <c r="I15" s="1">
        <f t="shared" si="1"/>
        <v>7.8571428571428568</v>
      </c>
    </row>
    <row r="16" spans="1:18" x14ac:dyDescent="0.35">
      <c r="A16" s="18">
        <v>44192</v>
      </c>
      <c r="B16">
        <f>'27-12-2020'!C4</f>
        <v>4</v>
      </c>
      <c r="C16">
        <f>'27-12-2020'!D4</f>
        <v>5</v>
      </c>
      <c r="D16">
        <f>'27-12-2020'!E4</f>
        <v>6</v>
      </c>
      <c r="E16">
        <f>'27-12-2020'!F4</f>
        <v>7</v>
      </c>
      <c r="F16">
        <f>'27-12-2020'!G4</f>
        <v>6</v>
      </c>
      <c r="G16">
        <f>'27-12-2020'!H4</f>
        <v>6</v>
      </c>
      <c r="H16">
        <f>'27-12-2020'!I4</f>
        <v>10</v>
      </c>
      <c r="I16" s="1">
        <f t="shared" si="1"/>
        <v>6.2857142857142856</v>
      </c>
    </row>
    <row r="17" spans="1:11" x14ac:dyDescent="0.35">
      <c r="A17" s="18">
        <v>44217</v>
      </c>
      <c r="B17">
        <f>'21-01-2021'!C4</f>
        <v>4</v>
      </c>
      <c r="C17">
        <f>'21-01-2021'!D4</f>
        <v>5</v>
      </c>
      <c r="D17">
        <f>'21-01-2021'!E4</f>
        <v>5</v>
      </c>
      <c r="E17">
        <f>'21-01-2021'!F4</f>
        <v>6</v>
      </c>
      <c r="F17">
        <f>'21-01-2021'!G4</f>
        <v>6</v>
      </c>
      <c r="G17">
        <f>'21-01-2021'!H4</f>
        <v>7</v>
      </c>
      <c r="H17">
        <f>'21-01-2021'!I4</f>
        <v>10</v>
      </c>
      <c r="I17" s="61">
        <f t="shared" si="1"/>
        <v>6.1428571428571432</v>
      </c>
    </row>
    <row r="18" spans="1:11" x14ac:dyDescent="0.35">
      <c r="I18" s="1">
        <f>SUM(Tabella689[TOTALE])/5</f>
        <v>7.4</v>
      </c>
    </row>
    <row r="21" spans="1:11" x14ac:dyDescent="0.35">
      <c r="A21" s="18" t="s">
        <v>73</v>
      </c>
    </row>
    <row r="22" spans="1:11" x14ac:dyDescent="0.35">
      <c r="A22" s="18" t="s">
        <v>79</v>
      </c>
      <c r="B22" s="18" t="s">
        <v>25</v>
      </c>
      <c r="C22" s="18" t="s">
        <v>30</v>
      </c>
      <c r="D22" s="18" t="s">
        <v>35</v>
      </c>
      <c r="E22" s="18" t="s">
        <v>42</v>
      </c>
      <c r="F22" s="18" t="s">
        <v>49</v>
      </c>
      <c r="G22" t="s">
        <v>80</v>
      </c>
      <c r="H22" t="s">
        <v>60</v>
      </c>
      <c r="I22" t="s">
        <v>81</v>
      </c>
      <c r="K22" s="31" t="s">
        <v>82</v>
      </c>
    </row>
    <row r="23" spans="1:11" x14ac:dyDescent="0.35">
      <c r="A23" s="18">
        <v>44150</v>
      </c>
      <c r="B23">
        <f>'15-11-2020'!C5</f>
        <v>8</v>
      </c>
      <c r="C23">
        <f>'15-11-2020'!D5</f>
        <v>7</v>
      </c>
      <c r="D23">
        <f>'15-11-2020'!E5</f>
        <v>8</v>
      </c>
      <c r="E23">
        <f>'15-11-2020'!F5</f>
        <v>9</v>
      </c>
      <c r="F23">
        <f>'15-11-2020'!G5</f>
        <v>10</v>
      </c>
      <c r="G23">
        <f>'15-11-2020'!H5</f>
        <v>10</v>
      </c>
      <c r="H23">
        <f>'15-11-2020'!I5</f>
        <v>10</v>
      </c>
      <c r="I23" s="1">
        <f t="shared" ref="I23:I27" si="2" xml:space="preserve"> SUM(B23, C23, D23, E23, F23, G23, H23) / 7</f>
        <v>8.8571428571428577</v>
      </c>
      <c r="K23" s="34">
        <v>9</v>
      </c>
    </row>
    <row r="24" spans="1:11" x14ac:dyDescent="0.35">
      <c r="A24" s="18">
        <v>44164</v>
      </c>
      <c r="B24">
        <f>'29-11-2020'!C5</f>
        <v>8</v>
      </c>
      <c r="C24">
        <f>'29-11-2020'!D5</f>
        <v>7</v>
      </c>
      <c r="D24">
        <f>'29-11-2020'!E5</f>
        <v>8</v>
      </c>
      <c r="E24">
        <f>'29-11-2020'!F5</f>
        <v>9</v>
      </c>
      <c r="F24">
        <f>'29-11-2020'!G5</f>
        <v>10</v>
      </c>
      <c r="G24">
        <f>'29-11-2020'!H5</f>
        <v>10</v>
      </c>
      <c r="H24">
        <f>'29-11-2020'!I5</f>
        <v>10</v>
      </c>
      <c r="I24" s="1">
        <f t="shared" si="2"/>
        <v>8.8571428571428577</v>
      </c>
    </row>
    <row r="25" spans="1:11" x14ac:dyDescent="0.35">
      <c r="A25" s="18">
        <v>44178</v>
      </c>
      <c r="B25">
        <f>'13-12-2020'!C5</f>
        <v>8</v>
      </c>
      <c r="C25">
        <f>'13-12-2020'!D5</f>
        <v>8</v>
      </c>
      <c r="D25">
        <f>'13-12-2020'!E5</f>
        <v>8</v>
      </c>
      <c r="E25">
        <f>'13-12-2020'!F5</f>
        <v>8</v>
      </c>
      <c r="F25">
        <f>'13-12-2020'!G5</f>
        <v>10</v>
      </c>
      <c r="G25">
        <f>'13-12-2020'!H5</f>
        <v>10</v>
      </c>
      <c r="H25">
        <f>'13-12-2020'!I5</f>
        <v>10</v>
      </c>
      <c r="I25" s="1">
        <f t="shared" si="2"/>
        <v>8.8571428571428577</v>
      </c>
    </row>
    <row r="26" spans="1:11" x14ac:dyDescent="0.35">
      <c r="A26" s="18">
        <v>44192</v>
      </c>
      <c r="B26">
        <f>'27-12-2020'!C5</f>
        <v>7</v>
      </c>
      <c r="C26">
        <f>'27-12-2020'!D5</f>
        <v>8</v>
      </c>
      <c r="D26">
        <f>'27-12-2020'!E5</f>
        <v>6</v>
      </c>
      <c r="E26">
        <f>'27-12-2020'!F5</f>
        <v>8</v>
      </c>
      <c r="F26">
        <f>'27-12-2020'!G5</f>
        <v>10</v>
      </c>
      <c r="G26">
        <f>'27-12-2020'!H5</f>
        <v>10</v>
      </c>
      <c r="H26">
        <f>'27-12-2020'!I5</f>
        <v>10</v>
      </c>
      <c r="I26" s="1">
        <f t="shared" si="2"/>
        <v>8.4285714285714288</v>
      </c>
    </row>
    <row r="27" spans="1:11" x14ac:dyDescent="0.35">
      <c r="A27" s="18">
        <v>44217</v>
      </c>
      <c r="B27">
        <f>'21-01-2021'!C5</f>
        <v>7</v>
      </c>
      <c r="C27">
        <f>'21-01-2021'!D5</f>
        <v>8</v>
      </c>
      <c r="D27">
        <f>'21-01-2021'!E5</f>
        <v>8</v>
      </c>
      <c r="E27">
        <f>'21-01-2021'!F5</f>
        <v>9</v>
      </c>
      <c r="F27">
        <f>'21-01-2021'!G5</f>
        <v>10</v>
      </c>
      <c r="G27">
        <f>'21-01-2021'!H5</f>
        <v>10</v>
      </c>
      <c r="H27">
        <f>'21-01-2021'!I5</f>
        <v>10</v>
      </c>
      <c r="I27" s="1">
        <f t="shared" si="2"/>
        <v>8.8571428571428577</v>
      </c>
    </row>
    <row r="28" spans="1:11" x14ac:dyDescent="0.35">
      <c r="I28" s="1">
        <f>SUM(Tabella68910[TOTALE])/5</f>
        <v>8.7714285714285722</v>
      </c>
    </row>
    <row r="31" spans="1:11" x14ac:dyDescent="0.35">
      <c r="A31" s="29" t="s">
        <v>74</v>
      </c>
      <c r="B31" s="19"/>
      <c r="C31" s="19"/>
      <c r="D31" s="19"/>
      <c r="E31" s="19"/>
      <c r="F31" s="19"/>
      <c r="G31" s="19"/>
      <c r="H31" s="19"/>
      <c r="I31" s="19"/>
    </row>
    <row r="32" spans="1:11" x14ac:dyDescent="0.35">
      <c r="A32" s="30" t="s">
        <v>79</v>
      </c>
      <c r="B32" s="20" t="s">
        <v>25</v>
      </c>
      <c r="C32" s="20" t="s">
        <v>30</v>
      </c>
      <c r="D32" s="20" t="s">
        <v>35</v>
      </c>
      <c r="E32" s="20" t="s">
        <v>42</v>
      </c>
      <c r="F32" s="20" t="s">
        <v>49</v>
      </c>
      <c r="G32" s="21" t="s">
        <v>80</v>
      </c>
      <c r="H32" s="21" t="s">
        <v>60</v>
      </c>
      <c r="I32" s="22" t="s">
        <v>81</v>
      </c>
      <c r="K32" s="31" t="s">
        <v>82</v>
      </c>
    </row>
    <row r="33" spans="1:11" x14ac:dyDescent="0.35">
      <c r="A33" s="23">
        <v>44150</v>
      </c>
      <c r="B33" s="16">
        <f>'15-11-2020'!C6</f>
        <v>8</v>
      </c>
      <c r="C33" s="16">
        <f>'15-11-2020'!D6</f>
        <v>7</v>
      </c>
      <c r="D33" s="16">
        <f>'15-11-2020'!E6</f>
        <v>8</v>
      </c>
      <c r="E33" s="16">
        <f>'15-11-2020'!F6</f>
        <v>9</v>
      </c>
      <c r="F33" s="16">
        <f>'15-11-2020'!G6</f>
        <v>10</v>
      </c>
      <c r="G33" s="16">
        <f>'15-11-2020'!H6</f>
        <v>10</v>
      </c>
      <c r="H33" s="16">
        <f>'15-11-2020'!I6</f>
        <v>10</v>
      </c>
      <c r="I33" s="25">
        <f t="shared" ref="I33:I37" si="3" xml:space="preserve"> SUM(B33, C33, D33, E33, F33, G33, H33) / 7</f>
        <v>8.8571428571428577</v>
      </c>
      <c r="K33" s="34">
        <v>9</v>
      </c>
    </row>
    <row r="34" spans="1:11" x14ac:dyDescent="0.35">
      <c r="A34" s="24">
        <v>44164</v>
      </c>
      <c r="B34" s="17">
        <f>'29-11-2020'!C6</f>
        <v>8</v>
      </c>
      <c r="C34" s="17">
        <f>'29-11-2020'!D6</f>
        <v>7</v>
      </c>
      <c r="D34" s="17">
        <f>'29-11-2020'!E6</f>
        <v>8</v>
      </c>
      <c r="E34" s="17">
        <f>'29-11-2020'!F6</f>
        <v>9</v>
      </c>
      <c r="F34" s="17">
        <f>'29-11-2020'!G6</f>
        <v>10</v>
      </c>
      <c r="G34" s="17">
        <f>'29-11-2020'!H6</f>
        <v>10</v>
      </c>
      <c r="H34" s="17">
        <f>'29-11-2020'!I6</f>
        <v>10</v>
      </c>
      <c r="I34" s="26">
        <f t="shared" si="3"/>
        <v>8.8571428571428577</v>
      </c>
    </row>
    <row r="35" spans="1:11" x14ac:dyDescent="0.35">
      <c r="A35" s="23">
        <v>44178</v>
      </c>
      <c r="B35" s="16">
        <f>'13-12-2020'!C6</f>
        <v>8</v>
      </c>
      <c r="C35" s="16">
        <f>'13-12-2020'!D6</f>
        <v>8</v>
      </c>
      <c r="D35" s="16">
        <f>'13-12-2020'!E6</f>
        <v>8</v>
      </c>
      <c r="E35" s="16">
        <f>'13-12-2020'!F6</f>
        <v>9</v>
      </c>
      <c r="F35" s="16">
        <f>'13-12-2020'!G6</f>
        <v>10</v>
      </c>
      <c r="G35" s="16">
        <f>'13-12-2020'!H6</f>
        <v>10</v>
      </c>
      <c r="H35" s="16">
        <f>'13-12-2020'!I6</f>
        <v>10</v>
      </c>
      <c r="I35" s="25">
        <f t="shared" si="3"/>
        <v>9</v>
      </c>
    </row>
    <row r="36" spans="1:11" x14ac:dyDescent="0.35">
      <c r="A36" s="24">
        <v>44192</v>
      </c>
      <c r="B36" s="17">
        <f>'27-12-2020'!C6</f>
        <v>7</v>
      </c>
      <c r="C36" s="17">
        <f>'27-12-2020'!D6</f>
        <v>8</v>
      </c>
      <c r="D36" s="17">
        <f>'27-12-2020'!E6</f>
        <v>6</v>
      </c>
      <c r="E36" s="17">
        <f>'27-12-2020'!F6</f>
        <v>8</v>
      </c>
      <c r="F36" s="17">
        <f>'27-12-2020'!G6</f>
        <v>10</v>
      </c>
      <c r="G36" s="17">
        <f>'27-12-2020'!H6</f>
        <v>10</v>
      </c>
      <c r="H36" s="17">
        <f>'27-12-2020'!I6</f>
        <v>10</v>
      </c>
      <c r="I36" s="26">
        <f t="shared" si="3"/>
        <v>8.4285714285714288</v>
      </c>
    </row>
    <row r="37" spans="1:11" ht="15" thickBot="1" x14ac:dyDescent="0.4">
      <c r="A37" s="23">
        <v>44217</v>
      </c>
      <c r="B37" s="16">
        <f>'21-01-2021'!C6</f>
        <v>7</v>
      </c>
      <c r="C37" s="16">
        <f>'21-01-2021'!D6</f>
        <v>8</v>
      </c>
      <c r="D37" s="16">
        <f>'21-01-2021'!E6</f>
        <v>8</v>
      </c>
      <c r="E37" s="16">
        <f>'21-01-2021'!F6</f>
        <v>9</v>
      </c>
      <c r="F37" s="16">
        <f>'21-01-2021'!G6</f>
        <v>10</v>
      </c>
      <c r="G37" s="16">
        <f>'21-01-2021'!H6</f>
        <v>10</v>
      </c>
      <c r="H37" s="16">
        <f>'21-01-2021'!I6</f>
        <v>10</v>
      </c>
      <c r="I37" s="25">
        <f t="shared" si="3"/>
        <v>8.8571428571428577</v>
      </c>
    </row>
    <row r="38" spans="1:11" ht="15" thickTop="1" x14ac:dyDescent="0.35">
      <c r="I38" s="27">
        <f>SUM(I32:I37)/5</f>
        <v>8.8000000000000007</v>
      </c>
    </row>
    <row r="41" spans="1:11" x14ac:dyDescent="0.35">
      <c r="A41" s="29" t="s">
        <v>75</v>
      </c>
      <c r="B41" s="19"/>
      <c r="C41" s="19"/>
      <c r="D41" s="19"/>
      <c r="E41" s="19"/>
      <c r="F41" s="19"/>
      <c r="G41" s="19"/>
      <c r="H41" s="19"/>
      <c r="I41" s="19"/>
    </row>
    <row r="42" spans="1:11" x14ac:dyDescent="0.35">
      <c r="A42" s="30" t="s">
        <v>79</v>
      </c>
      <c r="B42" s="20" t="s">
        <v>25</v>
      </c>
      <c r="C42" s="20" t="s">
        <v>30</v>
      </c>
      <c r="D42" s="20" t="s">
        <v>35</v>
      </c>
      <c r="E42" s="20" t="s">
        <v>42</v>
      </c>
      <c r="F42" s="20" t="s">
        <v>49</v>
      </c>
      <c r="G42" s="21" t="s">
        <v>80</v>
      </c>
      <c r="H42" s="21" t="s">
        <v>60</v>
      </c>
      <c r="I42" s="22" t="s">
        <v>81</v>
      </c>
      <c r="K42" s="31" t="s">
        <v>82</v>
      </c>
    </row>
    <row r="43" spans="1:11" x14ac:dyDescent="0.35">
      <c r="A43" s="23">
        <v>44150</v>
      </c>
      <c r="B43" s="16">
        <f>'15-11-2020'!C7</f>
        <v>8</v>
      </c>
      <c r="C43" s="16">
        <f>'15-11-2020'!D7</f>
        <v>9</v>
      </c>
      <c r="D43" s="16">
        <f>'15-11-2020'!E7</f>
        <v>9</v>
      </c>
      <c r="E43" s="16">
        <f>'15-11-2020'!F7</f>
        <v>9</v>
      </c>
      <c r="F43" s="16">
        <f>'15-11-2020'!G7</f>
        <v>10</v>
      </c>
      <c r="G43" s="16">
        <f>'15-11-2020'!H7</f>
        <v>8</v>
      </c>
      <c r="H43" s="16">
        <f>'15-11-2020'!I7</f>
        <v>7</v>
      </c>
      <c r="I43" s="32">
        <f t="shared" ref="I43:I47" si="4" xml:space="preserve"> SUM(B43, C43, D43, E43, F43, G43, H43) / 7</f>
        <v>8.5714285714285712</v>
      </c>
      <c r="K43" s="34">
        <v>10</v>
      </c>
    </row>
    <row r="44" spans="1:11" x14ac:dyDescent="0.35">
      <c r="A44" s="24">
        <v>44164</v>
      </c>
      <c r="B44" s="17">
        <f>'29-11-2020'!C7</f>
        <v>10</v>
      </c>
      <c r="C44" s="17">
        <f>'29-11-2020'!D7</f>
        <v>10</v>
      </c>
      <c r="D44" s="17">
        <f>'29-11-2020'!E7</f>
        <v>9</v>
      </c>
      <c r="E44" s="17">
        <f>'29-11-2020'!F7</f>
        <v>9</v>
      </c>
      <c r="F44" s="17">
        <f>'29-11-2020'!G7</f>
        <v>10</v>
      </c>
      <c r="G44" s="17">
        <f>'29-11-2020'!H7</f>
        <v>9</v>
      </c>
      <c r="H44" s="17">
        <f>'29-11-2020'!I7</f>
        <v>10</v>
      </c>
      <c r="I44" s="26">
        <f t="shared" si="4"/>
        <v>9.5714285714285712</v>
      </c>
    </row>
    <row r="45" spans="1:11" x14ac:dyDescent="0.35">
      <c r="A45" s="23">
        <v>44178</v>
      </c>
      <c r="B45" s="16">
        <f>'13-12-2020'!C7</f>
        <v>10</v>
      </c>
      <c r="C45" s="16">
        <f>'13-12-2020'!D7</f>
        <v>10</v>
      </c>
      <c r="D45" s="16">
        <f>'13-12-2020'!E7</f>
        <v>7</v>
      </c>
      <c r="E45" s="16">
        <f>'13-12-2020'!F7</f>
        <v>9</v>
      </c>
      <c r="F45" s="16">
        <f>'13-12-2020'!G7</f>
        <v>10</v>
      </c>
      <c r="G45" s="16">
        <f>'13-12-2020'!H7</f>
        <v>9</v>
      </c>
      <c r="H45" s="16">
        <f>'13-12-2020'!I7</f>
        <v>10</v>
      </c>
      <c r="I45" s="25">
        <f t="shared" si="4"/>
        <v>9.2857142857142865</v>
      </c>
    </row>
    <row r="46" spans="1:11" x14ac:dyDescent="0.35">
      <c r="A46" s="24">
        <v>44192</v>
      </c>
      <c r="B46" s="17">
        <f>'27-12-2020'!C7</f>
        <v>10</v>
      </c>
      <c r="C46" s="17">
        <f>'27-12-2020'!D7</f>
        <v>10</v>
      </c>
      <c r="D46" s="17">
        <f>'27-12-2020'!E7</f>
        <v>8</v>
      </c>
      <c r="E46" s="17">
        <f>'27-12-2020'!F7</f>
        <v>10</v>
      </c>
      <c r="F46" s="17">
        <f>'27-12-2020'!G7</f>
        <v>10</v>
      </c>
      <c r="G46" s="17">
        <f>'27-12-2020'!H7</f>
        <v>10</v>
      </c>
      <c r="H46" s="17">
        <f>'27-12-2020'!I7</f>
        <v>10</v>
      </c>
      <c r="I46" s="26">
        <f t="shared" si="4"/>
        <v>9.7142857142857135</v>
      </c>
    </row>
    <row r="47" spans="1:11" ht="15" thickBot="1" x14ac:dyDescent="0.4">
      <c r="A47" s="23">
        <v>44217</v>
      </c>
      <c r="B47" s="16">
        <f>'21-01-2021'!C7</f>
        <v>10</v>
      </c>
      <c r="C47" s="16">
        <f>'21-01-2021'!D7</f>
        <v>10</v>
      </c>
      <c r="D47" s="16">
        <f>'21-01-2021'!E7</f>
        <v>10</v>
      </c>
      <c r="E47" s="16">
        <f>'21-01-2021'!F7</f>
        <v>10</v>
      </c>
      <c r="F47" s="16">
        <f>'21-01-2021'!G7</f>
        <v>10</v>
      </c>
      <c r="G47" s="16">
        <f>'21-01-2021'!H7</f>
        <v>10</v>
      </c>
      <c r="H47" s="16">
        <f>'21-01-2021'!I7</f>
        <v>10</v>
      </c>
      <c r="I47" s="25">
        <f t="shared" si="4"/>
        <v>10</v>
      </c>
    </row>
    <row r="48" spans="1:11" ht="15" thickTop="1" x14ac:dyDescent="0.35">
      <c r="I48" s="27">
        <f>SUM(I44:I47)/4</f>
        <v>9.6428571428571423</v>
      </c>
    </row>
    <row r="51" spans="1:11" x14ac:dyDescent="0.35">
      <c r="A51" s="29" t="s">
        <v>76</v>
      </c>
      <c r="B51" s="19"/>
      <c r="C51" s="19"/>
      <c r="D51" s="19"/>
      <c r="E51" s="19"/>
      <c r="F51" s="19"/>
      <c r="G51" s="19"/>
      <c r="H51" s="19"/>
      <c r="I51" s="19"/>
    </row>
    <row r="52" spans="1:11" x14ac:dyDescent="0.35">
      <c r="A52" s="30" t="s">
        <v>79</v>
      </c>
      <c r="B52" s="20" t="s">
        <v>25</v>
      </c>
      <c r="C52" s="20" t="s">
        <v>30</v>
      </c>
      <c r="D52" s="20" t="s">
        <v>35</v>
      </c>
      <c r="E52" s="20" t="s">
        <v>42</v>
      </c>
      <c r="F52" s="20" t="s">
        <v>49</v>
      </c>
      <c r="G52" s="21" t="s">
        <v>80</v>
      </c>
      <c r="H52" s="21" t="s">
        <v>60</v>
      </c>
      <c r="I52" s="22" t="s">
        <v>81</v>
      </c>
      <c r="K52" s="31" t="s">
        <v>82</v>
      </c>
    </row>
    <row r="53" spans="1:11" x14ac:dyDescent="0.35">
      <c r="A53" s="23">
        <v>44150</v>
      </c>
      <c r="B53" s="16">
        <f>'15-11-2020'!C8</f>
        <v>8</v>
      </c>
      <c r="C53" s="16">
        <f>'15-11-2020'!D8</f>
        <v>7</v>
      </c>
      <c r="D53" s="16">
        <f>'15-11-2020'!E8</f>
        <v>8</v>
      </c>
      <c r="E53" s="16">
        <f>'15-11-2020'!F8</f>
        <v>8</v>
      </c>
      <c r="F53" s="16">
        <f>'15-11-2020'!G8</f>
        <v>10</v>
      </c>
      <c r="G53" s="16">
        <f>'15-11-2020'!H8</f>
        <v>8</v>
      </c>
      <c r="H53" s="16">
        <f>'15-11-2020'!I8</f>
        <v>7</v>
      </c>
      <c r="I53" s="25">
        <f t="shared" ref="I53:I57" si="5" xml:space="preserve"> SUM(B53, C53, D53, E53, F53, G53, H53) / 7</f>
        <v>8</v>
      </c>
      <c r="K53" s="34">
        <v>8</v>
      </c>
    </row>
    <row r="54" spans="1:11" x14ac:dyDescent="0.35">
      <c r="A54" s="24">
        <v>44164</v>
      </c>
      <c r="B54" s="17">
        <f>'29-11-2020'!C8</f>
        <v>9</v>
      </c>
      <c r="C54" s="17">
        <f>'29-11-2020'!D8</f>
        <v>8</v>
      </c>
      <c r="D54" s="17">
        <f>'29-11-2020'!E8</f>
        <v>10</v>
      </c>
      <c r="E54" s="17">
        <f>'29-11-2020'!F8</f>
        <v>8</v>
      </c>
      <c r="F54" s="17">
        <f>'29-11-2020'!G8</f>
        <v>8</v>
      </c>
      <c r="G54" s="17">
        <f>'29-11-2020'!H8</f>
        <v>9</v>
      </c>
      <c r="H54" s="17">
        <f>'29-11-2020'!I8</f>
        <v>10</v>
      </c>
      <c r="I54" s="26">
        <f t="shared" si="5"/>
        <v>8.8571428571428577</v>
      </c>
    </row>
    <row r="55" spans="1:11" x14ac:dyDescent="0.35">
      <c r="A55" s="23">
        <v>44178</v>
      </c>
      <c r="B55" s="16">
        <f>'13-12-2020'!C8</f>
        <v>8</v>
      </c>
      <c r="C55" s="16">
        <f>'13-12-2020'!D8</f>
        <v>7</v>
      </c>
      <c r="D55" s="16">
        <f>'13-12-2020'!E8</f>
        <v>7</v>
      </c>
      <c r="E55" s="16">
        <f>'13-12-2020'!F8</f>
        <v>5</v>
      </c>
      <c r="F55" s="16">
        <f>'13-12-2020'!G8</f>
        <v>8</v>
      </c>
      <c r="G55" s="16">
        <f>'13-12-2020'!H8</f>
        <v>8</v>
      </c>
      <c r="H55" s="16">
        <f>'13-12-2020'!I8</f>
        <v>10</v>
      </c>
      <c r="I55" s="25">
        <f t="shared" si="5"/>
        <v>7.5714285714285712</v>
      </c>
    </row>
    <row r="56" spans="1:11" x14ac:dyDescent="0.35">
      <c r="A56" s="24">
        <v>44192</v>
      </c>
      <c r="B56" s="17">
        <f>'27-12-2020'!C8</f>
        <v>10</v>
      </c>
      <c r="C56" s="17">
        <f>'27-12-2020'!D8</f>
        <v>8</v>
      </c>
      <c r="D56" s="17">
        <f>'27-12-2020'!E8</f>
        <v>10</v>
      </c>
      <c r="E56" s="17">
        <f>'27-12-2020'!F8</f>
        <v>8</v>
      </c>
      <c r="F56" s="17">
        <f>'27-12-2020'!G8</f>
        <v>8</v>
      </c>
      <c r="G56" s="17">
        <f>'27-12-2020'!H8</f>
        <v>10</v>
      </c>
      <c r="H56" s="17">
        <f>'27-12-2020'!I8</f>
        <v>10</v>
      </c>
      <c r="I56" s="26">
        <f t="shared" si="5"/>
        <v>9.1428571428571423</v>
      </c>
    </row>
    <row r="57" spans="1:11" ht="15" thickBot="1" x14ac:dyDescent="0.4">
      <c r="A57" s="23">
        <v>44217</v>
      </c>
      <c r="B57" s="16">
        <f>'21-01-2021'!C8</f>
        <v>8</v>
      </c>
      <c r="C57" s="16">
        <f>'21-01-2021'!D8</f>
        <v>5</v>
      </c>
      <c r="D57" s="16">
        <f>'21-01-2021'!E8</f>
        <v>10</v>
      </c>
      <c r="E57" s="16">
        <f>'21-01-2021'!F8</f>
        <v>6</v>
      </c>
      <c r="F57" s="16">
        <f>'21-01-2021'!G8</f>
        <v>8</v>
      </c>
      <c r="G57" s="16">
        <f>'21-01-2021'!H8</f>
        <v>8</v>
      </c>
      <c r="H57" s="16">
        <f>'21-01-2021'!I8</f>
        <v>5</v>
      </c>
      <c r="I57" s="35">
        <f t="shared" si="5"/>
        <v>7.1428571428571432</v>
      </c>
    </row>
    <row r="58" spans="1:11" ht="15" thickTop="1" x14ac:dyDescent="0.35">
      <c r="I58" s="27">
        <f>SUM(I52:I56)/4</f>
        <v>8.3928571428571423</v>
      </c>
    </row>
    <row r="61" spans="1:11" x14ac:dyDescent="0.35">
      <c r="A61" s="29" t="s">
        <v>77</v>
      </c>
      <c r="B61" s="19"/>
      <c r="C61" s="19"/>
      <c r="D61" s="19"/>
      <c r="E61" s="19"/>
      <c r="F61" s="19"/>
      <c r="G61" s="19"/>
      <c r="H61" s="19"/>
      <c r="I61" s="19"/>
    </row>
    <row r="62" spans="1:11" x14ac:dyDescent="0.35">
      <c r="A62" s="30" t="s">
        <v>79</v>
      </c>
      <c r="B62" s="20" t="s">
        <v>25</v>
      </c>
      <c r="C62" s="20" t="s">
        <v>30</v>
      </c>
      <c r="D62" s="20" t="s">
        <v>35</v>
      </c>
      <c r="E62" s="20" t="s">
        <v>42</v>
      </c>
      <c r="F62" s="20" t="s">
        <v>49</v>
      </c>
      <c r="G62" s="21" t="s">
        <v>80</v>
      </c>
      <c r="H62" s="21" t="s">
        <v>60</v>
      </c>
      <c r="I62" s="22" t="s">
        <v>81</v>
      </c>
      <c r="K62" s="31" t="s">
        <v>82</v>
      </c>
    </row>
    <row r="63" spans="1:11" x14ac:dyDescent="0.35">
      <c r="A63" s="23">
        <v>44150</v>
      </c>
      <c r="B63" s="16">
        <f>'15-11-2020'!C9</f>
        <v>9</v>
      </c>
      <c r="C63" s="16">
        <f>'15-11-2020'!D9</f>
        <v>7</v>
      </c>
      <c r="D63" s="16">
        <f>'15-11-2020'!E9</f>
        <v>8</v>
      </c>
      <c r="E63" s="16">
        <f>'15-11-2020'!F9</f>
        <v>9</v>
      </c>
      <c r="F63" s="16">
        <f>'15-11-2020'!G9</f>
        <v>10</v>
      </c>
      <c r="G63" s="16">
        <f>'15-11-2020'!H9</f>
        <v>10</v>
      </c>
      <c r="H63" s="16">
        <f>'15-11-2020'!I9</f>
        <v>9</v>
      </c>
      <c r="I63" s="32">
        <f t="shared" ref="I63:I67" si="6" xml:space="preserve"> SUM(B63, C63, D63, E63, F63, G63, H63) / 7</f>
        <v>8.8571428571428577</v>
      </c>
      <c r="K63" s="34">
        <v>10</v>
      </c>
    </row>
    <row r="64" spans="1:11" x14ac:dyDescent="0.35">
      <c r="A64" s="24">
        <v>44164</v>
      </c>
      <c r="B64" s="17">
        <f>'29-11-2020'!C9</f>
        <v>9</v>
      </c>
      <c r="C64" s="17">
        <f>'29-11-2020'!D9</f>
        <v>7</v>
      </c>
      <c r="D64" s="17">
        <f>'29-11-2020'!E9</f>
        <v>8</v>
      </c>
      <c r="E64" s="17">
        <f>'29-11-2020'!F9</f>
        <v>9</v>
      </c>
      <c r="F64" s="17">
        <f>'29-11-2020'!G9</f>
        <v>10</v>
      </c>
      <c r="G64" s="17">
        <f>'29-11-2020'!H9</f>
        <v>10</v>
      </c>
      <c r="H64" s="17">
        <f>'29-11-2020'!I9</f>
        <v>10</v>
      </c>
      <c r="I64" s="26">
        <f t="shared" si="6"/>
        <v>9</v>
      </c>
    </row>
    <row r="65" spans="1:11" x14ac:dyDescent="0.35">
      <c r="A65" s="23">
        <v>44178</v>
      </c>
      <c r="B65" s="16">
        <f>'13-12-2020'!C9</f>
        <v>10</v>
      </c>
      <c r="C65" s="16">
        <f>'13-12-2020'!D9</f>
        <v>10</v>
      </c>
      <c r="D65" s="16">
        <f>'13-12-2020'!E9</f>
        <v>9</v>
      </c>
      <c r="E65" s="16">
        <f>'13-12-2020'!F9</f>
        <v>9</v>
      </c>
      <c r="F65" s="16">
        <f>'13-12-2020'!G9</f>
        <v>10</v>
      </c>
      <c r="G65" s="16">
        <f>'13-12-2020'!H9</f>
        <v>10</v>
      </c>
      <c r="H65" s="16">
        <f>'13-12-2020'!I9</f>
        <v>10</v>
      </c>
      <c r="I65" s="25">
        <f t="shared" si="6"/>
        <v>9.7142857142857135</v>
      </c>
    </row>
    <row r="66" spans="1:11" x14ac:dyDescent="0.35">
      <c r="A66" s="24">
        <v>44192</v>
      </c>
      <c r="B66" s="17">
        <f>'27-12-2020'!C9</f>
        <v>10</v>
      </c>
      <c r="C66" s="17">
        <f>'27-12-2020'!D9</f>
        <v>10</v>
      </c>
      <c r="D66" s="17">
        <f>'27-12-2020'!E9</f>
        <v>9</v>
      </c>
      <c r="E66" s="17">
        <f>'27-12-2020'!F9</f>
        <v>9</v>
      </c>
      <c r="F66" s="17">
        <f>'27-12-2020'!G9</f>
        <v>10</v>
      </c>
      <c r="G66" s="17">
        <f>'27-12-2020'!H9</f>
        <v>10</v>
      </c>
      <c r="H66" s="17">
        <f>'27-12-2020'!I9</f>
        <v>10</v>
      </c>
      <c r="I66" s="26">
        <f t="shared" si="6"/>
        <v>9.7142857142857135</v>
      </c>
    </row>
    <row r="67" spans="1:11" ht="15" thickBot="1" x14ac:dyDescent="0.4">
      <c r="A67" s="23">
        <v>44217</v>
      </c>
      <c r="B67" s="16">
        <f>'21-01-2021'!C9</f>
        <v>10</v>
      </c>
      <c r="C67" s="16">
        <f>'21-01-2021'!D9</f>
        <v>10</v>
      </c>
      <c r="D67" s="16">
        <f>'21-01-2021'!E9</f>
        <v>10</v>
      </c>
      <c r="E67" s="16">
        <f>'21-01-2021'!F9</f>
        <v>10</v>
      </c>
      <c r="F67" s="16">
        <f>'21-01-2021'!G9</f>
        <v>10</v>
      </c>
      <c r="G67" s="16">
        <f>'21-01-2021'!H9</f>
        <v>10</v>
      </c>
      <c r="H67" s="16">
        <f>'21-01-2021'!I9</f>
        <v>10</v>
      </c>
      <c r="I67" s="25">
        <f t="shared" si="6"/>
        <v>10</v>
      </c>
    </row>
    <row r="68" spans="1:11" ht="15" thickTop="1" x14ac:dyDescent="0.35">
      <c r="I68" s="27">
        <f>SUM(I64:I67)/4</f>
        <v>9.6071428571428577</v>
      </c>
    </row>
    <row r="71" spans="1:11" x14ac:dyDescent="0.35">
      <c r="A71" s="29" t="s">
        <v>78</v>
      </c>
      <c r="B71" s="19"/>
      <c r="C71" s="19"/>
      <c r="D71" s="19"/>
      <c r="E71" s="19"/>
      <c r="F71" s="19"/>
      <c r="G71" s="19"/>
      <c r="H71" s="19"/>
      <c r="I71" s="19"/>
    </row>
    <row r="72" spans="1:11" x14ac:dyDescent="0.35">
      <c r="A72" s="30" t="s">
        <v>79</v>
      </c>
      <c r="B72" s="20" t="s">
        <v>25</v>
      </c>
      <c r="C72" s="20" t="s">
        <v>30</v>
      </c>
      <c r="D72" s="20" t="s">
        <v>35</v>
      </c>
      <c r="E72" s="20" t="s">
        <v>42</v>
      </c>
      <c r="F72" s="20" t="s">
        <v>49</v>
      </c>
      <c r="G72" s="21" t="s">
        <v>80</v>
      </c>
      <c r="H72" s="21" t="s">
        <v>60</v>
      </c>
      <c r="I72" s="22" t="s">
        <v>81</v>
      </c>
      <c r="K72" s="31" t="s">
        <v>82</v>
      </c>
    </row>
    <row r="73" spans="1:11" x14ac:dyDescent="0.35">
      <c r="A73" s="23">
        <v>44150</v>
      </c>
      <c r="B73" s="16">
        <f>'15-11-2020'!C10</f>
        <v>8</v>
      </c>
      <c r="C73" s="16">
        <f>'15-11-2020'!D10</f>
        <v>7</v>
      </c>
      <c r="D73" s="16">
        <f>'15-11-2020'!E10</f>
        <v>7</v>
      </c>
      <c r="E73" s="16">
        <f>'15-11-2020'!F10</f>
        <v>9</v>
      </c>
      <c r="F73" s="16">
        <f>'15-11-2020'!G10</f>
        <v>10</v>
      </c>
      <c r="G73" s="16">
        <f>'15-11-2020'!H10</f>
        <v>10</v>
      </c>
      <c r="H73" s="16">
        <f>'15-11-2020'!I10</f>
        <v>10</v>
      </c>
      <c r="I73" s="25">
        <f t="shared" ref="I73:I77" si="7" xml:space="preserve"> SUM(B73, C73, D73, E73, F73, G73, H73) / 7</f>
        <v>8.7142857142857135</v>
      </c>
      <c r="K73" s="34">
        <v>9</v>
      </c>
    </row>
    <row r="74" spans="1:11" x14ac:dyDescent="0.35">
      <c r="A74" s="24">
        <v>44164</v>
      </c>
      <c r="B74" s="17">
        <f>'29-11-2020'!C10</f>
        <v>8</v>
      </c>
      <c r="C74" s="17">
        <f>'29-11-2020'!D10</f>
        <v>7</v>
      </c>
      <c r="D74" s="17">
        <f>'29-11-2020'!E10</f>
        <v>8</v>
      </c>
      <c r="E74" s="17">
        <f>'29-11-2020'!F10</f>
        <v>9</v>
      </c>
      <c r="F74" s="17">
        <f>'29-11-2020'!G10</f>
        <v>10</v>
      </c>
      <c r="G74" s="17">
        <f>'29-11-2020'!H10</f>
        <v>10</v>
      </c>
      <c r="H74" s="17">
        <f>'29-11-2020'!I10</f>
        <v>10</v>
      </c>
      <c r="I74" s="26">
        <f t="shared" si="7"/>
        <v>8.8571428571428577</v>
      </c>
    </row>
    <row r="75" spans="1:11" x14ac:dyDescent="0.35">
      <c r="A75" s="23">
        <v>44178</v>
      </c>
      <c r="B75" s="16">
        <f>'13-12-2020'!C10</f>
        <v>8</v>
      </c>
      <c r="C75" s="16">
        <f>'13-12-2020'!D10</f>
        <v>8</v>
      </c>
      <c r="D75" s="16">
        <f>'13-12-2020'!E10</f>
        <v>8</v>
      </c>
      <c r="E75" s="16">
        <f>'13-12-2020'!F10</f>
        <v>9</v>
      </c>
      <c r="F75" s="16">
        <f>'13-12-2020'!G10</f>
        <v>10</v>
      </c>
      <c r="G75" s="16">
        <f>'13-12-2020'!H10</f>
        <v>10</v>
      </c>
      <c r="H75" s="16">
        <f>'13-12-2020'!I10</f>
        <v>10</v>
      </c>
      <c r="I75" s="25">
        <f t="shared" si="7"/>
        <v>9</v>
      </c>
    </row>
    <row r="76" spans="1:11" x14ac:dyDescent="0.35">
      <c r="A76" s="24">
        <v>44192</v>
      </c>
      <c r="B76" s="17">
        <f>'27-12-2020'!C10</f>
        <v>8</v>
      </c>
      <c r="C76" s="17">
        <f>'27-12-2020'!D10</f>
        <v>8</v>
      </c>
      <c r="D76" s="17">
        <f>'27-12-2020'!E10</f>
        <v>8</v>
      </c>
      <c r="E76" s="17">
        <f>'27-12-2020'!F10</f>
        <v>9</v>
      </c>
      <c r="F76" s="17">
        <f>'27-12-2020'!G10</f>
        <v>10</v>
      </c>
      <c r="G76" s="17">
        <f>'27-12-2020'!H10</f>
        <v>10</v>
      </c>
      <c r="H76" s="17">
        <f>'27-12-2020'!I10</f>
        <v>10</v>
      </c>
      <c r="I76" s="26">
        <f t="shared" si="7"/>
        <v>9</v>
      </c>
    </row>
    <row r="77" spans="1:11" ht="15" thickBot="1" x14ac:dyDescent="0.4">
      <c r="A77" s="23">
        <v>44217</v>
      </c>
      <c r="B77" s="16">
        <f>'21-01-2021'!C10</f>
        <v>7</v>
      </c>
      <c r="C77" s="16">
        <f>'21-01-2021'!D10</f>
        <v>10</v>
      </c>
      <c r="D77" s="16">
        <f>'21-01-2021'!E10</f>
        <v>10</v>
      </c>
      <c r="E77" s="16">
        <f>'21-01-2021'!F10</f>
        <v>10</v>
      </c>
      <c r="F77" s="16">
        <f>'21-01-2021'!G10</f>
        <v>10</v>
      </c>
      <c r="G77" s="16">
        <f>'21-01-2021'!H10</f>
        <v>10</v>
      </c>
      <c r="H77" s="16">
        <f>'21-01-2021'!I10</f>
        <v>10</v>
      </c>
      <c r="I77" s="25">
        <f t="shared" si="7"/>
        <v>9.5714285714285712</v>
      </c>
    </row>
    <row r="78" spans="1:11" ht="15" thickTop="1" x14ac:dyDescent="0.35">
      <c r="I78" s="27">
        <f>SUM(I73:I77)/5</f>
        <v>9.0285714285714285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F642-6DF7-074B-8B4B-EA7E7E078885}">
  <dimension ref="A1"/>
  <sheetViews>
    <sheetView zoomScale="70" zoomScaleNormal="70" workbookViewId="0">
      <selection activeCell="O177" sqref="O177"/>
    </sheetView>
  </sheetViews>
  <sheetFormatPr defaultColWidth="11.4531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Legenda</vt:lpstr>
      <vt:lpstr>15-11-2020</vt:lpstr>
      <vt:lpstr>29-11-2020</vt:lpstr>
      <vt:lpstr>13-12-2020</vt:lpstr>
      <vt:lpstr>27-12-2020</vt:lpstr>
      <vt:lpstr>21-01-2021</vt:lpstr>
      <vt:lpstr>Valutazioni finali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Stefano Lambiase</cp:lastModifiedBy>
  <cp:revision/>
  <dcterms:created xsi:type="dcterms:W3CDTF">2015-06-05T18:17:20Z</dcterms:created>
  <dcterms:modified xsi:type="dcterms:W3CDTF">2021-01-29T07:47:39Z</dcterms:modified>
  <cp:category/>
  <cp:contentStatus/>
</cp:coreProperties>
</file>