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esktop\"/>
    </mc:Choice>
  </mc:AlternateContent>
  <xr:revisionPtr revIDLastSave="0" documentId="13_ncr:1_{19A6E07E-7666-4A06-A765-3A5B53AE12DD}" xr6:coauthVersionLast="45" xr6:coauthVersionMax="45" xr10:uidLastSave="{00000000-0000-0000-0000-000000000000}"/>
  <bookViews>
    <workbookView xWindow="-108" yWindow="-108" windowWidth="23256" windowHeight="12576" xr2:uid="{334696E8-C336-48FC-8091-519CD3C1683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D30" i="1"/>
  <c r="C30" i="1"/>
  <c r="F24" i="1"/>
  <c r="E24" i="1"/>
  <c r="D24" i="1"/>
  <c r="G18" i="1" l="1"/>
  <c r="G17" i="1"/>
  <c r="G16" i="1"/>
  <c r="G15" i="1"/>
  <c r="G14" i="1"/>
  <c r="G13" i="1"/>
  <c r="E18" i="1"/>
  <c r="E17" i="1"/>
  <c r="E16" i="1"/>
  <c r="E15" i="1"/>
  <c r="E14" i="1"/>
  <c r="E13" i="1"/>
  <c r="J18" i="1"/>
  <c r="J17" i="1"/>
  <c r="B18" i="1" s="1"/>
  <c r="J16" i="1"/>
  <c r="B17" i="1" s="1"/>
  <c r="J15" i="1"/>
  <c r="B16" i="1" s="1"/>
  <c r="J14" i="1"/>
  <c r="B15" i="1" s="1"/>
  <c r="J13" i="1"/>
  <c r="B14" i="1" s="1"/>
  <c r="I18" i="1"/>
  <c r="I17" i="1"/>
  <c r="I16" i="1"/>
  <c r="I15" i="1"/>
  <c r="I14" i="1"/>
  <c r="I13" i="1"/>
  <c r="H18" i="1"/>
  <c r="H17" i="1"/>
  <c r="H16" i="1"/>
  <c r="H15" i="1"/>
  <c r="H14" i="1"/>
  <c r="H13" i="1"/>
  <c r="F18" i="1"/>
  <c r="F17" i="1"/>
  <c r="F16" i="1"/>
  <c r="F15" i="1"/>
  <c r="F14" i="1"/>
  <c r="F13" i="1"/>
  <c r="D18" i="1"/>
  <c r="D17" i="1"/>
  <c r="D16" i="1"/>
  <c r="D15" i="1"/>
  <c r="D14" i="1"/>
  <c r="C18" i="1"/>
  <c r="C17" i="1"/>
  <c r="C16" i="1"/>
  <c r="C15" i="1"/>
  <c r="C14" i="1"/>
  <c r="C13" i="1"/>
  <c r="D13" i="1"/>
  <c r="E4" i="1"/>
  <c r="G4" i="1" l="1"/>
  <c r="K8" i="1"/>
  <c r="G9" i="1"/>
  <c r="O9" i="1"/>
  <c r="O5" i="1"/>
  <c r="O4" i="1"/>
  <c r="K5" i="1"/>
  <c r="K9" i="1"/>
  <c r="K7" i="1"/>
  <c r="K6" i="1"/>
  <c r="K4" i="1"/>
  <c r="O8" i="1"/>
  <c r="O7" i="1"/>
  <c r="O6" i="1"/>
  <c r="G6" i="1"/>
  <c r="F9" i="1"/>
  <c r="E9" i="1"/>
  <c r="G8" i="1"/>
  <c r="F8" i="1"/>
  <c r="E8" i="1"/>
  <c r="G7" i="1"/>
  <c r="F7" i="1"/>
  <c r="E7" i="1"/>
  <c r="F6" i="1"/>
  <c r="E6" i="1"/>
  <c r="G5" i="1"/>
  <c r="F5" i="1"/>
  <c r="E5" i="1"/>
  <c r="F4" i="1"/>
  <c r="L4" i="1" l="1"/>
  <c r="P4" i="1" s="1"/>
  <c r="L5" i="1"/>
  <c r="P5" i="1" s="1"/>
  <c r="M6" i="1"/>
  <c r="Q6" i="1" s="1"/>
  <c r="N7" i="1"/>
  <c r="R7" i="1" s="1"/>
  <c r="N8" i="1"/>
  <c r="R8" i="1" s="1"/>
  <c r="N9" i="1"/>
  <c r="R9" i="1" s="1"/>
  <c r="M9" i="1"/>
  <c r="Q9" i="1" s="1"/>
  <c r="L9" i="1"/>
  <c r="P9" i="1" s="1"/>
  <c r="L8" i="1"/>
  <c r="P8" i="1" s="1"/>
  <c r="M8" i="1"/>
  <c r="Q8" i="1" s="1"/>
  <c r="L7" i="1"/>
  <c r="P7" i="1" s="1"/>
  <c r="M7" i="1"/>
  <c r="Q7" i="1" s="1"/>
  <c r="L6" i="1"/>
  <c r="P6" i="1" s="1"/>
  <c r="N6" i="1"/>
  <c r="R6" i="1" s="1"/>
  <c r="M5" i="1"/>
  <c r="Q5" i="1" s="1"/>
  <c r="N5" i="1"/>
  <c r="R5" i="1" s="1"/>
  <c r="N4" i="1"/>
  <c r="R4" i="1" s="1"/>
  <c r="M4" i="1"/>
  <c r="Q4" i="1" s="1"/>
</calcChain>
</file>

<file path=xl/sharedStrings.xml><?xml version="1.0" encoding="utf-8"?>
<sst xmlns="http://schemas.openxmlformats.org/spreadsheetml/2006/main" count="64" uniqueCount="45">
  <si>
    <t>Gun Variables</t>
  </si>
  <si>
    <t>Simple Sniper</t>
  </si>
  <si>
    <t>Simple Rifle</t>
  </si>
  <si>
    <t>Simple Pistol</t>
  </si>
  <si>
    <t>Advanced Pistol</t>
  </si>
  <si>
    <t>Advanced Sniper</t>
  </si>
  <si>
    <t>Base Damage</t>
  </si>
  <si>
    <t>Base Range</t>
  </si>
  <si>
    <t>Base Fire Rate</t>
  </si>
  <si>
    <t>Advanced Rifle</t>
  </si>
  <si>
    <t>DPS lvl 3</t>
  </si>
  <si>
    <t>DPS lvl 5</t>
  </si>
  <si>
    <t>DPS lvl 10</t>
  </si>
  <si>
    <t>Damage with Fire Rate LVL 5</t>
  </si>
  <si>
    <t>Overall Value with Range LVL 5</t>
  </si>
  <si>
    <t>FireRate log 
Multilpier</t>
  </si>
  <si>
    <t>Damage log 
Multilpier</t>
  </si>
  <si>
    <t>Level 10
 Damage</t>
  </si>
  <si>
    <t>Level 5
 Damage</t>
  </si>
  <si>
    <t>Level 3
 Damage</t>
  </si>
  <si>
    <t>Fire Rate
 lvl 5</t>
  </si>
  <si>
    <t>Range 
LVL 5</t>
  </si>
  <si>
    <t>Range log 
Multilpier</t>
  </si>
  <si>
    <t>Value lvl 3</t>
  </si>
  <si>
    <t>Value lvl 5</t>
  </si>
  <si>
    <t>Value lvl 10</t>
  </si>
  <si>
    <t>Unlock Cost</t>
  </si>
  <si>
    <t>Free</t>
  </si>
  <si>
    <t>Cost 
Multiplier</t>
  </si>
  <si>
    <t>Cost 
Base</t>
  </si>
  <si>
    <t>Upgrade Lvl 3</t>
  </si>
  <si>
    <t>Upgrade Lvl 5</t>
  </si>
  <si>
    <t>Upgrade Lvl 7</t>
  </si>
  <si>
    <t>Upgrade Lvl 10</t>
  </si>
  <si>
    <t>Upgrade Lvl 0</t>
  </si>
  <si>
    <t>Upgrade Lvl 1</t>
  </si>
  <si>
    <t>Upgrade Lvl 2</t>
  </si>
  <si>
    <t>Upgrade Lvl 4</t>
  </si>
  <si>
    <t>Simple Base</t>
  </si>
  <si>
    <t>Base Health</t>
  </si>
  <si>
    <t>Bases</t>
  </si>
  <si>
    <t>Health log 
Multilpier</t>
  </si>
  <si>
    <t>Level 5
 Health</t>
  </si>
  <si>
    <t>Level 10
 Health</t>
  </si>
  <si>
    <t>Level 3
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</si>
</sst>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FD5B-EE6F-46E6-8B3A-512846BADBB1}">
  <dimension ref="A1:W30"/>
  <sheetViews>
    <sheetView tabSelected="1" topLeftCell="A13" zoomScaleNormal="100" workbookViewId="0">
      <selection activeCell="K30" sqref="K30"/>
    </sheetView>
  </sheetViews>
  <sheetFormatPr defaultRowHeight="14.4" x14ac:dyDescent="0.3"/>
  <cols>
    <col min="1" max="1" width="16.5546875" customWidth="1"/>
    <col min="2" max="5" width="12.88671875" customWidth="1"/>
    <col min="6" max="7" width="14" customWidth="1"/>
    <col min="8" max="9" width="13.44140625" customWidth="1"/>
    <col min="10" max="10" width="14.21875" customWidth="1"/>
    <col min="11" max="11" width="7.33203125" customWidth="1"/>
    <col min="12" max="12" width="10.33203125" customWidth="1"/>
    <col min="13" max="13" width="11" customWidth="1"/>
    <col min="14" max="14" width="14.33203125" customWidth="1"/>
    <col min="15" max="15" width="14" customWidth="1"/>
    <col min="16" max="16" width="9.44140625" customWidth="1"/>
    <col min="20" max="20" width="8.5546875" customWidth="1"/>
    <col min="21" max="21" width="9.33203125" customWidth="1"/>
    <col min="22" max="22" width="9.44140625" customWidth="1"/>
    <col min="23" max="23" width="10.44140625" customWidth="1"/>
  </cols>
  <sheetData>
    <row r="1" spans="1:2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3" ht="18" x14ac:dyDescent="0.3">
      <c r="A2" s="2"/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8"/>
      <c r="N2" s="8"/>
      <c r="O2" s="9"/>
      <c r="P2" s="17" t="s">
        <v>13</v>
      </c>
      <c r="Q2" s="17"/>
      <c r="R2" s="17"/>
      <c r="S2" s="17"/>
      <c r="T2" s="18" t="s">
        <v>14</v>
      </c>
      <c r="U2" s="18"/>
      <c r="V2" s="18"/>
      <c r="W2" s="18"/>
    </row>
    <row r="3" spans="1:23" ht="43.2" x14ac:dyDescent="0.3">
      <c r="A3" s="3"/>
      <c r="B3" s="5" t="s">
        <v>6</v>
      </c>
      <c r="C3" s="5" t="s">
        <v>8</v>
      </c>
      <c r="D3" s="5" t="s">
        <v>7</v>
      </c>
      <c r="E3" s="12" t="s">
        <v>19</v>
      </c>
      <c r="F3" s="12" t="s">
        <v>18</v>
      </c>
      <c r="G3" s="12" t="s">
        <v>17</v>
      </c>
      <c r="H3" s="11" t="s">
        <v>22</v>
      </c>
      <c r="I3" s="11" t="s">
        <v>15</v>
      </c>
      <c r="J3" s="11" t="s">
        <v>16</v>
      </c>
      <c r="K3" s="13" t="s">
        <v>20</v>
      </c>
      <c r="L3" s="10" t="s">
        <v>10</v>
      </c>
      <c r="M3" s="3" t="s">
        <v>11</v>
      </c>
      <c r="N3" s="3" t="s">
        <v>12</v>
      </c>
      <c r="O3" s="13" t="s">
        <v>21</v>
      </c>
      <c r="P3" s="10" t="s">
        <v>23</v>
      </c>
      <c r="Q3" s="3" t="s">
        <v>24</v>
      </c>
      <c r="R3" s="3" t="s">
        <v>25</v>
      </c>
    </row>
    <row r="4" spans="1:23" x14ac:dyDescent="0.3">
      <c r="A4" s="5" t="s">
        <v>3</v>
      </c>
      <c r="B4" s="3">
        <v>1</v>
      </c>
      <c r="C4" s="3">
        <v>1.7</v>
      </c>
      <c r="D4" s="3">
        <v>60</v>
      </c>
      <c r="E4" s="3">
        <f>LOG(3,J4)+(B4)</f>
        <v>7.0256851026654763</v>
      </c>
      <c r="F4" s="3">
        <f>LOG(5,J4)+(B4)</f>
        <v>9.8274691195894057</v>
      </c>
      <c r="G4" s="3">
        <f>LOG(10,J4)+(B4)</f>
        <v>13.62925313651334</v>
      </c>
      <c r="H4" s="7">
        <v>1.08</v>
      </c>
      <c r="I4" s="7">
        <v>3.5</v>
      </c>
      <c r="J4" s="7">
        <v>1.2</v>
      </c>
      <c r="K4" s="3">
        <f>LOG(5,I4)+(C4)</f>
        <v>2.9847106379326624</v>
      </c>
      <c r="L4" s="10">
        <f t="shared" ref="L4:L9" si="0" xml:space="preserve"> K4 *E4</f>
        <v>20.969637064690676</v>
      </c>
      <c r="M4" s="3">
        <f t="shared" ref="M4:M9" si="1" xml:space="preserve"> K4 *F4</f>
        <v>29.332151625193237</v>
      </c>
      <c r="N4" s="3">
        <f t="shared" ref="N4:N9" si="2" xml:space="preserve"> K4 *G4</f>
        <v>40.679376823628473</v>
      </c>
      <c r="O4" s="14">
        <f>LOG(5,H4)+(D4)</f>
        <v>80.912371879004766</v>
      </c>
      <c r="P4" s="10">
        <f t="shared" ref="P4:P9" si="3">O4* 0.3 + L4*0.7</f>
        <v>38.952457508984899</v>
      </c>
      <c r="Q4" s="10">
        <f t="shared" ref="Q4:Q9" si="4">O4* 0.3 + M4*0.7</f>
        <v>44.806217701336692</v>
      </c>
      <c r="R4" s="10">
        <f t="shared" ref="R4:R9" si="5">O4* 0.3 + N4*0.7</f>
        <v>52.749275340241354</v>
      </c>
    </row>
    <row r="5" spans="1:23" x14ac:dyDescent="0.3">
      <c r="A5" s="5" t="s">
        <v>2</v>
      </c>
      <c r="B5" s="3">
        <v>5</v>
      </c>
      <c r="C5" s="3">
        <v>3</v>
      </c>
      <c r="D5" s="3">
        <v>100</v>
      </c>
      <c r="E5" s="3">
        <f>LOG(3,J5)+(B5)</f>
        <v>9.1873549010110569</v>
      </c>
      <c r="F5" s="3">
        <f>LOG(5,J5)+(B5)</f>
        <v>11.134364051829635</v>
      </c>
      <c r="G5" s="3">
        <f>LOG(10,J5)+(B5)</f>
        <v>13.776290847640777</v>
      </c>
      <c r="H5" s="7">
        <v>1.0900000000000001</v>
      </c>
      <c r="I5" s="7">
        <v>3</v>
      </c>
      <c r="J5" s="7">
        <v>1.3</v>
      </c>
      <c r="K5" s="3">
        <f>LOG(5,I5)+(C5)</f>
        <v>4.4649735207179271</v>
      </c>
      <c r="L5" s="10">
        <f t="shared" si="0"/>
        <v>41.021296358452439</v>
      </c>
      <c r="M5" s="3">
        <f t="shared" si="1"/>
        <v>49.71464066145289</v>
      </c>
      <c r="N5" s="3">
        <f t="shared" si="2"/>
        <v>61.510773848424797</v>
      </c>
      <c r="O5" s="14">
        <f>LOG(5,H5)+(D5)</f>
        <v>118.67580572045291</v>
      </c>
      <c r="P5" s="10">
        <f t="shared" si="3"/>
        <v>64.317649167052579</v>
      </c>
      <c r="Q5" s="10">
        <f t="shared" si="4"/>
        <v>70.402990179152894</v>
      </c>
      <c r="R5" s="10">
        <f t="shared" si="5"/>
        <v>78.66028341003323</v>
      </c>
    </row>
    <row r="6" spans="1:23" x14ac:dyDescent="0.3">
      <c r="A6" s="5" t="s">
        <v>1</v>
      </c>
      <c r="B6" s="3">
        <v>12</v>
      </c>
      <c r="C6" s="3">
        <v>0.9</v>
      </c>
      <c r="D6" s="3">
        <v>120</v>
      </c>
      <c r="E6" s="3">
        <f>LOG(3,J6)+(B6)</f>
        <v>23.526704607247602</v>
      </c>
      <c r="F6" s="3">
        <f>LOG(5,J6)+(B6)</f>
        <v>28.886317030755073</v>
      </c>
      <c r="G6" s="3">
        <f>LOG(10,J6)+(B6)</f>
        <v>36.158857928096793</v>
      </c>
      <c r="H6" s="7">
        <v>1.07</v>
      </c>
      <c r="I6" s="7">
        <v>4</v>
      </c>
      <c r="J6" s="7">
        <v>1.1000000000000001</v>
      </c>
      <c r="K6" s="3">
        <f>LOG(5,I6)+(C6)</f>
        <v>2.0609640474436812</v>
      </c>
      <c r="L6" s="10">
        <f t="shared" si="0"/>
        <v>48.487692350364924</v>
      </c>
      <c r="M6" s="3">
        <f t="shared" si="1"/>
        <v>59.533660863446315</v>
      </c>
      <c r="N6" s="3">
        <f t="shared" si="2"/>
        <v>74.522106186431415</v>
      </c>
      <c r="O6" s="14">
        <f>LOG(5,H6)+(D6)</f>
        <v>143.78761545993609</v>
      </c>
      <c r="P6" s="10">
        <f t="shared" si="3"/>
        <v>77.077669283236276</v>
      </c>
      <c r="Q6" s="10">
        <f t="shared" si="4"/>
        <v>84.809847242393246</v>
      </c>
      <c r="R6" s="10">
        <f t="shared" si="5"/>
        <v>95.301758968482815</v>
      </c>
    </row>
    <row r="7" spans="1:23" x14ac:dyDescent="0.3">
      <c r="A7" s="5" t="s">
        <v>4</v>
      </c>
      <c r="B7" s="3">
        <v>15</v>
      </c>
      <c r="C7" s="3">
        <v>2</v>
      </c>
      <c r="D7" s="3">
        <v>70</v>
      </c>
      <c r="E7" s="3">
        <f>LOG(3,J7)+(B7)</f>
        <v>21.025685102665477</v>
      </c>
      <c r="F7" s="3">
        <f>LOG(5,J7)+(B7)</f>
        <v>23.827469119589406</v>
      </c>
      <c r="G7" s="3">
        <f>LOG(10,J7)+(B7)</f>
        <v>27.629253136513341</v>
      </c>
      <c r="H7" s="7">
        <v>1.06</v>
      </c>
      <c r="I7" s="7">
        <v>2.5</v>
      </c>
      <c r="J7" s="7">
        <v>1.2</v>
      </c>
      <c r="K7" s="3">
        <f>LOG(5,I7)+(C7)</f>
        <v>3.7564707973660298</v>
      </c>
      <c r="L7" s="10">
        <f t="shared" si="0"/>
        <v>78.982372082776834</v>
      </c>
      <c r="M7" s="3">
        <f t="shared" si="1"/>
        <v>89.507191922878462</v>
      </c>
      <c r="N7" s="3">
        <f t="shared" si="2"/>
        <v>103.78848256034615</v>
      </c>
      <c r="O7" s="14">
        <f>LOG(5,H7)+(D7)</f>
        <v>97.620869589829624</v>
      </c>
      <c r="P7" s="10">
        <f t="shared" si="3"/>
        <v>84.573921334892674</v>
      </c>
      <c r="Q7" s="10">
        <f t="shared" si="4"/>
        <v>91.941295222963817</v>
      </c>
      <c r="R7" s="10">
        <f t="shared" si="5"/>
        <v>101.93819866919119</v>
      </c>
    </row>
    <row r="8" spans="1:23" x14ac:dyDescent="0.3">
      <c r="A8" s="6" t="s">
        <v>9</v>
      </c>
      <c r="B8" s="3">
        <v>23</v>
      </c>
      <c r="C8" s="3">
        <v>4</v>
      </c>
      <c r="D8" s="3">
        <v>90</v>
      </c>
      <c r="E8" s="3">
        <f>LOG(3,J8)+(B8)</f>
        <v>27.187354901011055</v>
      </c>
      <c r="F8" s="3">
        <f>LOG(5,J8)+(B8)</f>
        <v>29.134364051829635</v>
      </c>
      <c r="G8" s="3">
        <f>LOG(10,J8)+(B8)</f>
        <v>31.776290847640777</v>
      </c>
      <c r="H8" s="7">
        <v>1.07</v>
      </c>
      <c r="I8" s="7">
        <v>5</v>
      </c>
      <c r="J8" s="7">
        <v>1.3</v>
      </c>
      <c r="K8" s="3">
        <f>LOG(5,I8)+(C8)</f>
        <v>5</v>
      </c>
      <c r="L8" s="10">
        <f t="shared" si="0"/>
        <v>135.93677450505527</v>
      </c>
      <c r="M8" s="3">
        <f t="shared" si="1"/>
        <v>145.67182025914818</v>
      </c>
      <c r="N8" s="3">
        <f t="shared" si="2"/>
        <v>158.88145423820387</v>
      </c>
      <c r="O8" s="14">
        <f>LOG(5,H8)+(D8)</f>
        <v>113.78761545993609</v>
      </c>
      <c r="P8" s="10">
        <f t="shared" si="3"/>
        <v>129.2920267915195</v>
      </c>
      <c r="Q8" s="10">
        <f t="shared" si="4"/>
        <v>136.10655881938456</v>
      </c>
      <c r="R8" s="10">
        <f t="shared" si="5"/>
        <v>145.35330260472352</v>
      </c>
    </row>
    <row r="9" spans="1:23" x14ac:dyDescent="0.3">
      <c r="A9" s="5" t="s">
        <v>5</v>
      </c>
      <c r="B9" s="1">
        <v>40</v>
      </c>
      <c r="C9" s="1">
        <v>1.5</v>
      </c>
      <c r="D9" s="1">
        <v>150</v>
      </c>
      <c r="E9" s="3">
        <f>LOG(3,J9)+(B9)</f>
        <v>46.025685102665477</v>
      </c>
      <c r="F9" s="3">
        <f>LOG(5,J9)+(B9)</f>
        <v>48.827469119589409</v>
      </c>
      <c r="G9" s="3">
        <f>LOG(10,J9)+(B9)</f>
        <v>52.629253136513341</v>
      </c>
      <c r="H9" s="7">
        <v>1.1000000000000001</v>
      </c>
      <c r="I9" s="7">
        <v>3</v>
      </c>
      <c r="J9" s="7">
        <v>1.2</v>
      </c>
      <c r="K9" s="3">
        <f>LOG(5,I9)+(C9)</f>
        <v>2.9649735207179271</v>
      </c>
      <c r="L9" s="10">
        <f t="shared" si="0"/>
        <v>136.4649376023047</v>
      </c>
      <c r="M9" s="3">
        <f t="shared" si="1"/>
        <v>144.77215302325487</v>
      </c>
      <c r="N9" s="3">
        <f t="shared" si="2"/>
        <v>156.04434196492298</v>
      </c>
      <c r="O9" s="14">
        <f>LOG(5,H9)+(D9)</f>
        <v>166.88631703075507</v>
      </c>
      <c r="P9" s="10">
        <f t="shared" si="3"/>
        <v>145.59135143083981</v>
      </c>
      <c r="Q9" s="10">
        <f t="shared" si="4"/>
        <v>151.40640222550491</v>
      </c>
      <c r="R9" s="10">
        <f t="shared" si="5"/>
        <v>159.29693448467259</v>
      </c>
    </row>
    <row r="11" spans="1:23" x14ac:dyDescent="0.3">
      <c r="U11" s="10"/>
    </row>
    <row r="12" spans="1:23" ht="33" customHeight="1" x14ac:dyDescent="0.3">
      <c r="A12" s="3"/>
      <c r="B12" s="5" t="s">
        <v>26</v>
      </c>
      <c r="C12" s="3" t="s">
        <v>34</v>
      </c>
      <c r="D12" s="3" t="s">
        <v>35</v>
      </c>
      <c r="E12" s="3" t="s">
        <v>36</v>
      </c>
      <c r="F12" s="3" t="s">
        <v>30</v>
      </c>
      <c r="G12" s="3" t="s">
        <v>37</v>
      </c>
      <c r="H12" s="3" t="s">
        <v>31</v>
      </c>
      <c r="I12" s="3" t="s">
        <v>32</v>
      </c>
      <c r="J12" s="3" t="s">
        <v>33</v>
      </c>
      <c r="K12" s="13" t="s">
        <v>29</v>
      </c>
      <c r="L12" s="13" t="s">
        <v>28</v>
      </c>
      <c r="O12" s="4"/>
    </row>
    <row r="13" spans="1:23" x14ac:dyDescent="0.3">
      <c r="A13" s="5" t="s">
        <v>3</v>
      </c>
      <c r="B13" s="3" t="s">
        <v>27</v>
      </c>
      <c r="C13" s="3">
        <f t="shared" ref="C13:C18" si="6">ROUNDUP(K13*POWER(L13,0)-K13,0)</f>
        <v>0</v>
      </c>
      <c r="D13" s="3">
        <f t="shared" ref="D13:D18" si="7">ROUNDUP(K13*POWER(L13,1)-K13,0)</f>
        <v>1</v>
      </c>
      <c r="E13" s="3">
        <f t="shared" ref="E13:E18" si="8">ROUNDUP(K13*POWER(L13,2)-K13,0)</f>
        <v>2</v>
      </c>
      <c r="F13" s="3">
        <f t="shared" ref="F13:F18" si="9">ROUNDUP(K13*POWER(L13,3)-K13,0)</f>
        <v>3</v>
      </c>
      <c r="G13" s="3">
        <f t="shared" ref="G13:G18" si="10">ROUNDUP(K13*POWER(L13,4)-K13,0)</f>
        <v>4</v>
      </c>
      <c r="H13" s="3">
        <f t="shared" ref="H13:H18" si="11">ROUNDUP(K13*POWER(L13,5)-K13,0)</f>
        <v>6</v>
      </c>
      <c r="I13" s="3">
        <f t="shared" ref="I13:I18" si="12">ROUNDUP(K13*POWER(L13,7)-K13,0)</f>
        <v>15</v>
      </c>
      <c r="J13" s="3">
        <f t="shared" ref="J13:J18" si="13">ROUNDUP(K13*POWER(L13,10)-K13,0)</f>
        <v>51</v>
      </c>
      <c r="K13" s="5">
        <v>0.9</v>
      </c>
      <c r="L13" s="5">
        <v>1.5</v>
      </c>
    </row>
    <row r="14" spans="1:23" x14ac:dyDescent="0.3">
      <c r="A14" s="5" t="s">
        <v>2</v>
      </c>
      <c r="B14" s="3">
        <f>ROUND(J13*3,-1)</f>
        <v>150</v>
      </c>
      <c r="C14" s="3">
        <f t="shared" si="6"/>
        <v>0</v>
      </c>
      <c r="D14" s="3">
        <f t="shared" si="7"/>
        <v>1</v>
      </c>
      <c r="E14" s="3">
        <f t="shared" si="8"/>
        <v>2</v>
      </c>
      <c r="F14" s="3">
        <f t="shared" si="9"/>
        <v>4</v>
      </c>
      <c r="G14" s="3">
        <f t="shared" si="10"/>
        <v>7</v>
      </c>
      <c r="H14" s="3">
        <f t="shared" si="11"/>
        <v>12</v>
      </c>
      <c r="I14" s="3">
        <f t="shared" si="12"/>
        <v>32</v>
      </c>
      <c r="J14" s="3">
        <f t="shared" si="13"/>
        <v>131</v>
      </c>
      <c r="K14" s="5">
        <v>1.2</v>
      </c>
      <c r="L14" s="5">
        <v>1.6</v>
      </c>
      <c r="M14" s="16"/>
      <c r="N14" s="16"/>
      <c r="O14" s="16"/>
    </row>
    <row r="15" spans="1:23" x14ac:dyDescent="0.3">
      <c r="A15" s="5" t="s">
        <v>1</v>
      </c>
      <c r="B15" s="3">
        <f>ROUND(J14*3,-1)</f>
        <v>390</v>
      </c>
      <c r="C15" s="3">
        <f t="shared" si="6"/>
        <v>0</v>
      </c>
      <c r="D15" s="3">
        <f t="shared" si="7"/>
        <v>2</v>
      </c>
      <c r="E15" s="3">
        <f t="shared" si="8"/>
        <v>4</v>
      </c>
      <c r="F15" s="3">
        <f t="shared" si="9"/>
        <v>8</v>
      </c>
      <c r="G15" s="3">
        <f t="shared" si="10"/>
        <v>15</v>
      </c>
      <c r="H15" s="3">
        <f t="shared" si="11"/>
        <v>27</v>
      </c>
      <c r="I15" s="3">
        <f t="shared" si="12"/>
        <v>81</v>
      </c>
      <c r="J15" s="3">
        <f t="shared" si="13"/>
        <v>402</v>
      </c>
      <c r="K15" s="5">
        <v>2</v>
      </c>
      <c r="L15" s="5">
        <v>1.7</v>
      </c>
    </row>
    <row r="16" spans="1:23" x14ac:dyDescent="0.3">
      <c r="A16" s="5" t="s">
        <v>4</v>
      </c>
      <c r="B16" s="3">
        <f>ROUND(J15*3,-1)</f>
        <v>1210</v>
      </c>
      <c r="C16" s="3">
        <f t="shared" si="6"/>
        <v>0</v>
      </c>
      <c r="D16" s="3">
        <f t="shared" si="7"/>
        <v>4</v>
      </c>
      <c r="E16" s="3">
        <f t="shared" si="8"/>
        <v>9</v>
      </c>
      <c r="F16" s="3">
        <f t="shared" si="9"/>
        <v>20</v>
      </c>
      <c r="G16" s="3">
        <f t="shared" si="10"/>
        <v>38</v>
      </c>
      <c r="H16" s="3">
        <f t="shared" si="11"/>
        <v>72</v>
      </c>
      <c r="I16" s="3">
        <f t="shared" si="12"/>
        <v>241</v>
      </c>
      <c r="J16" s="3">
        <f t="shared" si="13"/>
        <v>1425</v>
      </c>
      <c r="K16" s="5">
        <v>4</v>
      </c>
      <c r="L16" s="5">
        <v>1.8</v>
      </c>
    </row>
    <row r="17" spans="1:12" x14ac:dyDescent="0.3">
      <c r="A17" s="15" t="s">
        <v>9</v>
      </c>
      <c r="B17" s="3">
        <f>ROUND(J16*3,-1)</f>
        <v>4280</v>
      </c>
      <c r="C17" s="3">
        <f t="shared" si="6"/>
        <v>0</v>
      </c>
      <c r="D17" s="3">
        <f t="shared" si="7"/>
        <v>5</v>
      </c>
      <c r="E17" s="3">
        <f t="shared" si="8"/>
        <v>15</v>
      </c>
      <c r="F17" s="3">
        <f t="shared" si="9"/>
        <v>35</v>
      </c>
      <c r="G17" s="3">
        <f t="shared" si="10"/>
        <v>75</v>
      </c>
      <c r="H17" s="3">
        <f t="shared" si="11"/>
        <v>155</v>
      </c>
      <c r="I17" s="3">
        <f t="shared" si="12"/>
        <v>635</v>
      </c>
      <c r="J17" s="3">
        <f t="shared" si="13"/>
        <v>5115</v>
      </c>
      <c r="K17" s="5">
        <v>5</v>
      </c>
      <c r="L17" s="5">
        <v>2</v>
      </c>
    </row>
    <row r="18" spans="1:12" x14ac:dyDescent="0.3">
      <c r="A18" s="5" t="s">
        <v>5</v>
      </c>
      <c r="B18" s="3">
        <f>ROUND(J17*3,-1)</f>
        <v>15350</v>
      </c>
      <c r="C18" s="3">
        <f t="shared" si="6"/>
        <v>0</v>
      </c>
      <c r="D18" s="3">
        <f t="shared" si="7"/>
        <v>9</v>
      </c>
      <c r="E18" s="3">
        <f t="shared" si="8"/>
        <v>27</v>
      </c>
      <c r="F18" s="3">
        <f t="shared" si="9"/>
        <v>68</v>
      </c>
      <c r="G18" s="3">
        <f t="shared" si="10"/>
        <v>157</v>
      </c>
      <c r="H18" s="3">
        <f t="shared" si="11"/>
        <v>354</v>
      </c>
      <c r="I18" s="3">
        <f t="shared" si="12"/>
        <v>1740</v>
      </c>
      <c r="J18" s="3">
        <f t="shared" si="13"/>
        <v>18585</v>
      </c>
      <c r="K18" s="5">
        <v>7</v>
      </c>
      <c r="L18" s="5">
        <v>2.2000000000000002</v>
      </c>
    </row>
    <row r="22" spans="1:12" ht="23.4" x14ac:dyDescent="0.45">
      <c r="B22" s="21" t="s">
        <v>40</v>
      </c>
      <c r="C22" s="20"/>
      <c r="D22" s="20"/>
      <c r="E22" s="20"/>
      <c r="F22" s="20"/>
      <c r="G22" s="20"/>
      <c r="H22" s="20"/>
    </row>
    <row r="23" spans="1:12" ht="28.8" x14ac:dyDescent="0.3">
      <c r="A23" s="3"/>
      <c r="B23" s="5" t="s">
        <v>39</v>
      </c>
      <c r="C23" s="11" t="s">
        <v>41</v>
      </c>
      <c r="D23" s="12" t="s">
        <v>44</v>
      </c>
      <c r="E23" s="12" t="s">
        <v>42</v>
      </c>
      <c r="F23" s="12" t="s">
        <v>43</v>
      </c>
      <c r="G23" s="4"/>
    </row>
    <row r="24" spans="1:12" x14ac:dyDescent="0.3">
      <c r="A24" s="5" t="s">
        <v>38</v>
      </c>
      <c r="B24" s="3">
        <v>10</v>
      </c>
      <c r="C24" s="7">
        <v>1.08</v>
      </c>
      <c r="D24" s="3">
        <f>ROUND(LOG(3,C24)+(B24),0)</f>
        <v>24</v>
      </c>
      <c r="E24" s="3">
        <f>ROUND(LOG(5,C24)+(B24),0)</f>
        <v>31</v>
      </c>
      <c r="F24" s="3">
        <f>ROUND(LOG(10,C24)+(B24),0)</f>
        <v>40</v>
      </c>
    </row>
    <row r="29" spans="1:12" ht="28.8" x14ac:dyDescent="0.3">
      <c r="A29" s="3"/>
      <c r="B29" s="5" t="s">
        <v>26</v>
      </c>
      <c r="C29" s="3" t="s">
        <v>34</v>
      </c>
      <c r="D29" s="3" t="s">
        <v>35</v>
      </c>
      <c r="E29" s="3" t="s">
        <v>36</v>
      </c>
      <c r="F29" s="3" t="s">
        <v>30</v>
      </c>
      <c r="G29" s="3" t="s">
        <v>37</v>
      </c>
      <c r="H29" s="3" t="s">
        <v>31</v>
      </c>
      <c r="I29" s="3" t="s">
        <v>32</v>
      </c>
      <c r="J29" s="3" t="s">
        <v>33</v>
      </c>
      <c r="K29" s="13" t="s">
        <v>29</v>
      </c>
      <c r="L29" s="13" t="s">
        <v>28</v>
      </c>
    </row>
    <row r="30" spans="1:12" x14ac:dyDescent="0.3">
      <c r="A30" s="5" t="s">
        <v>38</v>
      </c>
      <c r="B30" s="3" t="s">
        <v>27</v>
      </c>
      <c r="C30" s="3">
        <f t="shared" ref="C30" si="14">ROUNDUP(K30*POWER(L30,0)-K30,0)</f>
        <v>0</v>
      </c>
      <c r="D30" s="3">
        <f t="shared" ref="D30" si="15">ROUNDUP(K30*POWER(L30,1)-K30,0)</f>
        <v>1</v>
      </c>
      <c r="E30" s="3">
        <f t="shared" ref="E30" si="16">ROUNDUP(K30*POWER(L30,2)-K30,0)</f>
        <v>2</v>
      </c>
      <c r="F30" s="3">
        <f t="shared" ref="F30" si="17">ROUNDUP(K30*POWER(L30,3)-K30,0)</f>
        <v>3</v>
      </c>
      <c r="G30" s="3">
        <f t="shared" ref="G30" si="18">ROUNDUP(K30*POWER(L30,4)-K30,0)</f>
        <v>5</v>
      </c>
      <c r="H30" s="3">
        <f t="shared" ref="H30" si="19">ROUNDUP(K30*POWER(L30,5)-K30,0)</f>
        <v>7</v>
      </c>
      <c r="I30" s="3">
        <f t="shared" ref="I30" si="20">ROUNDUP(K30*POWER(L30,7)-K30,0)</f>
        <v>17</v>
      </c>
      <c r="J30" s="3">
        <f t="shared" ref="J30" si="21">ROUNDUP(K30*POWER(L30,10)-K30,0)</f>
        <v>57</v>
      </c>
      <c r="K30" s="5">
        <v>1</v>
      </c>
      <c r="L30" s="5">
        <v>1.5</v>
      </c>
    </row>
  </sheetData>
  <mergeCells count="4">
    <mergeCell ref="P2:S2"/>
    <mergeCell ref="T2:W2"/>
    <mergeCell ref="B2:L2"/>
    <mergeCell ref="B22:H2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magenheim</dc:creator>
  <cp:lastModifiedBy>Adiel magenheim</cp:lastModifiedBy>
  <dcterms:created xsi:type="dcterms:W3CDTF">2020-01-05T12:04:41Z</dcterms:created>
  <dcterms:modified xsi:type="dcterms:W3CDTF">2020-01-08T19:15:57Z</dcterms:modified>
</cp:coreProperties>
</file>