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Xeon X5675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<sst xmlns="http://schemas.openxmlformats.org/spreadsheetml/2006/main" count="459" uniqueCount="144">
  <si>
    <t>Kernels</t>
  </si>
  <si>
    <t>mini</t>
  </si>
  <si>
    <t>System Details: 
Intel Xeon X5675
#cores/socket=6
#sockets=2
RAM = 16GB
L1 Cache = 32KB
L2 Cache = 256KB
 L3 Cache = 12288K
#HW threads = 2 threads/core</t>
  </si>
  <si>
    <t>small</t>
  </si>
  <si>
    <t>standard</t>
  </si>
  <si>
    <t>large</t>
  </si>
  <si>
    <t>extralarge</t>
  </si>
  <si>
    <t>Correlation</t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</si>
  <si>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</si>
  <si>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</si>
  <si>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</si>
  <si>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</si>
  <si>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</si>
  <si>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</si>
  <si>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</si>
  <si>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</si>
  <si>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</si>
  <si>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</si>
  <si>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</si>
  <si>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</si>
  <si>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</si>
  <si>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</si>
  <si>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Benchmark/Kernel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</si>
  <si>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</si>
  <si>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</si>
  <si>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</si>
  <si>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</si>
  <si>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</si>
  <si>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</si>
  <si>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</si>
  <si>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</si>
  <si>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</si>
  <si>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</si>
  <si>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</si>
  <si>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</si>
  <si>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Non Tiled (with polly)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</si>
  <si>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</si>
  <si>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</si>
  <si>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</si>
  <si>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</si>
  <si>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</si>
  <si>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</si>
  <si>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</si>
  <si>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</si>
  <si>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</si>
  <si>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</si>
  <si>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</si>
  <si>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</si>
  <si>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</si>
  <si>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</si>
  <si>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</si>
  <si>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</si>
  <si>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</si>
  <si>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</si>
  <si>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</si>
  <si>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</si>
  <si>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</si>
  <si>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</si>
  <si>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</si>
  <si>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</si>
  <si>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MVT</t>
  </si>
  <si>
    <t>SYMM</t>
  </si>
  <si>
    <t>NI = NJ = 32</t>
  </si>
  <si>
    <t>NI = NJ = 128</t>
  </si>
  <si>
    <t>NI = NJ = 1024</t>
  </si>
  <si>
    <t>NI = NJ = 2000</t>
  </si>
  <si>
    <t>NI = NJ =  4000</t>
  </si>
  <si>
    <t>SYR2K</t>
  </si>
  <si>
    <t>SYRK</t>
  </si>
  <si>
    <t>Trisolv</t>
  </si>
  <si>
    <t>Tile Size (4)</t>
  </si>
  <si>
    <t>Tile Size (8)</t>
  </si>
  <si>
    <t>Trmm</t>
  </si>
  <si>
    <t>NI = 32</t>
  </si>
  <si>
    <t>Tile Size (16)</t>
  </si>
  <si>
    <t>Tile Size (32)</t>
  </si>
  <si>
    <t>NI = 128</t>
  </si>
  <si>
    <t>NI = 1024</t>
  </si>
  <si>
    <t>NI = 2000</t>
  </si>
  <si>
    <t>NI = 4000</t>
  </si>
  <si>
    <t>Tile Size (64)</t>
  </si>
  <si>
    <t>Durbin</t>
  </si>
  <si>
    <t>Dynprog</t>
  </si>
  <si>
    <t>Tile Size (128)</t>
  </si>
  <si>
    <t>TSTEPS = 10 LENGTH = 32</t>
  </si>
  <si>
    <t>TSTEPS =  100 LENGTH = 50</t>
  </si>
  <si>
    <t xml:space="preserve">TSTEPS =  10000 LENGTH = 50 </t>
  </si>
  <si>
    <t>TSTEPS =  1000 LENGTH = 500</t>
  </si>
  <si>
    <t>Tile Size (256)</t>
  </si>
  <si>
    <t>TSTEPS =  10000 LENGTH = 500</t>
  </si>
  <si>
    <t>Gramschmidt</t>
  </si>
  <si>
    <t>NI = NJ = 512</t>
  </si>
  <si>
    <t>Tile Size (512)</t>
  </si>
  <si>
    <t>lu</t>
  </si>
  <si>
    <t>N = 1024</t>
  </si>
  <si>
    <t>Tile Size (1024)</t>
  </si>
  <si>
    <t>N = 2000</t>
  </si>
  <si>
    <t>Floyd-warshall</t>
  </si>
  <si>
    <t>Tile Size (2048)</t>
  </si>
  <si>
    <t>Reg_detect</t>
  </si>
  <si>
    <t>NITER = 10 LENGTH = 32 
MAXGRID = 2</t>
  </si>
  <si>
    <t>NITER = 100 LENGTH = 50 
MAXGRID = 6</t>
  </si>
  <si>
    <t>Non Tiled (without polly)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</si>
  <si>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</si>
  <si>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</si>
  <si>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</si>
  <si>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</si>
  <si>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</si>
  <si>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Comments/Notes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</si>
  <si>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</si>
  <si>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</si>
  <si>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</si>
  <si>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</si>
  <si>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</si>
  <si>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</si>
  <si>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</si>
  <si>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</si>
  <si>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</si>
  <si>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</si>
  <si>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</si>
  <si>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</si>
  <si>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</si>
  <si>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</si>
  <si>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</si>
  <si>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</si>
  <si>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</si>
  <si>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</si>
  <si>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</si>
  <si>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</si>
  <si>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</si>
  <si>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</si>
  <si>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</si>
  <si>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</si>
  <si>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</si>
  <si>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</si>
  <si>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</si>
  <si>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</si>
  <si>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</si>
  <si>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</si>
  <si>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</si>
  <si>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Execution Time</t>
  </si>
  <si>
    <t>DataSet Size</t>
  </si>
  <si>
    <t>Tile Size vs Time</t>
  </si>
  <si>
    <t>Tile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</si>
</sst>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/>
    <font>
      <name val="Arial"/>
    </font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ill="1" applyFont="1">
      <alignment horizontal="center" shrinkToFit="0" vertical="top" wrapText="1"/>
    </xf>
    <xf borderId="0" fillId="0" fontId="3" numFmtId="0" xfId="0" applyAlignment="1" applyFont="1">
      <alignment readingOrder="0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2" fillId="2" fontId="5" numFmtId="0" xfId="0" applyAlignment="1" applyBorder="1" applyFont="1">
      <alignment horizontal="center"/>
    </xf>
    <xf borderId="0" fillId="0" fontId="3" numFmtId="0" xfId="0" applyAlignment="1" applyFont="1">
      <alignment horizontal="center" readingOrder="0"/>
    </xf>
    <xf borderId="0" fillId="2" fontId="5" numFmtId="0" xfId="0" applyAlignment="1" applyFont="1">
      <alignment horizontal="center" shrinkToFit="0" vertical="top" wrapText="1"/>
    </xf>
    <xf borderId="3" fillId="0" fontId="3" numFmtId="0" xfId="0" applyBorder="1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5" numFmtId="0" xfId="0" applyAlignment="1" applyFont="1">
      <alignment horizontal="center" shrinkToFit="0" wrapText="1"/>
    </xf>
    <xf borderId="4" fillId="0" fontId="3" numFmtId="0" xfId="0" applyBorder="1" applyFont="1"/>
    <xf borderId="5" fillId="2" fontId="5" numFmtId="0" xfId="0" applyAlignment="1" applyBorder="1" applyFont="1">
      <alignment horizontal="center" vertical="bottom"/>
    </xf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0" fillId="4" fontId="4" numFmtId="0" xfId="0" applyAlignment="1" applyFill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3" fillId="4" fontId="4" numFmtId="0" xfId="0" applyAlignment="1" applyBorder="1" applyFont="1">
      <alignment vertical="bottom"/>
    </xf>
    <xf borderId="0" fillId="4" fontId="4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 for Large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BestTileSize!$B$2:$B$13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BestTileSize!$C$2:$C$13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BestTileSize!$D$2:$D$13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BestTileSize!$E$2:$E$13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BestTileSize!$F$2:$F$13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BestTileSize!$G$2:$G$13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BestTileSize!$H$2:$H$13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BestTileSize!$I$2:$I$13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BestTileSize!$J$2:$J$13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BestTileSize!$K$2:$K$13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BestTileSize!$L$2:$L$13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BestTileSize!$M$2:$M$13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BestTileSize!$N$2:$N$13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BestTileSize!$O$2:$O$13</c:f>
            </c:numRef>
          </c:val>
          <c:smooth val="0"/>
        </c:ser>
        <c:axId val="1285869978"/>
        <c:axId val="1207072940"/>
      </c:lineChart>
      <c:catAx>
        <c:axId val="1285869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7072940"/>
      </c:catAx>
      <c:valAx>
        <c:axId val="1207072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85869978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Gemm!$B$2:$B$13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Gemm!$C$2:$C$13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Gemm!$D$2:$D$13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Gemm!$E$2:$E$13</c:f>
            </c:numRef>
          </c:val>
          <c:smooth val="0"/>
        </c:ser>
        <c:axId val="1209851265"/>
        <c:axId val="639045306"/>
      </c:lineChart>
      <c:catAx>
        <c:axId val="120985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39045306"/>
      </c:catAx>
      <c:valAx>
        <c:axId val="639045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09851265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Gemver!$C$2:$C$13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Gemver!$D$2:$D$13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Gemver!$E$2:$E$13</c:f>
            </c:numRef>
          </c:val>
          <c:smooth val="0"/>
        </c:ser>
        <c:axId val="1230268976"/>
        <c:axId val="1251274344"/>
      </c:lineChart>
      <c:catAx>
        <c:axId val="123026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51274344"/>
      </c:catAx>
      <c:valAx>
        <c:axId val="125127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30268976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Gesummv!$B$2:$B$13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Gesummv!$C$2:$C$13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Gesummv!$D$2:$D$13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Gesummv!$E$2:$E$13</c:f>
            </c:numRef>
          </c:val>
          <c:smooth val="0"/>
        </c:ser>
        <c:axId val="1848297513"/>
        <c:axId val="481075633"/>
      </c:lineChart>
      <c:catAx>
        <c:axId val="18482975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81075633"/>
      </c:catAx>
      <c:valAx>
        <c:axId val="481075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48297513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MVT!$B$2:$B$13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MVT!$C$2:$C$13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MVT!$D$2:$D$13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MVT!$E$2:$E$13</c:f>
            </c:numRef>
          </c:val>
          <c:smooth val="0"/>
        </c:ser>
        <c:axId val="1838162943"/>
        <c:axId val="1197315651"/>
      </c:lineChart>
      <c:catAx>
        <c:axId val="1838162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7315651"/>
      </c:catAx>
      <c:valAx>
        <c:axId val="1197315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38162943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SYMM!$B$2:$B$13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SYMM!$C$2:$C$13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SYMM!$D$2:$D$13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SYMM!$E$2:$E$13</c:f>
            </c:numRef>
          </c:val>
          <c:smooth val="0"/>
        </c:ser>
        <c:axId val="1178788000"/>
        <c:axId val="2027467657"/>
      </c:lineChart>
      <c:catAx>
        <c:axId val="11787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27467657"/>
      </c:catAx>
      <c:valAx>
        <c:axId val="20274676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78788000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SYR2K!$B$2:$B$13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SYR2K!$C$2:$C$13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SYR2K!$D$2:$D$13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SYR2K!$E$2:$E$13</c:f>
            </c:numRef>
          </c:val>
          <c:smooth val="0"/>
        </c:ser>
        <c:axId val="542035088"/>
        <c:axId val="291630747"/>
      </c:lineChart>
      <c:catAx>
        <c:axId val="54203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1630747"/>
      </c:catAx>
      <c:valAx>
        <c:axId val="291630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2035088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SYRK!$B$2:$B$13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SYRK!$C$2:$C$13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SYRK!$D$2:$D$13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SYRK!$E$2:$E$13</c:f>
            </c:numRef>
          </c:val>
          <c:smooth val="0"/>
        </c:ser>
        <c:axId val="1726909421"/>
        <c:axId val="1620706816"/>
      </c:lineChart>
      <c:catAx>
        <c:axId val="17269094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20706816"/>
      </c:catAx>
      <c:valAx>
        <c:axId val="1620706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6909421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Trisolv!$B$2:$B$13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Trisolv!$C$2:$C$13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Trisolv!$D$2:$D$13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Trisolv!$E$2:$E$13</c:f>
            </c:numRef>
          </c:val>
          <c:smooth val="0"/>
        </c:ser>
        <c:axId val="1913529584"/>
        <c:axId val="1193365491"/>
      </c:lineChart>
      <c:catAx>
        <c:axId val="191352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3365491"/>
      </c:catAx>
      <c:valAx>
        <c:axId val="1193365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13529584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Trmm!$B$2:$B$13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Trmm!$C$2:$C$13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Trmm!$D$2:$D$13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Trmm!$E$2:$E$13</c:f>
            </c:numRef>
          </c:val>
          <c:smooth val="0"/>
        </c:ser>
        <c:axId val="704750826"/>
        <c:axId val="222556263"/>
      </c:lineChart>
      <c:catAx>
        <c:axId val="70475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22556263"/>
      </c:catAx>
      <c:valAx>
        <c:axId val="22255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04750826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Durbin!$B$2:$B$13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Durbin!$C$2:$C$13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Durbin!$D$2:$D$13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Durbin!$E$2:$E$13</c:f>
            </c:numRef>
          </c:val>
          <c:smooth val="0"/>
        </c:ser>
        <c:axId val="1335667264"/>
        <c:axId val="1990747578"/>
      </c:lineChart>
      <c:catAx>
        <c:axId val="13356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90747578"/>
      </c:catAx>
      <c:valAx>
        <c:axId val="1990747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35667264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Correlation!$B$2:$B$13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Correlation!$C$2:$C$13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Correlation!$D$2:$D$13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Correlation!$E$2:$E$13</c:f>
            </c:numRef>
          </c:val>
          <c:smooth val="0"/>
        </c:ser>
        <c:axId val="1110997787"/>
        <c:axId val="1491854223"/>
      </c:lineChart>
      <c:catAx>
        <c:axId val="111099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91854223"/>
      </c:catAx>
      <c:valAx>
        <c:axId val="1491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0997787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Dynprog!$B$2:$B$13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Dynprog!$C$2:$C$13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Dynprog!$D$2:$D$13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Dynprog!$E$2:$E$13</c:f>
            </c:numRef>
          </c:val>
          <c:smooth val="0"/>
        </c:ser>
        <c:axId val="1720881536"/>
        <c:axId val="343154471"/>
      </c:lineChart>
      <c:catAx>
        <c:axId val="172088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43154471"/>
      </c:catAx>
      <c:valAx>
        <c:axId val="343154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20881536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Gramschmidt!$C$2:$C$13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Gramschmidt!$D$2:$D$13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Gramschmidt!$E$2:$E$13</c:f>
            </c:numRef>
          </c:val>
          <c:smooth val="0"/>
        </c:ser>
        <c:axId val="301383254"/>
        <c:axId val="1110665863"/>
      </c:lineChart>
      <c:catAx>
        <c:axId val="30138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10665863"/>
      </c:catAx>
      <c:valAx>
        <c:axId val="111066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01383254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lu!$B$2:$B$13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lu!$C$2:$C$13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lu!$D$2:$D$13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lu!$E$2:$E$13</c:f>
            </c:numRef>
          </c:val>
          <c:smooth val="0"/>
        </c:ser>
        <c:axId val="602708634"/>
        <c:axId val="279460843"/>
      </c:lineChart>
      <c:catAx>
        <c:axId val="602708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9460843"/>
      </c:catAx>
      <c:valAx>
        <c:axId val="279460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02708634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'Floyd-warshall'!$B$2:$B$13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'Floyd-warshall'!$C$2:$C$13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'Floyd-warshall'!$D$2:$D$13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'Floyd-warshall'!$E$2:$E$13</c:f>
            </c:numRef>
          </c:val>
          <c:smooth val="0"/>
        </c:ser>
        <c:axId val="1432048590"/>
        <c:axId val="298011855"/>
      </c:lineChart>
      <c:catAx>
        <c:axId val="143204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98011855"/>
      </c:catAx>
      <c:valAx>
        <c:axId val="29801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2048590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Reg_detect!$B$2:$B$13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Reg_detect!$C$2:$C$13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Reg_detect!$D$2:$D$13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Reg_detect!$E$2:$E$13</c:f>
            </c:numRef>
          </c:val>
          <c:smooth val="0"/>
        </c:ser>
        <c:axId val="1060015834"/>
        <c:axId val="1020250033"/>
      </c:lineChart>
      <c:catAx>
        <c:axId val="1060015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0250033"/>
      </c:catAx>
      <c:valAx>
        <c:axId val="1020250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60015834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adi!$B$2:$B$13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adi!$C$2:$C$13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adi!$D$2:$D$13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adi!$E$2:$E$13</c:f>
            </c:numRef>
          </c:val>
          <c:smooth val="0"/>
        </c:ser>
        <c:axId val="1764277008"/>
        <c:axId val="1178745232"/>
      </c:lineChart>
      <c:catAx>
        <c:axId val="17642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78745232"/>
      </c:catAx>
      <c:valAx>
        <c:axId val="1178745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4277008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'FDTD-2d'!$B$2:$B$13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'FDTD-2d'!$C$2:$C$13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'FDTD-2d'!$D$2:$D$13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'FDTD-2d'!$E$2:$E$13</c:f>
            </c:numRef>
          </c:val>
          <c:smooth val="0"/>
        </c:ser>
        <c:axId val="366497247"/>
        <c:axId val="1859553954"/>
      </c:lineChart>
      <c:catAx>
        <c:axId val="36649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59553954"/>
      </c:catAx>
      <c:valAx>
        <c:axId val="1859553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6497247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'FDTD-apml'!$B$2:$B$13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'FDTD-apml'!$C$2:$C$13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'FDTD-apml'!$D$2:$D$13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'FDTD-apml'!$E$2:$E$13</c:f>
            </c:numRef>
          </c:val>
          <c:smooth val="0"/>
        </c:ser>
        <c:axId val="1863643777"/>
        <c:axId val="1559929565"/>
      </c:lineChart>
      <c:catAx>
        <c:axId val="1863643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59929565"/>
      </c:catAx>
      <c:valAx>
        <c:axId val="1559929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63643777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'Jacobi-1d-imper'!$B$2:$B$13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'Jacobi-1d-imper'!$C$2:$C$13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'Jacobi-1d-imper'!$D$2:$D$13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'Jacobi-1d-imper'!$E$2:$E$13</c:f>
            </c:numRef>
          </c:val>
          <c:smooth val="0"/>
        </c:ser>
        <c:axId val="267974848"/>
        <c:axId val="1124180751"/>
      </c:lineChart>
      <c:catAx>
        <c:axId val="2679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24180751"/>
      </c:catAx>
      <c:valAx>
        <c:axId val="1124180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67974848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'Jacobi-2d-imper'!$B$2:$B$13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'Jacobi-2d-imper'!$C$2:$C$13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'Jacobi-2d-imper'!$D$2:$D$13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'Jacobi-2d-imper'!$E$2:$E$13</c:f>
            </c:numRef>
          </c:val>
          <c:smooth val="0"/>
        </c:ser>
        <c:axId val="442462795"/>
        <c:axId val="1726748386"/>
      </c:lineChart>
      <c:catAx>
        <c:axId val="442462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26748386"/>
      </c:catAx>
      <c:valAx>
        <c:axId val="172674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42462795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Covariance!$B$2:$B$13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Covariance!$C$2:$C$13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Covariance!$D$2:$D$13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Covariance!$E$2:$E$13</c:f>
            </c:numRef>
          </c:val>
          <c:smooth val="0"/>
        </c:ser>
        <c:axId val="1019127996"/>
        <c:axId val="1420072127"/>
      </c:lineChart>
      <c:catAx>
        <c:axId val="1019127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20072127"/>
      </c:catAx>
      <c:valAx>
        <c:axId val="1420072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19127996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'Seidel-2d'!$B$2:$B$13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'Seidel-2d'!$C$2:$C$13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'Seidel-2d'!$D$2:$D$13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'Seidel-2d'!$E$2:$E$13</c:f>
            </c:numRef>
          </c:val>
          <c:smooth val="0"/>
        </c:ser>
        <c:axId val="628626365"/>
        <c:axId val="812424593"/>
      </c:lineChart>
      <c:catAx>
        <c:axId val="628626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12424593"/>
      </c:catAx>
      <c:valAx>
        <c:axId val="812424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8626365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'2mm'!$B$2:$B$13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'2mm'!$C$2:$C$13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'2mm'!$D$2:$D$13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'2mm'!$E$2:$E$13</c:f>
            </c:numRef>
          </c:val>
          <c:smooth val="0"/>
        </c:ser>
        <c:axId val="338723249"/>
        <c:axId val="2107796991"/>
      </c:lineChart>
      <c:catAx>
        <c:axId val="3387232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07796991"/>
      </c:catAx>
      <c:valAx>
        <c:axId val="2107796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38723249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'3mm'!$B$2:$B$13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'3mm'!$C$2:$C$13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'3mm'!$D$2:$D$13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'3mm'!$E$2:$E$13</c:f>
            </c:numRef>
          </c:val>
          <c:smooth val="0"/>
        </c:ser>
        <c:axId val="1671553792"/>
        <c:axId val="266319508"/>
      </c:lineChart>
      <c:catAx>
        <c:axId val="16715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66319508"/>
      </c:catAx>
      <c:valAx>
        <c:axId val="266319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1553792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Atax!$B$2:$B$13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Atax!$C$2:$C$13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Atax!$D$2:$D$13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Atax!$E$2:$E$13</c:f>
            </c:numRef>
          </c:val>
          <c:smooth val="0"/>
        </c:ser>
        <c:axId val="760210547"/>
        <c:axId val="101187597"/>
      </c:lineChart>
      <c:catAx>
        <c:axId val="760210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1187597"/>
      </c:catAx>
      <c:valAx>
        <c:axId val="101187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0210547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Bicg!$B$2:$B$13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Bicg!$C$2:$C$13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Bicg!$D$2:$D$13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Bicg!$E$2:$E$13</c:f>
            </c:numRef>
          </c:val>
          <c:smooth val="0"/>
        </c:ser>
        <c:axId val="142771164"/>
        <c:axId val="527396947"/>
      </c:lineChart>
      <c:catAx>
        <c:axId val="142771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27396947"/>
      </c:catAx>
      <c:valAx>
        <c:axId val="527396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771164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Cholesky!$B$2:$B$13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Cholesky!$C$2:$C$13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Cholesky!$D$2:$D$13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Cholesky!$E$2:$E$13</c:f>
            </c:numRef>
          </c:val>
          <c:smooth val="0"/>
        </c:ser>
        <c:axId val="519534614"/>
        <c:axId val="1106310917"/>
      </c:lineChart>
      <c:catAx>
        <c:axId val="519534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06310917"/>
      </c:catAx>
      <c:valAx>
        <c:axId val="1106310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9534614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Doitgen!$B$2:$B$13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Doitgen!$C$2:$C$13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Doitgen!$D$2:$D$13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Doitgen!$E$2:$E$13</c:f>
            </c:numRef>
          </c:val>
          <c:smooth val="0"/>
        </c:ser>
        <c:axId val="1354568497"/>
        <c:axId val="1195384793"/>
      </c:lineChart>
      <c:catAx>
        <c:axId val="135456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195384793"/>
      </c:catAx>
      <c:valAx>
        <c:axId val="1195384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456849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428625</xdr:colOff>
      <xdr:row>1</xdr:row>
      <xdr:rowOff>114300</xdr:rowOff>
    </xdr:from>
    <xdr:to>
      <xdr:col>13</xdr:col>
      <xdr:colOff>381000</xdr:colOff>
      <xdr:row>25</xdr:row>
      <xdr:rowOff>161925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3</xdr:row>
      <xdr:rowOff>95250</xdr:rowOff>
    </xdr:from>
    <xdr:to>
      <xdr:col>13</xdr:col>
      <xdr:colOff>361950</xdr:colOff>
      <xdr:row>27</xdr:row>
      <xdr:rowOff>114300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123825</xdr:rowOff>
    </xdr:from>
    <xdr:to>
      <xdr:col>13</xdr:col>
      <xdr:colOff>447675</xdr:colOff>
      <xdr:row>27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190500</xdr:rowOff>
    </xdr:from>
    <xdr:to>
      <xdr:col>13</xdr:col>
      <xdr:colOff>285750</xdr:colOff>
      <xdr:row>27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2</xdr:row>
      <xdr:rowOff>104775</xdr:rowOff>
    </xdr:from>
    <xdr:to>
      <xdr:col>13</xdr:col>
      <xdr:colOff>323850</xdr:colOff>
      <xdr:row>26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133350</xdr:rowOff>
    </xdr:from>
    <xdr:to>
      <xdr:col>13</xdr:col>
      <xdr:colOff>371475</xdr:colOff>
      <xdr:row>26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2</xdr:row>
      <xdr:rowOff>190500</xdr:rowOff>
    </xdr:from>
    <xdr:to>
      <xdr:col>13</xdr:col>
      <xdr:colOff>333375</xdr:colOff>
      <xdr:row>27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133350</xdr:rowOff>
    </xdr:from>
    <xdr:to>
      <xdr:col>13</xdr:col>
      <xdr:colOff>266700</xdr:colOff>
      <xdr:row>27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3</xdr:row>
      <xdr:rowOff>85725</xdr:rowOff>
    </xdr:from>
    <xdr:to>
      <xdr:col>13</xdr:col>
      <xdr:colOff>285750</xdr:colOff>
      <xdr:row>27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133350</xdr:rowOff>
    </xdr:from>
    <xdr:to>
      <xdr:col>13</xdr:col>
      <xdr:colOff>304800</xdr:colOff>
      <xdr:row>27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114300</xdr:rowOff>
    </xdr:from>
    <xdr:to>
      <xdr:col>13</xdr:col>
      <xdr:colOff>304800</xdr:colOff>
      <xdr:row>27</xdr:row>
      <xdr:rowOff>133350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3</xdr:row>
      <xdr:rowOff>142875</xdr:rowOff>
    </xdr:from>
    <xdr:to>
      <xdr:col>13</xdr:col>
      <xdr:colOff>314325</xdr:colOff>
      <xdr:row>27</xdr:row>
      <xdr:rowOff>161925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28575</xdr:rowOff>
    </xdr:from>
    <xdr:to>
      <xdr:col>13</xdr:col>
      <xdr:colOff>219075</xdr:colOff>
      <xdr:row>27</xdr:row>
      <xdr:rowOff>47625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</xdr:row>
      <xdr:rowOff>66675</xdr:rowOff>
    </xdr:from>
    <xdr:to>
      <xdr:col>13</xdr:col>
      <xdr:colOff>381000</xdr:colOff>
      <xdr:row>27</xdr:row>
      <xdr:rowOff>85725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76200</xdr:rowOff>
    </xdr:from>
    <xdr:to>
      <xdr:col>13</xdr:col>
      <xdr:colOff>352425</xdr:colOff>
      <xdr:row>27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3</xdr:row>
      <xdr:rowOff>9525</xdr:rowOff>
    </xdr:from>
    <xdr:to>
      <xdr:col>13</xdr:col>
      <xdr:colOff>257175</xdr:colOff>
      <xdr:row>27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3</xdr:row>
      <xdr:rowOff>28575</xdr:rowOff>
    </xdr:from>
    <xdr:to>
      <xdr:col>13</xdr:col>
      <xdr:colOff>552450</xdr:colOff>
      <xdr:row>27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19050</xdr:rowOff>
    </xdr:from>
    <xdr:to>
      <xdr:col>13</xdr:col>
      <xdr:colOff>266700</xdr:colOff>
      <xdr:row>27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3</xdr:row>
      <xdr:rowOff>38100</xdr:rowOff>
    </xdr:from>
    <xdr:to>
      <xdr:col>13</xdr:col>
      <xdr:colOff>200025</xdr:colOff>
      <xdr:row>27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152400</xdr:rowOff>
    </xdr:from>
    <xdr:to>
      <xdr:col>13</xdr:col>
      <xdr:colOff>304800</xdr:colOff>
      <xdr:row>26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19050</xdr:rowOff>
    </xdr:from>
    <xdr:to>
      <xdr:col>13</xdr:col>
      <xdr:colOff>200025</xdr:colOff>
      <xdr:row>26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19050</xdr:rowOff>
    </xdr:from>
    <xdr:to>
      <xdr:col>13</xdr:col>
      <xdr:colOff>219075</xdr:colOff>
      <xdr:row>27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3</xdr:row>
      <xdr:rowOff>95250</xdr:rowOff>
    </xdr:from>
    <xdr:to>
      <xdr:col>13</xdr:col>
      <xdr:colOff>466725</xdr:colOff>
      <xdr:row>27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3</xdr:row>
      <xdr:rowOff>19050</xdr:rowOff>
    </xdr:from>
    <xdr:to>
      <xdr:col>13</xdr:col>
      <xdr:colOff>428625</xdr:colOff>
      <xdr:row>27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133350</xdr:rowOff>
    </xdr:from>
    <xdr:to>
      <xdr:col>13</xdr:col>
      <xdr:colOff>238125</xdr:colOff>
      <xdr:row>26</xdr:row>
      <xdr:rowOff>152400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3</xdr:row>
      <xdr:rowOff>38100</xdr:rowOff>
    </xdr:from>
    <xdr:to>
      <xdr:col>13</xdr:col>
      <xdr:colOff>238125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142875</xdr:rowOff>
    </xdr:from>
    <xdr:to>
      <xdr:col>13</xdr:col>
      <xdr:colOff>371475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38100</xdr:rowOff>
    </xdr:from>
    <xdr:to>
      <xdr:col>13</xdr:col>
      <xdr:colOff>447675</xdr:colOff>
      <xdr:row>27</xdr:row>
      <xdr:rowOff>57150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4" t="s">
        <v>143</v>
      </c>
      <c r="B1" s="29" t="s">
        <v>7</v>
      </c>
      <c r="C1" s="29" t="s">
        <v>14</v>
      </c>
      <c r="D1" s="29" t="s">
        <v>15</v>
      </c>
      <c r="E1" s="29" t="s">
        <v>21</v>
      </c>
      <c r="F1" s="29" t="s">
        <v>34</v>
      </c>
      <c r="G1" s="29" t="s">
        <v>42</v>
      </c>
      <c r="H1" s="29" t="s">
        <v>48</v>
      </c>
      <c r="I1" s="29" t="s">
        <v>54</v>
      </c>
      <c r="J1" s="29" t="s">
        <v>59</v>
      </c>
      <c r="K1" s="29" t="s">
        <v>60</v>
      </c>
      <c r="L1" s="29" t="s">
        <v>67</v>
      </c>
      <c r="M1" s="29" t="s">
        <v>68</v>
      </c>
      <c r="N1" s="29" t="s">
        <v>131</v>
      </c>
      <c r="O1" s="29" t="s">
        <v>135</v>
      </c>
    </row>
    <row r="2">
      <c r="A2" s="4">
        <v>-1.0</v>
      </c>
      <c r="B2">
        <f>Correlation!E2</f>
        <v>30.3441</v>
      </c>
      <c r="C2">
        <f>Covariance!E2</f>
        <v>29.7346</v>
      </c>
      <c r="D2">
        <f>'2mm'!E2</f>
        <v>93.2535</v>
      </c>
      <c r="E2">
        <f>'3mm'!E2</f>
        <v>135.1841</v>
      </c>
      <c r="F2">
        <f>Bicg!E2</f>
        <v>0.8954</v>
      </c>
      <c r="G2">
        <f>Doitgen!E2</f>
        <v>20.2699</v>
      </c>
      <c r="H2">
        <f>Gemm!E2</f>
        <v>47.6472</v>
      </c>
      <c r="I2">
        <f>Gemver!E2</f>
        <v>1.3216</v>
      </c>
      <c r="J2">
        <f>Gesummv!E2</f>
        <v>0.8891</v>
      </c>
      <c r="K2">
        <f>MVT!E2</f>
        <v>1.0427</v>
      </c>
      <c r="L2">
        <f>SYR2K!E2</f>
        <v>33.3384</v>
      </c>
      <c r="M2">
        <f>SYRK!E2</f>
        <v>18.301</v>
      </c>
      <c r="N2">
        <f>'Jacobi-2d-imper'!E2</f>
        <v>0.7135</v>
      </c>
      <c r="O2">
        <f>'Seidel-2d'!E2</f>
        <v>2.2183</v>
      </c>
    </row>
    <row r="3">
      <c r="A3" s="4">
        <v>0.0</v>
      </c>
      <c r="B3">
        <f>Correlation!E3</f>
        <v>29.9983</v>
      </c>
      <c r="C3">
        <f>Covariance!E3</f>
        <v>29.9871</v>
      </c>
      <c r="D3">
        <f>'2mm'!E3</f>
        <v>84.5631</v>
      </c>
      <c r="E3">
        <f>'3mm'!E3</f>
        <v>124.6303</v>
      </c>
      <c r="F3">
        <f>Bicg!E3</f>
        <v>0.6326</v>
      </c>
      <c r="G3">
        <f>Doitgen!E3</f>
        <v>16.3832</v>
      </c>
      <c r="H3">
        <f>Gemm!E3</f>
        <v>43.1123</v>
      </c>
      <c r="I3">
        <f>Gemver!E3</f>
        <v>1.3472</v>
      </c>
      <c r="J3">
        <f>Gesummv!E3</f>
        <v>0.6643</v>
      </c>
      <c r="K3">
        <f>MVT!E3</f>
        <v>1.0075</v>
      </c>
      <c r="L3">
        <f>SYR2K!E3</f>
        <v>31.4122</v>
      </c>
      <c r="M3">
        <f>SYRK!E3</f>
        <v>16.5198</v>
      </c>
      <c r="N3">
        <f>'Jacobi-2d-imper'!E3</f>
        <v>0.6032</v>
      </c>
      <c r="O3">
        <f>'Seidel-2d'!E3</f>
        <v>2.2315</v>
      </c>
    </row>
    <row r="4">
      <c r="A4" s="4">
        <v>4.0</v>
      </c>
      <c r="B4">
        <f>Correlation!E4</f>
        <v>7.4908</v>
      </c>
      <c r="C4">
        <f>Covariance!E4</f>
        <v>7.3846</v>
      </c>
      <c r="D4">
        <f>'2mm'!E4</f>
        <v>31.315</v>
      </c>
      <c r="E4">
        <f>'3mm'!E4</f>
        <v>43.7263</v>
      </c>
      <c r="F4">
        <f>Bicg!E4</f>
        <v>0.606</v>
      </c>
      <c r="G4">
        <f>Doitgen!E4</f>
        <v>3.3067</v>
      </c>
      <c r="H4">
        <f>Gemm!E4</f>
        <v>16.9892</v>
      </c>
      <c r="I4">
        <f>Gemver!E4</f>
        <v>1.1595</v>
      </c>
      <c r="J4">
        <f>Gesummv!E4</f>
        <v>0.6977</v>
      </c>
      <c r="K4">
        <f>MVT!E4</f>
        <v>0.8086</v>
      </c>
      <c r="L4">
        <f>SYR2K!E4</f>
        <v>14.2693</v>
      </c>
      <c r="M4">
        <f>SYRK!E4</f>
        <v>7.4051</v>
      </c>
      <c r="N4">
        <f>'Jacobi-2d-imper'!E4</f>
        <v>0.6015</v>
      </c>
      <c r="O4">
        <f>'Seidel-2d'!E4</f>
        <v>1.6191</v>
      </c>
    </row>
    <row r="5">
      <c r="A5" s="4">
        <v>8.0</v>
      </c>
      <c r="B5">
        <f>Correlation!E5</f>
        <v>5.2763</v>
      </c>
      <c r="C5">
        <f>Covariance!E5</f>
        <v>5.201</v>
      </c>
      <c r="D5">
        <f>'2mm'!E5</f>
        <v>22.6901</v>
      </c>
      <c r="E5">
        <f>'3mm'!E5</f>
        <v>32.9953</v>
      </c>
      <c r="F5">
        <f>Bicg!E5</f>
        <v>0.627</v>
      </c>
      <c r="G5">
        <f>Doitgen!E5</f>
        <v>5.0943</v>
      </c>
      <c r="H5">
        <f>Gemm!E5</f>
        <v>11.7757</v>
      </c>
      <c r="I5">
        <f>Gemver!E5</f>
        <v>1.2006</v>
      </c>
      <c r="J5">
        <f>Gesummv!E5</f>
        <v>0.7205</v>
      </c>
      <c r="K5">
        <f>MVT!E5</f>
        <v>0.8838</v>
      </c>
      <c r="L5">
        <f>SYR2K!E5</f>
        <v>26.4922</v>
      </c>
      <c r="M5">
        <f>SYRK!E5</f>
        <v>9.3616</v>
      </c>
      <c r="N5">
        <f>'Jacobi-2d-imper'!E5</f>
        <v>0.6031</v>
      </c>
      <c r="O5">
        <f>'Seidel-2d'!E5</f>
        <v>1.7152</v>
      </c>
    </row>
    <row r="6">
      <c r="A6" s="4">
        <v>16.0</v>
      </c>
      <c r="B6">
        <f>Correlation!E6</f>
        <v>3.4964</v>
      </c>
      <c r="C6">
        <f>Covariance!E6</f>
        <v>3.3317</v>
      </c>
      <c r="D6">
        <f>'2mm'!E6</f>
        <v>11.1657</v>
      </c>
      <c r="E6">
        <f>'3mm'!E6</f>
        <v>16.1745</v>
      </c>
      <c r="F6">
        <f>Bicg!E6</f>
        <v>0.9573</v>
      </c>
      <c r="G6">
        <f>Doitgen!E6</f>
        <v>3.5893</v>
      </c>
      <c r="H6">
        <f>Gemm!E6</f>
        <v>5.873</v>
      </c>
      <c r="I6">
        <f>Gemver!E6</f>
        <v>1.5882</v>
      </c>
      <c r="J6">
        <f>Gesummv!E6</f>
        <v>1.1535</v>
      </c>
      <c r="K6">
        <f>MVT!E6</f>
        <v>1.0749</v>
      </c>
      <c r="L6">
        <f>SYR2K!E6</f>
        <v>33.2144</v>
      </c>
      <c r="M6">
        <f>SYRK!E6</f>
        <v>10.3802</v>
      </c>
      <c r="N6">
        <f>'Jacobi-2d-imper'!E6</f>
        <v>0.6024</v>
      </c>
      <c r="O6">
        <f>'Seidel-2d'!E6</f>
        <v>1.9414</v>
      </c>
    </row>
    <row r="7">
      <c r="A7" s="4">
        <v>32.0</v>
      </c>
      <c r="B7">
        <f>Correlation!E7</f>
        <v>6.0053</v>
      </c>
      <c r="C7">
        <f>Covariance!E7</f>
        <v>6.0468</v>
      </c>
      <c r="D7">
        <f>'2mm'!E7</f>
        <v>24.7272</v>
      </c>
      <c r="E7">
        <f>'3mm'!E7</f>
        <v>34.7688</v>
      </c>
      <c r="F7">
        <f>Bicg!E7</f>
        <v>1.123</v>
      </c>
      <c r="G7">
        <f>Doitgen!E7</f>
        <v>11.1901</v>
      </c>
      <c r="H7">
        <f>Gemm!E7</f>
        <v>12.8404</v>
      </c>
      <c r="I7">
        <f>Gemver!E7</f>
        <v>1.5525</v>
      </c>
      <c r="J7">
        <f>Gesummv!E7</f>
        <v>0.9581</v>
      </c>
      <c r="K7">
        <f>MVT!E7</f>
        <v>1.0947</v>
      </c>
      <c r="L7">
        <f>SYR2K!E7</f>
        <v>30.1121</v>
      </c>
      <c r="M7">
        <f>SYRK!E7</f>
        <v>13.2872</v>
      </c>
      <c r="N7">
        <f>'Jacobi-2d-imper'!E7</f>
        <v>0.6073</v>
      </c>
      <c r="O7">
        <f>'Seidel-2d'!E7</f>
        <v>2.0805</v>
      </c>
    </row>
    <row r="8">
      <c r="A8" s="4">
        <v>64.0</v>
      </c>
      <c r="B8">
        <f>Correlation!E8</f>
        <v>6.7745</v>
      </c>
      <c r="C8">
        <f>Covariance!E8</f>
        <v>6.7474</v>
      </c>
      <c r="D8">
        <f>'2mm'!E8</f>
        <v>25.988</v>
      </c>
      <c r="E8">
        <f>'3mm'!E8</f>
        <v>38.1062</v>
      </c>
      <c r="F8">
        <f>Bicg!E8</f>
        <v>1.0833</v>
      </c>
      <c r="G8">
        <f>Doitgen!E8</f>
        <v>12.3249</v>
      </c>
      <c r="H8">
        <f>Gemm!E8</f>
        <v>13.4675</v>
      </c>
      <c r="I8">
        <f>Gemver!E8</f>
        <v>1.4998</v>
      </c>
      <c r="J8">
        <f>Gesummv!E8</f>
        <v>0.9797</v>
      </c>
      <c r="K8">
        <f>MVT!E8</f>
        <v>1.0861</v>
      </c>
      <c r="L8">
        <f>SYR2K!E8</f>
        <v>29.3894</v>
      </c>
      <c r="M8">
        <f>SYRK!E8</f>
        <v>12.9937</v>
      </c>
      <c r="N8">
        <f>'Jacobi-2d-imper'!E8</f>
        <v>0.5982</v>
      </c>
      <c r="O8">
        <f>'Seidel-2d'!E8</f>
        <v>2.1283</v>
      </c>
    </row>
    <row r="9">
      <c r="A9" s="4">
        <v>128.0</v>
      </c>
      <c r="B9">
        <f>Correlation!E9</f>
        <v>7.771</v>
      </c>
      <c r="C9">
        <f>Covariance!E9</f>
        <v>7.7407</v>
      </c>
      <c r="D9">
        <f>'2mm'!E9</f>
        <v>28.642</v>
      </c>
      <c r="E9">
        <f>'3mm'!E9</f>
        <v>41.3711</v>
      </c>
      <c r="F9">
        <f>Bicg!E9</f>
        <v>0.9103</v>
      </c>
      <c r="G9">
        <f>Doitgen!E9</f>
        <v>13.9833</v>
      </c>
      <c r="H9">
        <f>Gemm!E9</f>
        <v>14.4125</v>
      </c>
      <c r="I9">
        <f>Gemver!E9</f>
        <v>1.3914</v>
      </c>
      <c r="J9">
        <f>Gesummv!E9</f>
        <v>0.7741</v>
      </c>
      <c r="K9">
        <f>MVT!E9</f>
        <v>1.0645</v>
      </c>
      <c r="L9">
        <f>SYR2K!E9</f>
        <v>30.2568</v>
      </c>
      <c r="M9">
        <f>SYRK!E9</f>
        <v>13.503</v>
      </c>
      <c r="N9">
        <f>'Jacobi-2d-imper'!E9</f>
        <v>0.5987</v>
      </c>
      <c r="O9">
        <f>'Seidel-2d'!E9</f>
        <v>2.1861</v>
      </c>
    </row>
    <row r="10">
      <c r="A10" s="4">
        <v>256.0</v>
      </c>
      <c r="B10">
        <f>Correlation!E10</f>
        <v>14.3945</v>
      </c>
      <c r="C10">
        <f>Covariance!E10</f>
        <v>14.0711</v>
      </c>
      <c r="D10">
        <f>'2mm'!E10</f>
        <v>37.0377</v>
      </c>
      <c r="E10">
        <f>'3mm'!E10</f>
        <v>54.7954</v>
      </c>
      <c r="F10">
        <f>Bicg!E10</f>
        <v>0.628</v>
      </c>
      <c r="G10">
        <f>Doitgen!E10</f>
        <v>16.6233</v>
      </c>
      <c r="H10">
        <f>Gemm!E10</f>
        <v>18.9762</v>
      </c>
      <c r="I10">
        <f>Gemver!E10</f>
        <v>1.2001</v>
      </c>
      <c r="J10">
        <f>Gesummv!E10</f>
        <v>0.6823</v>
      </c>
      <c r="K10">
        <f>MVT!E10</f>
        <v>0.935</v>
      </c>
      <c r="L10">
        <f>SYR2K!E10</f>
        <v>29.1579</v>
      </c>
      <c r="M10">
        <f>SYRK!E10</f>
        <v>14.8994</v>
      </c>
      <c r="N10">
        <f>'Jacobi-2d-imper'!E10</f>
        <v>0.6101</v>
      </c>
      <c r="O10">
        <f>'Seidel-2d'!E10</f>
        <v>2.1987</v>
      </c>
    </row>
    <row r="11">
      <c r="A11" s="4">
        <v>512.0</v>
      </c>
      <c r="B11">
        <f>Correlation!E11</f>
        <v>18.882</v>
      </c>
      <c r="C11">
        <f>Covariance!E11</f>
        <v>18.6899</v>
      </c>
      <c r="D11">
        <f>'2mm'!E11</f>
        <v>47.113</v>
      </c>
      <c r="E11">
        <f>'3mm'!E11</f>
        <v>70.448</v>
      </c>
      <c r="F11">
        <f>Bicg!E11</f>
        <v>0.639</v>
      </c>
      <c r="G11">
        <f>Doitgen!E11</f>
        <v>16.7185</v>
      </c>
      <c r="H11">
        <f>Gemm!E11</f>
        <v>23.7741</v>
      </c>
      <c r="I11">
        <f>Gemver!E11</f>
        <v>1.2117</v>
      </c>
      <c r="J11">
        <f>Gesummv!E11</f>
        <v>0.6587</v>
      </c>
      <c r="K11">
        <f>MVT!E11</f>
        <v>0.9252</v>
      </c>
      <c r="L11">
        <f>SYR2K!E11</f>
        <v>28.7303</v>
      </c>
      <c r="M11">
        <f>SYRK!E11</f>
        <v>14.571</v>
      </c>
      <c r="N11">
        <f>'Jacobi-2d-imper'!E11</f>
        <v>0.6161</v>
      </c>
      <c r="O11">
        <f>'Seidel-2d'!E11</f>
        <v>2.2068</v>
      </c>
    </row>
    <row r="12">
      <c r="A12" s="4">
        <v>1024.0</v>
      </c>
      <c r="B12">
        <f>Correlation!E12</f>
        <v>19.5998</v>
      </c>
      <c r="C12">
        <f>Covariance!E12</f>
        <v>18.8877</v>
      </c>
      <c r="D12">
        <f>'2mm'!E12</f>
        <v>47.3925</v>
      </c>
      <c r="E12">
        <f>'3mm'!E12</f>
        <v>70.8287</v>
      </c>
      <c r="F12">
        <f>Bicg!E12</f>
        <v>0.633</v>
      </c>
      <c r="G12">
        <f>Doitgen!E12</f>
        <v>16.5496</v>
      </c>
      <c r="H12">
        <f>Gemm!E12</f>
        <v>23.939</v>
      </c>
      <c r="I12">
        <f>Gemver!E12</f>
        <v>1.267</v>
      </c>
      <c r="J12">
        <f>Gesummv!E12</f>
        <v>0.6548</v>
      </c>
      <c r="K12">
        <f>MVT!E12</f>
        <v>0.9732</v>
      </c>
      <c r="L12">
        <f>SYR2K!E12</f>
        <v>32.1394</v>
      </c>
      <c r="M12">
        <f>SYRK!E12</f>
        <v>14.631</v>
      </c>
      <c r="N12">
        <f>'Jacobi-2d-imper'!E12</f>
        <v>0.5926</v>
      </c>
      <c r="O12">
        <f>'Seidel-2d'!E12</f>
        <v>2.1998</v>
      </c>
    </row>
    <row r="13">
      <c r="A13" s="4">
        <v>2048.0</v>
      </c>
      <c r="B13">
        <f>Correlation!E13</f>
        <v>29.2635</v>
      </c>
      <c r="C13">
        <f>Covariance!E13</f>
        <v>29.5948</v>
      </c>
      <c r="D13">
        <f>'2mm'!E13</f>
        <v>84.3574</v>
      </c>
      <c r="E13">
        <f>'3mm'!E13</f>
        <v>124.161</v>
      </c>
      <c r="F13">
        <f>Bicg!E13</f>
        <v>0.6474</v>
      </c>
      <c r="G13">
        <f>Doitgen!E13</f>
        <v>16.6158</v>
      </c>
      <c r="H13">
        <f>Gemm!E13</f>
        <v>42.9908</v>
      </c>
      <c r="I13">
        <f>Gemver!E13</f>
        <v>1.2674</v>
      </c>
      <c r="J13">
        <f>Gesummv!E13</f>
        <v>0.6586</v>
      </c>
      <c r="K13">
        <f>MVT!E13</f>
        <v>0.9938</v>
      </c>
      <c r="L13">
        <f>SYR2K!E13</f>
        <v>31.1654</v>
      </c>
      <c r="M13">
        <f>SYRK!E13</f>
        <v>16.3046</v>
      </c>
      <c r="N13">
        <f>'Jacobi-2d-imper'!E13</f>
        <v>0.6191</v>
      </c>
      <c r="O13">
        <f>'Seidel-2d'!E13</f>
        <v>2.2289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X5675'!$A$8:$A$36=""Cholesky"")"),"0")</f>
        <v>0</v>
      </c>
      <c r="C2">
        <v>0.0</v>
      </c>
      <c r="D2">
        <v>0.3702</v>
      </c>
      <c r="E2">
        <v>2.6432</v>
      </c>
    </row>
    <row r="3">
      <c r="A3" s="4">
        <v>0.0</v>
      </c>
      <c r="B3">
        <f>IFERROR(__xludf.DUMMYFUNCTION("FILTER('Intel Xeon X5675'!$B$8:$F$36, 'Intel Xeon X5675'!$A$8:$A$36=""Cholesky"")"),"0")</f>
        <v>0</v>
      </c>
      <c r="C3">
        <v>0.0</v>
      </c>
      <c r="D3">
        <v>0.3716</v>
      </c>
      <c r="E3">
        <v>2.7336</v>
      </c>
    </row>
    <row r="4">
      <c r="A4" s="4">
        <v>4.0</v>
      </c>
      <c r="B4">
        <f>IFERROR(__xludf.DUMMYFUNCTION("FILTER('Intel Xeon X5675'!$G$8:$K$36, 'Intel Xeon X5675'!$A$8:$A$36=""Cholesky"")"),"0")</f>
        <v>0</v>
      </c>
      <c r="C4">
        <v>0.0</v>
      </c>
      <c r="D4">
        <v>0.369</v>
      </c>
      <c r="E4">
        <v>2.656</v>
      </c>
    </row>
    <row r="5">
      <c r="A5" s="4">
        <v>8.0</v>
      </c>
      <c r="B5">
        <f>IFERROR(__xludf.DUMMYFUNCTION("FILTER('Intel Xeon X5675'!$L$8:$P$36, 'Intel Xeon X5675'!$A$8:$A$36=""Cholesky"")"),"0")</f>
        <v>0</v>
      </c>
      <c r="C5">
        <v>0.0</v>
      </c>
      <c r="D5">
        <v>0.3659</v>
      </c>
      <c r="E5">
        <v>2.6613</v>
      </c>
    </row>
    <row r="6">
      <c r="A6" s="4">
        <v>16.0</v>
      </c>
      <c r="B6">
        <f>IFERROR(__xludf.DUMMYFUNCTION("FILTER('Intel Xeon X5675'!$Q$8:$U$36, 'Intel Xeon X5675'!$A$8:$A$36=""Cholesky"")"),"0")</f>
        <v>0</v>
      </c>
      <c r="C6">
        <v>0.0</v>
      </c>
      <c r="D6">
        <v>0.3719</v>
      </c>
      <c r="E6">
        <v>2.6529</v>
      </c>
    </row>
    <row r="7">
      <c r="A7" s="4">
        <v>32.0</v>
      </c>
      <c r="B7">
        <f>IFERROR(__xludf.DUMMYFUNCTION("FILTER('Intel Xeon X5675'!$V$8:$Z$36, 'Intel Xeon X5675'!$A$8:$A$36=""Cholesky"")"),"0")</f>
        <v>0</v>
      </c>
      <c r="C7">
        <v>0.0</v>
      </c>
      <c r="D7">
        <v>0.3673</v>
      </c>
      <c r="E7">
        <v>2.6529</v>
      </c>
    </row>
    <row r="8">
      <c r="A8" s="4">
        <v>64.0</v>
      </c>
      <c r="B8">
        <f>IFERROR(__xludf.DUMMYFUNCTION("FILTER('Intel Xeon X5675'!$AA$8:$AE$36, 'Intel Xeon X5675'!$A$8:$A$36=""Cholesky"")"),"0")</f>
        <v>0</v>
      </c>
      <c r="C8">
        <v>0.0</v>
      </c>
      <c r="D8">
        <v>0.3729</v>
      </c>
      <c r="E8">
        <v>2.6345</v>
      </c>
    </row>
    <row r="9">
      <c r="A9" s="4">
        <v>128.0</v>
      </c>
      <c r="B9">
        <f>IFERROR(__xludf.DUMMYFUNCTION("FILTER('Intel Xeon X5675'!$AF$8:$AJ$36, 'Intel Xeon X5675'!$A$8:$A$36=""Cholesky"")"),"0")</f>
        <v>0</v>
      </c>
      <c r="C9">
        <v>0.0</v>
      </c>
      <c r="D9">
        <v>0.3687</v>
      </c>
      <c r="E9">
        <v>2.6462</v>
      </c>
    </row>
    <row r="10">
      <c r="A10" s="4">
        <v>256.0</v>
      </c>
      <c r="B10">
        <f>IFERROR(__xludf.DUMMYFUNCTION("FILTER('Intel Xeon X5675'!$AK$8:$AO$36, 'Intel Xeon X5675'!$A$8:$A$36=""Cholesky"")"),"0")</f>
        <v>0</v>
      </c>
      <c r="C10">
        <v>0.0</v>
      </c>
      <c r="D10">
        <v>0.368</v>
      </c>
      <c r="E10">
        <v>2.6395</v>
      </c>
    </row>
    <row r="11">
      <c r="A11" s="4">
        <v>512.0</v>
      </c>
      <c r="B11">
        <f>IFERROR(__xludf.DUMMYFUNCTION("FILTER('Intel Xeon X5675'!$AP$8:$AT$36, 'Intel Xeon X5675'!$A$8:$A$36=""Cholesky"")"),"0")</f>
        <v>0</v>
      </c>
      <c r="C11">
        <v>0.0</v>
      </c>
      <c r="D11">
        <v>0.3638</v>
      </c>
      <c r="E11">
        <v>2.6395</v>
      </c>
    </row>
    <row r="12">
      <c r="A12" s="4">
        <v>1024.0</v>
      </c>
      <c r="B12">
        <f>IFERROR(__xludf.DUMMYFUNCTION("FILTER('Intel Xeon X5675'!$AU$8:$AY$36, 'Intel Xeon X5675'!$A$8:$A$36=""Cholesky"")"),"0")</f>
        <v>0</v>
      </c>
      <c r="C12">
        <v>0.0</v>
      </c>
      <c r="D12">
        <v>0.3684</v>
      </c>
      <c r="E12">
        <v>2.6573</v>
      </c>
    </row>
    <row r="13">
      <c r="A13" s="4">
        <v>2048.0</v>
      </c>
      <c r="B13">
        <f>IFERROR(__xludf.DUMMYFUNCTION("FILTER('Intel Xeon X5675'!$AZ$8:$BD$36, 'Intel Xeon X5675'!$A$8:$A$36=""Cholesky"")"),"0")</f>
        <v>0</v>
      </c>
      <c r="C13">
        <v>0.0</v>
      </c>
      <c r="D13">
        <v>0.3697</v>
      </c>
      <c r="E13">
        <v>2.6504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X5675'!$A$8:$A$36=""Doitgen"")"),"0")</f>
        <v>0</v>
      </c>
      <c r="C2" s="4">
        <v>0.0042</v>
      </c>
      <c r="D2" s="4">
        <v>0.8282</v>
      </c>
      <c r="E2" s="4">
        <v>20.2699</v>
      </c>
      <c r="F2" s="4"/>
    </row>
    <row r="3">
      <c r="A3" s="4">
        <v>0.0</v>
      </c>
      <c r="B3">
        <f>IFERROR(__xludf.DUMMYFUNCTION("FILTER('Intel Xeon X5675'!$B$8:$F$36, 'Intel Xeon X5675'!$A$8:$A$36=""Doitgen"")"),"0")</f>
        <v>0</v>
      </c>
      <c r="C3">
        <v>0.0</v>
      </c>
      <c r="D3">
        <v>0.8347</v>
      </c>
      <c r="E3">
        <v>16.3832</v>
      </c>
    </row>
    <row r="4">
      <c r="A4" s="4">
        <v>4.0</v>
      </c>
      <c r="B4">
        <f>IFERROR(__xludf.DUMMYFUNCTION("FILTER('Intel Xeon X5675'!$G$8:$K$36, 'Intel Xeon X5675'!$A$8:$A$36=""Doitgen"")"),"0")</f>
        <v>0</v>
      </c>
      <c r="C4">
        <v>0.0</v>
      </c>
      <c r="D4">
        <v>0.1908</v>
      </c>
      <c r="E4">
        <v>3.3067</v>
      </c>
    </row>
    <row r="5">
      <c r="A5" s="4">
        <v>8.0</v>
      </c>
      <c r="B5">
        <f>IFERROR(__xludf.DUMMYFUNCTION("FILTER('Intel Xeon X5675'!$L$8:$P$36, 'Intel Xeon X5675'!$A$8:$A$36=""Doitgen"")"),"0")</f>
        <v>0</v>
      </c>
      <c r="C5">
        <v>0.0025</v>
      </c>
      <c r="D5">
        <v>0.3601</v>
      </c>
      <c r="E5">
        <v>5.0943</v>
      </c>
    </row>
    <row r="6">
      <c r="A6" s="4">
        <v>16.0</v>
      </c>
      <c r="B6">
        <f>IFERROR(__xludf.DUMMYFUNCTION("FILTER('Intel Xeon X5675'!$Q$8:$U$36, 'Intel Xeon X5675'!$A$8:$A$36=""Doitgen"")"),"0")</f>
        <v>0</v>
      </c>
      <c r="C6">
        <v>0.0</v>
      </c>
      <c r="D6">
        <v>0.2614</v>
      </c>
      <c r="E6">
        <v>3.5893</v>
      </c>
    </row>
    <row r="7">
      <c r="A7" s="4">
        <v>32.0</v>
      </c>
      <c r="B7">
        <f>IFERROR(__xludf.DUMMYFUNCTION("FILTER('Intel Xeon X5675'!$V$8:$Z$36, 'Intel Xeon X5675'!$A$8:$A$36=""Doitgen"")"),"0")</f>
        <v>0</v>
      </c>
      <c r="C7">
        <v>0.0</v>
      </c>
      <c r="D7">
        <v>0.4669</v>
      </c>
      <c r="E7">
        <v>11.1901</v>
      </c>
    </row>
    <row r="8">
      <c r="A8" s="4">
        <v>64.0</v>
      </c>
      <c r="B8">
        <f>IFERROR(__xludf.DUMMYFUNCTION("FILTER('Intel Xeon X5675'!$AA$8:$AE$36, 'Intel Xeon X5675'!$A$8:$A$36=""Doitgen"")"),"0")</f>
        <v>0</v>
      </c>
      <c r="C8">
        <v>0.0034</v>
      </c>
      <c r="D8">
        <v>0.8334</v>
      </c>
      <c r="E8">
        <v>12.3249</v>
      </c>
    </row>
    <row r="9">
      <c r="A9" s="4">
        <v>128.0</v>
      </c>
      <c r="B9">
        <f>IFERROR(__xludf.DUMMYFUNCTION("FILTER('Intel Xeon X5675'!$AF$8:$AJ$36, 'Intel Xeon X5675'!$A$8:$A$36=""Doitgen"")"),"0")</f>
        <v>0</v>
      </c>
      <c r="C9">
        <v>0.0029</v>
      </c>
      <c r="D9">
        <v>0.8176</v>
      </c>
      <c r="E9">
        <v>13.9833</v>
      </c>
    </row>
    <row r="10">
      <c r="A10" s="4">
        <v>256.0</v>
      </c>
      <c r="B10">
        <f>IFERROR(__xludf.DUMMYFUNCTION("FILTER('Intel Xeon X5675'!$AK$8:$AO$36, 'Intel Xeon X5675'!$A$8:$A$36=""Doitgen"")"),"0")</f>
        <v>0</v>
      </c>
      <c r="C10">
        <v>0.0034</v>
      </c>
      <c r="D10">
        <v>0.8137</v>
      </c>
      <c r="E10">
        <v>16.6233</v>
      </c>
    </row>
    <row r="11">
      <c r="A11" s="4">
        <v>512.0</v>
      </c>
      <c r="B11">
        <f>IFERROR(__xludf.DUMMYFUNCTION("FILTER('Intel Xeon X5675'!$AP$8:$AT$36, 'Intel Xeon X5675'!$A$8:$A$36=""Doitgen"")"),"0")</f>
        <v>0</v>
      </c>
      <c r="C11">
        <v>0.0028</v>
      </c>
      <c r="D11">
        <v>0.8205</v>
      </c>
      <c r="E11">
        <v>16.7185</v>
      </c>
    </row>
    <row r="12">
      <c r="A12" s="4">
        <v>1024.0</v>
      </c>
      <c r="B12">
        <f>IFERROR(__xludf.DUMMYFUNCTION("FILTER('Intel Xeon X5675'!$AU$8:$AY$36, 'Intel Xeon X5675'!$A$8:$A$36=""Doitgen"")"),"0")</f>
        <v>0</v>
      </c>
      <c r="C12">
        <v>0.0043</v>
      </c>
      <c r="D12">
        <v>0.8233</v>
      </c>
      <c r="E12">
        <v>16.5496</v>
      </c>
    </row>
    <row r="13">
      <c r="A13" s="4">
        <v>2048.0</v>
      </c>
      <c r="B13">
        <f>IFERROR(__xludf.DUMMYFUNCTION("FILTER('Intel Xeon X5675'!$AZ$8:$BD$36, 'Intel Xeon X5675'!$A$8:$A$36=""Doitgen"")"),"0")</f>
        <v>0</v>
      </c>
      <c r="C13">
        <v>0.0031</v>
      </c>
      <c r="D13">
        <v>0.8198</v>
      </c>
      <c r="E13">
        <v>16.6158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X5675'!$A$8:$A$36=""Gemm"")"),"0")</f>
        <v>0</v>
      </c>
      <c r="C2">
        <v>0.0083</v>
      </c>
      <c r="D2">
        <v>5.866</v>
      </c>
      <c r="E2">
        <v>47.6472</v>
      </c>
    </row>
    <row r="3">
      <c r="A3" s="4">
        <v>0.0</v>
      </c>
      <c r="B3">
        <f>IFERROR(__xludf.DUMMYFUNCTION("FILTER('Intel Xeon X5675'!$B$8:$F$36, 'Intel Xeon X5675'!$A$8:$A$36=""Gemm"")"),"0")</f>
        <v>0</v>
      </c>
      <c r="C3">
        <v>0.0081</v>
      </c>
      <c r="D3">
        <v>4.0447</v>
      </c>
      <c r="E3">
        <v>43.1123</v>
      </c>
    </row>
    <row r="4">
      <c r="A4" s="4">
        <v>4.0</v>
      </c>
      <c r="B4">
        <f>IFERROR(__xludf.DUMMYFUNCTION("FILTER('Intel Xeon X5675'!$G$8:$K$36, 'Intel Xeon X5675'!$A$8:$A$36=""Gemm"")"),"0")</f>
        <v>0</v>
      </c>
      <c r="C4">
        <v>0.0</v>
      </c>
      <c r="D4">
        <v>1.3362</v>
      </c>
      <c r="E4">
        <v>16.9892</v>
      </c>
    </row>
    <row r="5">
      <c r="A5" s="4">
        <v>8.0</v>
      </c>
      <c r="B5">
        <f>IFERROR(__xludf.DUMMYFUNCTION("FILTER('Intel Xeon X5675'!$L$8:$P$36, 'Intel Xeon X5675'!$A$8:$A$36=""Gemm"")"),"0")</f>
        <v>0</v>
      </c>
      <c r="C5">
        <v>0.0</v>
      </c>
      <c r="D5">
        <v>1.4167</v>
      </c>
      <c r="E5">
        <v>11.7757</v>
      </c>
    </row>
    <row r="6">
      <c r="A6" s="4">
        <v>16.0</v>
      </c>
      <c r="B6">
        <f>IFERROR(__xludf.DUMMYFUNCTION("FILTER('Intel Xeon X5675'!$Q$8:$U$36, 'Intel Xeon X5675'!$A$8:$A$36=""Gemm"")"),"0")</f>
        <v>0</v>
      </c>
      <c r="C6">
        <v>0.0043</v>
      </c>
      <c r="D6">
        <v>1.0324</v>
      </c>
      <c r="E6">
        <v>5.873</v>
      </c>
    </row>
    <row r="7">
      <c r="A7" s="4">
        <v>32.0</v>
      </c>
      <c r="B7">
        <f>IFERROR(__xludf.DUMMYFUNCTION("FILTER('Intel Xeon X5675'!$V$8:$Z$36, 'Intel Xeon X5675'!$A$8:$A$36=""Gemm"")"),"0")</f>
        <v>0</v>
      </c>
      <c r="C7">
        <v>0.0063</v>
      </c>
      <c r="D7">
        <v>3.3299</v>
      </c>
      <c r="E7">
        <v>12.8404</v>
      </c>
    </row>
    <row r="8">
      <c r="A8" s="4">
        <v>64.0</v>
      </c>
      <c r="B8">
        <f>IFERROR(__xludf.DUMMYFUNCTION("FILTER('Intel Xeon X5675'!$AA$8:$AE$36, 'Intel Xeon X5675'!$A$8:$A$36=""Gemm"")"),"0")</f>
        <v>0</v>
      </c>
      <c r="C8">
        <v>0.0122</v>
      </c>
      <c r="D8">
        <v>4.2</v>
      </c>
      <c r="E8">
        <v>13.4675</v>
      </c>
    </row>
    <row r="9">
      <c r="A9" s="4">
        <v>128.0</v>
      </c>
      <c r="B9">
        <f>IFERROR(__xludf.DUMMYFUNCTION("FILTER('Intel Xeon X5675'!$AF$8:$AJ$36, 'Intel Xeon X5675'!$A$8:$A$36=""Gemm"")"),"0")</f>
        <v>0</v>
      </c>
      <c r="C9">
        <v>0.0075</v>
      </c>
      <c r="D9">
        <v>4.1578</v>
      </c>
      <c r="E9">
        <v>14.4125</v>
      </c>
    </row>
    <row r="10">
      <c r="A10" s="4">
        <v>256.0</v>
      </c>
      <c r="B10">
        <f>IFERROR(__xludf.DUMMYFUNCTION("FILTER('Intel Xeon X5675'!$AK$8:$AO$36, 'Intel Xeon X5675'!$A$8:$A$36=""Gemm"")"),"0")</f>
        <v>0</v>
      </c>
      <c r="C10">
        <v>0.0031</v>
      </c>
      <c r="D10">
        <v>4.1118</v>
      </c>
      <c r="E10">
        <v>18.9762</v>
      </c>
    </row>
    <row r="11">
      <c r="A11" s="4">
        <v>512.0</v>
      </c>
      <c r="B11">
        <f>IFERROR(__xludf.DUMMYFUNCTION("FILTER('Intel Xeon X5675'!$AP$8:$AT$36, 'Intel Xeon X5675'!$A$8:$A$36=""Gemm"")"),"0")</f>
        <v>0</v>
      </c>
      <c r="C11">
        <v>0.0087</v>
      </c>
      <c r="D11">
        <v>4.1207</v>
      </c>
      <c r="E11">
        <v>23.7741</v>
      </c>
    </row>
    <row r="12">
      <c r="A12" s="4">
        <v>1024.0</v>
      </c>
      <c r="B12">
        <f>IFERROR(__xludf.DUMMYFUNCTION("FILTER('Intel Xeon X5675'!$AU$8:$AY$36, 'Intel Xeon X5675'!$A$8:$A$36=""Gemm"")"),"0")</f>
        <v>0</v>
      </c>
      <c r="C12">
        <v>0.0067</v>
      </c>
      <c r="D12">
        <v>4.1516</v>
      </c>
      <c r="E12">
        <v>23.939</v>
      </c>
    </row>
    <row r="13">
      <c r="A13" s="4">
        <v>2048.0</v>
      </c>
      <c r="B13">
        <f>IFERROR(__xludf.DUMMYFUNCTION("FILTER('Intel Xeon X5675'!$AZ$8:$BD$36, 'Intel Xeon X5675'!$A$8:$A$36=""Gemm"")"),"0")</f>
        <v>0</v>
      </c>
      <c r="C13">
        <v>0.0075</v>
      </c>
      <c r="D13">
        <v>4.1111</v>
      </c>
      <c r="E13">
        <v>42.9908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X5675'!$A$8:$A$36=""Gemver"")"),"0")</f>
        <v>0</v>
      </c>
      <c r="C2" s="4">
        <v>0.0079</v>
      </c>
      <c r="D2" s="4">
        <v>0.3364</v>
      </c>
      <c r="E2" s="4">
        <v>1.3216</v>
      </c>
      <c r="F2" s="4"/>
    </row>
    <row r="3">
      <c r="A3" s="4">
        <v>0.0</v>
      </c>
      <c r="B3">
        <f>IFERROR(__xludf.DUMMYFUNCTION("FILTER('Intel Xeon X5675'!$B$8:$F$36, 'Intel Xeon X5675'!$A$8:$A$36=""Gemver"")"),"0")</f>
        <v>0</v>
      </c>
      <c r="C3">
        <v>0.0032</v>
      </c>
      <c r="D3">
        <v>0.2993</v>
      </c>
      <c r="E3">
        <v>1.3472</v>
      </c>
    </row>
    <row r="4">
      <c r="A4" s="4">
        <v>4.0</v>
      </c>
      <c r="B4">
        <f>IFERROR(__xludf.DUMMYFUNCTION("FILTER('Intel Xeon X5675'!$G$8:$K$36, 'Intel Xeon X5675'!$A$8:$A$36=""Gemver"")"),"0")</f>
        <v>0</v>
      </c>
      <c r="C4">
        <v>0.0062</v>
      </c>
      <c r="D4">
        <v>0.2631</v>
      </c>
      <c r="E4">
        <v>1.1595</v>
      </c>
    </row>
    <row r="5">
      <c r="A5" s="4">
        <v>8.0</v>
      </c>
      <c r="B5">
        <f>IFERROR(__xludf.DUMMYFUNCTION("FILTER('Intel Xeon X5675'!$L$8:$P$36, 'Intel Xeon X5675'!$A$8:$A$36=""Gemver"")"),"0")</f>
        <v>0</v>
      </c>
      <c r="C5">
        <v>0.0045</v>
      </c>
      <c r="D5">
        <v>0.2716</v>
      </c>
      <c r="E5">
        <v>1.2006</v>
      </c>
    </row>
    <row r="6">
      <c r="A6" s="4">
        <v>16.0</v>
      </c>
      <c r="B6">
        <f>IFERROR(__xludf.DUMMYFUNCTION("FILTER('Intel Xeon X5675'!$Q$8:$U$36, 'Intel Xeon X5675'!$A$8:$A$36=""Gemver"")"),"0")</f>
        <v>0</v>
      </c>
      <c r="C6">
        <v>0.0041</v>
      </c>
      <c r="D6">
        <v>0.3138</v>
      </c>
      <c r="E6">
        <v>1.5882</v>
      </c>
    </row>
    <row r="7">
      <c r="A7" s="4">
        <v>32.0</v>
      </c>
      <c r="B7">
        <f>IFERROR(__xludf.DUMMYFUNCTION("FILTER('Intel Xeon X5675'!$V$8:$Z$36, 'Intel Xeon X5675'!$A$8:$A$36=""Gemver"")"),"0")</f>
        <v>0</v>
      </c>
      <c r="C7">
        <v>0.0046</v>
      </c>
      <c r="D7">
        <v>0.3698</v>
      </c>
      <c r="E7">
        <v>1.5525</v>
      </c>
    </row>
    <row r="8">
      <c r="A8" s="4">
        <v>64.0</v>
      </c>
      <c r="B8">
        <f>IFERROR(__xludf.DUMMYFUNCTION("FILTER('Intel Xeon X5675'!$AA$8:$AE$36, 'Intel Xeon X5675'!$A$8:$A$36=""Gemver"")"),"0")</f>
        <v>0</v>
      </c>
      <c r="C8">
        <v>0.004</v>
      </c>
      <c r="D8">
        <v>0.3624</v>
      </c>
      <c r="E8">
        <v>1.4998</v>
      </c>
    </row>
    <row r="9">
      <c r="A9" s="4">
        <v>128.0</v>
      </c>
      <c r="B9">
        <f>IFERROR(__xludf.DUMMYFUNCTION("FILTER('Intel Xeon X5675'!$AF$8:$AJ$36, 'Intel Xeon X5675'!$A$8:$A$36=""Gemver"")"),"0")</f>
        <v>0</v>
      </c>
      <c r="C9">
        <v>0.0083</v>
      </c>
      <c r="D9">
        <v>0.3305</v>
      </c>
      <c r="E9">
        <v>1.3914</v>
      </c>
    </row>
    <row r="10">
      <c r="A10" s="4">
        <v>256.0</v>
      </c>
      <c r="B10">
        <f>IFERROR(__xludf.DUMMYFUNCTION("FILTER('Intel Xeon X5675'!$AK$8:$AO$36, 'Intel Xeon X5675'!$A$8:$A$36=""Gemver"")"),"0")</f>
        <v>0</v>
      </c>
      <c r="C10">
        <v>0.0064</v>
      </c>
      <c r="D10">
        <v>0.3033</v>
      </c>
      <c r="E10">
        <v>1.2001</v>
      </c>
    </row>
    <row r="11">
      <c r="A11" s="4">
        <v>512.0</v>
      </c>
      <c r="B11">
        <f>IFERROR(__xludf.DUMMYFUNCTION("FILTER('Intel Xeon X5675'!$AP$8:$AT$36, 'Intel Xeon X5675'!$A$8:$A$36=""Gemver"")"),"0")</f>
        <v>0</v>
      </c>
      <c r="C11">
        <v>0.0033</v>
      </c>
      <c r="D11">
        <v>0.2949</v>
      </c>
      <c r="E11">
        <v>1.2117</v>
      </c>
    </row>
    <row r="12">
      <c r="A12" s="4">
        <v>1024.0</v>
      </c>
      <c r="B12">
        <f>IFERROR(__xludf.DUMMYFUNCTION("FILTER('Intel Xeon X5675'!$AU$8:$AY$36, 'Intel Xeon X5675'!$A$8:$A$36=""Gemver"")"),"0")</f>
        <v>0</v>
      </c>
      <c r="C12">
        <v>0.0042</v>
      </c>
      <c r="D12">
        <v>0.2929</v>
      </c>
      <c r="E12">
        <v>1.267</v>
      </c>
    </row>
    <row r="13">
      <c r="A13" s="4">
        <v>2048.0</v>
      </c>
      <c r="B13">
        <f>IFERROR(__xludf.DUMMYFUNCTION("FILTER('Intel Xeon X5675'!$AZ$8:$BD$36, 'Intel Xeon X5675'!$A$8:$A$36=""Gemver"")"),"0")</f>
        <v>0</v>
      </c>
      <c r="C13">
        <v>0.004</v>
      </c>
      <c r="D13">
        <v>0.3072</v>
      </c>
      <c r="E13">
        <v>1.2674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X5675'!$A$8:$A$36=""Gesummv"")"),"0")</f>
        <v>0</v>
      </c>
      <c r="C2" s="4">
        <v>0.0</v>
      </c>
      <c r="D2" s="4">
        <v>0.224</v>
      </c>
      <c r="E2" s="4">
        <v>0.8891</v>
      </c>
      <c r="F2" s="4"/>
    </row>
    <row r="3">
      <c r="A3" s="4">
        <v>0.0</v>
      </c>
      <c r="B3">
        <f>IFERROR(__xludf.DUMMYFUNCTION("FILTER('Intel Xeon X5675'!$B$8:$F$36, 'Intel Xeon X5675'!$A$8:$A$36=""Gesummv"")"),"0")</f>
        <v>0</v>
      </c>
      <c r="C3">
        <v>0.0041</v>
      </c>
      <c r="D3">
        <v>0.1602</v>
      </c>
      <c r="E3">
        <v>0.6643</v>
      </c>
    </row>
    <row r="4">
      <c r="A4" s="4">
        <v>4.0</v>
      </c>
      <c r="B4">
        <f>IFERROR(__xludf.DUMMYFUNCTION("FILTER('Intel Xeon X5675'!$G$8:$K$36, 'Intel Xeon X5675'!$A$8:$A$36=""Gesummv"")"),"0")</f>
        <v>0</v>
      </c>
      <c r="C4">
        <v>0.0</v>
      </c>
      <c r="D4">
        <v>0.167</v>
      </c>
      <c r="E4">
        <v>0.6977</v>
      </c>
    </row>
    <row r="5">
      <c r="A5" s="4">
        <v>8.0</v>
      </c>
      <c r="B5">
        <f>IFERROR(__xludf.DUMMYFUNCTION("FILTER('Intel Xeon X5675'!$L$8:$P$36, 'Intel Xeon X5675'!$A$8:$A$36=""Gesummv"")"),"0")</f>
        <v>0</v>
      </c>
      <c r="C5">
        <v>0.004</v>
      </c>
      <c r="D5">
        <v>0.1848</v>
      </c>
      <c r="E5">
        <v>0.7205</v>
      </c>
    </row>
    <row r="6">
      <c r="A6" s="4">
        <v>16.0</v>
      </c>
      <c r="B6">
        <f>IFERROR(__xludf.DUMMYFUNCTION("FILTER('Intel Xeon X5675'!$Q$8:$U$36, 'Intel Xeon X5675'!$A$8:$A$36=""Gesummv"")"),"0")</f>
        <v>0</v>
      </c>
      <c r="C6">
        <v>0.004</v>
      </c>
      <c r="D6">
        <v>0.2786</v>
      </c>
      <c r="E6">
        <v>1.1535</v>
      </c>
    </row>
    <row r="7">
      <c r="A7" s="4">
        <v>32.0</v>
      </c>
      <c r="B7">
        <f>IFERROR(__xludf.DUMMYFUNCTION("FILTER('Intel Xeon X5675'!$V$8:$Z$36, 'Intel Xeon X5675'!$A$8:$A$36=""Gesummv"")"),"0")</f>
        <v>0</v>
      </c>
      <c r="C7">
        <v>0.0</v>
      </c>
      <c r="D7">
        <v>0.2318</v>
      </c>
      <c r="E7">
        <v>0.9581</v>
      </c>
    </row>
    <row r="8">
      <c r="A8" s="4">
        <v>64.0</v>
      </c>
      <c r="B8">
        <f>IFERROR(__xludf.DUMMYFUNCTION("FILTER('Intel Xeon X5675'!$AA$8:$AE$36, 'Intel Xeon X5675'!$A$8:$A$36=""Gesummv"")"),"0")</f>
        <v>0</v>
      </c>
      <c r="C8">
        <v>0.0</v>
      </c>
      <c r="D8">
        <v>0.2452</v>
      </c>
      <c r="E8">
        <v>0.9797</v>
      </c>
    </row>
    <row r="9">
      <c r="A9" s="4">
        <v>128.0</v>
      </c>
      <c r="B9">
        <f>IFERROR(__xludf.DUMMYFUNCTION("FILTER('Intel Xeon X5675'!$AF$8:$AJ$36, 'Intel Xeon X5675'!$A$8:$A$36=""Gesummv"")"),"0")</f>
        <v>0</v>
      </c>
      <c r="C9">
        <v>0.0026</v>
      </c>
      <c r="D9">
        <v>0.185</v>
      </c>
      <c r="E9">
        <v>0.7741</v>
      </c>
    </row>
    <row r="10">
      <c r="A10" s="4">
        <v>256.0</v>
      </c>
      <c r="B10">
        <f>IFERROR(__xludf.DUMMYFUNCTION("FILTER('Intel Xeon X5675'!$AK$8:$AO$36, 'Intel Xeon X5675'!$A$8:$A$36=""Gesummv"")"),"0")</f>
        <v>0</v>
      </c>
      <c r="C10">
        <v>0.0029</v>
      </c>
      <c r="D10">
        <v>0.1606</v>
      </c>
      <c r="E10">
        <v>0.6823</v>
      </c>
    </row>
    <row r="11">
      <c r="A11" s="4">
        <v>512.0</v>
      </c>
      <c r="B11">
        <f>IFERROR(__xludf.DUMMYFUNCTION("FILTER('Intel Xeon X5675'!$AP$8:$AT$36, 'Intel Xeon X5675'!$A$8:$A$36=""Gesummv"")"),"0")</f>
        <v>0</v>
      </c>
      <c r="C11">
        <v>0.0035</v>
      </c>
      <c r="D11">
        <v>0.1607</v>
      </c>
      <c r="E11">
        <v>0.6587</v>
      </c>
    </row>
    <row r="12">
      <c r="A12" s="4">
        <v>1024.0</v>
      </c>
      <c r="B12">
        <f>IFERROR(__xludf.DUMMYFUNCTION("FILTER('Intel Xeon X5675'!$AU$8:$AY$36, 'Intel Xeon X5675'!$A$8:$A$36=""Gesummv"")"),"0")</f>
        <v>0</v>
      </c>
      <c r="C12">
        <v>0.0</v>
      </c>
      <c r="D12">
        <v>0.1677</v>
      </c>
      <c r="E12">
        <v>0.6548</v>
      </c>
    </row>
    <row r="13">
      <c r="A13" s="4">
        <v>2048.0</v>
      </c>
      <c r="B13">
        <f>IFERROR(__xludf.DUMMYFUNCTION("FILTER('Intel Xeon X5675'!$AZ$8:$BD$36, 'Intel Xeon X5675'!$A$8:$A$36=""Gesummv"")"),"0")</f>
        <v>0</v>
      </c>
      <c r="C13">
        <v>0.0</v>
      </c>
      <c r="D13">
        <v>0.1672</v>
      </c>
      <c r="E13">
        <v>0.6586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X5675'!$A$8:$A$36=""MVT"")"),"0")</f>
        <v>0</v>
      </c>
      <c r="C2" s="4">
        <v>0.0038</v>
      </c>
      <c r="D2" s="4">
        <v>0.2527</v>
      </c>
      <c r="E2" s="4">
        <v>1.0427</v>
      </c>
      <c r="F2" s="4"/>
    </row>
    <row r="3">
      <c r="A3" s="4">
        <v>0.0</v>
      </c>
      <c r="B3">
        <f>IFERROR(__xludf.DUMMYFUNCTION("FILTER('Intel Xeon X5675'!$B$8:$F$36, 'Intel Xeon X5675'!$A$8:$A$36=""MVT"")"),"0")</f>
        <v>0</v>
      </c>
      <c r="C3">
        <v>0.0033</v>
      </c>
      <c r="D3">
        <v>0.2458</v>
      </c>
      <c r="E3">
        <v>1.0075</v>
      </c>
    </row>
    <row r="4">
      <c r="A4" s="4">
        <v>4.0</v>
      </c>
      <c r="B4">
        <f>IFERROR(__xludf.DUMMYFUNCTION("FILTER('Intel Xeon X5675'!$G$8:$K$36, 'Intel Xeon X5675'!$A$8:$A$36=""MVT"")"),"0")</f>
        <v>0</v>
      </c>
      <c r="C4">
        <v>0.0034</v>
      </c>
      <c r="D4">
        <v>0.1911</v>
      </c>
      <c r="E4">
        <v>0.8086</v>
      </c>
    </row>
    <row r="5">
      <c r="A5" s="4">
        <v>8.0</v>
      </c>
      <c r="B5">
        <f>IFERROR(__xludf.DUMMYFUNCTION("FILTER('Intel Xeon X5675'!$L$8:$P$36, 'Intel Xeon X5675'!$A$8:$A$36=""MVT"")"),"0")</f>
        <v>0</v>
      </c>
      <c r="C5">
        <v>0.004</v>
      </c>
      <c r="D5">
        <v>0.2104</v>
      </c>
      <c r="E5">
        <v>0.8838</v>
      </c>
    </row>
    <row r="6">
      <c r="A6" s="4">
        <v>16.0</v>
      </c>
      <c r="B6">
        <f>IFERROR(__xludf.DUMMYFUNCTION("FILTER('Intel Xeon X5675'!$Q$8:$U$36, 'Intel Xeon X5675'!$A$8:$A$36=""MVT"")"),"0")</f>
        <v>0</v>
      </c>
      <c r="C6">
        <v>0.0028</v>
      </c>
      <c r="D6">
        <v>0.2037</v>
      </c>
      <c r="E6">
        <v>1.0749</v>
      </c>
    </row>
    <row r="7">
      <c r="A7" s="4">
        <v>32.0</v>
      </c>
      <c r="B7">
        <f>IFERROR(__xludf.DUMMYFUNCTION("FILTER('Intel Xeon X5675'!$V$8:$Z$36, 'Intel Xeon X5675'!$A$8:$A$36=""MVT"")"),"0")</f>
        <v>0</v>
      </c>
      <c r="C7">
        <v>0.0052</v>
      </c>
      <c r="D7">
        <v>0.2717</v>
      </c>
      <c r="E7">
        <v>1.0947</v>
      </c>
    </row>
    <row r="8">
      <c r="A8" s="4">
        <v>64.0</v>
      </c>
      <c r="B8">
        <f>IFERROR(__xludf.DUMMYFUNCTION("FILTER('Intel Xeon X5675'!$AA$8:$AE$36, 'Intel Xeon X5675'!$A$8:$A$36=""MVT"")"),"0")</f>
        <v>0</v>
      </c>
      <c r="C8">
        <v>0.004</v>
      </c>
      <c r="D8">
        <v>0.2624</v>
      </c>
      <c r="E8">
        <v>1.0861</v>
      </c>
    </row>
    <row r="9">
      <c r="A9" s="4">
        <v>128.0</v>
      </c>
      <c r="B9">
        <f>IFERROR(__xludf.DUMMYFUNCTION("FILTER('Intel Xeon X5675'!$AF$8:$AJ$36, 'Intel Xeon X5675'!$A$8:$A$36=""MVT"")"),"0")</f>
        <v>0</v>
      </c>
      <c r="C9">
        <v>0.0035</v>
      </c>
      <c r="D9">
        <v>0.2506</v>
      </c>
      <c r="E9">
        <v>1.0645</v>
      </c>
    </row>
    <row r="10">
      <c r="A10" s="4">
        <v>256.0</v>
      </c>
      <c r="B10">
        <f>IFERROR(__xludf.DUMMYFUNCTION("FILTER('Intel Xeon X5675'!$AK$8:$AO$36, 'Intel Xeon X5675'!$A$8:$A$36=""MVT"")"),"0")</f>
        <v>0</v>
      </c>
      <c r="C10">
        <v>0.0</v>
      </c>
      <c r="D10">
        <v>0.2218</v>
      </c>
      <c r="E10">
        <v>0.935</v>
      </c>
    </row>
    <row r="11">
      <c r="A11" s="4">
        <v>512.0</v>
      </c>
      <c r="B11">
        <f>IFERROR(__xludf.DUMMYFUNCTION("FILTER('Intel Xeon X5675'!$AP$8:$AT$36, 'Intel Xeon X5675'!$A$8:$A$36=""MVT"")"),"0")</f>
        <v>0</v>
      </c>
      <c r="C11">
        <v>0.0</v>
      </c>
      <c r="D11">
        <v>0.2329</v>
      </c>
      <c r="E11">
        <v>0.9252</v>
      </c>
    </row>
    <row r="12">
      <c r="A12" s="4">
        <v>1024.0</v>
      </c>
      <c r="B12">
        <f>IFERROR(__xludf.DUMMYFUNCTION("FILTER('Intel Xeon X5675'!$AU$8:$AY$36, 'Intel Xeon X5675'!$A$8:$A$36=""MVT"")"),"0")</f>
        <v>0</v>
      </c>
      <c r="C12">
        <v>0.003</v>
      </c>
      <c r="D12">
        <v>0.2273</v>
      </c>
      <c r="E12">
        <v>0.9732</v>
      </c>
    </row>
    <row r="13">
      <c r="A13" s="4">
        <v>2048.0</v>
      </c>
      <c r="B13">
        <f>IFERROR(__xludf.DUMMYFUNCTION("FILTER('Intel Xeon X5675'!$AZ$8:$BD$36, 'Intel Xeon X5675'!$A$8:$A$36=""MVT"")"),"0")</f>
        <v>0</v>
      </c>
      <c r="C13">
        <v>0.0</v>
      </c>
      <c r="D13">
        <v>0.2436</v>
      </c>
      <c r="E13">
        <v>0.9938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X5675'!$A$8:$A$36=""SYMM"")"),"0")</f>
        <v>0</v>
      </c>
      <c r="C2" s="4">
        <v>0.0115</v>
      </c>
      <c r="D2" s="4">
        <v>10.8761</v>
      </c>
      <c r="E2" s="4">
        <v>57.6236</v>
      </c>
      <c r="F2" s="4"/>
    </row>
    <row r="3">
      <c r="A3" s="4">
        <v>0.0</v>
      </c>
      <c r="B3">
        <f>IFERROR(__xludf.DUMMYFUNCTION("FILTER('Intel Xeon X5675'!$B$8:$F$36, 'Intel Xeon X5675'!$A$8:$A$36=""SYMM"")"),"0")</f>
        <v>0</v>
      </c>
      <c r="C3">
        <v>0.0068</v>
      </c>
      <c r="D3">
        <v>10.6627</v>
      </c>
      <c r="E3">
        <v>57.0218</v>
      </c>
    </row>
    <row r="4">
      <c r="A4" s="4">
        <v>4.0</v>
      </c>
      <c r="B4">
        <f>IFERROR(__xludf.DUMMYFUNCTION("FILTER('Intel Xeon X5675'!$G$8:$K$36, 'Intel Xeon X5675'!$A$8:$A$36=""SYMM"")"),"0")</f>
        <v>0</v>
      </c>
      <c r="C4">
        <v>0.0113</v>
      </c>
      <c r="D4">
        <v>11.7654</v>
      </c>
      <c r="E4">
        <v>57.6721</v>
      </c>
    </row>
    <row r="5">
      <c r="A5" s="4">
        <v>8.0</v>
      </c>
      <c r="B5">
        <f>IFERROR(__xludf.DUMMYFUNCTION("FILTER('Intel Xeon X5675'!$L$8:$P$36, 'Intel Xeon X5675'!$A$8:$A$36=""SYMM"")"),"0")</f>
        <v>0</v>
      </c>
      <c r="C5">
        <v>0.0108</v>
      </c>
      <c r="D5">
        <v>10.9778</v>
      </c>
      <c r="E5">
        <v>56.4681</v>
      </c>
    </row>
    <row r="6">
      <c r="A6" s="4">
        <v>16.0</v>
      </c>
      <c r="B6">
        <f>IFERROR(__xludf.DUMMYFUNCTION("FILTER('Intel Xeon X5675'!$Q$8:$U$36, 'Intel Xeon X5675'!$A$8:$A$36=""SYMM"")"),"0")</f>
        <v>0</v>
      </c>
      <c r="C6">
        <v>0.011</v>
      </c>
      <c r="D6">
        <v>10.5075</v>
      </c>
      <c r="E6">
        <v>57.591</v>
      </c>
    </row>
    <row r="7">
      <c r="A7" s="4">
        <v>32.0</v>
      </c>
      <c r="B7">
        <f>IFERROR(__xludf.DUMMYFUNCTION("FILTER('Intel Xeon X5675'!$V$8:$Z$36, 'Intel Xeon X5675'!$A$8:$A$36=""SYMM"")"),"0")</f>
        <v>0</v>
      </c>
      <c r="C7">
        <v>0.0102</v>
      </c>
      <c r="D7">
        <v>10.5857</v>
      </c>
      <c r="E7">
        <v>57.5944</v>
      </c>
    </row>
    <row r="8">
      <c r="A8" s="4">
        <v>64.0</v>
      </c>
      <c r="B8">
        <f>IFERROR(__xludf.DUMMYFUNCTION("FILTER('Intel Xeon X5675'!$AA$8:$AE$36, 'Intel Xeon X5675'!$A$8:$A$36=""SYMM"")"),"0")</f>
        <v>0</v>
      </c>
      <c r="C8">
        <v>0.0116</v>
      </c>
      <c r="D8">
        <v>10.383</v>
      </c>
      <c r="E8">
        <v>57.7041</v>
      </c>
    </row>
    <row r="9">
      <c r="A9" s="4">
        <v>128.0</v>
      </c>
      <c r="B9">
        <f>IFERROR(__xludf.DUMMYFUNCTION("FILTER('Intel Xeon X5675'!$AF$8:$AJ$36, 'Intel Xeon X5675'!$A$8:$A$36=""SYMM"")"),"0")</f>
        <v>0</v>
      </c>
      <c r="C9">
        <v>0.0114</v>
      </c>
      <c r="D9">
        <v>10.5502</v>
      </c>
      <c r="E9">
        <v>57.0822</v>
      </c>
    </row>
    <row r="10">
      <c r="A10" s="4">
        <v>256.0</v>
      </c>
      <c r="B10">
        <f>IFERROR(__xludf.DUMMYFUNCTION("FILTER('Intel Xeon X5675'!$AK$8:$AO$36, 'Intel Xeon X5675'!$A$8:$A$36=""SYMM"")"),"0")</f>
        <v>0</v>
      </c>
      <c r="C10">
        <v>0.01</v>
      </c>
      <c r="D10">
        <v>11.0913</v>
      </c>
      <c r="E10">
        <v>58.2998</v>
      </c>
    </row>
    <row r="11">
      <c r="A11" s="4">
        <v>512.0</v>
      </c>
      <c r="B11">
        <f>IFERROR(__xludf.DUMMYFUNCTION("FILTER('Intel Xeon X5675'!$AP$8:$AT$36, 'Intel Xeon X5675'!$A$8:$A$36=""SYMM"")"),"0")</f>
        <v>0</v>
      </c>
      <c r="C11">
        <v>0.0108</v>
      </c>
      <c r="D11">
        <v>10.604</v>
      </c>
      <c r="E11">
        <v>60.4467</v>
      </c>
    </row>
    <row r="12">
      <c r="A12" s="4">
        <v>1024.0</v>
      </c>
      <c r="B12">
        <f>IFERROR(__xludf.DUMMYFUNCTION("FILTER('Intel Xeon X5675'!$AU$8:$AY$36, 'Intel Xeon X5675'!$A$8:$A$36=""SYMM"")"),"0")</f>
        <v>0</v>
      </c>
      <c r="C12">
        <v>0.0118</v>
      </c>
      <c r="D12">
        <v>10.3687</v>
      </c>
      <c r="E12">
        <v>57.9772</v>
      </c>
    </row>
    <row r="13">
      <c r="A13" s="4">
        <v>2048.0</v>
      </c>
      <c r="B13">
        <f>IFERROR(__xludf.DUMMYFUNCTION("FILTER('Intel Xeon X5675'!$AZ$8:$BD$36, 'Intel Xeon X5675'!$A$8:$A$36=""SYMM"")"),"0")</f>
        <v>0</v>
      </c>
      <c r="C13">
        <v>0.0106</v>
      </c>
      <c r="D13">
        <v>10.4193</v>
      </c>
      <c r="E13">
        <v>56.875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X5675'!$A$8:$A$36=""SYR2K"")"),"0")</f>
        <v>0</v>
      </c>
      <c r="C2" s="4">
        <v>0.0132</v>
      </c>
      <c r="D2" s="4">
        <v>4.4491</v>
      </c>
      <c r="E2" s="4">
        <v>33.3384</v>
      </c>
      <c r="F2" s="4"/>
    </row>
    <row r="3">
      <c r="A3" s="4">
        <v>0.0</v>
      </c>
      <c r="B3">
        <f>IFERROR(__xludf.DUMMYFUNCTION("FILTER('Intel Xeon X5675'!$B$8:$F$36, 'Intel Xeon X5675'!$A$8:$A$36=""SYR2K"")"),"0")</f>
        <v>0</v>
      </c>
      <c r="C3">
        <v>0.0119</v>
      </c>
      <c r="D3">
        <v>4.3205</v>
      </c>
      <c r="E3">
        <v>31.4122</v>
      </c>
    </row>
    <row r="4">
      <c r="A4" s="4">
        <v>4.0</v>
      </c>
      <c r="B4">
        <f>IFERROR(__xludf.DUMMYFUNCTION("FILTER('Intel Xeon X5675'!$G$8:$K$36, 'Intel Xeon X5675'!$A$8:$A$36=""SYR2K"")"),"0")</f>
        <v>0</v>
      </c>
      <c r="C4">
        <v>0.0062</v>
      </c>
      <c r="D4">
        <v>2.5927</v>
      </c>
      <c r="E4">
        <v>14.2693</v>
      </c>
    </row>
    <row r="5">
      <c r="A5" s="4">
        <v>8.0</v>
      </c>
      <c r="B5">
        <f>IFERROR(__xludf.DUMMYFUNCTION("FILTER('Intel Xeon X5675'!$L$8:$P$36, 'Intel Xeon X5675'!$A$8:$A$36=""SYR2K"")"),"0")</f>
        <v>0</v>
      </c>
      <c r="C5">
        <v>0.0063</v>
      </c>
      <c r="D5">
        <v>3.0986</v>
      </c>
      <c r="E5">
        <v>26.4922</v>
      </c>
    </row>
    <row r="6">
      <c r="A6" s="4">
        <v>16.0</v>
      </c>
      <c r="B6">
        <f>IFERROR(__xludf.DUMMYFUNCTION("FILTER('Intel Xeon X5675'!$Q$8:$U$36, 'Intel Xeon X5675'!$A$8:$A$36=""SYR2K"")"),"0")</f>
        <v>0</v>
      </c>
      <c r="C6">
        <v>0.0107</v>
      </c>
      <c r="D6">
        <v>4.4558</v>
      </c>
      <c r="E6">
        <v>33.2144</v>
      </c>
    </row>
    <row r="7">
      <c r="A7" s="4">
        <v>32.0</v>
      </c>
      <c r="B7">
        <f>IFERROR(__xludf.DUMMYFUNCTION("FILTER('Intel Xeon X5675'!$V$8:$Z$36, 'Intel Xeon X5675'!$A$8:$A$36=""SYR2K"")"),"0")</f>
        <v>0</v>
      </c>
      <c r="C7">
        <v>0.0104</v>
      </c>
      <c r="D7">
        <v>4.435</v>
      </c>
      <c r="E7">
        <v>30.1121</v>
      </c>
    </row>
    <row r="8">
      <c r="A8" s="4">
        <v>64.0</v>
      </c>
      <c r="B8">
        <f>IFERROR(__xludf.DUMMYFUNCTION("FILTER('Intel Xeon X5675'!$AA$8:$AE$36, 'Intel Xeon X5675'!$A$8:$A$36=""SYR2K"")"),"0")</f>
        <v>0</v>
      </c>
      <c r="C8">
        <v>0.0103</v>
      </c>
      <c r="D8">
        <v>4.3485</v>
      </c>
      <c r="E8">
        <v>29.3894</v>
      </c>
    </row>
    <row r="9">
      <c r="A9" s="4">
        <v>128.0</v>
      </c>
      <c r="B9">
        <f>IFERROR(__xludf.DUMMYFUNCTION("FILTER('Intel Xeon X5675'!$AF$8:$AJ$36, 'Intel Xeon X5675'!$A$8:$A$36=""SYR2K"")"),"0")</f>
        <v>0</v>
      </c>
      <c r="C9">
        <v>0.0123</v>
      </c>
      <c r="D9">
        <v>4.2029</v>
      </c>
      <c r="E9">
        <v>30.2568</v>
      </c>
    </row>
    <row r="10">
      <c r="A10" s="4">
        <v>256.0</v>
      </c>
      <c r="B10">
        <f>IFERROR(__xludf.DUMMYFUNCTION("FILTER('Intel Xeon X5675'!$AK$8:$AO$36, 'Intel Xeon X5675'!$A$8:$A$36=""SYR2K"")"),"0")</f>
        <v>0</v>
      </c>
      <c r="C10">
        <v>0.0119</v>
      </c>
      <c r="D10">
        <v>4.0867</v>
      </c>
      <c r="E10">
        <v>29.1579</v>
      </c>
    </row>
    <row r="11">
      <c r="A11" s="4">
        <v>512.0</v>
      </c>
      <c r="B11">
        <f>IFERROR(__xludf.DUMMYFUNCTION("FILTER('Intel Xeon X5675'!$AP$8:$AT$36, 'Intel Xeon X5675'!$A$8:$A$36=""SYR2K"")"),"0")</f>
        <v>0</v>
      </c>
      <c r="C11">
        <v>0.0121</v>
      </c>
      <c r="D11">
        <v>4.0341</v>
      </c>
      <c r="E11">
        <v>28.7303</v>
      </c>
    </row>
    <row r="12">
      <c r="A12" s="4">
        <v>1024.0</v>
      </c>
      <c r="B12">
        <f>IFERROR(__xludf.DUMMYFUNCTION("FILTER('Intel Xeon X5675'!$AU$8:$AY$36, 'Intel Xeon X5675'!$A$8:$A$36=""SYR2K"")"),"0")</f>
        <v>0</v>
      </c>
      <c r="C12">
        <v>0.0105</v>
      </c>
      <c r="D12">
        <v>4.259</v>
      </c>
      <c r="E12">
        <v>32.1394</v>
      </c>
    </row>
    <row r="13">
      <c r="A13" s="4">
        <v>2048.0</v>
      </c>
      <c r="B13">
        <f>IFERROR(__xludf.DUMMYFUNCTION("FILTER('Intel Xeon X5675'!$AZ$8:$BD$36, 'Intel Xeon X5675'!$A$8:$A$36=""SYR2K"")"),"0")</f>
        <v>0</v>
      </c>
      <c r="C13">
        <v>0.0098</v>
      </c>
      <c r="D13">
        <v>4.2644</v>
      </c>
      <c r="E13">
        <v>31.1654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X5675'!$A$8:$A$36=""SYRK"")"),"0")</f>
        <v>0</v>
      </c>
      <c r="C2" s="4">
        <v>0.0069</v>
      </c>
      <c r="D2" s="4">
        <v>2.1549</v>
      </c>
      <c r="E2" s="4">
        <v>18.301</v>
      </c>
      <c r="F2" s="4"/>
    </row>
    <row r="3">
      <c r="A3" s="4">
        <v>0.0</v>
      </c>
      <c r="B3">
        <f>IFERROR(__xludf.DUMMYFUNCTION("FILTER('Intel Xeon X5675'!$B$8:$F$36, 'Intel Xeon X5675'!$A$8:$A$36=""SYRK"")"),"0")</f>
        <v>0</v>
      </c>
      <c r="C3">
        <v>0.0032</v>
      </c>
      <c r="D3">
        <v>2.0649</v>
      </c>
      <c r="E3">
        <v>16.5198</v>
      </c>
    </row>
    <row r="4">
      <c r="A4" s="4">
        <v>4.0</v>
      </c>
      <c r="B4">
        <f>IFERROR(__xludf.DUMMYFUNCTION("FILTER('Intel Xeon X5675'!$G$8:$K$36, 'Intel Xeon X5675'!$A$8:$A$36=""SYRK"")"),"0")</f>
        <v>0</v>
      </c>
      <c r="C4">
        <v>0.0</v>
      </c>
      <c r="D4">
        <v>1.0773</v>
      </c>
      <c r="E4">
        <v>7.4051</v>
      </c>
    </row>
    <row r="5">
      <c r="A5" s="4">
        <v>8.0</v>
      </c>
      <c r="B5">
        <f>IFERROR(__xludf.DUMMYFUNCTION("FILTER('Intel Xeon X5675'!$L$8:$P$36, 'Intel Xeon X5675'!$A$8:$A$36=""SYRK"")"),"0")</f>
        <v>0</v>
      </c>
      <c r="C5">
        <v>0.0038</v>
      </c>
      <c r="D5">
        <v>1.5162</v>
      </c>
      <c r="E5">
        <v>9.3616</v>
      </c>
    </row>
    <row r="6">
      <c r="A6" s="4">
        <v>16.0</v>
      </c>
      <c r="B6">
        <f>IFERROR(__xludf.DUMMYFUNCTION("FILTER('Intel Xeon X5675'!$Q$8:$U$36, 'Intel Xeon X5675'!$A$8:$A$36=""SYRK"")"),"0")</f>
        <v>0</v>
      </c>
      <c r="C6">
        <v>0.0034</v>
      </c>
      <c r="D6">
        <v>1.5441</v>
      </c>
      <c r="E6">
        <v>10.3802</v>
      </c>
    </row>
    <row r="7">
      <c r="A7" s="4">
        <v>32.0</v>
      </c>
      <c r="B7">
        <f>IFERROR(__xludf.DUMMYFUNCTION("FILTER('Intel Xeon X5675'!$V$8:$Z$36, 'Intel Xeon X5675'!$A$8:$A$36=""SYRK"")"),"0")</f>
        <v>0</v>
      </c>
      <c r="C7">
        <v>0.0033</v>
      </c>
      <c r="D7">
        <v>2.0371</v>
      </c>
      <c r="E7">
        <v>13.2872</v>
      </c>
    </row>
    <row r="8">
      <c r="A8" s="4">
        <v>64.0</v>
      </c>
      <c r="B8">
        <f>IFERROR(__xludf.DUMMYFUNCTION("FILTER('Intel Xeon X5675'!$AA$8:$AE$36, 'Intel Xeon X5675'!$A$8:$A$36=""SYRK"")"),"0")</f>
        <v>0</v>
      </c>
      <c r="C8">
        <v>0.0032</v>
      </c>
      <c r="D8">
        <v>2.3774</v>
      </c>
      <c r="E8">
        <v>12.9937</v>
      </c>
    </row>
    <row r="9">
      <c r="A9" s="4">
        <v>128.0</v>
      </c>
      <c r="B9">
        <f>IFERROR(__xludf.DUMMYFUNCTION("FILTER('Intel Xeon X5675'!$AF$8:$AJ$36, 'Intel Xeon X5675'!$A$8:$A$36=""SYRK"")"),"0")</f>
        <v>0</v>
      </c>
      <c r="C9">
        <v>0.003</v>
      </c>
      <c r="D9">
        <v>2.1904</v>
      </c>
      <c r="E9">
        <v>13.503</v>
      </c>
    </row>
    <row r="10">
      <c r="A10" s="4">
        <v>256.0</v>
      </c>
      <c r="B10">
        <f>IFERROR(__xludf.DUMMYFUNCTION("FILTER('Intel Xeon X5675'!$AK$8:$AO$36, 'Intel Xeon X5675'!$A$8:$A$36=""SYRK"")"),"0")</f>
        <v>0</v>
      </c>
      <c r="C10">
        <v>0.0057</v>
      </c>
      <c r="D10">
        <v>2.1833</v>
      </c>
      <c r="E10">
        <v>14.8994</v>
      </c>
    </row>
    <row r="11">
      <c r="A11" s="4">
        <v>512.0</v>
      </c>
      <c r="B11">
        <f>IFERROR(__xludf.DUMMYFUNCTION("FILTER('Intel Xeon X5675'!$AP$8:$AT$36, 'Intel Xeon X5675'!$A$8:$A$36=""SYRK"")"),"0")</f>
        <v>0</v>
      </c>
      <c r="C11">
        <v>0.004</v>
      </c>
      <c r="D11">
        <v>2.1411</v>
      </c>
      <c r="E11">
        <v>14.571</v>
      </c>
    </row>
    <row r="12">
      <c r="A12" s="4">
        <v>1024.0</v>
      </c>
      <c r="B12">
        <f>IFERROR(__xludf.DUMMYFUNCTION("FILTER('Intel Xeon X5675'!$AU$8:$AY$36, 'Intel Xeon X5675'!$A$8:$A$36=""SYRK"")"),"0")</f>
        <v>0</v>
      </c>
      <c r="C12">
        <v>0.0062</v>
      </c>
      <c r="D12">
        <v>2.1033</v>
      </c>
      <c r="E12">
        <v>14.631</v>
      </c>
    </row>
    <row r="13">
      <c r="A13" s="4">
        <v>2048.0</v>
      </c>
      <c r="B13">
        <f>IFERROR(__xludf.DUMMYFUNCTION("FILTER('Intel Xeon X5675'!$AZ$8:$BD$36, 'Intel Xeon X5675'!$A$8:$A$36=""SYRK"")"),"0")</f>
        <v>0</v>
      </c>
      <c r="C13">
        <v>0.0057</v>
      </c>
      <c r="D13">
        <v>2.1181</v>
      </c>
      <c r="E13">
        <v>16.3046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X5675'!$A$8:$A$36=""Trisolv"")"),"0")</f>
        <v>0</v>
      </c>
      <c r="C2" s="4">
        <v>0.0</v>
      </c>
      <c r="D2" s="4">
        <v>0.1318</v>
      </c>
      <c r="E2" s="4">
        <v>0.5468</v>
      </c>
      <c r="F2" s="4"/>
    </row>
    <row r="3">
      <c r="A3" s="4">
        <v>0.0</v>
      </c>
      <c r="B3">
        <f>IFERROR(__xludf.DUMMYFUNCTION("FILTER('Intel Xeon X5675'!$B$8:$F$36, 'Intel Xeon X5675'!$A$8:$A$36=""Trisolv"")"),"0")</f>
        <v>0</v>
      </c>
      <c r="C3">
        <v>0.0</v>
      </c>
      <c r="D3">
        <v>0.1381</v>
      </c>
      <c r="E3">
        <v>0.5379</v>
      </c>
    </row>
    <row r="4">
      <c r="A4" s="4">
        <v>4.0</v>
      </c>
      <c r="B4">
        <f>IFERROR(__xludf.DUMMYFUNCTION("FILTER('Intel Xeon X5675'!$G$8:$K$36, 'Intel Xeon X5675'!$A$8:$A$36=""Trisolv"")"),"0")</f>
        <v>0</v>
      </c>
      <c r="C4">
        <v>0.003</v>
      </c>
      <c r="D4">
        <v>0.1404</v>
      </c>
      <c r="E4">
        <v>0.533</v>
      </c>
    </row>
    <row r="5">
      <c r="A5" s="4">
        <v>8.0</v>
      </c>
      <c r="B5">
        <f>IFERROR(__xludf.DUMMYFUNCTION("FILTER('Intel Xeon X5675'!$L$8:$P$36, 'Intel Xeon X5675'!$A$8:$A$36=""Trisolv"")"),"0")</f>
        <v>0</v>
      </c>
      <c r="C5">
        <v>0.0</v>
      </c>
      <c r="D5">
        <v>0.132</v>
      </c>
      <c r="E5">
        <v>0.559</v>
      </c>
    </row>
    <row r="6">
      <c r="A6" s="4">
        <v>16.0</v>
      </c>
      <c r="B6">
        <f>IFERROR(__xludf.DUMMYFUNCTION("FILTER('Intel Xeon X5675'!$Q$8:$U$36, 'Intel Xeon X5675'!$A$8:$A$36=""Trisolv"")"),"0")</f>
        <v>0</v>
      </c>
      <c r="C6">
        <v>0.0029</v>
      </c>
      <c r="D6">
        <v>0.1268</v>
      </c>
      <c r="E6">
        <v>0.5368</v>
      </c>
    </row>
    <row r="7">
      <c r="A7" s="4">
        <v>32.0</v>
      </c>
      <c r="B7">
        <f>IFERROR(__xludf.DUMMYFUNCTION("FILTER('Intel Xeon X5675'!$V$8:$Z$36, 'Intel Xeon X5675'!$A$8:$A$36=""Trisolv"")"),"0")</f>
        <v>0</v>
      </c>
      <c r="C7">
        <v>0.0</v>
      </c>
      <c r="D7">
        <v>0.1344</v>
      </c>
      <c r="E7">
        <v>0.5463</v>
      </c>
    </row>
    <row r="8">
      <c r="A8" s="4">
        <v>64.0</v>
      </c>
      <c r="B8">
        <f>IFERROR(__xludf.DUMMYFUNCTION("FILTER('Intel Xeon X5675'!$AA$8:$AE$36, 'Intel Xeon X5675'!$A$8:$A$36=""Trisolv"")"),"0")</f>
        <v>0</v>
      </c>
      <c r="C8">
        <v>0.0035</v>
      </c>
      <c r="D8">
        <v>0.1378</v>
      </c>
      <c r="E8">
        <v>0.5305</v>
      </c>
    </row>
    <row r="9">
      <c r="A9" s="4">
        <v>128.0</v>
      </c>
      <c r="B9">
        <f>IFERROR(__xludf.DUMMYFUNCTION("FILTER('Intel Xeon X5675'!$AF$8:$AJ$36, 'Intel Xeon X5675'!$A$8:$A$36=""Trisolv"")"),"0")</f>
        <v>0</v>
      </c>
      <c r="C9">
        <v>0.0049</v>
      </c>
      <c r="D9">
        <v>0.1295</v>
      </c>
      <c r="E9">
        <v>0.542</v>
      </c>
    </row>
    <row r="10">
      <c r="A10" s="4">
        <v>256.0</v>
      </c>
      <c r="B10">
        <f>IFERROR(__xludf.DUMMYFUNCTION("FILTER('Intel Xeon X5675'!$AK$8:$AO$36, 'Intel Xeon X5675'!$A$8:$A$36=""Trisolv"")"),"0")</f>
        <v>0</v>
      </c>
      <c r="C10">
        <v>0.0</v>
      </c>
      <c r="D10">
        <v>0.1381</v>
      </c>
      <c r="E10">
        <v>0.5492</v>
      </c>
    </row>
    <row r="11">
      <c r="A11" s="4">
        <v>512.0</v>
      </c>
      <c r="B11">
        <f>IFERROR(__xludf.DUMMYFUNCTION("FILTER('Intel Xeon X5675'!$AP$8:$AT$36, 'Intel Xeon X5675'!$A$8:$A$36=""Trisolv"")"),"0")</f>
        <v>0</v>
      </c>
      <c r="C11">
        <v>0.0044</v>
      </c>
      <c r="D11">
        <v>0.1281</v>
      </c>
      <c r="E11">
        <v>0.5406</v>
      </c>
    </row>
    <row r="12">
      <c r="A12" s="4">
        <v>1024.0</v>
      </c>
      <c r="B12">
        <f>IFERROR(__xludf.DUMMYFUNCTION("FILTER('Intel Xeon X5675'!$AU$8:$AY$36, 'Intel Xeon X5675'!$A$8:$A$36=""Trisolv"")"),"0")</f>
        <v>0</v>
      </c>
      <c r="C12">
        <v>0.0024</v>
      </c>
      <c r="D12">
        <v>0.1337</v>
      </c>
      <c r="E12">
        <v>0.5436</v>
      </c>
    </row>
    <row r="13">
      <c r="A13" s="4">
        <v>2048.0</v>
      </c>
      <c r="B13">
        <f>IFERROR(__xludf.DUMMYFUNCTION("FILTER('Intel Xeon X5675'!$AZ$8:$BD$36, 'Intel Xeon X5675'!$A$8:$A$36=""Trisolv"")"),"0")</f>
        <v>0</v>
      </c>
      <c r="C13">
        <v>0.0035</v>
      </c>
      <c r="D13">
        <v>0.1375</v>
      </c>
      <c r="E13">
        <v>0.548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</row>
    <row r="2">
      <c r="A2" s="4" t="s">
        <v>7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</row>
    <row r="3">
      <c r="A3" s="4" t="s">
        <v>14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>
      <c r="A4" s="4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</row>
    <row r="5">
      <c r="A5" s="4" t="s">
        <v>21</v>
      </c>
      <c r="B5" s="6" t="s">
        <v>23</v>
      </c>
      <c r="C5" s="6" t="s">
        <v>24</v>
      </c>
      <c r="D5" s="6" t="s">
        <v>25</v>
      </c>
      <c r="E5" s="6" t="s">
        <v>26</v>
      </c>
      <c r="F5" s="6" t="s">
        <v>27</v>
      </c>
    </row>
    <row r="6">
      <c r="A6" s="4" t="s">
        <v>28</v>
      </c>
      <c r="B6" s="6" t="s">
        <v>29</v>
      </c>
      <c r="C6" s="6" t="s">
        <v>30</v>
      </c>
      <c r="D6" s="6" t="s">
        <v>31</v>
      </c>
      <c r="E6" s="6" t="s">
        <v>32</v>
      </c>
      <c r="F6" s="6" t="s">
        <v>33</v>
      </c>
    </row>
    <row r="7">
      <c r="A7" s="4" t="s">
        <v>34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</row>
    <row r="8">
      <c r="A8" s="4" t="s">
        <v>36</v>
      </c>
      <c r="B8" s="6" t="s">
        <v>37</v>
      </c>
      <c r="C8" s="6" t="s">
        <v>38</v>
      </c>
      <c r="D8" s="6" t="s">
        <v>39</v>
      </c>
      <c r="E8" s="6" t="s">
        <v>40</v>
      </c>
      <c r="F8" s="6" t="s">
        <v>41</v>
      </c>
    </row>
    <row r="9">
      <c r="A9" s="4" t="s">
        <v>42</v>
      </c>
      <c r="B9" s="6" t="s">
        <v>43</v>
      </c>
      <c r="C9" s="6" t="s">
        <v>44</v>
      </c>
      <c r="D9" s="6" t="s">
        <v>45</v>
      </c>
      <c r="E9" s="6" t="s">
        <v>46</v>
      </c>
      <c r="F9" s="6" t="s">
        <v>47</v>
      </c>
    </row>
    <row r="10">
      <c r="A10" s="4" t="s">
        <v>48</v>
      </c>
      <c r="B10" s="6" t="s">
        <v>49</v>
      </c>
      <c r="C10" s="6" t="s">
        <v>50</v>
      </c>
      <c r="D10" s="6" t="s">
        <v>51</v>
      </c>
      <c r="E10" s="6" t="s">
        <v>52</v>
      </c>
      <c r="F10" s="6" t="s">
        <v>53</v>
      </c>
    </row>
    <row r="11">
      <c r="A11" s="4" t="s">
        <v>54</v>
      </c>
      <c r="B11" s="6" t="s">
        <v>37</v>
      </c>
      <c r="C11" s="6" t="s">
        <v>55</v>
      </c>
      <c r="D11" s="6" t="s">
        <v>56</v>
      </c>
      <c r="E11" s="6" t="s">
        <v>57</v>
      </c>
      <c r="F11" s="6" t="s">
        <v>58</v>
      </c>
    </row>
    <row r="12">
      <c r="A12" s="4" t="s">
        <v>59</v>
      </c>
      <c r="B12" s="9" t="s">
        <v>37</v>
      </c>
      <c r="C12" s="9" t="s">
        <v>55</v>
      </c>
      <c r="D12" s="9" t="s">
        <v>56</v>
      </c>
      <c r="E12" s="9" t="s">
        <v>57</v>
      </c>
      <c r="F12" s="9" t="s">
        <v>58</v>
      </c>
    </row>
    <row r="13">
      <c r="A13" s="4" t="s">
        <v>60</v>
      </c>
      <c r="B13" s="9" t="s">
        <v>37</v>
      </c>
      <c r="C13" s="9" t="s">
        <v>55</v>
      </c>
      <c r="D13" s="9" t="s">
        <v>56</v>
      </c>
      <c r="E13" s="9" t="s">
        <v>57</v>
      </c>
      <c r="F13" s="9" t="s">
        <v>58</v>
      </c>
    </row>
    <row r="14">
      <c r="A14" s="4" t="s">
        <v>61</v>
      </c>
      <c r="B14" s="6" t="s">
        <v>62</v>
      </c>
      <c r="C14" s="6" t="s">
        <v>63</v>
      </c>
      <c r="D14" s="6" t="s">
        <v>64</v>
      </c>
      <c r="E14" s="6" t="s">
        <v>65</v>
      </c>
      <c r="F14" s="6" t="s">
        <v>66</v>
      </c>
    </row>
    <row r="15">
      <c r="A15" s="4" t="s">
        <v>67</v>
      </c>
      <c r="B15" s="9" t="s">
        <v>62</v>
      </c>
      <c r="C15" s="9" t="s">
        <v>63</v>
      </c>
      <c r="D15" s="9" t="s">
        <v>64</v>
      </c>
      <c r="E15" s="9" t="s">
        <v>65</v>
      </c>
      <c r="F15" s="9" t="s">
        <v>66</v>
      </c>
    </row>
    <row r="16">
      <c r="A16" s="4" t="s">
        <v>68</v>
      </c>
      <c r="B16" s="9" t="s">
        <v>62</v>
      </c>
      <c r="C16" s="9" t="s">
        <v>63</v>
      </c>
      <c r="D16" s="9" t="s">
        <v>64</v>
      </c>
      <c r="E16" s="9" t="s">
        <v>65</v>
      </c>
      <c r="F16" s="9" t="s">
        <v>66</v>
      </c>
    </row>
    <row r="17">
      <c r="A17" s="4" t="s">
        <v>69</v>
      </c>
      <c r="B17" s="12" t="s">
        <v>37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>
      <c r="A18" s="4" t="s">
        <v>72</v>
      </c>
      <c r="B18" s="13" t="s">
        <v>73</v>
      </c>
      <c r="C18" s="13" t="s">
        <v>76</v>
      </c>
      <c r="D18" s="13" t="s">
        <v>77</v>
      </c>
      <c r="E18" s="13" t="s">
        <v>78</v>
      </c>
      <c r="F18" s="13" t="s">
        <v>79</v>
      </c>
    </row>
    <row r="19">
      <c r="A19" s="4" t="s">
        <v>81</v>
      </c>
      <c r="B19" s="13" t="s">
        <v>37</v>
      </c>
      <c r="C19" s="13" t="s">
        <v>55</v>
      </c>
      <c r="D19" s="13" t="s">
        <v>56</v>
      </c>
      <c r="E19" s="13" t="s">
        <v>57</v>
      </c>
      <c r="F19" s="13" t="s">
        <v>58</v>
      </c>
    </row>
    <row r="20">
      <c r="A20" s="4" t="s">
        <v>82</v>
      </c>
      <c r="B20" s="6" t="s">
        <v>84</v>
      </c>
      <c r="C20" s="6" t="s">
        <v>85</v>
      </c>
      <c r="D20" s="6" t="s">
        <v>86</v>
      </c>
      <c r="E20" s="6" t="s">
        <v>87</v>
      </c>
      <c r="F20" s="6" t="s">
        <v>89</v>
      </c>
    </row>
    <row r="21">
      <c r="A21" s="4" t="s">
        <v>90</v>
      </c>
      <c r="B21" s="9" t="s">
        <v>62</v>
      </c>
      <c r="C21" s="9" t="s">
        <v>63</v>
      </c>
      <c r="D21" s="6" t="s">
        <v>91</v>
      </c>
      <c r="E21" s="9" t="s">
        <v>65</v>
      </c>
      <c r="F21" s="9" t="s">
        <v>66</v>
      </c>
    </row>
    <row r="22">
      <c r="A22" s="4" t="s">
        <v>93</v>
      </c>
      <c r="B22" s="6" t="s">
        <v>37</v>
      </c>
      <c r="C22" s="6" t="s">
        <v>38</v>
      </c>
      <c r="D22" s="6" t="s">
        <v>94</v>
      </c>
      <c r="E22" s="6" t="s">
        <v>96</v>
      </c>
      <c r="F22" s="6" t="s">
        <v>41</v>
      </c>
    </row>
    <row r="23">
      <c r="A23" s="4" t="s">
        <v>97</v>
      </c>
      <c r="B23" s="9" t="s">
        <v>37</v>
      </c>
      <c r="C23" s="9" t="s">
        <v>38</v>
      </c>
      <c r="D23" s="9" t="s">
        <v>94</v>
      </c>
      <c r="E23" s="9" t="s">
        <v>96</v>
      </c>
      <c r="F23" s="9" t="s">
        <v>41</v>
      </c>
    </row>
    <row r="24">
      <c r="A24" s="4" t="s">
        <v>99</v>
      </c>
      <c r="B24" s="6" t="s">
        <v>100</v>
      </c>
      <c r="C24" s="6" t="s">
        <v>101</v>
      </c>
      <c r="D24" s="6" t="s">
        <v>103</v>
      </c>
      <c r="E24" s="6" t="s">
        <v>104</v>
      </c>
      <c r="F24" s="6" t="s">
        <v>105</v>
      </c>
    </row>
    <row r="25">
      <c r="A25" s="4" t="s">
        <v>106</v>
      </c>
      <c r="B25" s="6" t="s">
        <v>107</v>
      </c>
      <c r="C25" s="6" t="s">
        <v>109</v>
      </c>
      <c r="D25" s="6" t="s">
        <v>110</v>
      </c>
      <c r="E25" s="6" t="s">
        <v>111</v>
      </c>
      <c r="F25" s="6" t="s">
        <v>112</v>
      </c>
    </row>
    <row r="26">
      <c r="A26" s="4" t="s">
        <v>113</v>
      </c>
      <c r="B26" s="6" t="s">
        <v>114</v>
      </c>
      <c r="C26" s="6" t="s">
        <v>115</v>
      </c>
      <c r="D26" s="6" t="s">
        <v>116</v>
      </c>
      <c r="E26" s="6" t="s">
        <v>117</v>
      </c>
      <c r="F26" s="6" t="s">
        <v>118</v>
      </c>
    </row>
    <row r="27">
      <c r="A27" s="4" t="s">
        <v>119</v>
      </c>
      <c r="B27" s="6" t="s">
        <v>120</v>
      </c>
      <c r="C27" s="6" t="s">
        <v>121</v>
      </c>
      <c r="D27" s="6" t="s">
        <v>122</v>
      </c>
      <c r="E27" s="6" t="s">
        <v>123</v>
      </c>
      <c r="F27" s="6" t="s">
        <v>124</v>
      </c>
    </row>
    <row r="28">
      <c r="A28" s="4" t="s">
        <v>125</v>
      </c>
      <c r="B28" s="6" t="s">
        <v>126</v>
      </c>
      <c r="C28" s="6" t="s">
        <v>127</v>
      </c>
      <c r="D28" s="6" t="s">
        <v>128</v>
      </c>
      <c r="E28" s="6" t="s">
        <v>129</v>
      </c>
      <c r="F28" s="6" t="s">
        <v>130</v>
      </c>
    </row>
    <row r="29">
      <c r="A29" s="4" t="s">
        <v>131</v>
      </c>
      <c r="B29" s="6" t="s">
        <v>107</v>
      </c>
      <c r="C29" s="6" t="s">
        <v>109</v>
      </c>
      <c r="D29" s="6" t="s">
        <v>132</v>
      </c>
      <c r="E29" s="6" t="s">
        <v>133</v>
      </c>
      <c r="F29" s="6" t="s">
        <v>134</v>
      </c>
    </row>
    <row r="30">
      <c r="A30" s="4" t="s">
        <v>135</v>
      </c>
      <c r="B30" s="6" t="s">
        <v>136</v>
      </c>
      <c r="C30" s="6" t="s">
        <v>137</v>
      </c>
      <c r="D30" s="6" t="s">
        <v>138</v>
      </c>
      <c r="E30" s="6" t="s">
        <v>139</v>
      </c>
      <c r="F30" s="6" t="s">
        <v>134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X5675'!$A$8:$A$36=""Trmm"")"),"0")</f>
        <v>0</v>
      </c>
      <c r="C2" s="4">
        <v>0.0</v>
      </c>
      <c r="D2" s="4">
        <v>1.1148</v>
      </c>
      <c r="E2" s="4">
        <v>9.0712</v>
      </c>
      <c r="F2" s="4"/>
    </row>
    <row r="3">
      <c r="A3" s="4">
        <v>0.0</v>
      </c>
      <c r="B3">
        <f>IFERROR(__xludf.DUMMYFUNCTION("FILTER('Intel Xeon X5675'!$B$8:$F$36, 'Intel Xeon X5675'!$A$8:$A$36=""Trmm"")"),"0")</f>
        <v>0</v>
      </c>
      <c r="C3">
        <v>0.0029</v>
      </c>
      <c r="D3">
        <v>1.974</v>
      </c>
      <c r="E3">
        <v>35.6949</v>
      </c>
    </row>
    <row r="4">
      <c r="A4" s="4">
        <v>4.0</v>
      </c>
      <c r="B4">
        <f>IFERROR(__xludf.DUMMYFUNCTION("FILTER('Intel Xeon X5675'!$G$8:$K$36, 'Intel Xeon X5675'!$A$8:$A$36=""Trmm"")"),"0")</f>
        <v>0</v>
      </c>
      <c r="C4">
        <v>0.0025</v>
      </c>
      <c r="D4">
        <v>1.9754</v>
      </c>
      <c r="E4">
        <v>35.7096</v>
      </c>
    </row>
    <row r="5">
      <c r="A5" s="4">
        <v>8.0</v>
      </c>
      <c r="B5">
        <f>IFERROR(__xludf.DUMMYFUNCTION("FILTER('Intel Xeon X5675'!$L$8:$P$36, 'Intel Xeon X5675'!$A$8:$A$36=""Trmm"")"),"0")</f>
        <v>0</v>
      </c>
      <c r="C5">
        <v>0.003</v>
      </c>
      <c r="D5">
        <v>1.9919</v>
      </c>
      <c r="E5">
        <v>35.8285</v>
      </c>
    </row>
    <row r="6">
      <c r="A6" s="4">
        <v>16.0</v>
      </c>
      <c r="B6">
        <f>IFERROR(__xludf.DUMMYFUNCTION("FILTER('Intel Xeon X5675'!$Q$8:$U$36, 'Intel Xeon X5675'!$A$8:$A$36=""Trmm"")"),"0")</f>
        <v>0</v>
      </c>
      <c r="C6">
        <v>0.0032</v>
      </c>
      <c r="D6">
        <v>1.9734</v>
      </c>
      <c r="E6">
        <v>35.517</v>
      </c>
    </row>
    <row r="7">
      <c r="A7" s="4">
        <v>32.0</v>
      </c>
      <c r="B7">
        <f>IFERROR(__xludf.DUMMYFUNCTION("FILTER('Intel Xeon X5675'!$V$8:$Z$36, 'Intel Xeon X5675'!$A$8:$A$36=""Trmm"")"),"0")</f>
        <v>0</v>
      </c>
      <c r="C7">
        <v>0.0043</v>
      </c>
      <c r="D7">
        <v>1.9819</v>
      </c>
      <c r="E7">
        <v>35.4598</v>
      </c>
    </row>
    <row r="8">
      <c r="A8" s="4">
        <v>64.0</v>
      </c>
      <c r="B8">
        <f>IFERROR(__xludf.DUMMYFUNCTION("FILTER('Intel Xeon X5675'!$AA$8:$AE$36, 'Intel Xeon X5675'!$A$8:$A$36=""Trmm"")"),"0")</f>
        <v>0</v>
      </c>
      <c r="C8">
        <v>0.0061</v>
      </c>
      <c r="D8">
        <v>1.976</v>
      </c>
      <c r="E8">
        <v>35.3891</v>
      </c>
    </row>
    <row r="9">
      <c r="A9" s="4">
        <v>128.0</v>
      </c>
      <c r="B9">
        <f>IFERROR(__xludf.DUMMYFUNCTION("FILTER('Intel Xeon X5675'!$AF$8:$AJ$36, 'Intel Xeon X5675'!$A$8:$A$36=""Trmm"")"),"0")</f>
        <v>0</v>
      </c>
      <c r="C9">
        <v>0.0056</v>
      </c>
      <c r="D9">
        <v>1.9782</v>
      </c>
      <c r="E9">
        <v>35.442</v>
      </c>
    </row>
    <row r="10">
      <c r="A10" s="4">
        <v>256.0</v>
      </c>
      <c r="B10">
        <f>IFERROR(__xludf.DUMMYFUNCTION("FILTER('Intel Xeon X5675'!$AK$8:$AO$36, 'Intel Xeon X5675'!$A$8:$A$36=""Trmm"")"),"0")</f>
        <v>0</v>
      </c>
      <c r="C10">
        <v>0.0029</v>
      </c>
      <c r="D10">
        <v>1.9862</v>
      </c>
      <c r="E10">
        <v>35.5078</v>
      </c>
    </row>
    <row r="11">
      <c r="A11" s="4">
        <v>512.0</v>
      </c>
      <c r="B11">
        <f>IFERROR(__xludf.DUMMYFUNCTION("FILTER('Intel Xeon X5675'!$AP$8:$AT$36, 'Intel Xeon X5675'!$A$8:$A$36=""Trmm"")"),"0")</f>
        <v>0</v>
      </c>
      <c r="C11">
        <v>0.0</v>
      </c>
      <c r="D11">
        <v>1.9802</v>
      </c>
      <c r="E11">
        <v>35.3897</v>
      </c>
    </row>
    <row r="12">
      <c r="A12" s="4">
        <v>1024.0</v>
      </c>
      <c r="B12">
        <f>IFERROR(__xludf.DUMMYFUNCTION("FILTER('Intel Xeon X5675'!$AU$8:$AY$36, 'Intel Xeon X5675'!$A$8:$A$36=""Trmm"")"),"0")</f>
        <v>0</v>
      </c>
      <c r="C12">
        <v>0.0033</v>
      </c>
      <c r="D12">
        <v>1.9795</v>
      </c>
      <c r="E12">
        <v>35.4511</v>
      </c>
    </row>
    <row r="13">
      <c r="A13" s="4">
        <v>2048.0</v>
      </c>
      <c r="B13">
        <f>IFERROR(__xludf.DUMMYFUNCTION("FILTER('Intel Xeon X5675'!$AZ$8:$BD$36, 'Intel Xeon X5675'!$A$8:$A$36=""Trmm"")"),"0")</f>
        <v>0</v>
      </c>
      <c r="C13">
        <v>0.0044</v>
      </c>
      <c r="D13">
        <v>1.9808</v>
      </c>
      <c r="E13">
        <v>35.4299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X5675'!$A$8:$A$36=""Durbin"")"),"0")</f>
        <v>0</v>
      </c>
      <c r="C2" s="4">
        <v>0.0047</v>
      </c>
      <c r="D2" s="4">
        <v>0.4078</v>
      </c>
      <c r="E2" s="4">
        <v>1.7242</v>
      </c>
      <c r="F2" s="4"/>
    </row>
    <row r="3">
      <c r="A3" s="4">
        <v>0.0</v>
      </c>
      <c r="B3">
        <f>IFERROR(__xludf.DUMMYFUNCTION("FILTER('Intel Xeon X5675'!$B$8:$F$36, 'Intel Xeon X5675'!$A$8:$A$36=""Durbin"")"),"0")</f>
        <v>0</v>
      </c>
      <c r="C3">
        <v>0.0076</v>
      </c>
      <c r="D3">
        <v>0.4848</v>
      </c>
      <c r="E3">
        <v>1.9039</v>
      </c>
    </row>
    <row r="4">
      <c r="A4" s="4">
        <v>4.0</v>
      </c>
      <c r="B4">
        <f>IFERROR(__xludf.DUMMYFUNCTION("FILTER('Intel Xeon X5675'!$G$8:$K$36, 'Intel Xeon X5675'!$A$8:$A$36=""Durbin"")"),"0")</f>
        <v>0</v>
      </c>
      <c r="C4">
        <v>0.0037</v>
      </c>
      <c r="D4">
        <v>0.4793</v>
      </c>
      <c r="E4">
        <v>1.8923</v>
      </c>
    </row>
    <row r="5">
      <c r="A5" s="4">
        <v>8.0</v>
      </c>
      <c r="B5">
        <f>IFERROR(__xludf.DUMMYFUNCTION("FILTER('Intel Xeon X5675'!$L$8:$P$36, 'Intel Xeon X5675'!$A$8:$A$36=""Durbin"")"),"0")</f>
        <v>0</v>
      </c>
      <c r="C5">
        <v>0.0064</v>
      </c>
      <c r="D5">
        <v>0.4872</v>
      </c>
      <c r="E5">
        <v>1.8904</v>
      </c>
    </row>
    <row r="6">
      <c r="A6" s="4">
        <v>16.0</v>
      </c>
      <c r="B6">
        <f>IFERROR(__xludf.DUMMYFUNCTION("FILTER('Intel Xeon X5675'!$Q$8:$U$36, 'Intel Xeon X5675'!$A$8:$A$36=""Durbin"")"),"0")</f>
        <v>0</v>
      </c>
      <c r="C6">
        <v>0.0033</v>
      </c>
      <c r="D6">
        <v>0.4883</v>
      </c>
      <c r="E6">
        <v>1.8948</v>
      </c>
    </row>
    <row r="7">
      <c r="A7" s="4">
        <v>32.0</v>
      </c>
      <c r="B7">
        <f>IFERROR(__xludf.DUMMYFUNCTION("FILTER('Intel Xeon X5675'!$V$8:$Z$36, 'Intel Xeon X5675'!$A$8:$A$36=""Durbin"")"),"0")</f>
        <v>0</v>
      </c>
      <c r="C7">
        <v>0.0072</v>
      </c>
      <c r="D7">
        <v>0.4907</v>
      </c>
      <c r="E7">
        <v>1.8965</v>
      </c>
    </row>
    <row r="8">
      <c r="A8" s="4">
        <v>64.0</v>
      </c>
      <c r="B8">
        <f>IFERROR(__xludf.DUMMYFUNCTION("FILTER('Intel Xeon X5675'!$AA$8:$AE$36, 'Intel Xeon X5675'!$A$8:$A$36=""Durbin"")"),"0")</f>
        <v>0</v>
      </c>
      <c r="C8">
        <v>0.0042</v>
      </c>
      <c r="D8">
        <v>0.4856</v>
      </c>
      <c r="E8">
        <v>1.8815</v>
      </c>
    </row>
    <row r="9">
      <c r="A9" s="4">
        <v>128.0</v>
      </c>
      <c r="B9">
        <f>IFERROR(__xludf.DUMMYFUNCTION("FILTER('Intel Xeon X5675'!$AF$8:$AJ$36, 'Intel Xeon X5675'!$A$8:$A$36=""Durbin"")"),"0")</f>
        <v>0</v>
      </c>
      <c r="C9">
        <v>0.0036</v>
      </c>
      <c r="D9">
        <v>0.4868</v>
      </c>
      <c r="E9">
        <v>1.8975</v>
      </c>
    </row>
    <row r="10">
      <c r="A10" s="4">
        <v>256.0</v>
      </c>
      <c r="B10">
        <f>IFERROR(__xludf.DUMMYFUNCTION("FILTER('Intel Xeon X5675'!$AK$8:$AO$36, 'Intel Xeon X5675'!$A$8:$A$36=""Durbin"")"),"0")</f>
        <v>0</v>
      </c>
      <c r="C10">
        <v>0.0063</v>
      </c>
      <c r="D10">
        <v>0.4829</v>
      </c>
      <c r="E10">
        <v>1.9064</v>
      </c>
    </row>
    <row r="11">
      <c r="A11" s="4">
        <v>512.0</v>
      </c>
      <c r="B11">
        <f>IFERROR(__xludf.DUMMYFUNCTION("FILTER('Intel Xeon X5675'!$AP$8:$AT$36, 'Intel Xeon X5675'!$A$8:$A$36=""Durbin"")"),"0")</f>
        <v>0</v>
      </c>
      <c r="C11">
        <v>0.0078</v>
      </c>
      <c r="D11">
        <v>0.4893</v>
      </c>
      <c r="E11">
        <v>1.8866</v>
      </c>
    </row>
    <row r="12">
      <c r="A12" s="4">
        <v>1024.0</v>
      </c>
      <c r="B12">
        <f>IFERROR(__xludf.DUMMYFUNCTION("FILTER('Intel Xeon X5675'!$AU$8:$AY$36, 'Intel Xeon X5675'!$A$8:$A$36=""Durbin"")"),"0")</f>
        <v>0</v>
      </c>
      <c r="C12">
        <v>0.004</v>
      </c>
      <c r="D12">
        <v>0.4837</v>
      </c>
      <c r="E12">
        <v>1.8897</v>
      </c>
    </row>
    <row r="13">
      <c r="A13" s="4">
        <v>2048.0</v>
      </c>
      <c r="B13">
        <f>IFERROR(__xludf.DUMMYFUNCTION("FILTER('Intel Xeon X5675'!$AZ$8:$BD$36, 'Intel Xeon X5675'!$A$8:$A$36=""Durbin"")"),"0")</f>
        <v>0</v>
      </c>
      <c r="C13">
        <v>0.0043</v>
      </c>
      <c r="D13">
        <v>0.4886</v>
      </c>
      <c r="E13">
        <v>1.8927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X5675'!$A$8:$A$36=""Dynprog"")"),"0")</f>
        <v>0</v>
      </c>
      <c r="C2" s="4">
        <v>0.0043</v>
      </c>
      <c r="D2" s="4">
        <v>0.6221</v>
      </c>
      <c r="E2" s="4">
        <v>65.191</v>
      </c>
      <c r="F2" s="4"/>
    </row>
    <row r="3">
      <c r="A3" s="4">
        <v>0.0</v>
      </c>
      <c r="B3">
        <f>IFERROR(__xludf.DUMMYFUNCTION("FILTER('Intel Xeon X5675'!$B$8:$F$36, 'Intel Xeon X5675'!$A$8:$A$36=""Dynprog"")"),"0")</f>
        <v>0</v>
      </c>
      <c r="C3">
        <v>0.0056</v>
      </c>
      <c r="D3">
        <v>0.5008</v>
      </c>
      <c r="E3">
        <v>55.7663</v>
      </c>
    </row>
    <row r="4">
      <c r="A4" s="4">
        <v>4.0</v>
      </c>
      <c r="B4">
        <f>IFERROR(__xludf.DUMMYFUNCTION("FILTER('Intel Xeon X5675'!$G$8:$K$36, 'Intel Xeon X5675'!$A$8:$A$36=""Dynprog"")"),"0")</f>
        <v>0</v>
      </c>
      <c r="C4">
        <v>0.0071</v>
      </c>
      <c r="D4">
        <v>0.5024</v>
      </c>
      <c r="E4">
        <v>56.6192</v>
      </c>
    </row>
    <row r="5">
      <c r="A5" s="4">
        <v>8.0</v>
      </c>
      <c r="B5">
        <f>IFERROR(__xludf.DUMMYFUNCTION("FILTER('Intel Xeon X5675'!$L$8:$P$36, 'Intel Xeon X5675'!$A$8:$A$36=""Dynprog"")"),"0")</f>
        <v>0</v>
      </c>
      <c r="C5">
        <v>0.0085</v>
      </c>
      <c r="D5">
        <v>0.5018</v>
      </c>
      <c r="E5">
        <v>55.9215</v>
      </c>
    </row>
    <row r="6">
      <c r="A6" s="4">
        <v>16.0</v>
      </c>
      <c r="B6">
        <f>IFERROR(__xludf.DUMMYFUNCTION("FILTER('Intel Xeon X5675'!$Q$8:$U$36, 'Intel Xeon X5675'!$A$8:$A$36=""Dynprog"")"),"0")</f>
        <v>0</v>
      </c>
      <c r="C6">
        <v>0.0069</v>
      </c>
      <c r="D6">
        <v>0.5022</v>
      </c>
      <c r="E6">
        <v>56.6999</v>
      </c>
    </row>
    <row r="7">
      <c r="A7" s="4">
        <v>32.0</v>
      </c>
      <c r="B7">
        <f>IFERROR(__xludf.DUMMYFUNCTION("FILTER('Intel Xeon X5675'!$V$8:$Z$36, 'Intel Xeon X5675'!$A$8:$A$36=""Dynprog"")"),"0")</f>
        <v>0</v>
      </c>
      <c r="C7">
        <v>0.0067</v>
      </c>
      <c r="D7">
        <v>0.4984</v>
      </c>
      <c r="E7">
        <v>55.7007</v>
      </c>
    </row>
    <row r="8">
      <c r="A8" s="4">
        <v>64.0</v>
      </c>
      <c r="B8">
        <f>IFERROR(__xludf.DUMMYFUNCTION("FILTER('Intel Xeon X5675'!$AA$8:$AE$36, 'Intel Xeon X5675'!$A$8:$A$36=""Dynprog"")"),"0")</f>
        <v>0</v>
      </c>
      <c r="C8">
        <v>0.0083</v>
      </c>
      <c r="D8">
        <v>0.5027</v>
      </c>
      <c r="E8">
        <v>55.7872</v>
      </c>
    </row>
    <row r="9">
      <c r="A9" s="4">
        <v>128.0</v>
      </c>
      <c r="B9">
        <f>IFERROR(__xludf.DUMMYFUNCTION("FILTER('Intel Xeon X5675'!$AF$8:$AJ$36, 'Intel Xeon X5675'!$A$8:$A$36=""Dynprog"")"),"0")</f>
        <v>0</v>
      </c>
      <c r="C9">
        <v>0.004</v>
      </c>
      <c r="D9">
        <v>0.4968</v>
      </c>
      <c r="E9">
        <v>56.3549</v>
      </c>
    </row>
    <row r="10">
      <c r="A10" s="4">
        <v>256.0</v>
      </c>
      <c r="B10">
        <f>IFERROR(__xludf.DUMMYFUNCTION("FILTER('Intel Xeon X5675'!$AK$8:$AO$36, 'Intel Xeon X5675'!$A$8:$A$36=""Dynprog"")"),"0")</f>
        <v>0</v>
      </c>
      <c r="C10">
        <v>0.006</v>
      </c>
      <c r="D10">
        <v>0.5023</v>
      </c>
      <c r="E10">
        <v>55.6457</v>
      </c>
    </row>
    <row r="11">
      <c r="A11" s="4">
        <v>512.0</v>
      </c>
      <c r="B11">
        <f>IFERROR(__xludf.DUMMYFUNCTION("FILTER('Intel Xeon X5675'!$AP$8:$AT$36, 'Intel Xeon X5675'!$A$8:$A$36=""Dynprog"")"),"0")</f>
        <v>0</v>
      </c>
      <c r="C11">
        <v>0.0039</v>
      </c>
      <c r="D11">
        <v>0.5031</v>
      </c>
      <c r="E11">
        <v>56.0621</v>
      </c>
    </row>
    <row r="12">
      <c r="A12" s="4">
        <v>1024.0</v>
      </c>
      <c r="B12">
        <f>IFERROR(__xludf.DUMMYFUNCTION("FILTER('Intel Xeon X5675'!$AU$8:$AY$36, 'Intel Xeon X5675'!$A$8:$A$36=""Dynprog"")"),"0")</f>
        <v>0</v>
      </c>
      <c r="C12">
        <v>0.0078</v>
      </c>
      <c r="D12">
        <v>0.5002</v>
      </c>
      <c r="E12">
        <v>56.3702</v>
      </c>
    </row>
    <row r="13">
      <c r="A13" s="4">
        <v>2048.0</v>
      </c>
      <c r="B13">
        <f>IFERROR(__xludf.DUMMYFUNCTION("FILTER('Intel Xeon X5675'!$AZ$8:$BD$36, 'Intel Xeon X5675'!$A$8:$A$36=""Dynprog"")"),"0")</f>
        <v>0</v>
      </c>
      <c r="C13">
        <v>0.004</v>
      </c>
      <c r="D13">
        <v>0.5003</v>
      </c>
      <c r="E13">
        <v>55.6433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X5675'!$A$8:$A$36=""Gramschmidt"")"),"0")</f>
        <v>0</v>
      </c>
      <c r="C2" s="4">
        <v>0.0353</v>
      </c>
      <c r="D2" s="4">
        <v>1.8895</v>
      </c>
      <c r="E2" s="4">
        <v>67.62</v>
      </c>
      <c r="F2" s="4"/>
    </row>
    <row r="3">
      <c r="A3" s="4">
        <v>0.0</v>
      </c>
      <c r="B3">
        <f>IFERROR(__xludf.DUMMYFUNCTION("FILTER('Intel Xeon X5675'!$B$8:$F$36, 'Intel Xeon X5675'!$A$8:$A$36=""Gramschmidt"")"),"0")</f>
        <v>0</v>
      </c>
      <c r="C3">
        <v>0.0321</v>
      </c>
      <c r="D3">
        <v>1.8591</v>
      </c>
      <c r="E3">
        <v>66.9254</v>
      </c>
    </row>
    <row r="4">
      <c r="A4" s="4">
        <v>4.0</v>
      </c>
      <c r="B4">
        <f>IFERROR(__xludf.DUMMYFUNCTION("FILTER('Intel Xeon X5675'!$G$8:$K$36, 'Intel Xeon X5675'!$A$8:$A$36=""Gramschmidt"")"),"0")</f>
        <v>0</v>
      </c>
      <c r="C4">
        <v>0.047</v>
      </c>
      <c r="D4">
        <v>1.868</v>
      </c>
      <c r="E4">
        <v>67.4461</v>
      </c>
    </row>
    <row r="5">
      <c r="A5" s="4">
        <v>8.0</v>
      </c>
      <c r="B5">
        <f>IFERROR(__xludf.DUMMYFUNCTION("FILTER('Intel Xeon X5675'!$L$8:$P$36, 'Intel Xeon X5675'!$A$8:$A$36=""Gramschmidt"")"),"0")</f>
        <v>0</v>
      </c>
      <c r="C5">
        <v>0.0479</v>
      </c>
      <c r="D5">
        <v>1.8627</v>
      </c>
      <c r="E5">
        <v>67.9269</v>
      </c>
    </row>
    <row r="6">
      <c r="A6" s="4">
        <v>16.0</v>
      </c>
      <c r="B6">
        <f>IFERROR(__xludf.DUMMYFUNCTION("FILTER('Intel Xeon X5675'!$Q$8:$U$36, 'Intel Xeon X5675'!$A$8:$A$36=""Gramschmidt"")"),"0")</f>
        <v>0</v>
      </c>
      <c r="C6">
        <v>0.0281</v>
      </c>
      <c r="D6">
        <v>1.8819</v>
      </c>
      <c r="E6">
        <v>67.2513</v>
      </c>
    </row>
    <row r="7">
      <c r="A7" s="4">
        <v>32.0</v>
      </c>
      <c r="B7">
        <f>IFERROR(__xludf.DUMMYFUNCTION("FILTER('Intel Xeon X5675'!$V$8:$Z$36, 'Intel Xeon X5675'!$A$8:$A$36=""Gramschmidt"")"),"0")</f>
        <v>0</v>
      </c>
      <c r="C7">
        <v>0.0313</v>
      </c>
      <c r="D7">
        <v>1.8728</v>
      </c>
      <c r="E7">
        <v>67.204</v>
      </c>
    </row>
    <row r="8">
      <c r="A8" s="4">
        <v>64.0</v>
      </c>
      <c r="B8">
        <f>IFERROR(__xludf.DUMMYFUNCTION("FILTER('Intel Xeon X5675'!$AA$8:$AE$36, 'Intel Xeon X5675'!$A$8:$A$36=""Gramschmidt"")"),"0")</f>
        <v>0</v>
      </c>
      <c r="C8">
        <v>0.0319</v>
      </c>
      <c r="D8">
        <v>1.8605</v>
      </c>
      <c r="E8">
        <v>66.9632</v>
      </c>
    </row>
    <row r="9">
      <c r="A9" s="4">
        <v>128.0</v>
      </c>
      <c r="B9">
        <f>IFERROR(__xludf.DUMMYFUNCTION("FILTER('Intel Xeon X5675'!$AF$8:$AJ$36, 'Intel Xeon X5675'!$A$8:$A$36=""Gramschmidt"")"),"0")</f>
        <v>0</v>
      </c>
      <c r="C9">
        <v>0.0351</v>
      </c>
      <c r="D9">
        <v>1.8397</v>
      </c>
      <c r="E9">
        <v>66.963</v>
      </c>
    </row>
    <row r="10">
      <c r="A10" s="4">
        <v>256.0</v>
      </c>
      <c r="B10">
        <f>IFERROR(__xludf.DUMMYFUNCTION("FILTER('Intel Xeon X5675'!$AK$8:$AO$36, 'Intel Xeon X5675'!$A$8:$A$36=""Gramschmidt"")"),"0")</f>
        <v>0</v>
      </c>
      <c r="C10">
        <v>0.0395</v>
      </c>
      <c r="D10">
        <v>1.8824</v>
      </c>
      <c r="E10">
        <v>67.1925</v>
      </c>
    </row>
    <row r="11">
      <c r="A11" s="4">
        <v>512.0</v>
      </c>
      <c r="B11">
        <f>IFERROR(__xludf.DUMMYFUNCTION("FILTER('Intel Xeon X5675'!$AP$8:$AT$36, 'Intel Xeon X5675'!$A$8:$A$36=""Gramschmidt"")"),"0")</f>
        <v>0</v>
      </c>
      <c r="C11">
        <v>0.0429</v>
      </c>
      <c r="D11">
        <v>1.8381</v>
      </c>
      <c r="E11">
        <v>67.1635</v>
      </c>
    </row>
    <row r="12">
      <c r="A12" s="4">
        <v>1024.0</v>
      </c>
      <c r="B12">
        <f>IFERROR(__xludf.DUMMYFUNCTION("FILTER('Intel Xeon X5675'!$AU$8:$AY$36, 'Intel Xeon X5675'!$A$8:$A$36=""Gramschmidt"")"),"0")</f>
        <v>0</v>
      </c>
      <c r="C12">
        <v>0.039</v>
      </c>
      <c r="D12">
        <v>1.8397</v>
      </c>
      <c r="E12">
        <v>66.5766</v>
      </c>
    </row>
    <row r="13">
      <c r="A13" s="4">
        <v>2048.0</v>
      </c>
      <c r="B13">
        <f>IFERROR(__xludf.DUMMYFUNCTION("FILTER('Intel Xeon X5675'!$AZ$8:$BD$36, 'Intel Xeon X5675'!$A$8:$A$36=""Gramschmidt"")"),"0")</f>
        <v>0</v>
      </c>
      <c r="C13">
        <v>0.0361</v>
      </c>
      <c r="D13">
        <v>1.873</v>
      </c>
      <c r="E13">
        <v>66.9549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X5675'!$A$8:$A$36=""lu"")"),"0")</f>
        <v>0</v>
      </c>
      <c r="C2" s="4">
        <v>0.0</v>
      </c>
      <c r="D2" s="4">
        <v>0.5264</v>
      </c>
      <c r="E2" s="4">
        <v>6.1371</v>
      </c>
      <c r="F2" s="4"/>
    </row>
    <row r="3">
      <c r="A3" s="4">
        <v>0.0</v>
      </c>
      <c r="B3">
        <f>IFERROR(__xludf.DUMMYFUNCTION("FILTER('Intel Xeon X5675'!$B$8:$F$36, 'Intel Xeon X5675'!$A$8:$A$36=""lu"")"),"0")</f>
        <v>0</v>
      </c>
      <c r="C3">
        <v>0.0032</v>
      </c>
      <c r="D3">
        <v>0.5317</v>
      </c>
      <c r="E3">
        <v>5.8032</v>
      </c>
    </row>
    <row r="4">
      <c r="A4" s="4">
        <v>4.0</v>
      </c>
      <c r="B4">
        <f>IFERROR(__xludf.DUMMYFUNCTION("FILTER('Intel Xeon X5675'!$G$8:$K$36, 'Intel Xeon X5675'!$A$8:$A$36=""lu"")"),"0")</f>
        <v>0</v>
      </c>
      <c r="C4">
        <v>0.003</v>
      </c>
      <c r="D4">
        <v>1.1972</v>
      </c>
      <c r="E4">
        <v>7.2282</v>
      </c>
    </row>
    <row r="5">
      <c r="A5" s="4">
        <v>8.0</v>
      </c>
      <c r="B5">
        <f>IFERROR(__xludf.DUMMYFUNCTION("FILTER('Intel Xeon X5675'!$L$8:$P$36, 'Intel Xeon X5675'!$A$8:$A$36=""lu"")"),"0")</f>
        <v>0</v>
      </c>
      <c r="C5">
        <v>0.0</v>
      </c>
      <c r="D5">
        <v>1.0975</v>
      </c>
      <c r="E5">
        <v>7.2721</v>
      </c>
    </row>
    <row r="6">
      <c r="A6" s="4">
        <v>16.0</v>
      </c>
      <c r="B6">
        <f>IFERROR(__xludf.DUMMYFUNCTION("FILTER('Intel Xeon X5675'!$Q$8:$U$36, 'Intel Xeon X5675'!$A$8:$A$36=""lu"")"),"0")</f>
        <v>0</v>
      </c>
      <c r="C6">
        <v>0.0027</v>
      </c>
      <c r="D6">
        <v>0.8234</v>
      </c>
      <c r="E6">
        <v>6.9043</v>
      </c>
    </row>
    <row r="7">
      <c r="A7" s="4">
        <v>32.0</v>
      </c>
      <c r="B7">
        <f>IFERROR(__xludf.DUMMYFUNCTION("FILTER('Intel Xeon X5675'!$V$8:$Z$36, 'Intel Xeon X5675'!$A$8:$A$36=""lu"")"),"0")</f>
        <v>0</v>
      </c>
      <c r="C7">
        <v>0.0</v>
      </c>
      <c r="D7">
        <v>0.7289</v>
      </c>
      <c r="E7">
        <v>12.483</v>
      </c>
    </row>
    <row r="8">
      <c r="A8" s="4">
        <v>64.0</v>
      </c>
      <c r="B8">
        <f>IFERROR(__xludf.DUMMYFUNCTION("FILTER('Intel Xeon X5675'!$AA$8:$AE$36, 'Intel Xeon X5675'!$A$8:$A$36=""lu"")"),"0")</f>
        <v>0</v>
      </c>
      <c r="C8">
        <v>0.0</v>
      </c>
      <c r="D8">
        <v>0.7096</v>
      </c>
      <c r="E8">
        <v>10.655</v>
      </c>
    </row>
    <row r="9">
      <c r="A9" s="4">
        <v>128.0</v>
      </c>
      <c r="B9">
        <f>IFERROR(__xludf.DUMMYFUNCTION("FILTER('Intel Xeon X5675'!$AF$8:$AJ$36, 'Intel Xeon X5675'!$A$8:$A$36=""lu"")"),"0")</f>
        <v>0</v>
      </c>
      <c r="C9">
        <v>0.0</v>
      </c>
      <c r="D9">
        <v>0.6388</v>
      </c>
      <c r="E9">
        <v>8.308</v>
      </c>
    </row>
    <row r="10">
      <c r="A10" s="4">
        <v>256.0</v>
      </c>
      <c r="B10">
        <f>IFERROR(__xludf.DUMMYFUNCTION("FILTER('Intel Xeon X5675'!$AK$8:$AO$36, 'Intel Xeon X5675'!$A$8:$A$36=""lu"")"),"0")</f>
        <v>0</v>
      </c>
      <c r="C10">
        <v>0.0</v>
      </c>
      <c r="D10">
        <v>0.5726</v>
      </c>
      <c r="E10">
        <v>5.8636</v>
      </c>
    </row>
    <row r="11">
      <c r="A11" s="4">
        <v>512.0</v>
      </c>
      <c r="B11">
        <f>IFERROR(__xludf.DUMMYFUNCTION("FILTER('Intel Xeon X5675'!$AP$8:$AT$36, 'Intel Xeon X5675'!$A$8:$A$36=""lu"")"),"0")</f>
        <v>0</v>
      </c>
      <c r="C11">
        <v>0.0</v>
      </c>
      <c r="D11">
        <v>0.5451</v>
      </c>
      <c r="E11">
        <v>5.7846</v>
      </c>
    </row>
    <row r="12">
      <c r="A12" s="4">
        <v>1024.0</v>
      </c>
      <c r="B12">
        <f>IFERROR(__xludf.DUMMYFUNCTION("FILTER('Intel Xeon X5675'!$AU$8:$AY$36, 'Intel Xeon X5675'!$A$8:$A$36=""lu"")"),"0")</f>
        <v>0</v>
      </c>
      <c r="C12">
        <v>0.0</v>
      </c>
      <c r="D12">
        <v>0.5305</v>
      </c>
      <c r="E12">
        <v>5.67</v>
      </c>
    </row>
    <row r="13">
      <c r="A13" s="4">
        <v>2048.0</v>
      </c>
      <c r="B13">
        <f>IFERROR(__xludf.DUMMYFUNCTION("FILTER('Intel Xeon X5675'!$AZ$8:$BD$36, 'Intel Xeon X5675'!$A$8:$A$36=""lu"")"),"0")</f>
        <v>0</v>
      </c>
      <c r="C13">
        <v>0.0</v>
      </c>
      <c r="D13">
        <v>0.521</v>
      </c>
      <c r="E13">
        <v>5.8753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X5675'!$A$8:$A$36=""Floyd-warshall"")"),"0")</f>
        <v>0</v>
      </c>
      <c r="C2" s="4">
        <v>0.008</v>
      </c>
      <c r="D2" s="4">
        <v>2.2751</v>
      </c>
      <c r="E2" s="4">
        <v>21.9458</v>
      </c>
      <c r="F2" s="4"/>
    </row>
    <row r="3">
      <c r="A3" s="4">
        <v>0.0</v>
      </c>
      <c r="B3">
        <f>IFERROR(__xludf.DUMMYFUNCTION("FILTER('Intel Xeon X5675'!$B$8:$F$36, 'Intel Xeon X5675'!$A$8:$A$36=""Floyd-warshall"")"),"0")</f>
        <v>0</v>
      </c>
      <c r="C3">
        <v>0.0061</v>
      </c>
      <c r="D3">
        <v>7.1188</v>
      </c>
      <c r="E3">
        <v>86.6108</v>
      </c>
    </row>
    <row r="4">
      <c r="A4" s="4">
        <v>4.0</v>
      </c>
      <c r="B4">
        <f>IFERROR(__xludf.DUMMYFUNCTION("FILTER('Intel Xeon X5675'!$G$8:$K$36, 'Intel Xeon X5675'!$A$8:$A$36=""Floyd-warshall"")"),"0")</f>
        <v>0</v>
      </c>
      <c r="C4">
        <v>0.0079</v>
      </c>
      <c r="D4">
        <v>7.1164</v>
      </c>
      <c r="E4">
        <v>87.0411</v>
      </c>
    </row>
    <row r="5">
      <c r="A5" s="4">
        <v>8.0</v>
      </c>
      <c r="B5">
        <f>IFERROR(__xludf.DUMMYFUNCTION("FILTER('Intel Xeon X5675'!$L$8:$P$36, 'Intel Xeon X5675'!$A$8:$A$36=""Floyd-warshall"")"),"0")</f>
        <v>0</v>
      </c>
      <c r="C5">
        <v>0.0076</v>
      </c>
      <c r="D5">
        <v>7.1179</v>
      </c>
      <c r="E5">
        <v>86.8638</v>
      </c>
    </row>
    <row r="6">
      <c r="A6" s="4">
        <v>16.0</v>
      </c>
      <c r="B6">
        <f>IFERROR(__xludf.DUMMYFUNCTION("FILTER('Intel Xeon X5675'!$Q$8:$U$36, 'Intel Xeon X5675'!$A$8:$A$36=""Floyd-warshall"")"),"0")</f>
        <v>0</v>
      </c>
      <c r="C6">
        <v>0.0092</v>
      </c>
      <c r="D6">
        <v>7.1135</v>
      </c>
      <c r="E6">
        <v>85.9519</v>
      </c>
    </row>
    <row r="7">
      <c r="A7" s="4">
        <v>32.0</v>
      </c>
      <c r="B7">
        <f>IFERROR(__xludf.DUMMYFUNCTION("FILTER('Intel Xeon X5675'!$V$8:$Z$36, 'Intel Xeon X5675'!$A$8:$A$36=""Floyd-warshall"")"),"0")</f>
        <v>0</v>
      </c>
      <c r="C7">
        <v>0.0098</v>
      </c>
      <c r="D7">
        <v>7.1288</v>
      </c>
      <c r="E7">
        <v>85.434</v>
      </c>
    </row>
    <row r="8">
      <c r="A8" s="4">
        <v>64.0</v>
      </c>
      <c r="B8">
        <f>IFERROR(__xludf.DUMMYFUNCTION("FILTER('Intel Xeon X5675'!$AA$8:$AE$36, 'Intel Xeon X5675'!$A$8:$A$36=""Floyd-warshall"")"),"0")</f>
        <v>0</v>
      </c>
      <c r="C8">
        <v>0.0104</v>
      </c>
      <c r="D8">
        <v>7.1048</v>
      </c>
      <c r="E8">
        <v>85.9107</v>
      </c>
    </row>
    <row r="9">
      <c r="A9" s="4">
        <v>128.0</v>
      </c>
      <c r="B9">
        <f>IFERROR(__xludf.DUMMYFUNCTION("FILTER('Intel Xeon X5675'!$AF$8:$AJ$36, 'Intel Xeon X5675'!$A$8:$A$36=""Floyd-warshall"")"),"0")</f>
        <v>0</v>
      </c>
      <c r="C9">
        <v>0.0102</v>
      </c>
      <c r="D9">
        <v>7.1005</v>
      </c>
      <c r="E9">
        <v>85.7086</v>
      </c>
    </row>
    <row r="10">
      <c r="A10" s="4">
        <v>256.0</v>
      </c>
      <c r="B10">
        <f>IFERROR(__xludf.DUMMYFUNCTION("FILTER('Intel Xeon X5675'!$AK$8:$AO$36, 'Intel Xeon X5675'!$A$8:$A$36=""Floyd-warshall"")"),"0")</f>
        <v>0</v>
      </c>
      <c r="C10">
        <v>0.0075</v>
      </c>
      <c r="D10">
        <v>7.1061</v>
      </c>
      <c r="E10">
        <v>85.3716</v>
      </c>
    </row>
    <row r="11">
      <c r="A11" s="4">
        <v>512.0</v>
      </c>
      <c r="B11">
        <f>IFERROR(__xludf.DUMMYFUNCTION("FILTER('Intel Xeon X5675'!$AP$8:$AT$36, 'Intel Xeon X5675'!$A$8:$A$36=""Floyd-warshall"")"),"0")</f>
        <v>0</v>
      </c>
      <c r="C11">
        <v>0.0117</v>
      </c>
      <c r="D11">
        <v>7.104</v>
      </c>
      <c r="E11">
        <v>85.9187</v>
      </c>
    </row>
    <row r="12">
      <c r="A12" s="4">
        <v>1024.0</v>
      </c>
      <c r="B12">
        <f>IFERROR(__xludf.DUMMYFUNCTION("FILTER('Intel Xeon X5675'!$AU$8:$AY$36, 'Intel Xeon X5675'!$A$8:$A$36=""Floyd-warshall"")"),"0")</f>
        <v>0</v>
      </c>
      <c r="C12">
        <v>0.0075</v>
      </c>
      <c r="D12">
        <v>7.1055</v>
      </c>
      <c r="E12">
        <v>86.0362</v>
      </c>
    </row>
    <row r="13">
      <c r="A13" s="4">
        <v>2048.0</v>
      </c>
      <c r="B13">
        <f>IFERROR(__xludf.DUMMYFUNCTION("FILTER('Intel Xeon X5675'!$AZ$8:$BD$36, 'Intel Xeon X5675'!$A$8:$A$36=""Floyd-warshall"")"),"0")</f>
        <v>0</v>
      </c>
      <c r="C13">
        <v>0.0061</v>
      </c>
      <c r="D13">
        <v>7.1124</v>
      </c>
      <c r="E13">
        <v>85.0641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X5675'!$A$8:$A$36=""Reg_detect"")"),"0")</f>
        <v>0</v>
      </c>
      <c r="C2" s="4">
        <v>0.0</v>
      </c>
      <c r="D2" s="4">
        <v>0.0188</v>
      </c>
      <c r="E2" s="4">
        <v>0.0664</v>
      </c>
      <c r="F2" s="4"/>
    </row>
    <row r="3">
      <c r="A3" s="4">
        <v>0.0</v>
      </c>
      <c r="B3">
        <f>IFERROR(__xludf.DUMMYFUNCTION("FILTER('Intel Xeon X5675'!$B$8:$F$36, 'Intel Xeon X5675'!$A$8:$A$36=""Reg_detect"")"),"0")</f>
        <v>0</v>
      </c>
      <c r="C3">
        <v>0.0</v>
      </c>
      <c r="D3">
        <v>0.1349</v>
      </c>
      <c r="E3">
        <v>0.3448</v>
      </c>
    </row>
    <row r="4">
      <c r="A4" s="4">
        <v>4.0</v>
      </c>
      <c r="B4">
        <f>IFERROR(__xludf.DUMMYFUNCTION("FILTER('Intel Xeon X5675'!$G$8:$K$36, 'Intel Xeon X5675'!$A$8:$A$36=""Reg_detect"")"),"0")</f>
        <v>0</v>
      </c>
      <c r="C4">
        <v>0.0</v>
      </c>
      <c r="D4">
        <v>0.1322</v>
      </c>
      <c r="E4">
        <v>0.3489</v>
      </c>
    </row>
    <row r="5">
      <c r="A5" s="4">
        <v>8.0</v>
      </c>
      <c r="B5">
        <f>IFERROR(__xludf.DUMMYFUNCTION("FILTER('Intel Xeon X5675'!$L$8:$P$36, 'Intel Xeon X5675'!$A$8:$A$36=""Reg_detect"")"),"0")</f>
        <v>0</v>
      </c>
      <c r="C5">
        <v>0.0</v>
      </c>
      <c r="D5">
        <v>0.1356</v>
      </c>
      <c r="E5">
        <v>0.3507</v>
      </c>
    </row>
    <row r="6">
      <c r="A6" s="4">
        <v>16.0</v>
      </c>
      <c r="B6">
        <f>IFERROR(__xludf.DUMMYFUNCTION("FILTER('Intel Xeon X5675'!$Q$8:$U$36, 'Intel Xeon X5675'!$A$8:$A$36=""Reg_detect"")"),"0")</f>
        <v>0</v>
      </c>
      <c r="C6">
        <v>0.0</v>
      </c>
      <c r="D6">
        <v>0.1296</v>
      </c>
      <c r="E6">
        <v>0.3494</v>
      </c>
    </row>
    <row r="7">
      <c r="A7" s="4">
        <v>32.0</v>
      </c>
      <c r="B7">
        <f>IFERROR(__xludf.DUMMYFUNCTION("FILTER('Intel Xeon X5675'!$V$8:$Z$36, 'Intel Xeon X5675'!$A$8:$A$36=""Reg_detect"")"),"0")</f>
        <v>0</v>
      </c>
      <c r="C7">
        <v>0.0</v>
      </c>
      <c r="D7">
        <v>0.1329</v>
      </c>
      <c r="E7">
        <v>0.3487</v>
      </c>
    </row>
    <row r="8">
      <c r="A8" s="4">
        <v>64.0</v>
      </c>
      <c r="B8">
        <f>IFERROR(__xludf.DUMMYFUNCTION("FILTER('Intel Xeon X5675'!$AA$8:$AE$36, 'Intel Xeon X5675'!$A$8:$A$36=""Reg_detect"")"),"0")</f>
        <v>0</v>
      </c>
      <c r="C8">
        <v>0.0</v>
      </c>
      <c r="D8">
        <v>0.1316</v>
      </c>
      <c r="E8">
        <v>0.3512</v>
      </c>
    </row>
    <row r="9">
      <c r="A9" s="4">
        <v>128.0</v>
      </c>
      <c r="B9">
        <f>IFERROR(__xludf.DUMMYFUNCTION("FILTER('Intel Xeon X5675'!$AF$8:$AJ$36, 'Intel Xeon X5675'!$A$8:$A$36=""Reg_detect"")"),"0")</f>
        <v>0</v>
      </c>
      <c r="C9">
        <v>0.0</v>
      </c>
      <c r="D9">
        <v>0.1333</v>
      </c>
      <c r="E9">
        <v>0.3477</v>
      </c>
    </row>
    <row r="10">
      <c r="A10" s="4">
        <v>256.0</v>
      </c>
      <c r="B10">
        <f>IFERROR(__xludf.DUMMYFUNCTION("FILTER('Intel Xeon X5675'!$AK$8:$AO$36, 'Intel Xeon X5675'!$A$8:$A$36=""Reg_detect"")"),"0")</f>
        <v>0</v>
      </c>
      <c r="C10">
        <v>0.0</v>
      </c>
      <c r="D10">
        <v>0.132</v>
      </c>
      <c r="E10">
        <v>0.3493</v>
      </c>
    </row>
    <row r="11">
      <c r="A11" s="4">
        <v>512.0</v>
      </c>
      <c r="B11">
        <f>IFERROR(__xludf.DUMMYFUNCTION("FILTER('Intel Xeon X5675'!$AP$8:$AT$36, 'Intel Xeon X5675'!$A$8:$A$36=""Reg_detect"")"),"0")</f>
        <v>0</v>
      </c>
      <c r="C11">
        <v>0.0</v>
      </c>
      <c r="D11">
        <v>0.1304</v>
      </c>
      <c r="E11">
        <v>0.3524</v>
      </c>
    </row>
    <row r="12">
      <c r="A12" s="4">
        <v>1024.0</v>
      </c>
      <c r="B12">
        <f>IFERROR(__xludf.DUMMYFUNCTION("FILTER('Intel Xeon X5675'!$AU$8:$AY$36, 'Intel Xeon X5675'!$A$8:$A$36=""Reg_detect"")"),"0")</f>
        <v>0</v>
      </c>
      <c r="C12">
        <v>0.0</v>
      </c>
      <c r="D12">
        <v>0.1324</v>
      </c>
      <c r="E12">
        <v>0.3527</v>
      </c>
    </row>
    <row r="13">
      <c r="A13" s="4">
        <v>2048.0</v>
      </c>
      <c r="B13">
        <f>IFERROR(__xludf.DUMMYFUNCTION("FILTER('Intel Xeon X5675'!$AZ$8:$BD$36, 'Intel Xeon X5675'!$A$8:$A$36=""Reg_detect"")"),"0")</f>
        <v>0</v>
      </c>
      <c r="C13">
        <v>0.0</v>
      </c>
      <c r="D13">
        <v>0.1336</v>
      </c>
      <c r="E13">
        <v>0.3438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X5675'!$A$8:$A$36=""adi"")"),"0")</f>
        <v>0</v>
      </c>
      <c r="C2" s="4">
        <v>0.1792</v>
      </c>
      <c r="D2" s="4">
        <v>3.3977</v>
      </c>
      <c r="E2" s="4">
        <v>12.3725</v>
      </c>
      <c r="F2" s="4"/>
    </row>
    <row r="3">
      <c r="A3" s="4">
        <v>0.0</v>
      </c>
      <c r="B3">
        <f>IFERROR(__xludf.DUMMYFUNCTION("FILTER('Intel Xeon X5675'!$B$8:$F$36, 'Intel Xeon X5675'!$A$8:$A$36=""adi"")"),"0")</f>
        <v>0</v>
      </c>
      <c r="C3">
        <v>0.2108</v>
      </c>
      <c r="D3">
        <v>7.4025</v>
      </c>
      <c r="E3">
        <v>17.2597</v>
      </c>
    </row>
    <row r="4">
      <c r="A4" s="4">
        <v>4.0</v>
      </c>
      <c r="B4">
        <f>IFERROR(__xludf.DUMMYFUNCTION("FILTER('Intel Xeon X5675'!$G$8:$K$36, 'Intel Xeon X5675'!$A$8:$A$36=""adi"")"),"0")</f>
        <v>0</v>
      </c>
      <c r="C4">
        <v>0.1905</v>
      </c>
      <c r="D4">
        <v>4.2421</v>
      </c>
      <c r="E4">
        <v>14.4975</v>
      </c>
    </row>
    <row r="5">
      <c r="A5" s="4">
        <v>8.0</v>
      </c>
      <c r="B5">
        <f>IFERROR(__xludf.DUMMYFUNCTION("FILTER('Intel Xeon X5675'!$L$8:$P$36, 'Intel Xeon X5675'!$A$8:$A$36=""adi"")"),"0")</f>
        <v>0</v>
      </c>
      <c r="C5">
        <v>0.2009</v>
      </c>
      <c r="D5">
        <v>4.8467</v>
      </c>
      <c r="E5">
        <v>15.1064</v>
      </c>
    </row>
    <row r="6">
      <c r="A6" s="4">
        <v>16.0</v>
      </c>
      <c r="B6">
        <f>IFERROR(__xludf.DUMMYFUNCTION("FILTER('Intel Xeon X5675'!$Q$8:$U$36, 'Intel Xeon X5675'!$A$8:$A$36=""adi"")"),"0")</f>
        <v>0</v>
      </c>
      <c r="C6">
        <v>0.215</v>
      </c>
      <c r="D6">
        <v>5.3954</v>
      </c>
      <c r="E6">
        <v>16.0612</v>
      </c>
    </row>
    <row r="7">
      <c r="A7" s="4">
        <v>32.0</v>
      </c>
      <c r="B7">
        <f>IFERROR(__xludf.DUMMYFUNCTION("FILTER('Intel Xeon X5675'!$V$8:$Z$36, 'Intel Xeon X5675'!$A$8:$A$36=""adi"")"),"0")</f>
        <v>0</v>
      </c>
      <c r="C7">
        <v>0.218</v>
      </c>
      <c r="D7">
        <v>5.8315</v>
      </c>
      <c r="E7">
        <v>16.6899</v>
      </c>
    </row>
    <row r="8">
      <c r="A8" s="4">
        <v>64.0</v>
      </c>
      <c r="B8">
        <f>IFERROR(__xludf.DUMMYFUNCTION("FILTER('Intel Xeon X5675'!$AA$8:$AE$36, 'Intel Xeon X5675'!$A$8:$A$36=""adi"")"),"0")</f>
        <v>0</v>
      </c>
      <c r="C8">
        <v>0.2186</v>
      </c>
      <c r="D8">
        <v>5.8922</v>
      </c>
      <c r="E8">
        <v>16.974</v>
      </c>
    </row>
    <row r="9">
      <c r="A9" s="4">
        <v>128.0</v>
      </c>
      <c r="B9">
        <f>IFERROR(__xludf.DUMMYFUNCTION("FILTER('Intel Xeon X5675'!$AF$8:$AJ$36, 'Intel Xeon X5675'!$A$8:$A$36=""adi"")"),"0")</f>
        <v>0</v>
      </c>
      <c r="C9">
        <v>0.2255</v>
      </c>
      <c r="D9">
        <v>5.8827</v>
      </c>
      <c r="E9">
        <v>17.0917</v>
      </c>
    </row>
    <row r="10">
      <c r="A10" s="4">
        <v>256.0</v>
      </c>
      <c r="B10">
        <f>IFERROR(__xludf.DUMMYFUNCTION("FILTER('Intel Xeon X5675'!$AK$8:$AO$36, 'Intel Xeon X5675'!$A$8:$A$36=""adi"")"),"0")</f>
        <v>0</v>
      </c>
      <c r="C10">
        <v>0.2225</v>
      </c>
      <c r="D10">
        <v>5.8084</v>
      </c>
      <c r="E10">
        <v>17.0268</v>
      </c>
    </row>
    <row r="11">
      <c r="A11" s="4">
        <v>512.0</v>
      </c>
      <c r="B11">
        <f>IFERROR(__xludf.DUMMYFUNCTION("FILTER('Intel Xeon X5675'!$AP$8:$AT$36, 'Intel Xeon X5675'!$A$8:$A$36=""adi"")"),"0")</f>
        <v>0</v>
      </c>
      <c r="C11">
        <v>0.2194</v>
      </c>
      <c r="D11">
        <v>5.8425</v>
      </c>
      <c r="E11">
        <v>17.1318</v>
      </c>
    </row>
    <row r="12">
      <c r="A12" s="4">
        <v>1024.0</v>
      </c>
      <c r="B12">
        <f>IFERROR(__xludf.DUMMYFUNCTION("FILTER('Intel Xeon X5675'!$AU$8:$AY$36, 'Intel Xeon X5675'!$A$8:$A$36=""adi"")"),"0")</f>
        <v>0</v>
      </c>
      <c r="C12">
        <v>0.2163</v>
      </c>
      <c r="D12">
        <v>7.4757</v>
      </c>
      <c r="E12">
        <v>17.1203</v>
      </c>
    </row>
    <row r="13">
      <c r="A13" s="4">
        <v>2048.0</v>
      </c>
      <c r="B13">
        <f>IFERROR(__xludf.DUMMYFUNCTION("FILTER('Intel Xeon X5675'!$AZ$8:$BD$36, 'Intel Xeon X5675'!$A$8:$A$36=""adi"")"),"0")</f>
        <v>0</v>
      </c>
      <c r="C13">
        <v>0.217</v>
      </c>
      <c r="D13">
        <v>7.2948</v>
      </c>
      <c r="E13">
        <v>16.9803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X5675'!$A$8:$A$36=""FDTD-2d"")"),"0")</f>
        <v>0</v>
      </c>
      <c r="C2" s="4">
        <v>0.0332</v>
      </c>
      <c r="D2" s="4">
        <v>0.6613</v>
      </c>
      <c r="E2" s="4">
        <v>2.7918</v>
      </c>
      <c r="F2" s="4"/>
    </row>
    <row r="3">
      <c r="A3" s="4">
        <v>0.0</v>
      </c>
      <c r="B3">
        <f>IFERROR(__xludf.DUMMYFUNCTION("FILTER('Intel Xeon X5675'!$B$8:$F$36, 'Intel Xeon X5675'!$A$8:$A$36=""FDTD-2d"")"),"0")</f>
        <v>0</v>
      </c>
      <c r="C3">
        <v>0.0325</v>
      </c>
      <c r="D3">
        <v>0.6794</v>
      </c>
      <c r="E3">
        <v>2.704</v>
      </c>
    </row>
    <row r="4">
      <c r="A4" s="4">
        <v>4.0</v>
      </c>
      <c r="B4">
        <f>IFERROR(__xludf.DUMMYFUNCTION("FILTER('Intel Xeon X5675'!$G$8:$K$36, 'Intel Xeon X5675'!$A$8:$A$36=""FDTD-2d"")"),"0")</f>
        <v>0</v>
      </c>
      <c r="C4">
        <v>0.0358</v>
      </c>
      <c r="D4">
        <v>0.6722</v>
      </c>
      <c r="E4">
        <v>2.8393</v>
      </c>
    </row>
    <row r="5">
      <c r="A5" s="4">
        <v>8.0</v>
      </c>
      <c r="B5">
        <f>IFERROR(__xludf.DUMMYFUNCTION("FILTER('Intel Xeon X5675'!$L$8:$P$36, 'Intel Xeon X5675'!$A$8:$A$36=""FDTD-2d"")"),"0")</f>
        <v>0</v>
      </c>
      <c r="C5">
        <v>0.0468</v>
      </c>
      <c r="D5">
        <v>1.2566</v>
      </c>
      <c r="E5">
        <v>5.0817</v>
      </c>
    </row>
    <row r="6">
      <c r="A6" s="4">
        <v>16.0</v>
      </c>
      <c r="B6">
        <f>IFERROR(__xludf.DUMMYFUNCTION("FILTER('Intel Xeon X5675'!$Q$8:$U$36, 'Intel Xeon X5675'!$A$8:$A$36=""FDTD-2d"")"),"0")</f>
        <v>0</v>
      </c>
      <c r="C6">
        <v>0.0316</v>
      </c>
      <c r="D6">
        <v>1.2104</v>
      </c>
      <c r="E6">
        <v>4.7499</v>
      </c>
    </row>
    <row r="7">
      <c r="A7" s="4">
        <v>32.0</v>
      </c>
      <c r="B7">
        <f>IFERROR(__xludf.DUMMYFUNCTION("FILTER('Intel Xeon X5675'!$V$8:$Z$36, 'Intel Xeon X5675'!$A$8:$A$36=""FDTD-2d"")"),"0")</f>
        <v>0</v>
      </c>
      <c r="C7">
        <v>0.0398</v>
      </c>
      <c r="D7">
        <v>1.1261</v>
      </c>
      <c r="E7">
        <v>4.4974</v>
      </c>
    </row>
    <row r="8">
      <c r="A8" s="4">
        <v>64.0</v>
      </c>
      <c r="B8">
        <f>IFERROR(__xludf.DUMMYFUNCTION("FILTER('Intel Xeon X5675'!$AA$8:$AE$36, 'Intel Xeon X5675'!$A$8:$A$36=""FDTD-2d"")"),"0")</f>
        <v>0</v>
      </c>
      <c r="C8">
        <v>0.0363</v>
      </c>
      <c r="D8">
        <v>1.129</v>
      </c>
      <c r="E8">
        <v>4.4877</v>
      </c>
    </row>
    <row r="9">
      <c r="A9" s="4">
        <v>128.0</v>
      </c>
      <c r="B9">
        <f>IFERROR(__xludf.DUMMYFUNCTION("FILTER('Intel Xeon X5675'!$AF$8:$AJ$36, 'Intel Xeon X5675'!$A$8:$A$36=""FDTD-2d"")"),"0")</f>
        <v>0</v>
      </c>
      <c r="C9">
        <v>0.0352</v>
      </c>
      <c r="D9">
        <v>0.7374</v>
      </c>
      <c r="E9">
        <v>3.0125</v>
      </c>
    </row>
    <row r="10">
      <c r="A10" s="4">
        <v>256.0</v>
      </c>
      <c r="B10">
        <f>IFERROR(__xludf.DUMMYFUNCTION("FILTER('Intel Xeon X5675'!$AK$8:$AO$36, 'Intel Xeon X5675'!$A$8:$A$36=""FDTD-2d"")"),"0")</f>
        <v>0</v>
      </c>
      <c r="C10">
        <v>0.0303</v>
      </c>
      <c r="D10">
        <v>0.6489</v>
      </c>
      <c r="E10">
        <v>2.699</v>
      </c>
    </row>
    <row r="11">
      <c r="A11" s="4">
        <v>512.0</v>
      </c>
      <c r="B11">
        <f>IFERROR(__xludf.DUMMYFUNCTION("FILTER('Intel Xeon X5675'!$AP$8:$AT$36, 'Intel Xeon X5675'!$A$8:$A$36=""FDTD-2d"")"),"0")</f>
        <v>0</v>
      </c>
      <c r="C11">
        <v>0.0301</v>
      </c>
      <c r="D11">
        <v>0.6585</v>
      </c>
      <c r="E11">
        <v>2.736</v>
      </c>
    </row>
    <row r="12">
      <c r="A12" s="4">
        <v>1024.0</v>
      </c>
      <c r="B12">
        <f>IFERROR(__xludf.DUMMYFUNCTION("FILTER('Intel Xeon X5675'!$AU$8:$AY$36, 'Intel Xeon X5675'!$A$8:$A$36=""FDTD-2d"")"),"0")</f>
        <v>0</v>
      </c>
      <c r="C12">
        <v>0.0352</v>
      </c>
      <c r="D12">
        <v>0.6429</v>
      </c>
      <c r="E12">
        <v>2.8237</v>
      </c>
    </row>
    <row r="13">
      <c r="A13" s="4">
        <v>2048.0</v>
      </c>
      <c r="B13">
        <f>IFERROR(__xludf.DUMMYFUNCTION("FILTER('Intel Xeon X5675'!$AZ$8:$BD$36, 'Intel Xeon X5675'!$A$8:$A$36=""FDTD-2d"")"),"0")</f>
        <v>0</v>
      </c>
      <c r="C13">
        <v>0.0322</v>
      </c>
      <c r="D13">
        <v>0.645</v>
      </c>
      <c r="E13">
        <v>2.6905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X5675'!$A$8:$A$36=""FDTD-apml"")"),"0.0832")</f>
        <v>0.0832</v>
      </c>
      <c r="C2" s="4">
        <v>0.8093</v>
      </c>
      <c r="D2" s="4">
        <v>39.6948</v>
      </c>
      <c r="E2" s="4">
        <v>298.8421</v>
      </c>
      <c r="F2" s="4"/>
    </row>
    <row r="3">
      <c r="A3" s="4">
        <v>0.0</v>
      </c>
      <c r="B3">
        <f>IFERROR(__xludf.DUMMYFUNCTION("FILTER('Intel Xeon X5675'!$B$8:$F$36, 'Intel Xeon X5675'!$A$8:$A$36=""FDTD-apml"")"),"0.1034")</f>
        <v>0.1034</v>
      </c>
      <c r="C3">
        <v>0.7733</v>
      </c>
      <c r="D3">
        <v>38.8591</v>
      </c>
      <c r="E3">
        <v>298.5559</v>
      </c>
    </row>
    <row r="4">
      <c r="A4" s="4">
        <v>4.0</v>
      </c>
      <c r="B4">
        <f>IFERROR(__xludf.DUMMYFUNCTION("FILTER('Intel Xeon X5675'!$G$8:$K$36, 'Intel Xeon X5675'!$A$8:$A$36=""FDTD-apml"")"),"0.1005")</f>
        <v>0.1005</v>
      </c>
      <c r="C4">
        <v>0.767</v>
      </c>
      <c r="D4">
        <v>38.7201</v>
      </c>
      <c r="E4">
        <v>295.9691</v>
      </c>
    </row>
    <row r="5">
      <c r="A5" s="4">
        <v>8.0</v>
      </c>
      <c r="B5">
        <f>IFERROR(__xludf.DUMMYFUNCTION("FILTER('Intel Xeon X5675'!$L$8:$P$36, 'Intel Xeon X5675'!$A$8:$A$36=""FDTD-apml"")"),"0.084")</f>
        <v>0.084</v>
      </c>
      <c r="C5">
        <v>0.7551</v>
      </c>
      <c r="D5">
        <v>38.9498</v>
      </c>
      <c r="E5">
        <v>305.4469</v>
      </c>
    </row>
    <row r="6">
      <c r="A6" s="4">
        <v>16.0</v>
      </c>
      <c r="B6">
        <f>IFERROR(__xludf.DUMMYFUNCTION("FILTER('Intel Xeon X5675'!$Q$8:$U$36, 'Intel Xeon X5675'!$A$8:$A$36=""FDTD-apml"")"),"0.0804")</f>
        <v>0.0804</v>
      </c>
      <c r="C6">
        <v>0.7388</v>
      </c>
      <c r="D6">
        <v>39.4583</v>
      </c>
      <c r="E6">
        <v>311.3933</v>
      </c>
    </row>
    <row r="7">
      <c r="A7" s="4">
        <v>32.0</v>
      </c>
      <c r="B7">
        <f>IFERROR(__xludf.DUMMYFUNCTION("FILTER('Intel Xeon X5675'!$V$8:$Z$36, 'Intel Xeon X5675'!$A$8:$A$36=""FDTD-apml"")"),"0.0998")</f>
        <v>0.0998</v>
      </c>
      <c r="C7">
        <v>0.7837</v>
      </c>
      <c r="D7">
        <v>38.5472</v>
      </c>
      <c r="E7">
        <v>306.6842</v>
      </c>
    </row>
    <row r="8">
      <c r="A8" s="4">
        <v>64.0</v>
      </c>
      <c r="B8">
        <f>IFERROR(__xludf.DUMMYFUNCTION("FILTER('Intel Xeon X5675'!$AA$8:$AE$36, 'Intel Xeon X5675'!$A$8:$A$36=""FDTD-apml"")"),"0.0955")</f>
        <v>0.0955</v>
      </c>
      <c r="C8">
        <v>0.7751</v>
      </c>
      <c r="D8">
        <v>38.7422</v>
      </c>
      <c r="E8">
        <v>290.9032</v>
      </c>
    </row>
    <row r="9">
      <c r="A9" s="4">
        <v>128.0</v>
      </c>
      <c r="B9">
        <f>IFERROR(__xludf.DUMMYFUNCTION("FILTER('Intel Xeon X5675'!$AF$8:$AJ$36, 'Intel Xeon X5675'!$A$8:$A$36=""FDTD-apml"")"),"0.0838")</f>
        <v>0.0838</v>
      </c>
      <c r="C9">
        <v>0.7521</v>
      </c>
      <c r="D9">
        <v>38.4934</v>
      </c>
      <c r="E9">
        <v>290.891</v>
      </c>
    </row>
    <row r="10">
      <c r="A10" s="4">
        <v>256.0</v>
      </c>
      <c r="B10">
        <f>IFERROR(__xludf.DUMMYFUNCTION("FILTER('Intel Xeon X5675'!$AK$8:$AO$36, 'Intel Xeon X5675'!$A$8:$A$36=""FDTD-apml"")"),"0.0884")</f>
        <v>0.0884</v>
      </c>
      <c r="C10">
        <v>0.8189</v>
      </c>
      <c r="D10">
        <v>38.6291</v>
      </c>
      <c r="E10">
        <v>307.0067</v>
      </c>
    </row>
    <row r="11">
      <c r="A11" s="4">
        <v>512.0</v>
      </c>
      <c r="B11">
        <f>IFERROR(__xludf.DUMMYFUNCTION("FILTER('Intel Xeon X5675'!$AP$8:$AT$36, 'Intel Xeon X5675'!$A$8:$A$36=""FDTD-apml"")"),"0.088")</f>
        <v>0.088</v>
      </c>
      <c r="C11">
        <v>0.8003</v>
      </c>
      <c r="D11">
        <v>39.2565</v>
      </c>
      <c r="E11">
        <v>290.2935</v>
      </c>
    </row>
    <row r="12">
      <c r="A12" s="4">
        <v>1024.0</v>
      </c>
      <c r="B12">
        <f>IFERROR(__xludf.DUMMYFUNCTION("FILTER('Intel Xeon X5675'!$AU$8:$AY$36, 'Intel Xeon X5675'!$A$8:$A$36=""FDTD-apml"")"),"0.0957")</f>
        <v>0.0957</v>
      </c>
      <c r="C12">
        <v>0.7963</v>
      </c>
      <c r="D12">
        <v>38.4638</v>
      </c>
      <c r="E12">
        <v>292.6956</v>
      </c>
    </row>
    <row r="13">
      <c r="A13" s="4">
        <v>2048.0</v>
      </c>
      <c r="B13">
        <f>IFERROR(__xludf.DUMMYFUNCTION("FILTER('Intel Xeon X5675'!$AZ$8:$BD$36, 'Intel Xeon X5675'!$A$8:$A$36=""FDTD-apml"")"),"0.0912")</f>
        <v>0.0912</v>
      </c>
      <c r="C13">
        <v>0.8201</v>
      </c>
      <c r="D13">
        <v>38.7529</v>
      </c>
      <c r="E13">
        <v>289.4343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3" t="s">
        <v>2</v>
      </c>
      <c r="B1" s="5" t="s">
        <v>8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</row>
    <row r="2"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</row>
    <row r="3"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</row>
    <row r="4"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</row>
    <row r="5">
      <c r="A5" s="8" t="s">
        <v>22</v>
      </c>
      <c r="B5" s="10" t="s">
        <v>35</v>
      </c>
      <c r="F5" s="11"/>
      <c r="G5" s="10" t="s">
        <v>70</v>
      </c>
      <c r="K5" s="11"/>
      <c r="L5" s="10" t="s">
        <v>71</v>
      </c>
      <c r="P5" s="11"/>
      <c r="Q5" s="10" t="s">
        <v>74</v>
      </c>
      <c r="U5" s="11"/>
      <c r="V5" s="10" t="s">
        <v>75</v>
      </c>
      <c r="Z5" s="11"/>
      <c r="AA5" s="10" t="s">
        <v>80</v>
      </c>
      <c r="AE5" s="11"/>
      <c r="AF5" s="10" t="s">
        <v>83</v>
      </c>
      <c r="AJ5" s="11"/>
      <c r="AK5" s="10" t="s">
        <v>88</v>
      </c>
      <c r="AO5" s="11"/>
      <c r="AP5" s="10" t="s">
        <v>92</v>
      </c>
      <c r="AT5" s="11"/>
      <c r="AU5" s="10" t="s">
        <v>95</v>
      </c>
      <c r="AY5" s="11"/>
      <c r="AZ5" s="10" t="s">
        <v>98</v>
      </c>
      <c r="BD5" s="11"/>
      <c r="BE5" s="10" t="s">
        <v>102</v>
      </c>
      <c r="BI5" s="11"/>
      <c r="BJ5" s="14" t="s">
        <v>108</v>
      </c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</row>
    <row r="6">
      <c r="A6" s="15"/>
      <c r="B6" s="16" t="s">
        <v>140</v>
      </c>
      <c r="C6" s="17"/>
      <c r="D6" s="17"/>
      <c r="E6" s="17"/>
      <c r="F6" s="18"/>
      <c r="G6" s="16" t="s">
        <v>140</v>
      </c>
      <c r="H6" s="17"/>
      <c r="I6" s="17"/>
      <c r="J6" s="17"/>
      <c r="K6" s="18"/>
      <c r="L6" s="16" t="s">
        <v>140</v>
      </c>
      <c r="M6" s="17"/>
      <c r="N6" s="17"/>
      <c r="O6" s="17"/>
      <c r="P6" s="18"/>
      <c r="Q6" s="16" t="s">
        <v>140</v>
      </c>
      <c r="R6" s="17"/>
      <c r="S6" s="17"/>
      <c r="T6" s="17"/>
      <c r="U6" s="18"/>
      <c r="V6" s="16" t="s">
        <v>140</v>
      </c>
      <c r="W6" s="17"/>
      <c r="X6" s="17"/>
      <c r="Y6" s="17"/>
      <c r="Z6" s="18"/>
      <c r="AA6" s="16" t="s">
        <v>140</v>
      </c>
      <c r="AB6" s="17"/>
      <c r="AC6" s="17"/>
      <c r="AD6" s="17"/>
      <c r="AE6" s="18"/>
      <c r="AF6" s="16" t="s">
        <v>140</v>
      </c>
      <c r="AG6" s="17"/>
      <c r="AH6" s="17"/>
      <c r="AI6" s="17"/>
      <c r="AJ6" s="18"/>
      <c r="AK6" s="16" t="s">
        <v>140</v>
      </c>
      <c r="AL6" s="17"/>
      <c r="AM6" s="17"/>
      <c r="AN6" s="17"/>
      <c r="AO6" s="18"/>
      <c r="AP6" s="16" t="s">
        <v>140</v>
      </c>
      <c r="AQ6" s="17"/>
      <c r="AR6" s="17"/>
      <c r="AS6" s="17"/>
      <c r="AT6" s="18"/>
      <c r="AU6" s="16" t="s">
        <v>140</v>
      </c>
      <c r="AV6" s="17"/>
      <c r="AW6" s="17"/>
      <c r="AX6" s="17"/>
      <c r="AY6" s="18"/>
      <c r="AZ6" s="16" t="s">
        <v>140</v>
      </c>
      <c r="BA6" s="17"/>
      <c r="BB6" s="17"/>
      <c r="BC6" s="17"/>
      <c r="BD6" s="18"/>
      <c r="BE6" s="16" t="s">
        <v>140</v>
      </c>
      <c r="BF6" s="17"/>
      <c r="BG6" s="17"/>
      <c r="BH6" s="17"/>
      <c r="BI6" s="18"/>
      <c r="BK6" s="7"/>
      <c r="BL6" s="19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</row>
    <row r="7">
      <c r="A7" s="20" t="s">
        <v>141</v>
      </c>
      <c r="B7" s="21" t="s">
        <v>1</v>
      </c>
      <c r="C7" s="21" t="s">
        <v>3</v>
      </c>
      <c r="D7" s="21" t="s">
        <v>4</v>
      </c>
      <c r="E7" s="21" t="s">
        <v>5</v>
      </c>
      <c r="F7" s="22" t="s">
        <v>6</v>
      </c>
      <c r="G7" s="21" t="s">
        <v>1</v>
      </c>
      <c r="H7" s="21" t="s">
        <v>3</v>
      </c>
      <c r="I7" s="21" t="s">
        <v>4</v>
      </c>
      <c r="J7" s="21" t="s">
        <v>5</v>
      </c>
      <c r="K7" s="22" t="s">
        <v>6</v>
      </c>
      <c r="L7" s="21" t="s">
        <v>1</v>
      </c>
      <c r="M7" s="21" t="s">
        <v>3</v>
      </c>
      <c r="N7" s="21" t="s">
        <v>4</v>
      </c>
      <c r="O7" s="21" t="s">
        <v>5</v>
      </c>
      <c r="P7" s="22" t="s">
        <v>6</v>
      </c>
      <c r="Q7" s="21" t="s">
        <v>1</v>
      </c>
      <c r="R7" s="21" t="s">
        <v>3</v>
      </c>
      <c r="S7" s="21" t="s">
        <v>4</v>
      </c>
      <c r="T7" s="21" t="s">
        <v>5</v>
      </c>
      <c r="U7" s="22" t="s">
        <v>6</v>
      </c>
      <c r="V7" s="21" t="s">
        <v>1</v>
      </c>
      <c r="W7" s="21" t="s">
        <v>3</v>
      </c>
      <c r="X7" s="21" t="s">
        <v>4</v>
      </c>
      <c r="Y7" s="21" t="s">
        <v>5</v>
      </c>
      <c r="Z7" s="22" t="s">
        <v>6</v>
      </c>
      <c r="AA7" s="21" t="s">
        <v>1</v>
      </c>
      <c r="AB7" s="21" t="s">
        <v>3</v>
      </c>
      <c r="AC7" s="21" t="s">
        <v>4</v>
      </c>
      <c r="AD7" s="21" t="s">
        <v>5</v>
      </c>
      <c r="AE7" s="22" t="s">
        <v>6</v>
      </c>
      <c r="AF7" s="21" t="s">
        <v>1</v>
      </c>
      <c r="AG7" s="21" t="s">
        <v>3</v>
      </c>
      <c r="AH7" s="21" t="s">
        <v>4</v>
      </c>
      <c r="AI7" s="21" t="s">
        <v>5</v>
      </c>
      <c r="AJ7" s="22" t="s">
        <v>6</v>
      </c>
      <c r="AK7" s="21" t="s">
        <v>1</v>
      </c>
      <c r="AL7" s="21" t="s">
        <v>3</v>
      </c>
      <c r="AM7" s="21" t="s">
        <v>4</v>
      </c>
      <c r="AN7" s="21" t="s">
        <v>5</v>
      </c>
      <c r="AO7" s="22" t="s">
        <v>6</v>
      </c>
      <c r="AP7" s="21" t="s">
        <v>1</v>
      </c>
      <c r="AQ7" s="21" t="s">
        <v>3</v>
      </c>
      <c r="AR7" s="21" t="s">
        <v>4</v>
      </c>
      <c r="AS7" s="21" t="s">
        <v>5</v>
      </c>
      <c r="AT7" s="22" t="s">
        <v>6</v>
      </c>
      <c r="AU7" s="21" t="s">
        <v>1</v>
      </c>
      <c r="AV7" s="21" t="s">
        <v>3</v>
      </c>
      <c r="AW7" s="21" t="s">
        <v>4</v>
      </c>
      <c r="AX7" s="21" t="s">
        <v>5</v>
      </c>
      <c r="AY7" s="22" t="s">
        <v>6</v>
      </c>
      <c r="AZ7" s="21" t="s">
        <v>1</v>
      </c>
      <c r="BA7" s="21" t="s">
        <v>3</v>
      </c>
      <c r="BB7" s="21" t="s">
        <v>4</v>
      </c>
      <c r="BC7" s="21" t="s">
        <v>5</v>
      </c>
      <c r="BD7" s="22" t="s">
        <v>6</v>
      </c>
      <c r="BE7" s="21" t="s">
        <v>1</v>
      </c>
      <c r="BF7" s="21" t="s">
        <v>3</v>
      </c>
      <c r="BG7" s="21" t="s">
        <v>4</v>
      </c>
      <c r="BH7" s="21" t="s">
        <v>5</v>
      </c>
      <c r="BI7" s="22" t="s">
        <v>6</v>
      </c>
      <c r="BJ7" s="1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</row>
    <row r="8">
      <c r="A8" s="23" t="s">
        <v>7</v>
      </c>
      <c r="B8" s="24">
        <v>0.0</v>
      </c>
      <c r="C8" s="25">
        <v>0.349</v>
      </c>
      <c r="D8" s="25">
        <v>2.591</v>
      </c>
      <c r="E8" s="26">
        <v>29.9983</v>
      </c>
      <c r="F8" s="27"/>
      <c r="G8" s="24">
        <v>0.0</v>
      </c>
      <c r="H8" s="26">
        <v>0.1016</v>
      </c>
      <c r="I8" s="26">
        <v>0.8454</v>
      </c>
      <c r="J8" s="26">
        <v>7.4908</v>
      </c>
      <c r="K8" s="27"/>
      <c r="L8" s="24">
        <v>0.0</v>
      </c>
      <c r="M8" s="26">
        <v>0.1047</v>
      </c>
      <c r="N8" s="25">
        <v>0.6772</v>
      </c>
      <c r="O8" s="26">
        <v>5.2763</v>
      </c>
      <c r="P8" s="27"/>
      <c r="Q8" s="24">
        <v>0.0</v>
      </c>
      <c r="R8" s="26">
        <v>0.1091</v>
      </c>
      <c r="S8" s="25">
        <v>0.8346</v>
      </c>
      <c r="T8" s="26">
        <v>3.4964</v>
      </c>
      <c r="U8" s="27"/>
      <c r="V8" s="24">
        <v>0.0</v>
      </c>
      <c r="W8" s="26">
        <v>0.1098</v>
      </c>
      <c r="X8" s="25">
        <v>0.7904</v>
      </c>
      <c r="Y8" s="26">
        <v>6.0053</v>
      </c>
      <c r="Z8" s="27"/>
      <c r="AA8" s="24">
        <v>0.0</v>
      </c>
      <c r="AB8" s="26">
        <v>0.1138</v>
      </c>
      <c r="AC8" s="25">
        <v>0.9176</v>
      </c>
      <c r="AD8" s="26">
        <v>6.7745</v>
      </c>
      <c r="AE8" s="27"/>
      <c r="AF8" s="24">
        <v>0.0</v>
      </c>
      <c r="AG8" s="26">
        <v>0.1263</v>
      </c>
      <c r="AH8" s="26">
        <v>0.9898</v>
      </c>
      <c r="AI8" s="26">
        <v>7.771</v>
      </c>
      <c r="AJ8" s="27"/>
      <c r="AK8" s="24">
        <v>0.0</v>
      </c>
      <c r="AL8" s="26">
        <v>0.167</v>
      </c>
      <c r="AM8" s="25">
        <v>1.1454</v>
      </c>
      <c r="AN8" s="26">
        <v>14.3945</v>
      </c>
      <c r="AO8" s="27"/>
      <c r="AP8" s="24">
        <v>0.0</v>
      </c>
      <c r="AQ8" s="26">
        <v>0.3479</v>
      </c>
      <c r="AR8" s="26">
        <v>2.6145</v>
      </c>
      <c r="AS8" s="26">
        <v>18.882</v>
      </c>
      <c r="AT8" s="27"/>
      <c r="AU8" s="24">
        <v>0.0</v>
      </c>
      <c r="AV8" s="26">
        <v>0.3348</v>
      </c>
      <c r="AW8" s="26">
        <v>2.5559</v>
      </c>
      <c r="AX8" s="26">
        <v>19.5998</v>
      </c>
      <c r="AY8" s="27"/>
      <c r="AZ8" s="24">
        <v>0.0</v>
      </c>
      <c r="BA8" s="26">
        <v>0.344</v>
      </c>
      <c r="BB8" s="26">
        <v>2.6297</v>
      </c>
      <c r="BC8" s="26">
        <v>29.2635</v>
      </c>
      <c r="BD8" s="27"/>
      <c r="BE8" s="24">
        <v>0.0</v>
      </c>
      <c r="BF8" s="26">
        <v>0.3503</v>
      </c>
      <c r="BG8" s="26">
        <v>2.7448</v>
      </c>
      <c r="BH8" s="26">
        <v>30.3441</v>
      </c>
      <c r="BI8" s="27"/>
      <c r="BJ8" s="19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</row>
    <row r="9">
      <c r="A9" s="23" t="s">
        <v>14</v>
      </c>
      <c r="B9" s="24">
        <v>0.0</v>
      </c>
      <c r="C9" s="25">
        <v>0.3368</v>
      </c>
      <c r="D9" s="25">
        <v>2.5767</v>
      </c>
      <c r="E9" s="26">
        <v>29.9871</v>
      </c>
      <c r="F9" s="27"/>
      <c r="G9" s="24">
        <v>0.0</v>
      </c>
      <c r="H9" s="26">
        <v>0.0952</v>
      </c>
      <c r="I9" s="26">
        <v>0.8016</v>
      </c>
      <c r="J9" s="26">
        <v>7.3846</v>
      </c>
      <c r="K9" s="27"/>
      <c r="L9" s="24">
        <v>0.0</v>
      </c>
      <c r="M9" s="26">
        <v>0.1041</v>
      </c>
      <c r="N9" s="25">
        <v>0.6585</v>
      </c>
      <c r="O9" s="26">
        <v>5.201</v>
      </c>
      <c r="P9" s="27"/>
      <c r="Q9" s="24">
        <v>0.0</v>
      </c>
      <c r="R9" s="26">
        <v>0.1079</v>
      </c>
      <c r="S9" s="25">
        <v>0.8176</v>
      </c>
      <c r="T9" s="26">
        <v>3.3317</v>
      </c>
      <c r="U9" s="27"/>
      <c r="V9" s="24">
        <v>0.0</v>
      </c>
      <c r="W9" s="26">
        <v>0.1045</v>
      </c>
      <c r="X9" s="25">
        <v>0.7885</v>
      </c>
      <c r="Y9" s="26">
        <v>6.0468</v>
      </c>
      <c r="Z9" s="27"/>
      <c r="AA9" s="24">
        <v>0.0</v>
      </c>
      <c r="AB9" s="26">
        <v>0.1128</v>
      </c>
      <c r="AC9" s="25">
        <v>0.8899</v>
      </c>
      <c r="AD9" s="26">
        <v>6.7474</v>
      </c>
      <c r="AE9" s="27"/>
      <c r="AF9" s="24">
        <v>0.0</v>
      </c>
      <c r="AG9" s="26">
        <v>0.1238</v>
      </c>
      <c r="AH9" s="26">
        <v>0.9821</v>
      </c>
      <c r="AI9" s="26">
        <v>7.7407</v>
      </c>
      <c r="AJ9" s="27"/>
      <c r="AK9" s="24">
        <v>0.0</v>
      </c>
      <c r="AL9" s="26">
        <v>0.1471</v>
      </c>
      <c r="AM9" s="25">
        <v>1.1754</v>
      </c>
      <c r="AN9" s="26">
        <v>14.0711</v>
      </c>
      <c r="AO9" s="27"/>
      <c r="AP9" s="24">
        <v>0.0</v>
      </c>
      <c r="AQ9" s="26">
        <v>0.3312</v>
      </c>
      <c r="AR9" s="26">
        <v>2.5782</v>
      </c>
      <c r="AS9" s="26">
        <v>18.6899</v>
      </c>
      <c r="AT9" s="27"/>
      <c r="AU9" s="24">
        <v>0.0</v>
      </c>
      <c r="AV9" s="26">
        <v>0.3398</v>
      </c>
      <c r="AW9" s="26">
        <v>2.5433</v>
      </c>
      <c r="AX9" s="26">
        <v>18.8877</v>
      </c>
      <c r="AY9" s="27"/>
      <c r="AZ9" s="24">
        <v>0.0</v>
      </c>
      <c r="BA9" s="26">
        <v>0.3335</v>
      </c>
      <c r="BB9" s="26">
        <v>2.5423</v>
      </c>
      <c r="BC9" s="26">
        <v>29.5948</v>
      </c>
      <c r="BD9" s="27"/>
      <c r="BE9" s="24">
        <v>0.0</v>
      </c>
      <c r="BF9" s="26">
        <v>0.3643</v>
      </c>
      <c r="BG9" s="26">
        <v>2.7517</v>
      </c>
      <c r="BH9" s="26">
        <v>29.7346</v>
      </c>
      <c r="BI9" s="27"/>
      <c r="BJ9" s="19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</row>
    <row r="10">
      <c r="A10" s="23" t="s">
        <v>15</v>
      </c>
      <c r="B10" s="24">
        <v>0.0</v>
      </c>
      <c r="C10" s="25">
        <v>0.0161</v>
      </c>
      <c r="D10" s="25">
        <v>8.0587</v>
      </c>
      <c r="E10" s="26">
        <v>84.5631</v>
      </c>
      <c r="F10" s="27"/>
      <c r="G10" s="24">
        <v>0.0</v>
      </c>
      <c r="H10" s="26">
        <v>0.0034</v>
      </c>
      <c r="I10" s="26">
        <v>2.2723</v>
      </c>
      <c r="J10" s="26">
        <v>31.315</v>
      </c>
      <c r="K10" s="27"/>
      <c r="L10" s="24">
        <v>0.0</v>
      </c>
      <c r="M10" s="26">
        <v>0.0071</v>
      </c>
      <c r="N10" s="25">
        <v>2.6853</v>
      </c>
      <c r="O10" s="26">
        <v>22.6901</v>
      </c>
      <c r="P10" s="27"/>
      <c r="Q10" s="24">
        <v>0.0</v>
      </c>
      <c r="R10" s="26">
        <v>0.0038</v>
      </c>
      <c r="S10" s="25">
        <v>2.0313</v>
      </c>
      <c r="T10" s="26">
        <v>11.1657</v>
      </c>
      <c r="U10" s="27"/>
      <c r="V10" s="24">
        <v>0.0</v>
      </c>
      <c r="W10" s="26">
        <v>0.0071</v>
      </c>
      <c r="X10" s="25">
        <v>6.4597</v>
      </c>
      <c r="Y10" s="26">
        <v>24.7272</v>
      </c>
      <c r="Z10" s="27"/>
      <c r="AA10" s="24">
        <v>0.0</v>
      </c>
      <c r="AB10" s="26">
        <v>0.0146</v>
      </c>
      <c r="AC10" s="25">
        <v>8.4569</v>
      </c>
      <c r="AD10" s="26">
        <v>25.988</v>
      </c>
      <c r="AE10" s="27"/>
      <c r="AF10" s="24">
        <v>0.0</v>
      </c>
      <c r="AG10" s="26">
        <v>0.0156</v>
      </c>
      <c r="AH10" s="26">
        <v>8.1348</v>
      </c>
      <c r="AI10" s="26">
        <v>28.642</v>
      </c>
      <c r="AJ10" s="27"/>
      <c r="AK10" s="24">
        <v>0.0</v>
      </c>
      <c r="AL10" s="26">
        <v>0.0147</v>
      </c>
      <c r="AM10" s="25">
        <v>8.0325</v>
      </c>
      <c r="AN10" s="26">
        <v>37.0377</v>
      </c>
      <c r="AO10" s="27"/>
      <c r="AP10" s="24">
        <v>0.0</v>
      </c>
      <c r="AQ10" s="26">
        <v>0.0139</v>
      </c>
      <c r="AR10" s="26">
        <v>8.0746</v>
      </c>
      <c r="AS10" s="26">
        <v>47.113</v>
      </c>
      <c r="AT10" s="27"/>
      <c r="AU10" s="24">
        <v>0.0</v>
      </c>
      <c r="AV10" s="26">
        <v>0.0158</v>
      </c>
      <c r="AW10" s="26">
        <v>8.0406</v>
      </c>
      <c r="AX10" s="26">
        <v>47.3925</v>
      </c>
      <c r="AY10" s="27"/>
      <c r="AZ10" s="24">
        <v>0.0</v>
      </c>
      <c r="BA10" s="26">
        <v>0.0155</v>
      </c>
      <c r="BB10" s="26">
        <v>8.0358</v>
      </c>
      <c r="BC10" s="26">
        <v>84.3574</v>
      </c>
      <c r="BD10" s="27"/>
      <c r="BE10" s="24">
        <v>0.0</v>
      </c>
      <c r="BF10" s="26">
        <v>0.014</v>
      </c>
      <c r="BG10" s="26">
        <v>11.5208</v>
      </c>
      <c r="BH10" s="26">
        <v>93.2535</v>
      </c>
      <c r="BI10" s="27"/>
      <c r="BJ10" s="19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</row>
    <row r="11">
      <c r="A11" s="23" t="s">
        <v>21</v>
      </c>
      <c r="B11" s="24">
        <v>0.0</v>
      </c>
      <c r="C11" s="25">
        <v>0.0226</v>
      </c>
      <c r="D11" s="25">
        <v>11.9385</v>
      </c>
      <c r="E11" s="26">
        <v>124.6303</v>
      </c>
      <c r="F11" s="27"/>
      <c r="G11" s="24">
        <v>0.0</v>
      </c>
      <c r="H11" s="26">
        <v>0.0035</v>
      </c>
      <c r="I11" s="26">
        <v>2.7615</v>
      </c>
      <c r="J11" s="26">
        <v>43.7263</v>
      </c>
      <c r="K11" s="27"/>
      <c r="L11" s="24">
        <v>0.0</v>
      </c>
      <c r="M11" s="26">
        <v>0.011</v>
      </c>
      <c r="N11" s="25">
        <v>3.8707</v>
      </c>
      <c r="O11" s="26">
        <v>32.9953</v>
      </c>
      <c r="P11" s="27"/>
      <c r="Q11" s="24">
        <v>0.0</v>
      </c>
      <c r="R11" s="26">
        <v>0.0035</v>
      </c>
      <c r="S11" s="25">
        <v>2.8992</v>
      </c>
      <c r="T11" s="26">
        <v>16.1745</v>
      </c>
      <c r="U11" s="27"/>
      <c r="V11" s="24">
        <v>0.0</v>
      </c>
      <c r="W11" s="26">
        <v>0.0118</v>
      </c>
      <c r="X11" s="25">
        <v>9.5511</v>
      </c>
      <c r="Y11" s="26">
        <v>34.7688</v>
      </c>
      <c r="Z11" s="27"/>
      <c r="AA11" s="24">
        <v>0.0</v>
      </c>
      <c r="AB11" s="26">
        <v>0.0225</v>
      </c>
      <c r="AC11" s="25">
        <v>12.617</v>
      </c>
      <c r="AD11" s="26">
        <v>38.1062</v>
      </c>
      <c r="AE11" s="27"/>
      <c r="AF11" s="24">
        <v>0.0</v>
      </c>
      <c r="AG11" s="26">
        <v>0.0242</v>
      </c>
      <c r="AH11" s="26">
        <v>12.1054</v>
      </c>
      <c r="AI11" s="26">
        <v>41.3711</v>
      </c>
      <c r="AJ11" s="27"/>
      <c r="AK11" s="24">
        <v>0.0</v>
      </c>
      <c r="AL11" s="26">
        <v>0.0215</v>
      </c>
      <c r="AM11" s="25">
        <v>11.9605</v>
      </c>
      <c r="AN11" s="26">
        <v>54.7954</v>
      </c>
      <c r="AO11" s="27"/>
      <c r="AP11" s="24">
        <v>0.0</v>
      </c>
      <c r="AQ11" s="26">
        <v>0.021</v>
      </c>
      <c r="AR11" s="26">
        <v>11.9633</v>
      </c>
      <c r="AS11" s="26">
        <v>70.448</v>
      </c>
      <c r="AT11" s="27"/>
      <c r="AU11" s="24">
        <v>0.0</v>
      </c>
      <c r="AV11" s="26">
        <v>0.0199</v>
      </c>
      <c r="AW11" s="26">
        <v>11.9215</v>
      </c>
      <c r="AX11" s="26">
        <v>70.8287</v>
      </c>
      <c r="AY11" s="27"/>
      <c r="AZ11" s="24">
        <v>0.0</v>
      </c>
      <c r="BA11" s="26">
        <v>0.0209</v>
      </c>
      <c r="BB11" s="26">
        <v>11.9312</v>
      </c>
      <c r="BC11" s="26">
        <v>124.161</v>
      </c>
      <c r="BD11" s="27"/>
      <c r="BE11" s="24">
        <v>0.0</v>
      </c>
      <c r="BF11" s="26">
        <v>0.0229</v>
      </c>
      <c r="BG11" s="26">
        <v>17.2994</v>
      </c>
      <c r="BH11" s="26">
        <v>135.1841</v>
      </c>
      <c r="BI11" s="27"/>
      <c r="BJ11" s="19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</row>
    <row r="12">
      <c r="A12" s="23" t="s">
        <v>28</v>
      </c>
      <c r="B12" s="24">
        <v>0.0</v>
      </c>
      <c r="C12" s="25">
        <v>0.0045</v>
      </c>
      <c r="D12" s="25">
        <v>0.2472</v>
      </c>
      <c r="E12" s="26">
        <v>1.0099</v>
      </c>
      <c r="F12" s="27"/>
      <c r="G12" s="24">
        <v>0.0</v>
      </c>
      <c r="H12" s="24">
        <v>0.0</v>
      </c>
      <c r="I12" s="26">
        <v>0.1873</v>
      </c>
      <c r="J12" s="26">
        <v>0.8096</v>
      </c>
      <c r="K12" s="27"/>
      <c r="L12" s="24">
        <v>0.0</v>
      </c>
      <c r="M12" s="26">
        <v>0.0024</v>
      </c>
      <c r="N12" s="25">
        <v>0.2115</v>
      </c>
      <c r="O12" s="26">
        <v>0.8692</v>
      </c>
      <c r="P12" s="27"/>
      <c r="Q12" s="24">
        <v>0.0</v>
      </c>
      <c r="R12" s="24">
        <v>0.0</v>
      </c>
      <c r="S12" s="25">
        <v>0.2066</v>
      </c>
      <c r="T12" s="26">
        <v>1.0875</v>
      </c>
      <c r="U12" s="27"/>
      <c r="V12" s="24">
        <v>0.0</v>
      </c>
      <c r="W12" s="26">
        <v>0.0041</v>
      </c>
      <c r="X12" s="25">
        <v>0.2666</v>
      </c>
      <c r="Y12" s="26">
        <v>1.0973</v>
      </c>
      <c r="Z12" s="27"/>
      <c r="AA12" s="24">
        <v>0.0</v>
      </c>
      <c r="AB12" s="26">
        <v>0.004</v>
      </c>
      <c r="AC12" s="25">
        <v>0.2556</v>
      </c>
      <c r="AD12" s="26">
        <v>1.0996</v>
      </c>
      <c r="AE12" s="27"/>
      <c r="AF12" s="24">
        <v>0.0</v>
      </c>
      <c r="AG12" s="26">
        <v>0.0042</v>
      </c>
      <c r="AH12" s="26">
        <v>0.2511</v>
      </c>
      <c r="AI12" s="26">
        <v>1.0576</v>
      </c>
      <c r="AJ12" s="27"/>
      <c r="AK12" s="24">
        <v>0.0</v>
      </c>
      <c r="AL12" s="26">
        <v>0.0028</v>
      </c>
      <c r="AM12" s="25">
        <v>0.2297</v>
      </c>
      <c r="AN12" s="26">
        <v>0.9404</v>
      </c>
      <c r="AO12" s="27"/>
      <c r="AP12" s="24">
        <v>0.0</v>
      </c>
      <c r="AQ12" s="26">
        <v>0.0039</v>
      </c>
      <c r="AR12" s="26">
        <v>0.2334</v>
      </c>
      <c r="AS12" s="26">
        <v>0.9419</v>
      </c>
      <c r="AT12" s="27"/>
      <c r="AU12" s="24">
        <v>0.0</v>
      </c>
      <c r="AV12" s="26">
        <v>0.0031</v>
      </c>
      <c r="AW12" s="26">
        <v>0.2369</v>
      </c>
      <c r="AX12" s="26">
        <v>0.9836</v>
      </c>
      <c r="AY12" s="27"/>
      <c r="AZ12" s="24">
        <v>0.0</v>
      </c>
      <c r="BA12" s="26">
        <v>0.0037</v>
      </c>
      <c r="BB12" s="26">
        <v>0.2456</v>
      </c>
      <c r="BC12" s="26">
        <v>1.0054</v>
      </c>
      <c r="BD12" s="27"/>
      <c r="BE12" s="24">
        <v>0.0</v>
      </c>
      <c r="BF12" s="24">
        <v>0.0</v>
      </c>
      <c r="BG12" s="26">
        <v>0.1697</v>
      </c>
      <c r="BH12" s="26">
        <v>0.6994</v>
      </c>
      <c r="BI12" s="27"/>
      <c r="BJ12" s="19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</row>
    <row r="13">
      <c r="A13" s="23" t="s">
        <v>34</v>
      </c>
      <c r="B13" s="24">
        <v>0.0</v>
      </c>
      <c r="C13" s="25">
        <v>0.0071</v>
      </c>
      <c r="D13" s="25">
        <v>0.153</v>
      </c>
      <c r="E13" s="26">
        <v>0.6326</v>
      </c>
      <c r="F13" s="27"/>
      <c r="G13" s="24">
        <v>0.0</v>
      </c>
      <c r="H13" s="24">
        <v>0.0</v>
      </c>
      <c r="I13" s="26">
        <v>0.1421</v>
      </c>
      <c r="J13" s="26">
        <v>0.606</v>
      </c>
      <c r="K13" s="27"/>
      <c r="L13" s="24">
        <v>0.0</v>
      </c>
      <c r="M13" s="26">
        <v>0.0031</v>
      </c>
      <c r="N13" s="25">
        <v>0.1594</v>
      </c>
      <c r="O13" s="26">
        <v>0.627</v>
      </c>
      <c r="P13" s="27"/>
      <c r="Q13" s="24">
        <v>0.0</v>
      </c>
      <c r="R13" s="26">
        <v>0.0037</v>
      </c>
      <c r="S13" s="25">
        <v>0.1803</v>
      </c>
      <c r="T13" s="26">
        <v>0.9573</v>
      </c>
      <c r="U13" s="27"/>
      <c r="V13" s="24">
        <v>0.0</v>
      </c>
      <c r="W13" s="26">
        <v>0.0051</v>
      </c>
      <c r="X13" s="25">
        <v>0.2696</v>
      </c>
      <c r="Y13" s="26">
        <v>1.123</v>
      </c>
      <c r="Z13" s="27"/>
      <c r="AA13" s="24">
        <v>0.0</v>
      </c>
      <c r="AB13" s="24">
        <v>0.0</v>
      </c>
      <c r="AC13" s="25">
        <v>0.2721</v>
      </c>
      <c r="AD13" s="26">
        <v>1.0833</v>
      </c>
      <c r="AE13" s="27"/>
      <c r="AF13" s="24">
        <v>0.0</v>
      </c>
      <c r="AG13" s="26">
        <v>0.0036</v>
      </c>
      <c r="AH13" s="26">
        <v>0.2216</v>
      </c>
      <c r="AI13" s="26">
        <v>0.9103</v>
      </c>
      <c r="AJ13" s="27"/>
      <c r="AK13" s="24">
        <v>0.0</v>
      </c>
      <c r="AL13" s="26">
        <v>0.0054</v>
      </c>
      <c r="AM13" s="25">
        <v>0.1558</v>
      </c>
      <c r="AN13" s="26">
        <v>0.628</v>
      </c>
      <c r="AO13" s="27"/>
      <c r="AP13" s="24">
        <v>0.0</v>
      </c>
      <c r="AQ13" s="24">
        <v>0.0</v>
      </c>
      <c r="AR13" s="26">
        <v>0.1592</v>
      </c>
      <c r="AS13" s="26">
        <v>0.639</v>
      </c>
      <c r="AT13" s="27"/>
      <c r="AU13" s="24">
        <v>0.0</v>
      </c>
      <c r="AV13" s="26">
        <v>0.005</v>
      </c>
      <c r="AW13" s="26">
        <v>0.1565</v>
      </c>
      <c r="AX13" s="26">
        <v>0.633</v>
      </c>
      <c r="AY13" s="27"/>
      <c r="AZ13" s="24">
        <v>0.0</v>
      </c>
      <c r="BA13" s="26">
        <v>0.0039</v>
      </c>
      <c r="BB13" s="26">
        <v>0.163</v>
      </c>
      <c r="BC13" s="26">
        <v>0.6474</v>
      </c>
      <c r="BD13" s="27"/>
      <c r="BE13" s="24">
        <v>0.0</v>
      </c>
      <c r="BF13" s="26">
        <v>0.0062</v>
      </c>
      <c r="BG13" s="26">
        <v>0.223</v>
      </c>
      <c r="BH13" s="26">
        <v>0.8954</v>
      </c>
      <c r="BI13" s="27"/>
      <c r="BJ13" s="19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</row>
    <row r="14">
      <c r="A14" s="23" t="s">
        <v>36</v>
      </c>
      <c r="B14" s="24">
        <v>0.0</v>
      </c>
      <c r="C14" s="28">
        <v>0.0</v>
      </c>
      <c r="D14" s="25">
        <v>0.3716</v>
      </c>
      <c r="E14" s="26">
        <v>2.7336</v>
      </c>
      <c r="F14" s="27"/>
      <c r="G14" s="24">
        <v>0.0</v>
      </c>
      <c r="H14" s="24">
        <v>0.0</v>
      </c>
      <c r="I14" s="26">
        <v>0.369</v>
      </c>
      <c r="J14" s="26">
        <v>2.656</v>
      </c>
      <c r="K14" s="27"/>
      <c r="L14" s="24">
        <v>0.0</v>
      </c>
      <c r="M14" s="24">
        <v>0.0</v>
      </c>
      <c r="N14" s="25">
        <v>0.3659</v>
      </c>
      <c r="O14" s="26">
        <v>2.6613</v>
      </c>
      <c r="P14" s="27"/>
      <c r="Q14" s="24">
        <v>0.0</v>
      </c>
      <c r="R14" s="24">
        <v>0.0</v>
      </c>
      <c r="S14" s="25">
        <v>0.3719</v>
      </c>
      <c r="T14" s="26">
        <v>2.6529</v>
      </c>
      <c r="U14" s="27"/>
      <c r="V14" s="24">
        <v>0.0</v>
      </c>
      <c r="W14" s="24">
        <v>0.0</v>
      </c>
      <c r="X14" s="25">
        <v>0.3673</v>
      </c>
      <c r="Y14" s="26">
        <v>2.6529</v>
      </c>
      <c r="Z14" s="27"/>
      <c r="AA14" s="24">
        <v>0.0</v>
      </c>
      <c r="AB14" s="24">
        <v>0.0</v>
      </c>
      <c r="AC14" s="25">
        <v>0.3729</v>
      </c>
      <c r="AD14" s="26">
        <v>2.6345</v>
      </c>
      <c r="AE14" s="27"/>
      <c r="AF14" s="24">
        <v>0.0</v>
      </c>
      <c r="AG14" s="24">
        <v>0.0</v>
      </c>
      <c r="AH14" s="26">
        <v>0.3687</v>
      </c>
      <c r="AI14" s="26">
        <v>2.6462</v>
      </c>
      <c r="AJ14" s="27"/>
      <c r="AK14" s="24">
        <v>0.0</v>
      </c>
      <c r="AL14" s="24">
        <v>0.0</v>
      </c>
      <c r="AM14" s="25">
        <v>0.368</v>
      </c>
      <c r="AN14" s="26">
        <v>2.6395</v>
      </c>
      <c r="AO14" s="27"/>
      <c r="AP14" s="24">
        <v>0.0</v>
      </c>
      <c r="AQ14" s="24">
        <v>0.0</v>
      </c>
      <c r="AR14" s="26">
        <v>0.3638</v>
      </c>
      <c r="AS14" s="26">
        <v>2.6395</v>
      </c>
      <c r="AT14" s="27"/>
      <c r="AU14" s="24">
        <v>0.0</v>
      </c>
      <c r="AV14" s="24">
        <v>0.0</v>
      </c>
      <c r="AW14" s="26">
        <v>0.3684</v>
      </c>
      <c r="AX14" s="26">
        <v>2.6573</v>
      </c>
      <c r="AY14" s="27"/>
      <c r="AZ14" s="24">
        <v>0.0</v>
      </c>
      <c r="BA14" s="24">
        <v>0.0</v>
      </c>
      <c r="BB14" s="26">
        <v>0.3697</v>
      </c>
      <c r="BC14" s="26">
        <v>2.6504</v>
      </c>
      <c r="BD14" s="27"/>
      <c r="BE14" s="24">
        <v>0.0</v>
      </c>
      <c r="BF14" s="24">
        <v>0.0</v>
      </c>
      <c r="BG14" s="26">
        <v>0.3702</v>
      </c>
      <c r="BH14" s="26">
        <v>2.6432</v>
      </c>
      <c r="BI14" s="27"/>
      <c r="BJ14" s="19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</row>
    <row r="15">
      <c r="A15" s="23" t="s">
        <v>42</v>
      </c>
      <c r="B15" s="24">
        <v>0.0</v>
      </c>
      <c r="C15" s="28">
        <v>0.0</v>
      </c>
      <c r="D15" s="25">
        <v>0.8347</v>
      </c>
      <c r="E15" s="26">
        <v>16.3832</v>
      </c>
      <c r="F15" s="27"/>
      <c r="G15" s="24">
        <v>0.0</v>
      </c>
      <c r="H15" s="24">
        <v>0.0</v>
      </c>
      <c r="I15" s="26">
        <v>0.1908</v>
      </c>
      <c r="J15" s="26">
        <v>3.3067</v>
      </c>
      <c r="K15" s="27"/>
      <c r="L15" s="24">
        <v>0.0</v>
      </c>
      <c r="M15" s="26">
        <v>0.0025</v>
      </c>
      <c r="N15" s="25">
        <v>0.3601</v>
      </c>
      <c r="O15" s="26">
        <v>5.0943</v>
      </c>
      <c r="P15" s="27"/>
      <c r="Q15" s="24">
        <v>0.0</v>
      </c>
      <c r="R15" s="24">
        <v>0.0</v>
      </c>
      <c r="S15" s="25">
        <v>0.2614</v>
      </c>
      <c r="T15" s="26">
        <v>3.5893</v>
      </c>
      <c r="U15" s="27"/>
      <c r="V15" s="24">
        <v>0.0</v>
      </c>
      <c r="W15" s="24">
        <v>0.0</v>
      </c>
      <c r="X15" s="25">
        <v>0.4669</v>
      </c>
      <c r="Y15" s="26">
        <v>11.1901</v>
      </c>
      <c r="Z15" s="27"/>
      <c r="AA15" s="24">
        <v>0.0</v>
      </c>
      <c r="AB15" s="26">
        <v>0.0034</v>
      </c>
      <c r="AC15" s="25">
        <v>0.8334</v>
      </c>
      <c r="AD15" s="26">
        <v>12.3249</v>
      </c>
      <c r="AE15" s="27"/>
      <c r="AF15" s="24">
        <v>0.0</v>
      </c>
      <c r="AG15" s="26">
        <v>0.0029</v>
      </c>
      <c r="AH15" s="26">
        <v>0.8176</v>
      </c>
      <c r="AI15" s="26">
        <v>13.9833</v>
      </c>
      <c r="AJ15" s="27"/>
      <c r="AK15" s="24">
        <v>0.0</v>
      </c>
      <c r="AL15" s="26">
        <v>0.0034</v>
      </c>
      <c r="AM15" s="25">
        <v>0.8137</v>
      </c>
      <c r="AN15" s="26">
        <v>16.6233</v>
      </c>
      <c r="AO15" s="27"/>
      <c r="AP15" s="24">
        <v>0.0</v>
      </c>
      <c r="AQ15" s="26">
        <v>0.0028</v>
      </c>
      <c r="AR15" s="26">
        <v>0.8205</v>
      </c>
      <c r="AS15" s="26">
        <v>16.7185</v>
      </c>
      <c r="AT15" s="27"/>
      <c r="AU15" s="24">
        <v>0.0</v>
      </c>
      <c r="AV15" s="26">
        <v>0.0043</v>
      </c>
      <c r="AW15" s="26">
        <v>0.8233</v>
      </c>
      <c r="AX15" s="26">
        <v>16.5496</v>
      </c>
      <c r="AY15" s="27"/>
      <c r="AZ15" s="24">
        <v>0.0</v>
      </c>
      <c r="BA15" s="26">
        <v>0.0031</v>
      </c>
      <c r="BB15" s="26">
        <v>0.8198</v>
      </c>
      <c r="BC15" s="26">
        <v>16.6158</v>
      </c>
      <c r="BD15" s="27"/>
      <c r="BE15" s="24">
        <v>0.0</v>
      </c>
      <c r="BF15" s="26">
        <v>0.0042</v>
      </c>
      <c r="BG15" s="26">
        <v>0.8282</v>
      </c>
      <c r="BH15" s="26">
        <v>20.2699</v>
      </c>
      <c r="BI15" s="27"/>
      <c r="BJ15" s="19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</row>
    <row r="16">
      <c r="A16" s="23" t="s">
        <v>48</v>
      </c>
      <c r="B16" s="24">
        <v>0.0</v>
      </c>
      <c r="C16" s="25">
        <v>0.0081</v>
      </c>
      <c r="D16" s="25">
        <v>4.0447</v>
      </c>
      <c r="E16" s="26">
        <v>43.1123</v>
      </c>
      <c r="F16" s="27"/>
      <c r="G16" s="24">
        <v>0.0</v>
      </c>
      <c r="H16" s="24">
        <v>0.0</v>
      </c>
      <c r="I16" s="26">
        <v>1.3362</v>
      </c>
      <c r="J16" s="26">
        <v>16.9892</v>
      </c>
      <c r="K16" s="27"/>
      <c r="L16" s="24">
        <v>0.0</v>
      </c>
      <c r="M16" s="24">
        <v>0.0</v>
      </c>
      <c r="N16" s="25">
        <v>1.4167</v>
      </c>
      <c r="O16" s="26">
        <v>11.7757</v>
      </c>
      <c r="P16" s="27"/>
      <c r="Q16" s="24">
        <v>0.0</v>
      </c>
      <c r="R16" s="26">
        <v>0.0043</v>
      </c>
      <c r="S16" s="25">
        <v>1.0324</v>
      </c>
      <c r="T16" s="26">
        <v>5.873</v>
      </c>
      <c r="U16" s="27"/>
      <c r="V16" s="24">
        <v>0.0</v>
      </c>
      <c r="W16" s="26">
        <v>0.0063</v>
      </c>
      <c r="X16" s="25">
        <v>3.3299</v>
      </c>
      <c r="Y16" s="26">
        <v>12.8404</v>
      </c>
      <c r="Z16" s="27"/>
      <c r="AA16" s="24">
        <v>0.0</v>
      </c>
      <c r="AB16" s="26">
        <v>0.0122</v>
      </c>
      <c r="AC16" s="25">
        <v>4.2</v>
      </c>
      <c r="AD16" s="26">
        <v>13.4675</v>
      </c>
      <c r="AE16" s="27"/>
      <c r="AF16" s="24">
        <v>0.0</v>
      </c>
      <c r="AG16" s="26">
        <v>0.0075</v>
      </c>
      <c r="AH16" s="26">
        <v>4.1578</v>
      </c>
      <c r="AI16" s="26">
        <v>14.4125</v>
      </c>
      <c r="AJ16" s="27"/>
      <c r="AK16" s="24">
        <v>0.0</v>
      </c>
      <c r="AL16" s="26">
        <v>0.0031</v>
      </c>
      <c r="AM16" s="25">
        <v>4.1118</v>
      </c>
      <c r="AN16" s="26">
        <v>18.9762</v>
      </c>
      <c r="AO16" s="27"/>
      <c r="AP16" s="24">
        <v>0.0</v>
      </c>
      <c r="AQ16" s="26">
        <v>0.0087</v>
      </c>
      <c r="AR16" s="26">
        <v>4.1207</v>
      </c>
      <c r="AS16" s="26">
        <v>23.7741</v>
      </c>
      <c r="AT16" s="27"/>
      <c r="AU16" s="24">
        <v>0.0</v>
      </c>
      <c r="AV16" s="26">
        <v>0.0067</v>
      </c>
      <c r="AW16" s="26">
        <v>4.1516</v>
      </c>
      <c r="AX16" s="26">
        <v>23.939</v>
      </c>
      <c r="AY16" s="27"/>
      <c r="AZ16" s="24">
        <v>0.0</v>
      </c>
      <c r="BA16" s="26">
        <v>0.0075</v>
      </c>
      <c r="BB16" s="26">
        <v>4.1111</v>
      </c>
      <c r="BC16" s="26">
        <v>42.9908</v>
      </c>
      <c r="BD16" s="27"/>
      <c r="BE16" s="24">
        <v>0.0</v>
      </c>
      <c r="BF16" s="26">
        <v>0.0083</v>
      </c>
      <c r="BG16" s="26">
        <v>5.866</v>
      </c>
      <c r="BH16" s="26">
        <v>47.6472</v>
      </c>
      <c r="BI16" s="27"/>
      <c r="BJ16" s="19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</row>
    <row r="17">
      <c r="A17" s="23" t="s">
        <v>54</v>
      </c>
      <c r="B17" s="24">
        <v>0.0</v>
      </c>
      <c r="C17" s="25">
        <v>0.0032</v>
      </c>
      <c r="D17" s="25">
        <v>0.2993</v>
      </c>
      <c r="E17" s="26">
        <v>1.3472</v>
      </c>
      <c r="F17" s="27"/>
      <c r="G17" s="24">
        <v>0.0</v>
      </c>
      <c r="H17" s="26">
        <v>0.0062</v>
      </c>
      <c r="I17" s="26">
        <v>0.2631</v>
      </c>
      <c r="J17" s="26">
        <v>1.1595</v>
      </c>
      <c r="K17" s="27"/>
      <c r="L17" s="24">
        <v>0.0</v>
      </c>
      <c r="M17" s="26">
        <v>0.0045</v>
      </c>
      <c r="N17" s="25">
        <v>0.2716</v>
      </c>
      <c r="O17" s="26">
        <v>1.2006</v>
      </c>
      <c r="P17" s="27"/>
      <c r="Q17" s="24">
        <v>0.0</v>
      </c>
      <c r="R17" s="26">
        <v>0.0041</v>
      </c>
      <c r="S17" s="25">
        <v>0.3138</v>
      </c>
      <c r="T17" s="26">
        <v>1.5882</v>
      </c>
      <c r="U17" s="27"/>
      <c r="V17" s="24">
        <v>0.0</v>
      </c>
      <c r="W17" s="26">
        <v>0.0046</v>
      </c>
      <c r="X17" s="25">
        <v>0.3698</v>
      </c>
      <c r="Y17" s="26">
        <v>1.5525</v>
      </c>
      <c r="Z17" s="27"/>
      <c r="AA17" s="24">
        <v>0.0</v>
      </c>
      <c r="AB17" s="26">
        <v>0.004</v>
      </c>
      <c r="AC17" s="25">
        <v>0.3624</v>
      </c>
      <c r="AD17" s="26">
        <v>1.4998</v>
      </c>
      <c r="AE17" s="27"/>
      <c r="AF17" s="24">
        <v>0.0</v>
      </c>
      <c r="AG17" s="26">
        <v>0.0083</v>
      </c>
      <c r="AH17" s="26">
        <v>0.3305</v>
      </c>
      <c r="AI17" s="26">
        <v>1.3914</v>
      </c>
      <c r="AJ17" s="27"/>
      <c r="AK17" s="24">
        <v>0.0</v>
      </c>
      <c r="AL17" s="26">
        <v>0.0064</v>
      </c>
      <c r="AM17" s="25">
        <v>0.3033</v>
      </c>
      <c r="AN17" s="26">
        <v>1.2001</v>
      </c>
      <c r="AO17" s="27"/>
      <c r="AP17" s="24">
        <v>0.0</v>
      </c>
      <c r="AQ17" s="26">
        <v>0.0033</v>
      </c>
      <c r="AR17" s="26">
        <v>0.2949</v>
      </c>
      <c r="AS17" s="26">
        <v>1.2117</v>
      </c>
      <c r="AT17" s="27"/>
      <c r="AU17" s="24">
        <v>0.0</v>
      </c>
      <c r="AV17" s="26">
        <v>0.0042</v>
      </c>
      <c r="AW17" s="26">
        <v>0.2929</v>
      </c>
      <c r="AX17" s="26">
        <v>1.267</v>
      </c>
      <c r="AY17" s="27"/>
      <c r="AZ17" s="24">
        <v>0.0</v>
      </c>
      <c r="BA17" s="26">
        <v>0.004</v>
      </c>
      <c r="BB17" s="26">
        <v>0.3072</v>
      </c>
      <c r="BC17" s="26">
        <v>1.2674</v>
      </c>
      <c r="BD17" s="27"/>
      <c r="BE17" s="24">
        <v>0.0</v>
      </c>
      <c r="BF17" s="26">
        <v>0.0079</v>
      </c>
      <c r="BG17" s="26">
        <v>0.3364</v>
      </c>
      <c r="BH17" s="26">
        <v>1.3216</v>
      </c>
      <c r="BI17" s="27"/>
      <c r="BJ17" s="19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>
      <c r="A18" s="23" t="s">
        <v>59</v>
      </c>
      <c r="B18" s="24">
        <v>0.0</v>
      </c>
      <c r="C18" s="25">
        <v>0.0041</v>
      </c>
      <c r="D18" s="25">
        <v>0.1602</v>
      </c>
      <c r="E18" s="26">
        <v>0.6643</v>
      </c>
      <c r="F18" s="27"/>
      <c r="G18" s="24">
        <v>0.0</v>
      </c>
      <c r="H18" s="24">
        <v>0.0</v>
      </c>
      <c r="I18" s="26">
        <v>0.167</v>
      </c>
      <c r="J18" s="26">
        <v>0.6977</v>
      </c>
      <c r="K18" s="27"/>
      <c r="L18" s="24">
        <v>0.0</v>
      </c>
      <c r="M18" s="26">
        <v>0.004</v>
      </c>
      <c r="N18" s="25">
        <v>0.1848</v>
      </c>
      <c r="O18" s="26">
        <v>0.7205</v>
      </c>
      <c r="P18" s="27"/>
      <c r="Q18" s="24">
        <v>0.0</v>
      </c>
      <c r="R18" s="26">
        <v>0.004</v>
      </c>
      <c r="S18" s="25">
        <v>0.2786</v>
      </c>
      <c r="T18" s="26">
        <v>1.1535</v>
      </c>
      <c r="U18" s="27"/>
      <c r="V18" s="24">
        <v>0.0</v>
      </c>
      <c r="W18" s="24">
        <v>0.0</v>
      </c>
      <c r="X18" s="25">
        <v>0.2318</v>
      </c>
      <c r="Y18" s="26">
        <v>0.9581</v>
      </c>
      <c r="Z18" s="27"/>
      <c r="AA18" s="24">
        <v>0.0</v>
      </c>
      <c r="AB18" s="24">
        <v>0.0</v>
      </c>
      <c r="AC18" s="25">
        <v>0.2452</v>
      </c>
      <c r="AD18" s="26">
        <v>0.9797</v>
      </c>
      <c r="AE18" s="27"/>
      <c r="AF18" s="24">
        <v>0.0</v>
      </c>
      <c r="AG18" s="26">
        <v>0.0026</v>
      </c>
      <c r="AH18" s="26">
        <v>0.185</v>
      </c>
      <c r="AI18" s="26">
        <v>0.7741</v>
      </c>
      <c r="AJ18" s="27"/>
      <c r="AK18" s="24">
        <v>0.0</v>
      </c>
      <c r="AL18" s="26">
        <v>0.0029</v>
      </c>
      <c r="AM18" s="25">
        <v>0.1606</v>
      </c>
      <c r="AN18" s="26">
        <v>0.6823</v>
      </c>
      <c r="AO18" s="27"/>
      <c r="AP18" s="24">
        <v>0.0</v>
      </c>
      <c r="AQ18" s="26">
        <v>0.0035</v>
      </c>
      <c r="AR18" s="26">
        <v>0.1607</v>
      </c>
      <c r="AS18" s="26">
        <v>0.6587</v>
      </c>
      <c r="AT18" s="27"/>
      <c r="AU18" s="24">
        <v>0.0</v>
      </c>
      <c r="AV18" s="24">
        <v>0.0</v>
      </c>
      <c r="AW18" s="26">
        <v>0.1677</v>
      </c>
      <c r="AX18" s="26">
        <v>0.6548</v>
      </c>
      <c r="AY18" s="27"/>
      <c r="AZ18" s="24">
        <v>0.0</v>
      </c>
      <c r="BA18" s="24">
        <v>0.0</v>
      </c>
      <c r="BB18" s="26">
        <v>0.1672</v>
      </c>
      <c r="BC18" s="26">
        <v>0.6586</v>
      </c>
      <c r="BD18" s="27"/>
      <c r="BE18" s="24">
        <v>0.0</v>
      </c>
      <c r="BF18" s="24">
        <v>0.0</v>
      </c>
      <c r="BG18" s="26">
        <v>0.224</v>
      </c>
      <c r="BH18" s="26">
        <v>0.8891</v>
      </c>
      <c r="BI18" s="27"/>
      <c r="BJ18" s="19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>
      <c r="A19" s="23" t="s">
        <v>60</v>
      </c>
      <c r="B19" s="24">
        <v>0.0</v>
      </c>
      <c r="C19" s="25">
        <v>0.0033</v>
      </c>
      <c r="D19" s="25">
        <v>0.2458</v>
      </c>
      <c r="E19" s="26">
        <v>1.0075</v>
      </c>
      <c r="F19" s="27"/>
      <c r="G19" s="24">
        <v>0.0</v>
      </c>
      <c r="H19" s="26">
        <v>0.0034</v>
      </c>
      <c r="I19" s="26">
        <v>0.1911</v>
      </c>
      <c r="J19" s="26">
        <v>0.8086</v>
      </c>
      <c r="K19" s="27"/>
      <c r="L19" s="24">
        <v>0.0</v>
      </c>
      <c r="M19" s="26">
        <v>0.004</v>
      </c>
      <c r="N19" s="25">
        <v>0.2104</v>
      </c>
      <c r="O19" s="26">
        <v>0.8838</v>
      </c>
      <c r="P19" s="27"/>
      <c r="Q19" s="24">
        <v>0.0</v>
      </c>
      <c r="R19" s="26">
        <v>0.0028</v>
      </c>
      <c r="S19" s="25">
        <v>0.2037</v>
      </c>
      <c r="T19" s="26">
        <v>1.0749</v>
      </c>
      <c r="U19" s="27"/>
      <c r="V19" s="24">
        <v>0.0</v>
      </c>
      <c r="W19" s="26">
        <v>0.0052</v>
      </c>
      <c r="X19" s="25">
        <v>0.2717</v>
      </c>
      <c r="Y19" s="26">
        <v>1.0947</v>
      </c>
      <c r="Z19" s="27"/>
      <c r="AA19" s="24">
        <v>0.0</v>
      </c>
      <c r="AB19" s="26">
        <v>0.004</v>
      </c>
      <c r="AC19" s="25">
        <v>0.2624</v>
      </c>
      <c r="AD19" s="26">
        <v>1.0861</v>
      </c>
      <c r="AE19" s="27"/>
      <c r="AF19" s="24">
        <v>0.0</v>
      </c>
      <c r="AG19" s="26">
        <v>0.0035</v>
      </c>
      <c r="AH19" s="26">
        <v>0.2506</v>
      </c>
      <c r="AI19" s="26">
        <v>1.0645</v>
      </c>
      <c r="AJ19" s="27"/>
      <c r="AK19" s="24">
        <v>0.0</v>
      </c>
      <c r="AL19" s="24">
        <v>0.0</v>
      </c>
      <c r="AM19" s="25">
        <v>0.2218</v>
      </c>
      <c r="AN19" s="26">
        <v>0.935</v>
      </c>
      <c r="AO19" s="27"/>
      <c r="AP19" s="24">
        <v>0.0</v>
      </c>
      <c r="AQ19" s="24">
        <v>0.0</v>
      </c>
      <c r="AR19" s="26">
        <v>0.2329</v>
      </c>
      <c r="AS19" s="26">
        <v>0.9252</v>
      </c>
      <c r="AT19" s="27"/>
      <c r="AU19" s="24">
        <v>0.0</v>
      </c>
      <c r="AV19" s="26">
        <v>0.003</v>
      </c>
      <c r="AW19" s="26">
        <v>0.2273</v>
      </c>
      <c r="AX19" s="26">
        <v>0.9732</v>
      </c>
      <c r="AY19" s="27"/>
      <c r="AZ19" s="24">
        <v>0.0</v>
      </c>
      <c r="BA19" s="24">
        <v>0.0</v>
      </c>
      <c r="BB19" s="26">
        <v>0.2436</v>
      </c>
      <c r="BC19" s="26">
        <v>0.9938</v>
      </c>
      <c r="BD19" s="27"/>
      <c r="BE19" s="24">
        <v>0.0</v>
      </c>
      <c r="BF19" s="26">
        <v>0.0038</v>
      </c>
      <c r="BG19" s="26">
        <v>0.2527</v>
      </c>
      <c r="BH19" s="26">
        <v>1.0427</v>
      </c>
      <c r="BI19" s="27"/>
      <c r="BJ19" s="19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</row>
    <row r="20">
      <c r="A20" s="23" t="s">
        <v>61</v>
      </c>
      <c r="B20" s="24">
        <v>0.0</v>
      </c>
      <c r="C20" s="25">
        <v>0.0068</v>
      </c>
      <c r="D20" s="25">
        <v>10.6627</v>
      </c>
      <c r="E20" s="26">
        <v>57.0218</v>
      </c>
      <c r="F20" s="27"/>
      <c r="G20" s="24">
        <v>0.0</v>
      </c>
      <c r="H20" s="26">
        <v>0.0113</v>
      </c>
      <c r="I20" s="26">
        <v>11.7654</v>
      </c>
      <c r="J20" s="26">
        <v>57.6721</v>
      </c>
      <c r="K20" s="27"/>
      <c r="L20" s="24">
        <v>0.0</v>
      </c>
      <c r="M20" s="26">
        <v>0.0108</v>
      </c>
      <c r="N20" s="25">
        <v>10.9778</v>
      </c>
      <c r="O20" s="26">
        <v>56.4681</v>
      </c>
      <c r="P20" s="27"/>
      <c r="Q20" s="24">
        <v>0.0</v>
      </c>
      <c r="R20" s="26">
        <v>0.011</v>
      </c>
      <c r="S20" s="25">
        <v>10.5075</v>
      </c>
      <c r="T20" s="26">
        <v>57.591</v>
      </c>
      <c r="U20" s="27"/>
      <c r="V20" s="24">
        <v>0.0</v>
      </c>
      <c r="W20" s="26">
        <v>0.0102</v>
      </c>
      <c r="X20" s="25">
        <v>10.5857</v>
      </c>
      <c r="Y20" s="26">
        <v>57.5944</v>
      </c>
      <c r="Z20" s="27"/>
      <c r="AA20" s="24">
        <v>0.0</v>
      </c>
      <c r="AB20" s="26">
        <v>0.0116</v>
      </c>
      <c r="AC20" s="25">
        <v>10.383</v>
      </c>
      <c r="AD20" s="26">
        <v>57.7041</v>
      </c>
      <c r="AE20" s="27"/>
      <c r="AF20" s="24">
        <v>0.0</v>
      </c>
      <c r="AG20" s="26">
        <v>0.0114</v>
      </c>
      <c r="AH20" s="26">
        <v>10.5502</v>
      </c>
      <c r="AI20" s="26">
        <v>57.0822</v>
      </c>
      <c r="AJ20" s="27"/>
      <c r="AK20" s="24">
        <v>0.0</v>
      </c>
      <c r="AL20" s="26">
        <v>0.01</v>
      </c>
      <c r="AM20" s="25">
        <v>11.0913</v>
      </c>
      <c r="AN20" s="26">
        <v>58.2998</v>
      </c>
      <c r="AO20" s="27"/>
      <c r="AP20" s="24">
        <v>0.0</v>
      </c>
      <c r="AQ20" s="26">
        <v>0.0108</v>
      </c>
      <c r="AR20" s="26">
        <v>10.604</v>
      </c>
      <c r="AS20" s="26">
        <v>60.4467</v>
      </c>
      <c r="AT20" s="27"/>
      <c r="AU20" s="24">
        <v>0.0</v>
      </c>
      <c r="AV20" s="26">
        <v>0.0118</v>
      </c>
      <c r="AW20" s="26">
        <v>10.3687</v>
      </c>
      <c r="AX20" s="26">
        <v>57.9772</v>
      </c>
      <c r="AY20" s="27"/>
      <c r="AZ20" s="24">
        <v>0.0</v>
      </c>
      <c r="BA20" s="26">
        <v>0.0106</v>
      </c>
      <c r="BB20" s="26">
        <v>10.4193</v>
      </c>
      <c r="BC20" s="26">
        <v>56.875</v>
      </c>
      <c r="BD20" s="27"/>
      <c r="BE20" s="24">
        <v>0.0</v>
      </c>
      <c r="BF20" s="26">
        <v>0.0115</v>
      </c>
      <c r="BG20" s="26">
        <v>10.8761</v>
      </c>
      <c r="BH20" s="26">
        <v>57.6236</v>
      </c>
      <c r="BI20" s="27"/>
      <c r="BJ20" s="19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</row>
    <row r="21">
      <c r="A21" s="23" t="s">
        <v>67</v>
      </c>
      <c r="B21" s="24">
        <v>0.0</v>
      </c>
      <c r="C21" s="25">
        <v>0.0119</v>
      </c>
      <c r="D21" s="25">
        <v>4.3205</v>
      </c>
      <c r="E21" s="26">
        <v>31.4122</v>
      </c>
      <c r="F21" s="27"/>
      <c r="G21" s="24">
        <v>0.0</v>
      </c>
      <c r="H21" s="26">
        <v>0.0062</v>
      </c>
      <c r="I21" s="26">
        <v>2.5927</v>
      </c>
      <c r="J21" s="26">
        <v>14.2693</v>
      </c>
      <c r="K21" s="27"/>
      <c r="L21" s="24">
        <v>0.0</v>
      </c>
      <c r="M21" s="26">
        <v>0.0063</v>
      </c>
      <c r="N21" s="25">
        <v>3.0986</v>
      </c>
      <c r="O21" s="26">
        <v>26.4922</v>
      </c>
      <c r="P21" s="27"/>
      <c r="Q21" s="24">
        <v>0.0</v>
      </c>
      <c r="R21" s="26">
        <v>0.0107</v>
      </c>
      <c r="S21" s="25">
        <v>4.4558</v>
      </c>
      <c r="T21" s="26">
        <v>33.2144</v>
      </c>
      <c r="U21" s="27"/>
      <c r="V21" s="24">
        <v>0.0</v>
      </c>
      <c r="W21" s="26">
        <v>0.0104</v>
      </c>
      <c r="X21" s="25">
        <v>4.435</v>
      </c>
      <c r="Y21" s="26">
        <v>30.1121</v>
      </c>
      <c r="Z21" s="27"/>
      <c r="AA21" s="24">
        <v>0.0</v>
      </c>
      <c r="AB21" s="26">
        <v>0.0103</v>
      </c>
      <c r="AC21" s="25">
        <v>4.3485</v>
      </c>
      <c r="AD21" s="26">
        <v>29.3894</v>
      </c>
      <c r="AE21" s="27"/>
      <c r="AF21" s="24">
        <v>0.0</v>
      </c>
      <c r="AG21" s="26">
        <v>0.0123</v>
      </c>
      <c r="AH21" s="26">
        <v>4.2029</v>
      </c>
      <c r="AI21" s="26">
        <v>30.2568</v>
      </c>
      <c r="AJ21" s="27"/>
      <c r="AK21" s="24">
        <v>0.0</v>
      </c>
      <c r="AL21" s="26">
        <v>0.0119</v>
      </c>
      <c r="AM21" s="25">
        <v>4.0867</v>
      </c>
      <c r="AN21" s="26">
        <v>29.1579</v>
      </c>
      <c r="AO21" s="27"/>
      <c r="AP21" s="24">
        <v>0.0</v>
      </c>
      <c r="AQ21" s="26">
        <v>0.0121</v>
      </c>
      <c r="AR21" s="26">
        <v>4.0341</v>
      </c>
      <c r="AS21" s="26">
        <v>28.7303</v>
      </c>
      <c r="AT21" s="27"/>
      <c r="AU21" s="24">
        <v>0.0</v>
      </c>
      <c r="AV21" s="26">
        <v>0.0105</v>
      </c>
      <c r="AW21" s="26">
        <v>4.259</v>
      </c>
      <c r="AX21" s="26">
        <v>32.1394</v>
      </c>
      <c r="AY21" s="27"/>
      <c r="AZ21" s="24">
        <v>0.0</v>
      </c>
      <c r="BA21" s="26">
        <v>0.0098</v>
      </c>
      <c r="BB21" s="26">
        <v>4.2644</v>
      </c>
      <c r="BC21" s="26">
        <v>31.1654</v>
      </c>
      <c r="BD21" s="27"/>
      <c r="BE21" s="24">
        <v>0.0</v>
      </c>
      <c r="BF21" s="26">
        <v>0.0132</v>
      </c>
      <c r="BG21" s="26">
        <v>4.4491</v>
      </c>
      <c r="BH21" s="26">
        <v>33.3384</v>
      </c>
      <c r="BI21" s="27"/>
      <c r="BJ21" s="19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</row>
    <row r="22">
      <c r="A22" s="23" t="s">
        <v>68</v>
      </c>
      <c r="B22" s="24">
        <v>0.0</v>
      </c>
      <c r="C22" s="25">
        <v>0.0032</v>
      </c>
      <c r="D22" s="25">
        <v>2.0649</v>
      </c>
      <c r="E22" s="26">
        <v>16.5198</v>
      </c>
      <c r="F22" s="27"/>
      <c r="G22" s="24">
        <v>0.0</v>
      </c>
      <c r="H22" s="24">
        <v>0.0</v>
      </c>
      <c r="I22" s="26">
        <v>1.0773</v>
      </c>
      <c r="J22" s="26">
        <v>7.4051</v>
      </c>
      <c r="K22" s="27"/>
      <c r="L22" s="24">
        <v>0.0</v>
      </c>
      <c r="M22" s="26">
        <v>0.0038</v>
      </c>
      <c r="N22" s="25">
        <v>1.5162</v>
      </c>
      <c r="O22" s="26">
        <v>9.3616</v>
      </c>
      <c r="P22" s="27"/>
      <c r="Q22" s="24">
        <v>0.0</v>
      </c>
      <c r="R22" s="26">
        <v>0.0034</v>
      </c>
      <c r="S22" s="25">
        <v>1.5441</v>
      </c>
      <c r="T22" s="26">
        <v>10.3802</v>
      </c>
      <c r="U22" s="27"/>
      <c r="V22" s="24">
        <v>0.0</v>
      </c>
      <c r="W22" s="26">
        <v>0.0033</v>
      </c>
      <c r="X22" s="25">
        <v>2.0371</v>
      </c>
      <c r="Y22" s="26">
        <v>13.2872</v>
      </c>
      <c r="Z22" s="27"/>
      <c r="AA22" s="24">
        <v>0.0</v>
      </c>
      <c r="AB22" s="26">
        <v>0.0032</v>
      </c>
      <c r="AC22" s="25">
        <v>2.3774</v>
      </c>
      <c r="AD22" s="26">
        <v>12.9937</v>
      </c>
      <c r="AE22" s="27"/>
      <c r="AF22" s="24">
        <v>0.0</v>
      </c>
      <c r="AG22" s="26">
        <v>0.003</v>
      </c>
      <c r="AH22" s="26">
        <v>2.1904</v>
      </c>
      <c r="AI22" s="26">
        <v>13.503</v>
      </c>
      <c r="AJ22" s="27"/>
      <c r="AK22" s="24">
        <v>0.0</v>
      </c>
      <c r="AL22" s="26">
        <v>0.0057</v>
      </c>
      <c r="AM22" s="25">
        <v>2.1833</v>
      </c>
      <c r="AN22" s="26">
        <v>14.8994</v>
      </c>
      <c r="AO22" s="27"/>
      <c r="AP22" s="24">
        <v>0.0</v>
      </c>
      <c r="AQ22" s="26">
        <v>0.004</v>
      </c>
      <c r="AR22" s="26">
        <v>2.1411</v>
      </c>
      <c r="AS22" s="26">
        <v>14.571</v>
      </c>
      <c r="AT22" s="27"/>
      <c r="AU22" s="24">
        <v>0.0</v>
      </c>
      <c r="AV22" s="26">
        <v>0.0062</v>
      </c>
      <c r="AW22" s="26">
        <v>2.1033</v>
      </c>
      <c r="AX22" s="26">
        <v>14.631</v>
      </c>
      <c r="AY22" s="27"/>
      <c r="AZ22" s="24">
        <v>0.0</v>
      </c>
      <c r="BA22" s="26">
        <v>0.0057</v>
      </c>
      <c r="BB22" s="26">
        <v>2.1181</v>
      </c>
      <c r="BC22" s="26">
        <v>16.3046</v>
      </c>
      <c r="BD22" s="27"/>
      <c r="BE22" s="24">
        <v>0.0</v>
      </c>
      <c r="BF22" s="26">
        <v>0.0069</v>
      </c>
      <c r="BG22" s="26">
        <v>2.1549</v>
      </c>
      <c r="BH22" s="26">
        <v>18.301</v>
      </c>
      <c r="BI22" s="27"/>
      <c r="BJ22" s="19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</row>
    <row r="23">
      <c r="A23" s="23" t="s">
        <v>69</v>
      </c>
      <c r="B23" s="24">
        <v>0.0</v>
      </c>
      <c r="C23" s="28">
        <v>0.0</v>
      </c>
      <c r="D23" s="25">
        <v>0.1381</v>
      </c>
      <c r="E23" s="26">
        <v>0.5379</v>
      </c>
      <c r="F23" s="27"/>
      <c r="G23" s="24">
        <v>0.0</v>
      </c>
      <c r="H23" s="26">
        <v>0.003</v>
      </c>
      <c r="I23" s="26">
        <v>0.1404</v>
      </c>
      <c r="J23" s="26">
        <v>0.533</v>
      </c>
      <c r="K23" s="27"/>
      <c r="L23" s="24">
        <v>0.0</v>
      </c>
      <c r="M23" s="24">
        <v>0.0</v>
      </c>
      <c r="N23" s="25">
        <v>0.132</v>
      </c>
      <c r="O23" s="26">
        <v>0.559</v>
      </c>
      <c r="P23" s="27"/>
      <c r="Q23" s="24">
        <v>0.0</v>
      </c>
      <c r="R23" s="26">
        <v>0.0029</v>
      </c>
      <c r="S23" s="25">
        <v>0.1268</v>
      </c>
      <c r="T23" s="26">
        <v>0.5368</v>
      </c>
      <c r="U23" s="27"/>
      <c r="V23" s="24">
        <v>0.0</v>
      </c>
      <c r="W23" s="24">
        <v>0.0</v>
      </c>
      <c r="X23" s="25">
        <v>0.1344</v>
      </c>
      <c r="Y23" s="26">
        <v>0.5463</v>
      </c>
      <c r="Z23" s="27"/>
      <c r="AA23" s="24">
        <v>0.0</v>
      </c>
      <c r="AB23" s="26">
        <v>0.0035</v>
      </c>
      <c r="AC23" s="25">
        <v>0.1378</v>
      </c>
      <c r="AD23" s="26">
        <v>0.5305</v>
      </c>
      <c r="AE23" s="27"/>
      <c r="AF23" s="24">
        <v>0.0</v>
      </c>
      <c r="AG23" s="26">
        <v>0.0049</v>
      </c>
      <c r="AH23" s="26">
        <v>0.1295</v>
      </c>
      <c r="AI23" s="26">
        <v>0.542</v>
      </c>
      <c r="AJ23" s="27"/>
      <c r="AK23" s="24">
        <v>0.0</v>
      </c>
      <c r="AL23" s="24">
        <v>0.0</v>
      </c>
      <c r="AM23" s="25">
        <v>0.1381</v>
      </c>
      <c r="AN23" s="26">
        <v>0.5492</v>
      </c>
      <c r="AO23" s="27"/>
      <c r="AP23" s="24">
        <v>0.0</v>
      </c>
      <c r="AQ23" s="26">
        <v>0.0044</v>
      </c>
      <c r="AR23" s="26">
        <v>0.1281</v>
      </c>
      <c r="AS23" s="26">
        <v>0.5406</v>
      </c>
      <c r="AT23" s="27"/>
      <c r="AU23" s="24">
        <v>0.0</v>
      </c>
      <c r="AV23" s="26">
        <v>0.0024</v>
      </c>
      <c r="AW23" s="26">
        <v>0.1337</v>
      </c>
      <c r="AX23" s="26">
        <v>0.5436</v>
      </c>
      <c r="AY23" s="27"/>
      <c r="AZ23" s="24">
        <v>0.0</v>
      </c>
      <c r="BA23" s="26">
        <v>0.0035</v>
      </c>
      <c r="BB23" s="26">
        <v>0.1375</v>
      </c>
      <c r="BC23" s="26">
        <v>0.548</v>
      </c>
      <c r="BD23" s="27"/>
      <c r="BE23" s="24">
        <v>0.0</v>
      </c>
      <c r="BF23" s="24">
        <v>0.0</v>
      </c>
      <c r="BG23" s="26">
        <v>0.1318</v>
      </c>
      <c r="BH23" s="26">
        <v>0.5468</v>
      </c>
      <c r="BI23" s="27"/>
      <c r="BJ23" s="19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</row>
    <row r="24">
      <c r="A24" s="23" t="s">
        <v>72</v>
      </c>
      <c r="B24" s="24">
        <v>0.0</v>
      </c>
      <c r="C24" s="25">
        <v>0.0029</v>
      </c>
      <c r="D24" s="25">
        <v>1.974</v>
      </c>
      <c r="E24" s="26">
        <v>35.6949</v>
      </c>
      <c r="F24" s="27"/>
      <c r="G24" s="24">
        <v>0.0</v>
      </c>
      <c r="H24" s="26">
        <v>0.0025</v>
      </c>
      <c r="I24" s="26">
        <v>1.9754</v>
      </c>
      <c r="J24" s="26">
        <v>35.7096</v>
      </c>
      <c r="K24" s="27"/>
      <c r="L24" s="24">
        <v>0.0</v>
      </c>
      <c r="M24" s="26">
        <v>0.003</v>
      </c>
      <c r="N24" s="25">
        <v>1.9919</v>
      </c>
      <c r="O24" s="26">
        <v>35.8285</v>
      </c>
      <c r="P24" s="27"/>
      <c r="Q24" s="24">
        <v>0.0</v>
      </c>
      <c r="R24" s="26">
        <v>0.0032</v>
      </c>
      <c r="S24" s="25">
        <v>1.9734</v>
      </c>
      <c r="T24" s="26">
        <v>35.517</v>
      </c>
      <c r="U24" s="27"/>
      <c r="V24" s="24">
        <v>0.0</v>
      </c>
      <c r="W24" s="26">
        <v>0.0043</v>
      </c>
      <c r="X24" s="25">
        <v>1.9819</v>
      </c>
      <c r="Y24" s="26">
        <v>35.4598</v>
      </c>
      <c r="Z24" s="27"/>
      <c r="AA24" s="24">
        <v>0.0</v>
      </c>
      <c r="AB24" s="26">
        <v>0.0061</v>
      </c>
      <c r="AC24" s="25">
        <v>1.976</v>
      </c>
      <c r="AD24" s="26">
        <v>35.3891</v>
      </c>
      <c r="AE24" s="27"/>
      <c r="AF24" s="24">
        <v>0.0</v>
      </c>
      <c r="AG24" s="26">
        <v>0.0056</v>
      </c>
      <c r="AH24" s="26">
        <v>1.9782</v>
      </c>
      <c r="AI24" s="26">
        <v>35.442</v>
      </c>
      <c r="AJ24" s="27"/>
      <c r="AK24" s="24">
        <v>0.0</v>
      </c>
      <c r="AL24" s="26">
        <v>0.0029</v>
      </c>
      <c r="AM24" s="25">
        <v>1.9862</v>
      </c>
      <c r="AN24" s="26">
        <v>35.5078</v>
      </c>
      <c r="AO24" s="27"/>
      <c r="AP24" s="24">
        <v>0.0</v>
      </c>
      <c r="AQ24" s="24">
        <v>0.0</v>
      </c>
      <c r="AR24" s="26">
        <v>1.9802</v>
      </c>
      <c r="AS24" s="26">
        <v>35.3897</v>
      </c>
      <c r="AT24" s="27"/>
      <c r="AU24" s="24">
        <v>0.0</v>
      </c>
      <c r="AV24" s="26">
        <v>0.0033</v>
      </c>
      <c r="AW24" s="26">
        <v>1.9795</v>
      </c>
      <c r="AX24" s="26">
        <v>35.4511</v>
      </c>
      <c r="AY24" s="27"/>
      <c r="AZ24" s="24">
        <v>0.0</v>
      </c>
      <c r="BA24" s="26">
        <v>0.0044</v>
      </c>
      <c r="BB24" s="26">
        <v>1.9808</v>
      </c>
      <c r="BC24" s="26">
        <v>35.4299</v>
      </c>
      <c r="BD24" s="27"/>
      <c r="BE24" s="24">
        <v>0.0</v>
      </c>
      <c r="BF24" s="24">
        <v>0.0</v>
      </c>
      <c r="BG24" s="26">
        <v>1.1148</v>
      </c>
      <c r="BH24" s="26">
        <v>9.0712</v>
      </c>
      <c r="BI24" s="27"/>
      <c r="BJ24" s="19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</row>
    <row r="25">
      <c r="A25" s="23" t="s">
        <v>81</v>
      </c>
      <c r="B25" s="24">
        <v>0.0</v>
      </c>
      <c r="C25" s="25">
        <v>0.0076</v>
      </c>
      <c r="D25" s="25">
        <v>0.4848</v>
      </c>
      <c r="E25" s="26">
        <v>1.9039</v>
      </c>
      <c r="F25" s="27"/>
      <c r="G25" s="24">
        <v>0.0</v>
      </c>
      <c r="H25" s="26">
        <v>0.0037</v>
      </c>
      <c r="I25" s="26">
        <v>0.4793</v>
      </c>
      <c r="J25" s="26">
        <v>1.8923</v>
      </c>
      <c r="K25" s="27"/>
      <c r="L25" s="24">
        <v>0.0</v>
      </c>
      <c r="M25" s="26">
        <v>0.0064</v>
      </c>
      <c r="N25" s="25">
        <v>0.4872</v>
      </c>
      <c r="O25" s="26">
        <v>1.8904</v>
      </c>
      <c r="P25" s="27"/>
      <c r="Q25" s="24">
        <v>0.0</v>
      </c>
      <c r="R25" s="26">
        <v>0.0033</v>
      </c>
      <c r="S25" s="25">
        <v>0.4883</v>
      </c>
      <c r="T25" s="26">
        <v>1.8948</v>
      </c>
      <c r="U25" s="27"/>
      <c r="V25" s="24">
        <v>0.0</v>
      </c>
      <c r="W25" s="26">
        <v>0.0072</v>
      </c>
      <c r="X25" s="25">
        <v>0.4907</v>
      </c>
      <c r="Y25" s="26">
        <v>1.8965</v>
      </c>
      <c r="Z25" s="27"/>
      <c r="AA25" s="24">
        <v>0.0</v>
      </c>
      <c r="AB25" s="26">
        <v>0.0042</v>
      </c>
      <c r="AC25" s="25">
        <v>0.4856</v>
      </c>
      <c r="AD25" s="26">
        <v>1.8815</v>
      </c>
      <c r="AE25" s="27"/>
      <c r="AF25" s="24">
        <v>0.0</v>
      </c>
      <c r="AG25" s="26">
        <v>0.0036</v>
      </c>
      <c r="AH25" s="26">
        <v>0.4868</v>
      </c>
      <c r="AI25" s="26">
        <v>1.8975</v>
      </c>
      <c r="AJ25" s="27"/>
      <c r="AK25" s="24">
        <v>0.0</v>
      </c>
      <c r="AL25" s="26">
        <v>0.0063</v>
      </c>
      <c r="AM25" s="25">
        <v>0.4829</v>
      </c>
      <c r="AN25" s="26">
        <v>1.9064</v>
      </c>
      <c r="AO25" s="27"/>
      <c r="AP25" s="24">
        <v>0.0</v>
      </c>
      <c r="AQ25" s="26">
        <v>0.0078</v>
      </c>
      <c r="AR25" s="26">
        <v>0.4893</v>
      </c>
      <c r="AS25" s="26">
        <v>1.8866</v>
      </c>
      <c r="AT25" s="27"/>
      <c r="AU25" s="24">
        <v>0.0</v>
      </c>
      <c r="AV25" s="26">
        <v>0.004</v>
      </c>
      <c r="AW25" s="26">
        <v>0.4837</v>
      </c>
      <c r="AX25" s="26">
        <v>1.8897</v>
      </c>
      <c r="AY25" s="27"/>
      <c r="AZ25" s="24">
        <v>0.0</v>
      </c>
      <c r="BA25" s="26">
        <v>0.0043</v>
      </c>
      <c r="BB25" s="26">
        <v>0.4886</v>
      </c>
      <c r="BC25" s="26">
        <v>1.8927</v>
      </c>
      <c r="BD25" s="27"/>
      <c r="BE25" s="24">
        <v>0.0</v>
      </c>
      <c r="BF25" s="26">
        <v>0.0047</v>
      </c>
      <c r="BG25" s="26">
        <v>0.4078</v>
      </c>
      <c r="BH25" s="26">
        <v>1.7242</v>
      </c>
      <c r="BI25" s="27"/>
      <c r="BJ25" s="19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</row>
    <row r="26">
      <c r="A26" s="23" t="s">
        <v>82</v>
      </c>
      <c r="B26" s="24">
        <v>0.0</v>
      </c>
      <c r="C26" s="25">
        <v>0.0056</v>
      </c>
      <c r="D26" s="25">
        <v>0.5008</v>
      </c>
      <c r="E26" s="26">
        <v>55.7663</v>
      </c>
      <c r="F26" s="27"/>
      <c r="G26" s="24">
        <v>0.0</v>
      </c>
      <c r="H26" s="26">
        <v>0.0071</v>
      </c>
      <c r="I26" s="26">
        <v>0.5024</v>
      </c>
      <c r="J26" s="26">
        <v>56.6192</v>
      </c>
      <c r="K26" s="27"/>
      <c r="L26" s="24">
        <v>0.0</v>
      </c>
      <c r="M26" s="26">
        <v>0.0085</v>
      </c>
      <c r="N26" s="25">
        <v>0.5018</v>
      </c>
      <c r="O26" s="26">
        <v>55.9215</v>
      </c>
      <c r="P26" s="27"/>
      <c r="Q26" s="24">
        <v>0.0</v>
      </c>
      <c r="R26" s="26">
        <v>0.0069</v>
      </c>
      <c r="S26" s="25">
        <v>0.5022</v>
      </c>
      <c r="T26" s="26">
        <v>56.6999</v>
      </c>
      <c r="U26" s="27"/>
      <c r="V26" s="24">
        <v>0.0</v>
      </c>
      <c r="W26" s="26">
        <v>0.0067</v>
      </c>
      <c r="X26" s="25">
        <v>0.4984</v>
      </c>
      <c r="Y26" s="26">
        <v>55.7007</v>
      </c>
      <c r="Z26" s="27"/>
      <c r="AA26" s="24">
        <v>0.0</v>
      </c>
      <c r="AB26" s="26">
        <v>0.0083</v>
      </c>
      <c r="AC26" s="25">
        <v>0.5027</v>
      </c>
      <c r="AD26" s="26">
        <v>55.7872</v>
      </c>
      <c r="AE26" s="27"/>
      <c r="AF26" s="24">
        <v>0.0</v>
      </c>
      <c r="AG26" s="26">
        <v>0.004</v>
      </c>
      <c r="AH26" s="26">
        <v>0.4968</v>
      </c>
      <c r="AI26" s="26">
        <v>56.3549</v>
      </c>
      <c r="AJ26" s="27"/>
      <c r="AK26" s="24">
        <v>0.0</v>
      </c>
      <c r="AL26" s="26">
        <v>0.006</v>
      </c>
      <c r="AM26" s="25">
        <v>0.5023</v>
      </c>
      <c r="AN26" s="26">
        <v>55.6457</v>
      </c>
      <c r="AO26" s="27"/>
      <c r="AP26" s="24">
        <v>0.0</v>
      </c>
      <c r="AQ26" s="26">
        <v>0.0039</v>
      </c>
      <c r="AR26" s="26">
        <v>0.5031</v>
      </c>
      <c r="AS26" s="26">
        <v>56.0621</v>
      </c>
      <c r="AT26" s="27"/>
      <c r="AU26" s="24">
        <v>0.0</v>
      </c>
      <c r="AV26" s="26">
        <v>0.0078</v>
      </c>
      <c r="AW26" s="26">
        <v>0.5002</v>
      </c>
      <c r="AX26" s="26">
        <v>56.3702</v>
      </c>
      <c r="AY26" s="27"/>
      <c r="AZ26" s="24">
        <v>0.0</v>
      </c>
      <c r="BA26" s="26">
        <v>0.004</v>
      </c>
      <c r="BB26" s="26">
        <v>0.5003</v>
      </c>
      <c r="BC26" s="26">
        <v>55.6433</v>
      </c>
      <c r="BD26" s="27"/>
      <c r="BE26" s="24">
        <v>0.0</v>
      </c>
      <c r="BF26" s="26">
        <v>0.0043</v>
      </c>
      <c r="BG26" s="26">
        <v>0.6221</v>
      </c>
      <c r="BH26" s="26">
        <v>65.191</v>
      </c>
      <c r="BI26" s="27"/>
      <c r="BJ26" s="19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</row>
    <row r="27">
      <c r="A27" s="23" t="s">
        <v>90</v>
      </c>
      <c r="B27" s="24">
        <v>0.0</v>
      </c>
      <c r="C27" s="25">
        <v>0.0321</v>
      </c>
      <c r="D27" s="25">
        <v>1.8591</v>
      </c>
      <c r="E27" s="26">
        <v>66.9254</v>
      </c>
      <c r="F27" s="27"/>
      <c r="G27" s="24">
        <v>0.0</v>
      </c>
      <c r="H27" s="26">
        <v>0.047</v>
      </c>
      <c r="I27" s="26">
        <v>1.868</v>
      </c>
      <c r="J27" s="26">
        <v>67.4461</v>
      </c>
      <c r="K27" s="27"/>
      <c r="L27" s="24">
        <v>0.0</v>
      </c>
      <c r="M27" s="26">
        <v>0.0479</v>
      </c>
      <c r="N27" s="25">
        <v>1.8627</v>
      </c>
      <c r="O27" s="26">
        <v>67.9269</v>
      </c>
      <c r="P27" s="27"/>
      <c r="Q27" s="24">
        <v>0.0</v>
      </c>
      <c r="R27" s="26">
        <v>0.0281</v>
      </c>
      <c r="S27" s="25">
        <v>1.8819</v>
      </c>
      <c r="T27" s="26">
        <v>67.2513</v>
      </c>
      <c r="U27" s="27"/>
      <c r="V27" s="24">
        <v>0.0</v>
      </c>
      <c r="W27" s="26">
        <v>0.0313</v>
      </c>
      <c r="X27" s="25">
        <v>1.8728</v>
      </c>
      <c r="Y27" s="26">
        <v>67.204</v>
      </c>
      <c r="Z27" s="27"/>
      <c r="AA27" s="24">
        <v>0.0</v>
      </c>
      <c r="AB27" s="26">
        <v>0.0319</v>
      </c>
      <c r="AC27" s="25">
        <v>1.8605</v>
      </c>
      <c r="AD27" s="26">
        <v>66.9632</v>
      </c>
      <c r="AE27" s="27"/>
      <c r="AF27" s="24">
        <v>0.0</v>
      </c>
      <c r="AG27" s="26">
        <v>0.0351</v>
      </c>
      <c r="AH27" s="26">
        <v>1.8397</v>
      </c>
      <c r="AI27" s="26">
        <v>66.963</v>
      </c>
      <c r="AJ27" s="27"/>
      <c r="AK27" s="24">
        <v>0.0</v>
      </c>
      <c r="AL27" s="26">
        <v>0.0395</v>
      </c>
      <c r="AM27" s="25">
        <v>1.8824</v>
      </c>
      <c r="AN27" s="26">
        <v>67.1925</v>
      </c>
      <c r="AO27" s="27"/>
      <c r="AP27" s="24">
        <v>0.0</v>
      </c>
      <c r="AQ27" s="26">
        <v>0.0429</v>
      </c>
      <c r="AR27" s="26">
        <v>1.8381</v>
      </c>
      <c r="AS27" s="26">
        <v>67.1635</v>
      </c>
      <c r="AT27" s="27"/>
      <c r="AU27" s="24">
        <v>0.0</v>
      </c>
      <c r="AV27" s="26">
        <v>0.039</v>
      </c>
      <c r="AW27" s="26">
        <v>1.8397</v>
      </c>
      <c r="AX27" s="26">
        <v>66.5766</v>
      </c>
      <c r="AY27" s="27"/>
      <c r="AZ27" s="24">
        <v>0.0</v>
      </c>
      <c r="BA27" s="26">
        <v>0.0361</v>
      </c>
      <c r="BB27" s="26">
        <v>1.873</v>
      </c>
      <c r="BC27" s="26">
        <v>66.9549</v>
      </c>
      <c r="BD27" s="27"/>
      <c r="BE27" s="24">
        <v>0.0</v>
      </c>
      <c r="BF27" s="26">
        <v>0.0353</v>
      </c>
      <c r="BG27" s="26">
        <v>1.8895</v>
      </c>
      <c r="BH27" s="26">
        <v>67.62</v>
      </c>
      <c r="BI27" s="27"/>
      <c r="BJ27" s="19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</row>
    <row r="28">
      <c r="A28" s="23" t="s">
        <v>93</v>
      </c>
      <c r="B28" s="24">
        <v>0.0</v>
      </c>
      <c r="C28" s="25">
        <v>0.0032</v>
      </c>
      <c r="D28" s="25">
        <v>0.5317</v>
      </c>
      <c r="E28" s="26">
        <v>5.8032</v>
      </c>
      <c r="F28" s="27"/>
      <c r="G28" s="24">
        <v>0.0</v>
      </c>
      <c r="H28" s="26">
        <v>0.003</v>
      </c>
      <c r="I28" s="26">
        <v>1.1972</v>
      </c>
      <c r="J28" s="26">
        <v>7.2282</v>
      </c>
      <c r="K28" s="27"/>
      <c r="L28" s="24">
        <v>0.0</v>
      </c>
      <c r="M28" s="24">
        <v>0.0</v>
      </c>
      <c r="N28" s="25">
        <v>1.0975</v>
      </c>
      <c r="O28" s="26">
        <v>7.2721</v>
      </c>
      <c r="P28" s="27"/>
      <c r="Q28" s="24">
        <v>0.0</v>
      </c>
      <c r="R28" s="26">
        <v>0.0027</v>
      </c>
      <c r="S28" s="25">
        <v>0.8234</v>
      </c>
      <c r="T28" s="26">
        <v>6.9043</v>
      </c>
      <c r="U28" s="27"/>
      <c r="V28" s="24">
        <v>0.0</v>
      </c>
      <c r="W28" s="24">
        <v>0.0</v>
      </c>
      <c r="X28" s="25">
        <v>0.7289</v>
      </c>
      <c r="Y28" s="26">
        <v>12.483</v>
      </c>
      <c r="Z28" s="27"/>
      <c r="AA28" s="24">
        <v>0.0</v>
      </c>
      <c r="AB28" s="24">
        <v>0.0</v>
      </c>
      <c r="AC28" s="25">
        <v>0.7096</v>
      </c>
      <c r="AD28" s="26">
        <v>10.655</v>
      </c>
      <c r="AE28" s="27"/>
      <c r="AF28" s="24">
        <v>0.0</v>
      </c>
      <c r="AG28" s="24">
        <v>0.0</v>
      </c>
      <c r="AH28" s="26">
        <v>0.6388</v>
      </c>
      <c r="AI28" s="26">
        <v>8.308</v>
      </c>
      <c r="AJ28" s="27"/>
      <c r="AK28" s="24">
        <v>0.0</v>
      </c>
      <c r="AL28" s="24">
        <v>0.0</v>
      </c>
      <c r="AM28" s="25">
        <v>0.5726</v>
      </c>
      <c r="AN28" s="26">
        <v>5.8636</v>
      </c>
      <c r="AO28" s="27"/>
      <c r="AP28" s="24">
        <v>0.0</v>
      </c>
      <c r="AQ28" s="24">
        <v>0.0</v>
      </c>
      <c r="AR28" s="26">
        <v>0.5451</v>
      </c>
      <c r="AS28" s="26">
        <v>5.7846</v>
      </c>
      <c r="AT28" s="27"/>
      <c r="AU28" s="24">
        <v>0.0</v>
      </c>
      <c r="AV28" s="24">
        <v>0.0</v>
      </c>
      <c r="AW28" s="26">
        <v>0.5305</v>
      </c>
      <c r="AX28" s="26">
        <v>5.67</v>
      </c>
      <c r="AY28" s="27"/>
      <c r="AZ28" s="24">
        <v>0.0</v>
      </c>
      <c r="BA28" s="24">
        <v>0.0</v>
      </c>
      <c r="BB28" s="26">
        <v>0.521</v>
      </c>
      <c r="BC28" s="26">
        <v>5.8753</v>
      </c>
      <c r="BD28" s="27"/>
      <c r="BE28" s="24">
        <v>0.0</v>
      </c>
      <c r="BF28" s="24">
        <v>0.0</v>
      </c>
      <c r="BG28" s="26">
        <v>0.5264</v>
      </c>
      <c r="BH28" s="26">
        <v>6.1371</v>
      </c>
      <c r="BI28" s="27"/>
      <c r="BJ28" s="19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</row>
    <row r="29">
      <c r="A29" s="23" t="s">
        <v>97</v>
      </c>
      <c r="B29" s="24">
        <v>0.0</v>
      </c>
      <c r="C29" s="25">
        <v>0.0061</v>
      </c>
      <c r="D29" s="25">
        <v>7.1188</v>
      </c>
      <c r="E29" s="26">
        <v>86.6108</v>
      </c>
      <c r="F29" s="27"/>
      <c r="G29" s="24">
        <v>0.0</v>
      </c>
      <c r="H29" s="26">
        <v>0.0079</v>
      </c>
      <c r="I29" s="26">
        <v>7.1164</v>
      </c>
      <c r="J29" s="26">
        <v>87.0411</v>
      </c>
      <c r="K29" s="27"/>
      <c r="L29" s="24">
        <v>0.0</v>
      </c>
      <c r="M29" s="26">
        <v>0.0076</v>
      </c>
      <c r="N29" s="25">
        <v>7.1179</v>
      </c>
      <c r="O29" s="26">
        <v>86.8638</v>
      </c>
      <c r="P29" s="27"/>
      <c r="Q29" s="24">
        <v>0.0</v>
      </c>
      <c r="R29" s="26">
        <v>0.0092</v>
      </c>
      <c r="S29" s="25">
        <v>7.1135</v>
      </c>
      <c r="T29" s="26">
        <v>85.9519</v>
      </c>
      <c r="U29" s="27"/>
      <c r="V29" s="24">
        <v>0.0</v>
      </c>
      <c r="W29" s="26">
        <v>0.0098</v>
      </c>
      <c r="X29" s="25">
        <v>7.1288</v>
      </c>
      <c r="Y29" s="26">
        <v>85.434</v>
      </c>
      <c r="Z29" s="27"/>
      <c r="AA29" s="24">
        <v>0.0</v>
      </c>
      <c r="AB29" s="26">
        <v>0.0104</v>
      </c>
      <c r="AC29" s="25">
        <v>7.1048</v>
      </c>
      <c r="AD29" s="26">
        <v>85.9107</v>
      </c>
      <c r="AE29" s="27"/>
      <c r="AF29" s="24">
        <v>0.0</v>
      </c>
      <c r="AG29" s="26">
        <v>0.0102</v>
      </c>
      <c r="AH29" s="26">
        <v>7.1005</v>
      </c>
      <c r="AI29" s="26">
        <v>85.7086</v>
      </c>
      <c r="AJ29" s="27"/>
      <c r="AK29" s="24">
        <v>0.0</v>
      </c>
      <c r="AL29" s="26">
        <v>0.0075</v>
      </c>
      <c r="AM29" s="25">
        <v>7.1061</v>
      </c>
      <c r="AN29" s="26">
        <v>85.3716</v>
      </c>
      <c r="AO29" s="27"/>
      <c r="AP29" s="24">
        <v>0.0</v>
      </c>
      <c r="AQ29" s="26">
        <v>0.0117</v>
      </c>
      <c r="AR29" s="26">
        <v>7.104</v>
      </c>
      <c r="AS29" s="26">
        <v>85.9187</v>
      </c>
      <c r="AT29" s="27"/>
      <c r="AU29" s="24">
        <v>0.0</v>
      </c>
      <c r="AV29" s="26">
        <v>0.0075</v>
      </c>
      <c r="AW29" s="26">
        <v>7.1055</v>
      </c>
      <c r="AX29" s="26">
        <v>86.0362</v>
      </c>
      <c r="AY29" s="27"/>
      <c r="AZ29" s="24">
        <v>0.0</v>
      </c>
      <c r="BA29" s="26">
        <v>0.0061</v>
      </c>
      <c r="BB29" s="26">
        <v>7.1124</v>
      </c>
      <c r="BC29" s="26">
        <v>85.0641</v>
      </c>
      <c r="BD29" s="27"/>
      <c r="BE29" s="24">
        <v>0.0</v>
      </c>
      <c r="BF29" s="26">
        <v>0.008</v>
      </c>
      <c r="BG29" s="26">
        <v>2.2751</v>
      </c>
      <c r="BH29" s="26">
        <v>21.9458</v>
      </c>
      <c r="BI29" s="27"/>
      <c r="BJ29" s="19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</row>
    <row r="30">
      <c r="A30" s="23" t="s">
        <v>99</v>
      </c>
      <c r="B30" s="24">
        <v>0.0</v>
      </c>
      <c r="C30" s="28">
        <v>0.0</v>
      </c>
      <c r="D30" s="25">
        <v>0.1349</v>
      </c>
      <c r="E30" s="26">
        <v>0.3448</v>
      </c>
      <c r="F30" s="27"/>
      <c r="G30" s="24">
        <v>0.0</v>
      </c>
      <c r="H30" s="24">
        <v>0.0</v>
      </c>
      <c r="I30" s="26">
        <v>0.1322</v>
      </c>
      <c r="J30" s="26">
        <v>0.3489</v>
      </c>
      <c r="K30" s="27"/>
      <c r="L30" s="24">
        <v>0.0</v>
      </c>
      <c r="M30" s="24">
        <v>0.0</v>
      </c>
      <c r="N30" s="25">
        <v>0.1356</v>
      </c>
      <c r="O30" s="26">
        <v>0.3507</v>
      </c>
      <c r="P30" s="27"/>
      <c r="Q30" s="24">
        <v>0.0</v>
      </c>
      <c r="R30" s="24">
        <v>0.0</v>
      </c>
      <c r="S30" s="25">
        <v>0.1296</v>
      </c>
      <c r="T30" s="26">
        <v>0.3494</v>
      </c>
      <c r="U30" s="27"/>
      <c r="V30" s="24">
        <v>0.0</v>
      </c>
      <c r="W30" s="24">
        <v>0.0</v>
      </c>
      <c r="X30" s="25">
        <v>0.1329</v>
      </c>
      <c r="Y30" s="26">
        <v>0.3487</v>
      </c>
      <c r="Z30" s="27"/>
      <c r="AA30" s="24">
        <v>0.0</v>
      </c>
      <c r="AB30" s="24">
        <v>0.0</v>
      </c>
      <c r="AC30" s="25">
        <v>0.1316</v>
      </c>
      <c r="AD30" s="26">
        <v>0.3512</v>
      </c>
      <c r="AE30" s="27"/>
      <c r="AF30" s="24">
        <v>0.0</v>
      </c>
      <c r="AG30" s="24">
        <v>0.0</v>
      </c>
      <c r="AH30" s="26">
        <v>0.1333</v>
      </c>
      <c r="AI30" s="26">
        <v>0.3477</v>
      </c>
      <c r="AJ30" s="27"/>
      <c r="AK30" s="24">
        <v>0.0</v>
      </c>
      <c r="AL30" s="24">
        <v>0.0</v>
      </c>
      <c r="AM30" s="25">
        <v>0.132</v>
      </c>
      <c r="AN30" s="26">
        <v>0.3493</v>
      </c>
      <c r="AO30" s="27"/>
      <c r="AP30" s="24">
        <v>0.0</v>
      </c>
      <c r="AQ30" s="24">
        <v>0.0</v>
      </c>
      <c r="AR30" s="26">
        <v>0.1304</v>
      </c>
      <c r="AS30" s="26">
        <v>0.3524</v>
      </c>
      <c r="AT30" s="27"/>
      <c r="AU30" s="24">
        <v>0.0</v>
      </c>
      <c r="AV30" s="24">
        <v>0.0</v>
      </c>
      <c r="AW30" s="26">
        <v>0.1324</v>
      </c>
      <c r="AX30" s="26">
        <v>0.3527</v>
      </c>
      <c r="AY30" s="27"/>
      <c r="AZ30" s="24">
        <v>0.0</v>
      </c>
      <c r="BA30" s="24">
        <v>0.0</v>
      </c>
      <c r="BB30" s="26">
        <v>0.1336</v>
      </c>
      <c r="BC30" s="26">
        <v>0.3438</v>
      </c>
      <c r="BD30" s="27"/>
      <c r="BE30" s="24">
        <v>0.0</v>
      </c>
      <c r="BF30" s="24">
        <v>0.0</v>
      </c>
      <c r="BG30" s="26">
        <v>0.0188</v>
      </c>
      <c r="BH30" s="26">
        <v>0.0664</v>
      </c>
      <c r="BI30" s="27"/>
      <c r="BJ30" s="19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</row>
    <row r="31">
      <c r="A31" s="23" t="s">
        <v>106</v>
      </c>
      <c r="B31" s="24">
        <v>0.0</v>
      </c>
      <c r="C31" s="25">
        <v>0.2108</v>
      </c>
      <c r="D31" s="25">
        <v>7.4025</v>
      </c>
      <c r="E31" s="26">
        <v>17.2597</v>
      </c>
      <c r="F31" s="27"/>
      <c r="G31" s="24">
        <v>0.0</v>
      </c>
      <c r="H31" s="26">
        <v>0.1905</v>
      </c>
      <c r="I31" s="26">
        <v>4.2421</v>
      </c>
      <c r="J31" s="26">
        <v>14.4975</v>
      </c>
      <c r="K31" s="27"/>
      <c r="L31" s="24">
        <v>0.0</v>
      </c>
      <c r="M31" s="26">
        <v>0.2009</v>
      </c>
      <c r="N31" s="25">
        <v>4.8467</v>
      </c>
      <c r="O31" s="26">
        <v>15.1064</v>
      </c>
      <c r="P31" s="27"/>
      <c r="Q31" s="24">
        <v>0.0</v>
      </c>
      <c r="R31" s="26">
        <v>0.215</v>
      </c>
      <c r="S31" s="25">
        <v>5.3954</v>
      </c>
      <c r="T31" s="26">
        <v>16.0612</v>
      </c>
      <c r="U31" s="27"/>
      <c r="V31" s="24">
        <v>0.0</v>
      </c>
      <c r="W31" s="26">
        <v>0.218</v>
      </c>
      <c r="X31" s="25">
        <v>5.8315</v>
      </c>
      <c r="Y31" s="26">
        <v>16.6899</v>
      </c>
      <c r="Z31" s="27"/>
      <c r="AA31" s="24">
        <v>0.0</v>
      </c>
      <c r="AB31" s="26">
        <v>0.2186</v>
      </c>
      <c r="AC31" s="25">
        <v>5.8922</v>
      </c>
      <c r="AD31" s="26">
        <v>16.974</v>
      </c>
      <c r="AE31" s="27"/>
      <c r="AF31" s="24">
        <v>0.0</v>
      </c>
      <c r="AG31" s="26">
        <v>0.2255</v>
      </c>
      <c r="AH31" s="26">
        <v>5.8827</v>
      </c>
      <c r="AI31" s="26">
        <v>17.0917</v>
      </c>
      <c r="AJ31" s="27"/>
      <c r="AK31" s="24">
        <v>0.0</v>
      </c>
      <c r="AL31" s="26">
        <v>0.2225</v>
      </c>
      <c r="AM31" s="25">
        <v>5.8084</v>
      </c>
      <c r="AN31" s="26">
        <v>17.0268</v>
      </c>
      <c r="AO31" s="27"/>
      <c r="AP31" s="24">
        <v>0.0</v>
      </c>
      <c r="AQ31" s="26">
        <v>0.2194</v>
      </c>
      <c r="AR31" s="26">
        <v>5.8425</v>
      </c>
      <c r="AS31" s="26">
        <v>17.1318</v>
      </c>
      <c r="AT31" s="27"/>
      <c r="AU31" s="24">
        <v>0.0</v>
      </c>
      <c r="AV31" s="26">
        <v>0.2163</v>
      </c>
      <c r="AW31" s="26">
        <v>7.4757</v>
      </c>
      <c r="AX31" s="26">
        <v>17.1203</v>
      </c>
      <c r="AY31" s="27"/>
      <c r="AZ31" s="24">
        <v>0.0</v>
      </c>
      <c r="BA31" s="26">
        <v>0.217</v>
      </c>
      <c r="BB31" s="26">
        <v>7.2948</v>
      </c>
      <c r="BC31" s="26">
        <v>16.9803</v>
      </c>
      <c r="BD31" s="27"/>
      <c r="BE31" s="24">
        <v>0.0</v>
      </c>
      <c r="BF31" s="26">
        <v>0.1792</v>
      </c>
      <c r="BG31" s="26">
        <v>3.3977</v>
      </c>
      <c r="BH31" s="26">
        <v>12.3725</v>
      </c>
      <c r="BI31" s="27"/>
      <c r="BJ31" s="19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</row>
    <row r="32">
      <c r="A32" s="23" t="s">
        <v>113</v>
      </c>
      <c r="B32" s="24">
        <v>0.0</v>
      </c>
      <c r="C32" s="25">
        <v>0.0325</v>
      </c>
      <c r="D32" s="25">
        <v>0.6794</v>
      </c>
      <c r="E32" s="26">
        <v>2.704</v>
      </c>
      <c r="F32" s="27"/>
      <c r="G32" s="24">
        <v>0.0</v>
      </c>
      <c r="H32" s="26">
        <v>0.0358</v>
      </c>
      <c r="I32" s="26">
        <v>0.6722</v>
      </c>
      <c r="J32" s="26">
        <v>2.8393</v>
      </c>
      <c r="K32" s="27"/>
      <c r="L32" s="24">
        <v>0.0</v>
      </c>
      <c r="M32" s="26">
        <v>0.0468</v>
      </c>
      <c r="N32" s="25">
        <v>1.2566</v>
      </c>
      <c r="O32" s="26">
        <v>5.0817</v>
      </c>
      <c r="P32" s="27"/>
      <c r="Q32" s="24">
        <v>0.0</v>
      </c>
      <c r="R32" s="26">
        <v>0.0316</v>
      </c>
      <c r="S32" s="25">
        <v>1.2104</v>
      </c>
      <c r="T32" s="26">
        <v>4.7499</v>
      </c>
      <c r="U32" s="27"/>
      <c r="V32" s="24">
        <v>0.0</v>
      </c>
      <c r="W32" s="26">
        <v>0.0398</v>
      </c>
      <c r="X32" s="25">
        <v>1.1261</v>
      </c>
      <c r="Y32" s="26">
        <v>4.4974</v>
      </c>
      <c r="Z32" s="27"/>
      <c r="AA32" s="24">
        <v>0.0</v>
      </c>
      <c r="AB32" s="26">
        <v>0.0363</v>
      </c>
      <c r="AC32" s="25">
        <v>1.129</v>
      </c>
      <c r="AD32" s="26">
        <v>4.4877</v>
      </c>
      <c r="AE32" s="27"/>
      <c r="AF32" s="24">
        <v>0.0</v>
      </c>
      <c r="AG32" s="26">
        <v>0.0352</v>
      </c>
      <c r="AH32" s="26">
        <v>0.7374</v>
      </c>
      <c r="AI32" s="26">
        <v>3.0125</v>
      </c>
      <c r="AJ32" s="27"/>
      <c r="AK32" s="24">
        <v>0.0</v>
      </c>
      <c r="AL32" s="26">
        <v>0.0303</v>
      </c>
      <c r="AM32" s="25">
        <v>0.6489</v>
      </c>
      <c r="AN32" s="26">
        <v>2.699</v>
      </c>
      <c r="AO32" s="27"/>
      <c r="AP32" s="24">
        <v>0.0</v>
      </c>
      <c r="AQ32" s="26">
        <v>0.0301</v>
      </c>
      <c r="AR32" s="26">
        <v>0.6585</v>
      </c>
      <c r="AS32" s="26">
        <v>2.736</v>
      </c>
      <c r="AT32" s="27"/>
      <c r="AU32" s="24">
        <v>0.0</v>
      </c>
      <c r="AV32" s="26">
        <v>0.0352</v>
      </c>
      <c r="AW32" s="26">
        <v>0.6429</v>
      </c>
      <c r="AX32" s="26">
        <v>2.8237</v>
      </c>
      <c r="AY32" s="27"/>
      <c r="AZ32" s="24">
        <v>0.0</v>
      </c>
      <c r="BA32" s="26">
        <v>0.0322</v>
      </c>
      <c r="BB32" s="26">
        <v>0.645</v>
      </c>
      <c r="BC32" s="26">
        <v>2.6905</v>
      </c>
      <c r="BD32" s="27"/>
      <c r="BE32" s="24">
        <v>0.0</v>
      </c>
      <c r="BF32" s="26">
        <v>0.0332</v>
      </c>
      <c r="BG32" s="26">
        <v>0.6613</v>
      </c>
      <c r="BH32" s="26">
        <v>2.7918</v>
      </c>
      <c r="BI32" s="27"/>
      <c r="BJ32" s="19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</row>
    <row r="33">
      <c r="A33" s="23" t="s">
        <v>119</v>
      </c>
      <c r="B33" s="26">
        <v>0.1034</v>
      </c>
      <c r="C33" s="25">
        <v>0.7733</v>
      </c>
      <c r="D33" s="25">
        <v>38.8591</v>
      </c>
      <c r="E33" s="26">
        <v>298.5559</v>
      </c>
      <c r="F33" s="23"/>
      <c r="G33" s="26">
        <v>0.1005</v>
      </c>
      <c r="H33" s="26">
        <v>0.767</v>
      </c>
      <c r="I33" s="26">
        <v>38.7201</v>
      </c>
      <c r="J33" s="26">
        <v>295.9691</v>
      </c>
      <c r="K33" s="23"/>
      <c r="L33" s="26">
        <v>0.084</v>
      </c>
      <c r="M33" s="26">
        <v>0.7551</v>
      </c>
      <c r="N33" s="25">
        <v>38.9498</v>
      </c>
      <c r="O33" s="26">
        <v>305.4469</v>
      </c>
      <c r="P33" s="23"/>
      <c r="Q33" s="24">
        <v>0.0804</v>
      </c>
      <c r="R33" s="26">
        <v>0.7388</v>
      </c>
      <c r="S33" s="25">
        <v>39.4583</v>
      </c>
      <c r="T33" s="26">
        <v>311.3933</v>
      </c>
      <c r="U33" s="23"/>
      <c r="V33" s="26">
        <v>0.0998</v>
      </c>
      <c r="W33" s="26">
        <v>0.7837</v>
      </c>
      <c r="X33" s="25">
        <v>38.5472</v>
      </c>
      <c r="Y33" s="26">
        <v>306.6842</v>
      </c>
      <c r="Z33" s="23"/>
      <c r="AA33" s="26">
        <v>0.0955</v>
      </c>
      <c r="AB33" s="26">
        <v>0.7751</v>
      </c>
      <c r="AC33" s="25">
        <v>38.7422</v>
      </c>
      <c r="AD33" s="26">
        <v>290.9032</v>
      </c>
      <c r="AE33" s="23"/>
      <c r="AF33" s="26">
        <v>0.0838</v>
      </c>
      <c r="AG33" s="26">
        <v>0.7521</v>
      </c>
      <c r="AH33" s="26">
        <v>38.4934</v>
      </c>
      <c r="AI33" s="26">
        <v>290.891</v>
      </c>
      <c r="AJ33" s="23"/>
      <c r="AK33" s="26">
        <v>0.0884</v>
      </c>
      <c r="AL33" s="26">
        <v>0.8189</v>
      </c>
      <c r="AM33" s="25">
        <v>38.6291</v>
      </c>
      <c r="AN33" s="26">
        <v>307.0067</v>
      </c>
      <c r="AO33" s="23"/>
      <c r="AP33" s="26">
        <v>0.088</v>
      </c>
      <c r="AQ33" s="26">
        <v>0.8003</v>
      </c>
      <c r="AR33" s="26">
        <v>39.2565</v>
      </c>
      <c r="AS33" s="26">
        <v>290.2935</v>
      </c>
      <c r="AT33" s="23"/>
      <c r="AU33" s="26">
        <v>0.0957</v>
      </c>
      <c r="AV33" s="26">
        <v>0.7963</v>
      </c>
      <c r="AW33" s="26">
        <v>38.4638</v>
      </c>
      <c r="AX33" s="26">
        <v>292.6956</v>
      </c>
      <c r="AY33" s="23"/>
      <c r="AZ33" s="26">
        <v>0.0912</v>
      </c>
      <c r="BA33" s="26">
        <v>0.8201</v>
      </c>
      <c r="BB33" s="26">
        <v>38.7529</v>
      </c>
      <c r="BC33" s="26">
        <v>289.4343</v>
      </c>
      <c r="BD33" s="23"/>
      <c r="BE33" s="26">
        <v>0.0832</v>
      </c>
      <c r="BF33" s="26">
        <v>0.8093</v>
      </c>
      <c r="BG33" s="26">
        <v>39.6948</v>
      </c>
      <c r="BH33" s="26">
        <v>298.8421</v>
      </c>
      <c r="BI33" s="23"/>
      <c r="BJ33" s="19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</row>
    <row r="34">
      <c r="A34" s="23" t="s">
        <v>125</v>
      </c>
      <c r="B34" s="24">
        <v>0.0</v>
      </c>
      <c r="C34" s="28">
        <v>0.0</v>
      </c>
      <c r="D34" s="25">
        <v>0.0064</v>
      </c>
      <c r="E34" s="26">
        <v>0.416</v>
      </c>
      <c r="F34" s="27"/>
      <c r="G34" s="24">
        <v>0.0</v>
      </c>
      <c r="H34" s="24">
        <v>0.0</v>
      </c>
      <c r="I34" s="26">
        <v>0.0062</v>
      </c>
      <c r="J34" s="26">
        <v>0.4212</v>
      </c>
      <c r="K34" s="27"/>
      <c r="L34" s="24">
        <v>0.0</v>
      </c>
      <c r="M34" s="24">
        <v>0.0</v>
      </c>
      <c r="N34" s="25">
        <v>0.0062</v>
      </c>
      <c r="O34" s="26">
        <v>0.4213</v>
      </c>
      <c r="P34" s="27"/>
      <c r="Q34" s="24">
        <v>0.0</v>
      </c>
      <c r="R34" s="24">
        <v>0.0</v>
      </c>
      <c r="S34" s="25">
        <v>0.0058</v>
      </c>
      <c r="T34" s="26">
        <v>0.425</v>
      </c>
      <c r="U34" s="27"/>
      <c r="V34" s="24">
        <v>0.0</v>
      </c>
      <c r="W34" s="24">
        <v>0.0</v>
      </c>
      <c r="X34" s="25">
        <v>0.0035</v>
      </c>
      <c r="Y34" s="26">
        <v>0.4295</v>
      </c>
      <c r="Z34" s="27"/>
      <c r="AA34" s="24">
        <v>0.0</v>
      </c>
      <c r="AB34" s="24">
        <v>0.0</v>
      </c>
      <c r="AC34" s="25">
        <v>0.0062</v>
      </c>
      <c r="AD34" s="26">
        <v>0.4172</v>
      </c>
      <c r="AE34" s="27"/>
      <c r="AF34" s="24">
        <v>0.0</v>
      </c>
      <c r="AG34" s="24">
        <v>0.0</v>
      </c>
      <c r="AH34" s="26">
        <v>0.0069</v>
      </c>
      <c r="AI34" s="26">
        <v>0.4225</v>
      </c>
      <c r="AJ34" s="27"/>
      <c r="AK34" s="24">
        <v>0.0</v>
      </c>
      <c r="AL34" s="24">
        <v>0.0</v>
      </c>
      <c r="AM34" s="25">
        <v>0.0031</v>
      </c>
      <c r="AN34" s="26">
        <v>0.4198</v>
      </c>
      <c r="AO34" s="27"/>
      <c r="AP34" s="24">
        <v>0.0</v>
      </c>
      <c r="AQ34" s="24">
        <v>0.0</v>
      </c>
      <c r="AR34" s="26">
        <v>0.0033</v>
      </c>
      <c r="AS34" s="26">
        <v>0.4186</v>
      </c>
      <c r="AT34" s="27"/>
      <c r="AU34" s="24">
        <v>0.0</v>
      </c>
      <c r="AV34" s="24">
        <v>0.0</v>
      </c>
      <c r="AW34" s="26">
        <v>0.004</v>
      </c>
      <c r="AX34" s="26">
        <v>0.4213</v>
      </c>
      <c r="AY34" s="27"/>
      <c r="AZ34" s="24">
        <v>0.0</v>
      </c>
      <c r="BA34" s="24">
        <v>0.0</v>
      </c>
      <c r="BB34" s="26">
        <v>0.0037</v>
      </c>
      <c r="BC34" s="26">
        <v>0.4212</v>
      </c>
      <c r="BD34" s="27"/>
      <c r="BE34" s="24">
        <v>0.0</v>
      </c>
      <c r="BF34" s="24">
        <v>0.0</v>
      </c>
      <c r="BG34" s="24">
        <v>0.0</v>
      </c>
      <c r="BH34" s="26">
        <v>0.3521</v>
      </c>
      <c r="BI34" s="27"/>
      <c r="BJ34" s="19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</row>
    <row r="35">
      <c r="A35" s="23" t="s">
        <v>131</v>
      </c>
      <c r="B35" s="24">
        <v>0.0</v>
      </c>
      <c r="C35" s="25">
        <v>0.026</v>
      </c>
      <c r="D35" s="25">
        <v>0.1483</v>
      </c>
      <c r="E35" s="26">
        <v>0.6032</v>
      </c>
      <c r="F35" s="27"/>
      <c r="G35" s="24">
        <v>0.0</v>
      </c>
      <c r="H35" s="26">
        <v>0.0224</v>
      </c>
      <c r="I35" s="26">
        <v>0.1394</v>
      </c>
      <c r="J35" s="26">
        <v>0.6015</v>
      </c>
      <c r="K35" s="27"/>
      <c r="L35" s="24">
        <v>0.0</v>
      </c>
      <c r="M35" s="26">
        <v>0.0235</v>
      </c>
      <c r="N35" s="25">
        <v>0.1326</v>
      </c>
      <c r="O35" s="26">
        <v>0.6031</v>
      </c>
      <c r="P35" s="27"/>
      <c r="Q35" s="24">
        <v>0.0</v>
      </c>
      <c r="R35" s="26">
        <v>0.0229</v>
      </c>
      <c r="S35" s="25">
        <v>0.1463</v>
      </c>
      <c r="T35" s="26">
        <v>0.6024</v>
      </c>
      <c r="U35" s="27"/>
      <c r="V35" s="24">
        <v>0.0</v>
      </c>
      <c r="W35" s="26">
        <v>0.0214</v>
      </c>
      <c r="X35" s="25">
        <v>0.1443</v>
      </c>
      <c r="Y35" s="26">
        <v>0.6073</v>
      </c>
      <c r="Z35" s="27"/>
      <c r="AA35" s="24">
        <v>0.0</v>
      </c>
      <c r="AB35" s="26">
        <v>0.0224</v>
      </c>
      <c r="AC35" s="25">
        <v>0.1424</v>
      </c>
      <c r="AD35" s="26">
        <v>0.5982</v>
      </c>
      <c r="AE35" s="27"/>
      <c r="AF35" s="24">
        <v>0.0</v>
      </c>
      <c r="AG35" s="26">
        <v>0.0254</v>
      </c>
      <c r="AH35" s="26">
        <v>0.1345</v>
      </c>
      <c r="AI35" s="26">
        <v>0.5987</v>
      </c>
      <c r="AJ35" s="27"/>
      <c r="AK35" s="24">
        <v>0.0</v>
      </c>
      <c r="AL35" s="26">
        <v>0.0196</v>
      </c>
      <c r="AM35" s="25">
        <v>0.1383</v>
      </c>
      <c r="AN35" s="26">
        <v>0.6101</v>
      </c>
      <c r="AO35" s="27"/>
      <c r="AP35" s="24">
        <v>0.0</v>
      </c>
      <c r="AQ35" s="26">
        <v>0.0192</v>
      </c>
      <c r="AR35" s="26">
        <v>0.1428</v>
      </c>
      <c r="AS35" s="26">
        <v>0.6161</v>
      </c>
      <c r="AT35" s="27"/>
      <c r="AU35" s="24">
        <v>0.0</v>
      </c>
      <c r="AV35" s="26">
        <v>0.0195</v>
      </c>
      <c r="AW35" s="26">
        <v>0.1401</v>
      </c>
      <c r="AX35" s="26">
        <v>0.5926</v>
      </c>
      <c r="AY35" s="27"/>
      <c r="AZ35" s="24">
        <v>0.0</v>
      </c>
      <c r="BA35" s="26">
        <v>0.0225</v>
      </c>
      <c r="BB35" s="26">
        <v>0.1282</v>
      </c>
      <c r="BC35" s="26">
        <v>0.6191</v>
      </c>
      <c r="BD35" s="27"/>
      <c r="BE35" s="24">
        <v>0.0</v>
      </c>
      <c r="BF35" s="26">
        <v>0.0148</v>
      </c>
      <c r="BG35" s="26">
        <v>0.1675</v>
      </c>
      <c r="BH35" s="26">
        <v>0.7135</v>
      </c>
      <c r="BI35" s="27"/>
      <c r="BJ35" s="19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</row>
    <row r="36">
      <c r="A36" s="23" t="s">
        <v>135</v>
      </c>
      <c r="B36" s="24">
        <v>0.0</v>
      </c>
      <c r="C36" s="25">
        <v>0.0779</v>
      </c>
      <c r="D36" s="25">
        <v>0.556</v>
      </c>
      <c r="E36" s="26">
        <v>2.2315</v>
      </c>
      <c r="F36" s="27"/>
      <c r="G36" s="24">
        <v>0.0</v>
      </c>
      <c r="H36" s="26">
        <v>0.0528</v>
      </c>
      <c r="I36" s="26">
        <v>0.4021</v>
      </c>
      <c r="J36" s="26">
        <v>1.6191</v>
      </c>
      <c r="K36" s="27"/>
      <c r="L36" s="24">
        <v>0.0</v>
      </c>
      <c r="M36" s="26">
        <v>0.0587</v>
      </c>
      <c r="N36" s="25">
        <v>0.4242</v>
      </c>
      <c r="O36" s="26">
        <v>1.7152</v>
      </c>
      <c r="P36" s="27"/>
      <c r="Q36" s="24">
        <v>0.0</v>
      </c>
      <c r="R36" s="26">
        <v>0.0677</v>
      </c>
      <c r="S36" s="25">
        <v>0.4821</v>
      </c>
      <c r="T36" s="26">
        <v>1.9414</v>
      </c>
      <c r="U36" s="27"/>
      <c r="V36" s="24">
        <v>0.0</v>
      </c>
      <c r="W36" s="26">
        <v>0.0668</v>
      </c>
      <c r="X36" s="25">
        <v>0.518</v>
      </c>
      <c r="Y36" s="26">
        <v>2.0805</v>
      </c>
      <c r="Z36" s="27"/>
      <c r="AA36" s="24">
        <v>0.0</v>
      </c>
      <c r="AB36" s="26">
        <v>0.0682</v>
      </c>
      <c r="AC36" s="25">
        <v>0.5331</v>
      </c>
      <c r="AD36" s="26">
        <v>2.1283</v>
      </c>
      <c r="AE36" s="27"/>
      <c r="AF36" s="24">
        <v>0.0</v>
      </c>
      <c r="AG36" s="26">
        <v>0.0727</v>
      </c>
      <c r="AH36" s="26">
        <v>0.5459</v>
      </c>
      <c r="AI36" s="26">
        <v>2.1861</v>
      </c>
      <c r="AJ36" s="27"/>
      <c r="AK36" s="24">
        <v>0.0</v>
      </c>
      <c r="AL36" s="26">
        <v>0.0724</v>
      </c>
      <c r="AM36" s="25">
        <v>0.5476</v>
      </c>
      <c r="AN36" s="26">
        <v>2.1987</v>
      </c>
      <c r="AO36" s="27"/>
      <c r="AP36" s="24">
        <v>0.0</v>
      </c>
      <c r="AQ36" s="26">
        <v>0.072</v>
      </c>
      <c r="AR36" s="26">
        <v>0.553</v>
      </c>
      <c r="AS36" s="26">
        <v>2.2068</v>
      </c>
      <c r="AT36" s="27"/>
      <c r="AU36" s="24">
        <v>0.0</v>
      </c>
      <c r="AV36" s="26">
        <v>0.0701</v>
      </c>
      <c r="AW36" s="26">
        <v>0.5486</v>
      </c>
      <c r="AX36" s="26">
        <v>2.1998</v>
      </c>
      <c r="AY36" s="27"/>
      <c r="AZ36" s="24">
        <v>0.0</v>
      </c>
      <c r="BA36" s="26">
        <v>0.0746</v>
      </c>
      <c r="BB36" s="26">
        <v>0.5539</v>
      </c>
      <c r="BC36" s="26">
        <v>2.2289</v>
      </c>
      <c r="BD36" s="27"/>
      <c r="BE36" s="24">
        <v>0.0</v>
      </c>
      <c r="BF36" s="26">
        <v>0.069</v>
      </c>
      <c r="BG36" s="26">
        <v>0.5557</v>
      </c>
      <c r="BH36" s="26">
        <v>2.2183</v>
      </c>
      <c r="BI36" s="27"/>
      <c r="BJ36" s="19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</row>
    <row r="37">
      <c r="A37" s="7"/>
      <c r="B37" s="7"/>
      <c r="C37" s="7"/>
      <c r="D37" s="7"/>
      <c r="E37" s="7"/>
      <c r="F37" s="7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</row>
    <row r="38">
      <c r="A38" s="7"/>
      <c r="B38" s="7"/>
      <c r="C38" s="7"/>
      <c r="D38" s="7"/>
      <c r="E38" s="7"/>
      <c r="F38" s="7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</row>
    <row r="40">
      <c r="A40" s="7"/>
      <c r="B40" s="7"/>
      <c r="C40" s="7"/>
      <c r="D40" s="7"/>
      <c r="E40" s="7"/>
      <c r="F40" s="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</row>
    <row r="41">
      <c r="A41" s="7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</row>
    <row r="42">
      <c r="A42" s="7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</row>
    <row r="43">
      <c r="A43" s="7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</row>
    <row r="44">
      <c r="A44" s="7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</row>
    <row r="45">
      <c r="A45" s="7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</row>
    <row r="46">
      <c r="A46" s="7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</row>
    <row r="47">
      <c r="A47" s="7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</row>
    <row r="48">
      <c r="A48" s="7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</row>
    <row r="49">
      <c r="A49" s="7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</row>
    <row r="50">
      <c r="A50" s="7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</row>
    <row r="51">
      <c r="A51" s="7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</row>
    <row r="52">
      <c r="A52" s="7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</row>
    <row r="53">
      <c r="A53" s="7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>
      <c r="A54" s="7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>
      <c r="A55" s="7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>
      <c r="A56" s="7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>
      <c r="A57" s="7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>
      <c r="A58" s="7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59">
      <c r="A59" s="7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</row>
    <row r="60">
      <c r="A60" s="7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</row>
    <row r="61">
      <c r="A61" s="7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</row>
    <row r="62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</row>
    <row r="63">
      <c r="A63" s="7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</row>
    <row r="64">
      <c r="A64" s="7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</row>
    <row r="68">
      <c r="A68" s="7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</row>
    <row r="69">
      <c r="A69" s="7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</row>
    <row r="70">
      <c r="A70" s="7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</row>
    <row r="71">
      <c r="A71" s="7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</row>
    <row r="72">
      <c r="A72" s="7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</row>
    <row r="73">
      <c r="A73" s="7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</row>
    <row r="74">
      <c r="A74" s="7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</row>
    <row r="75">
      <c r="A75" s="7"/>
      <c r="B75" s="19"/>
      <c r="C75" s="19"/>
      <c r="D75" s="19"/>
      <c r="E75" s="19"/>
      <c r="F75" s="1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  <c r="BJ1001" s="7"/>
      <c r="BK1001" s="7"/>
      <c r="BL1001" s="7"/>
      <c r="BM1001" s="7"/>
      <c r="BN1001" s="7"/>
      <c r="BO1001" s="7"/>
      <c r="BP1001" s="7"/>
      <c r="BQ1001" s="7"/>
      <c r="BR1001" s="7"/>
      <c r="BS1001" s="7"/>
      <c r="BT1001" s="7"/>
      <c r="BU1001" s="7"/>
      <c r="BV1001" s="7"/>
      <c r="BW1001" s="7"/>
      <c r="B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  <c r="BJ1002" s="7"/>
      <c r="BK1002" s="7"/>
      <c r="BL1002" s="7"/>
      <c r="BM1002" s="7"/>
      <c r="BN1002" s="7"/>
      <c r="BO1002" s="7"/>
      <c r="BP1002" s="7"/>
      <c r="BQ1002" s="7"/>
      <c r="BR1002" s="7"/>
      <c r="BS1002" s="7"/>
      <c r="BT1002" s="7"/>
      <c r="BU1002" s="7"/>
      <c r="BV1002" s="7"/>
      <c r="BW1002" s="7"/>
      <c r="BX1002" s="7"/>
    </row>
  </sheetData>
  <mergeCells count="28"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1:BJ4"/>
    <mergeCell ref="A1:A4"/>
    <mergeCell ref="A5:A6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J7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X5675'!$A$8:$A$36=""Jacobi-1d-imper"")"),"0")</f>
        <v>0</v>
      </c>
      <c r="C2" s="4">
        <v>0.0</v>
      </c>
      <c r="D2" s="4">
        <v>0.0</v>
      </c>
      <c r="E2" s="4">
        <v>0.3521</v>
      </c>
      <c r="F2" s="4"/>
    </row>
    <row r="3">
      <c r="A3" s="4">
        <v>0.0</v>
      </c>
      <c r="B3">
        <f>IFERROR(__xludf.DUMMYFUNCTION("FILTER('Intel Xeon X5675'!$B$8:$F$36, 'Intel Xeon X5675'!$A$8:$A$36=""Jacobi-1d-imper"")"),"0")</f>
        <v>0</v>
      </c>
      <c r="C3">
        <v>0.0</v>
      </c>
      <c r="D3">
        <v>0.0064</v>
      </c>
      <c r="E3">
        <v>0.416</v>
      </c>
    </row>
    <row r="4">
      <c r="A4" s="4">
        <v>4.0</v>
      </c>
      <c r="B4">
        <f>IFERROR(__xludf.DUMMYFUNCTION("FILTER('Intel Xeon X5675'!$G$8:$K$36, 'Intel Xeon X5675'!$A$8:$A$36=""Jacobi-1d-imper"")"),"0")</f>
        <v>0</v>
      </c>
      <c r="C4">
        <v>0.0</v>
      </c>
      <c r="D4">
        <v>0.0062</v>
      </c>
      <c r="E4">
        <v>0.4212</v>
      </c>
    </row>
    <row r="5">
      <c r="A5" s="4">
        <v>8.0</v>
      </c>
      <c r="B5">
        <f>IFERROR(__xludf.DUMMYFUNCTION("FILTER('Intel Xeon X5675'!$L$8:$P$36, 'Intel Xeon X5675'!$A$8:$A$36=""Jacobi-1d-imper"")"),"0")</f>
        <v>0</v>
      </c>
      <c r="C5">
        <v>0.0</v>
      </c>
      <c r="D5">
        <v>0.0062</v>
      </c>
      <c r="E5">
        <v>0.4213</v>
      </c>
    </row>
    <row r="6">
      <c r="A6" s="4">
        <v>16.0</v>
      </c>
      <c r="B6">
        <f>IFERROR(__xludf.DUMMYFUNCTION("FILTER('Intel Xeon X5675'!$Q$8:$U$36, 'Intel Xeon X5675'!$A$8:$A$36=""Jacobi-1d-imper"")"),"0")</f>
        <v>0</v>
      </c>
      <c r="C6">
        <v>0.0</v>
      </c>
      <c r="D6">
        <v>0.0058</v>
      </c>
      <c r="E6">
        <v>0.425</v>
      </c>
    </row>
    <row r="7">
      <c r="A7" s="4">
        <v>32.0</v>
      </c>
      <c r="B7">
        <f>IFERROR(__xludf.DUMMYFUNCTION("FILTER('Intel Xeon X5675'!$V$8:$Z$36, 'Intel Xeon X5675'!$A$8:$A$36=""Jacobi-1d-imper"")"),"0")</f>
        <v>0</v>
      </c>
      <c r="C7">
        <v>0.0</v>
      </c>
      <c r="D7">
        <v>0.0035</v>
      </c>
      <c r="E7">
        <v>0.4295</v>
      </c>
    </row>
    <row r="8">
      <c r="A8" s="4">
        <v>64.0</v>
      </c>
      <c r="B8">
        <f>IFERROR(__xludf.DUMMYFUNCTION("FILTER('Intel Xeon X5675'!$AA$8:$AE$36, 'Intel Xeon X5675'!$A$8:$A$36=""Jacobi-1d-imper"")"),"0")</f>
        <v>0</v>
      </c>
      <c r="C8">
        <v>0.0</v>
      </c>
      <c r="D8">
        <v>0.0062</v>
      </c>
      <c r="E8">
        <v>0.4172</v>
      </c>
    </row>
    <row r="9">
      <c r="A9" s="4">
        <v>128.0</v>
      </c>
      <c r="B9">
        <f>IFERROR(__xludf.DUMMYFUNCTION("FILTER('Intel Xeon X5675'!$AF$8:$AJ$36, 'Intel Xeon X5675'!$A$8:$A$36=""Jacobi-1d-imper"")"),"0")</f>
        <v>0</v>
      </c>
      <c r="C9">
        <v>0.0</v>
      </c>
      <c r="D9">
        <v>0.0069</v>
      </c>
      <c r="E9">
        <v>0.4225</v>
      </c>
    </row>
    <row r="10">
      <c r="A10" s="4">
        <v>256.0</v>
      </c>
      <c r="B10">
        <f>IFERROR(__xludf.DUMMYFUNCTION("FILTER('Intel Xeon X5675'!$AK$8:$AO$36, 'Intel Xeon X5675'!$A$8:$A$36=""Jacobi-1d-imper"")"),"0")</f>
        <v>0</v>
      </c>
      <c r="C10">
        <v>0.0</v>
      </c>
      <c r="D10">
        <v>0.0031</v>
      </c>
      <c r="E10">
        <v>0.4198</v>
      </c>
    </row>
    <row r="11">
      <c r="A11" s="4">
        <v>512.0</v>
      </c>
      <c r="B11">
        <f>IFERROR(__xludf.DUMMYFUNCTION("FILTER('Intel Xeon X5675'!$AP$8:$AT$36, 'Intel Xeon X5675'!$A$8:$A$36=""Jacobi-1d-imper"")"),"0")</f>
        <v>0</v>
      </c>
      <c r="C11">
        <v>0.0</v>
      </c>
      <c r="D11">
        <v>0.0033</v>
      </c>
      <c r="E11">
        <v>0.4186</v>
      </c>
    </row>
    <row r="12">
      <c r="A12" s="4">
        <v>1024.0</v>
      </c>
      <c r="B12">
        <f>IFERROR(__xludf.DUMMYFUNCTION("FILTER('Intel Xeon X5675'!$AU$8:$AY$36, 'Intel Xeon X5675'!$A$8:$A$36=""Jacobi-1d-imper"")"),"0")</f>
        <v>0</v>
      </c>
      <c r="C12">
        <v>0.0</v>
      </c>
      <c r="D12">
        <v>0.004</v>
      </c>
      <c r="E12">
        <v>0.4213</v>
      </c>
    </row>
    <row r="13">
      <c r="A13" s="4">
        <v>2048.0</v>
      </c>
      <c r="B13">
        <f>IFERROR(__xludf.DUMMYFUNCTION("FILTER('Intel Xeon X5675'!$AZ$8:$BD$36, 'Intel Xeon X5675'!$A$8:$A$36=""Jacobi-1d-imper"")"),"0")</f>
        <v>0</v>
      </c>
      <c r="C13">
        <v>0.0</v>
      </c>
      <c r="D13">
        <v>0.0037</v>
      </c>
      <c r="E13">
        <v>0.4212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X5675'!$A$8:$A$36=""Jacobi-2d-imper"")"),"0")</f>
        <v>0</v>
      </c>
      <c r="C2" s="4">
        <v>0.0148</v>
      </c>
      <c r="D2" s="4">
        <v>0.1675</v>
      </c>
      <c r="E2" s="4">
        <v>0.7135</v>
      </c>
      <c r="F2" s="4"/>
    </row>
    <row r="3">
      <c r="A3" s="4">
        <v>0.0</v>
      </c>
      <c r="B3">
        <f>IFERROR(__xludf.DUMMYFUNCTION("FILTER('Intel Xeon X5675'!$B$8:$F$36, 'Intel Xeon X5675'!$A$8:$A$36=""Jacobi-2d-imper"")"),"0")</f>
        <v>0</v>
      </c>
      <c r="C3">
        <v>0.026</v>
      </c>
      <c r="D3">
        <v>0.1483</v>
      </c>
      <c r="E3">
        <v>0.6032</v>
      </c>
    </row>
    <row r="4">
      <c r="A4" s="4">
        <v>4.0</v>
      </c>
      <c r="B4">
        <f>IFERROR(__xludf.DUMMYFUNCTION("FILTER('Intel Xeon X5675'!$G$8:$K$36, 'Intel Xeon X5675'!$A$8:$A$36=""Jacobi-2d-imper"")"),"0")</f>
        <v>0</v>
      </c>
      <c r="C4">
        <v>0.0224</v>
      </c>
      <c r="D4">
        <v>0.1394</v>
      </c>
      <c r="E4">
        <v>0.6015</v>
      </c>
    </row>
    <row r="5">
      <c r="A5" s="4">
        <v>8.0</v>
      </c>
      <c r="B5">
        <f>IFERROR(__xludf.DUMMYFUNCTION("FILTER('Intel Xeon X5675'!$L$8:$P$36, 'Intel Xeon X5675'!$A$8:$A$36=""Jacobi-2d-imper"")"),"0")</f>
        <v>0</v>
      </c>
      <c r="C5">
        <v>0.0235</v>
      </c>
      <c r="D5">
        <v>0.1326</v>
      </c>
      <c r="E5">
        <v>0.6031</v>
      </c>
    </row>
    <row r="6">
      <c r="A6" s="4">
        <v>16.0</v>
      </c>
      <c r="B6">
        <f>IFERROR(__xludf.DUMMYFUNCTION("FILTER('Intel Xeon X5675'!$Q$8:$U$36, 'Intel Xeon X5675'!$A$8:$A$36=""Jacobi-2d-imper"")"),"0")</f>
        <v>0</v>
      </c>
      <c r="C6">
        <v>0.0229</v>
      </c>
      <c r="D6">
        <v>0.1463</v>
      </c>
      <c r="E6">
        <v>0.6024</v>
      </c>
    </row>
    <row r="7">
      <c r="A7" s="4">
        <v>32.0</v>
      </c>
      <c r="B7">
        <f>IFERROR(__xludf.DUMMYFUNCTION("FILTER('Intel Xeon X5675'!$V$8:$Z$36, 'Intel Xeon X5675'!$A$8:$A$36=""Jacobi-2d-imper"")"),"0")</f>
        <v>0</v>
      </c>
      <c r="C7">
        <v>0.0214</v>
      </c>
      <c r="D7">
        <v>0.1443</v>
      </c>
      <c r="E7">
        <v>0.6073</v>
      </c>
    </row>
    <row r="8">
      <c r="A8" s="4">
        <v>64.0</v>
      </c>
      <c r="B8">
        <f>IFERROR(__xludf.DUMMYFUNCTION("FILTER('Intel Xeon X5675'!$AA$8:$AE$36, 'Intel Xeon X5675'!$A$8:$A$36=""Jacobi-2d-imper"")"),"0")</f>
        <v>0</v>
      </c>
      <c r="C8">
        <v>0.0224</v>
      </c>
      <c r="D8">
        <v>0.1424</v>
      </c>
      <c r="E8">
        <v>0.5982</v>
      </c>
    </row>
    <row r="9">
      <c r="A9" s="4">
        <v>128.0</v>
      </c>
      <c r="B9">
        <f>IFERROR(__xludf.DUMMYFUNCTION("FILTER('Intel Xeon X5675'!$AF$8:$AJ$36, 'Intel Xeon X5675'!$A$8:$A$36=""Jacobi-2d-imper"")"),"0")</f>
        <v>0</v>
      </c>
      <c r="C9">
        <v>0.0254</v>
      </c>
      <c r="D9">
        <v>0.1345</v>
      </c>
      <c r="E9">
        <v>0.5987</v>
      </c>
    </row>
    <row r="10">
      <c r="A10" s="4">
        <v>256.0</v>
      </c>
      <c r="B10">
        <f>IFERROR(__xludf.DUMMYFUNCTION("FILTER('Intel Xeon X5675'!$AK$8:$AO$36, 'Intel Xeon X5675'!$A$8:$A$36=""Jacobi-2d-imper"")"),"0")</f>
        <v>0</v>
      </c>
      <c r="C10">
        <v>0.0196</v>
      </c>
      <c r="D10">
        <v>0.1383</v>
      </c>
      <c r="E10">
        <v>0.6101</v>
      </c>
    </row>
    <row r="11">
      <c r="A11" s="4">
        <v>512.0</v>
      </c>
      <c r="B11">
        <f>IFERROR(__xludf.DUMMYFUNCTION("FILTER('Intel Xeon X5675'!$AP$8:$AT$36, 'Intel Xeon X5675'!$A$8:$A$36=""Jacobi-2d-imper"")"),"0")</f>
        <v>0</v>
      </c>
      <c r="C11">
        <v>0.0192</v>
      </c>
      <c r="D11">
        <v>0.1428</v>
      </c>
      <c r="E11">
        <v>0.6161</v>
      </c>
    </row>
    <row r="12">
      <c r="A12" s="4">
        <v>1024.0</v>
      </c>
      <c r="B12">
        <f>IFERROR(__xludf.DUMMYFUNCTION("FILTER('Intel Xeon X5675'!$AU$8:$AY$36, 'Intel Xeon X5675'!$A$8:$A$36=""Jacobi-2d-imper"")"),"0")</f>
        <v>0</v>
      </c>
      <c r="C12">
        <v>0.0195</v>
      </c>
      <c r="D12">
        <v>0.1401</v>
      </c>
      <c r="E12">
        <v>0.5926</v>
      </c>
    </row>
    <row r="13">
      <c r="A13" s="4">
        <v>2048.0</v>
      </c>
      <c r="B13">
        <f>IFERROR(__xludf.DUMMYFUNCTION("FILTER('Intel Xeon X5675'!$AZ$8:$BD$36, 'Intel Xeon X5675'!$A$8:$A$36=""Jacobi-2d-imper"")"),"0")</f>
        <v>0</v>
      </c>
      <c r="C13">
        <v>0.0225</v>
      </c>
      <c r="D13">
        <v>0.1282</v>
      </c>
      <c r="E13">
        <v>0.6191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X5675'!$A$8:$A$36=""Seidel-2d"")"),"0")</f>
        <v>0</v>
      </c>
      <c r="C2" s="4">
        <v>0.069</v>
      </c>
      <c r="D2" s="4">
        <v>0.5557</v>
      </c>
      <c r="E2" s="4">
        <v>2.2183</v>
      </c>
      <c r="F2" s="4"/>
    </row>
    <row r="3">
      <c r="A3" s="4">
        <v>0.0</v>
      </c>
      <c r="B3">
        <f>IFERROR(__xludf.DUMMYFUNCTION("FILTER('Intel Xeon X5675'!$B$8:$F$36, 'Intel Xeon X5675'!$A$8:$A$36=""Seidel-2d"")"),"0")</f>
        <v>0</v>
      </c>
      <c r="C3">
        <v>0.0779</v>
      </c>
      <c r="D3">
        <v>0.556</v>
      </c>
      <c r="E3">
        <v>2.2315</v>
      </c>
    </row>
    <row r="4">
      <c r="A4" s="4">
        <v>4.0</v>
      </c>
      <c r="B4">
        <f>IFERROR(__xludf.DUMMYFUNCTION("FILTER('Intel Xeon X5675'!$G$8:$K$36, 'Intel Xeon X5675'!$A$8:$A$36=""Seidel-2d"")"),"0")</f>
        <v>0</v>
      </c>
      <c r="C4">
        <v>0.0528</v>
      </c>
      <c r="D4">
        <v>0.4021</v>
      </c>
      <c r="E4">
        <v>1.6191</v>
      </c>
    </row>
    <row r="5">
      <c r="A5" s="4">
        <v>8.0</v>
      </c>
      <c r="B5">
        <f>IFERROR(__xludf.DUMMYFUNCTION("FILTER('Intel Xeon X5675'!$L$8:$P$36, 'Intel Xeon X5675'!$A$8:$A$36=""Seidel-2d"")"),"0")</f>
        <v>0</v>
      </c>
      <c r="C5">
        <v>0.0587</v>
      </c>
      <c r="D5">
        <v>0.4242</v>
      </c>
      <c r="E5">
        <v>1.7152</v>
      </c>
    </row>
    <row r="6">
      <c r="A6" s="4">
        <v>16.0</v>
      </c>
      <c r="B6">
        <f>IFERROR(__xludf.DUMMYFUNCTION("FILTER('Intel Xeon X5675'!$Q$8:$U$36, 'Intel Xeon X5675'!$A$8:$A$36=""Seidel-2d"")"),"0")</f>
        <v>0</v>
      </c>
      <c r="C6">
        <v>0.0677</v>
      </c>
      <c r="D6">
        <v>0.4821</v>
      </c>
      <c r="E6">
        <v>1.9414</v>
      </c>
    </row>
    <row r="7">
      <c r="A7" s="4">
        <v>32.0</v>
      </c>
      <c r="B7">
        <f>IFERROR(__xludf.DUMMYFUNCTION("FILTER('Intel Xeon X5675'!$V$8:$Z$36, 'Intel Xeon X5675'!$A$8:$A$36=""Seidel-2d"")"),"0")</f>
        <v>0</v>
      </c>
      <c r="C7">
        <v>0.0668</v>
      </c>
      <c r="D7">
        <v>0.518</v>
      </c>
      <c r="E7">
        <v>2.0805</v>
      </c>
    </row>
    <row r="8">
      <c r="A8" s="4">
        <v>64.0</v>
      </c>
      <c r="B8">
        <f>IFERROR(__xludf.DUMMYFUNCTION("FILTER('Intel Xeon X5675'!$AA$8:$AE$36, 'Intel Xeon X5675'!$A$8:$A$36=""Seidel-2d"")"),"0")</f>
        <v>0</v>
      </c>
      <c r="C8">
        <v>0.0682</v>
      </c>
      <c r="D8">
        <v>0.5331</v>
      </c>
      <c r="E8">
        <v>2.1283</v>
      </c>
    </row>
    <row r="9">
      <c r="A9" s="4">
        <v>128.0</v>
      </c>
      <c r="B9">
        <f>IFERROR(__xludf.DUMMYFUNCTION("FILTER('Intel Xeon X5675'!$AF$8:$AJ$36, 'Intel Xeon X5675'!$A$8:$A$36=""Seidel-2d"")"),"0")</f>
        <v>0</v>
      </c>
      <c r="C9">
        <v>0.0727</v>
      </c>
      <c r="D9">
        <v>0.5459</v>
      </c>
      <c r="E9">
        <v>2.1861</v>
      </c>
    </row>
    <row r="10">
      <c r="A10" s="4">
        <v>256.0</v>
      </c>
      <c r="B10">
        <f>IFERROR(__xludf.DUMMYFUNCTION("FILTER('Intel Xeon X5675'!$AK$8:$AO$36, 'Intel Xeon X5675'!$A$8:$A$36=""Seidel-2d"")"),"0")</f>
        <v>0</v>
      </c>
      <c r="C10">
        <v>0.0724</v>
      </c>
      <c r="D10">
        <v>0.5476</v>
      </c>
      <c r="E10">
        <v>2.1987</v>
      </c>
    </row>
    <row r="11">
      <c r="A11" s="4">
        <v>512.0</v>
      </c>
      <c r="B11">
        <f>IFERROR(__xludf.DUMMYFUNCTION("FILTER('Intel Xeon X5675'!$AP$8:$AT$36, 'Intel Xeon X5675'!$A$8:$A$36=""Seidel-2d"")"),"0")</f>
        <v>0</v>
      </c>
      <c r="C11">
        <v>0.072</v>
      </c>
      <c r="D11">
        <v>0.553</v>
      </c>
      <c r="E11">
        <v>2.2068</v>
      </c>
    </row>
    <row r="12">
      <c r="A12" s="4">
        <v>1024.0</v>
      </c>
      <c r="B12">
        <f>IFERROR(__xludf.DUMMYFUNCTION("FILTER('Intel Xeon X5675'!$AU$8:$AY$36, 'Intel Xeon X5675'!$A$8:$A$36=""Seidel-2d"")"),"0")</f>
        <v>0</v>
      </c>
      <c r="C12">
        <v>0.0701</v>
      </c>
      <c r="D12">
        <v>0.5486</v>
      </c>
      <c r="E12">
        <v>2.1998</v>
      </c>
    </row>
    <row r="13">
      <c r="A13" s="4">
        <v>2048.0</v>
      </c>
      <c r="B13">
        <f>IFERROR(__xludf.DUMMYFUNCTION("FILTER('Intel Xeon X5675'!$AZ$8:$BD$36, 'Intel Xeon X5675'!$A$8:$A$36=""Seidel-2d"")"),"0")</f>
        <v>0</v>
      </c>
      <c r="C13">
        <v>0.0746</v>
      </c>
      <c r="D13">
        <v>0.5539</v>
      </c>
      <c r="E13">
        <v>2.2289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4" t="s">
        <v>142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X5675'!$A$8:$A$36=""Correlation"")"),"0")</f>
        <v>0</v>
      </c>
      <c r="C2">
        <v>0.3503</v>
      </c>
      <c r="D2">
        <v>2.7448</v>
      </c>
      <c r="E2">
        <v>30.3441</v>
      </c>
    </row>
    <row r="3">
      <c r="A3" s="4">
        <v>0.0</v>
      </c>
      <c r="B3">
        <f>IFERROR(__xludf.DUMMYFUNCTION("FILTER('Intel Xeon X5675'!$B$8:$F$36, 'Intel Xeon X5675'!$A$8:$A$36=""Correlation"")"),"0")</f>
        <v>0</v>
      </c>
      <c r="C3">
        <v>0.349</v>
      </c>
      <c r="D3">
        <v>2.591</v>
      </c>
      <c r="E3">
        <v>29.9983</v>
      </c>
    </row>
    <row r="4">
      <c r="A4" s="4">
        <v>4.0</v>
      </c>
      <c r="B4">
        <f>IFERROR(__xludf.DUMMYFUNCTION("FILTER('Intel Xeon X5675'!$G$8:$K$36, 'Intel Xeon X5675'!$A$8:$A$36=""Correlation"")"),"0")</f>
        <v>0</v>
      </c>
      <c r="C4">
        <v>0.1016</v>
      </c>
      <c r="D4">
        <v>0.8454</v>
      </c>
      <c r="E4">
        <v>7.4908</v>
      </c>
    </row>
    <row r="5">
      <c r="A5" s="4">
        <v>8.0</v>
      </c>
      <c r="B5">
        <f>IFERROR(__xludf.DUMMYFUNCTION("FILTER('Intel Xeon X5675'!$L$8:$P$36, 'Intel Xeon X5675'!$A$8:$A$36=""Correlation"")"),"0")</f>
        <v>0</v>
      </c>
      <c r="C5">
        <v>0.1047</v>
      </c>
      <c r="D5">
        <v>0.6772</v>
      </c>
      <c r="E5">
        <v>5.2763</v>
      </c>
    </row>
    <row r="6">
      <c r="A6" s="4">
        <v>16.0</v>
      </c>
      <c r="B6">
        <f>IFERROR(__xludf.DUMMYFUNCTION("FILTER('Intel Xeon X5675'!$Q$8:$U$36, 'Intel Xeon X5675'!$A$8:$A$36=""Correlation"")"),"0")</f>
        <v>0</v>
      </c>
      <c r="C6">
        <v>0.1091</v>
      </c>
      <c r="D6">
        <v>0.8346</v>
      </c>
      <c r="E6">
        <v>3.4964</v>
      </c>
    </row>
    <row r="7">
      <c r="A7" s="4">
        <v>32.0</v>
      </c>
      <c r="B7">
        <f>IFERROR(__xludf.DUMMYFUNCTION("FILTER('Intel Xeon X5675'!$V$8:$Z$36, 'Intel Xeon X5675'!$A$8:$A$36=""Correlation"")"),"0")</f>
        <v>0</v>
      </c>
      <c r="C7">
        <v>0.1098</v>
      </c>
      <c r="D7">
        <v>0.7904</v>
      </c>
      <c r="E7">
        <v>6.0053</v>
      </c>
    </row>
    <row r="8">
      <c r="A8" s="4">
        <v>64.0</v>
      </c>
      <c r="B8">
        <f>IFERROR(__xludf.DUMMYFUNCTION("FILTER('Intel Xeon X5675'!$AA$8:$AE$36, 'Intel Xeon X5675'!$A$8:$A$36=""Correlation"")"),"0")</f>
        <v>0</v>
      </c>
      <c r="C8">
        <v>0.1138</v>
      </c>
      <c r="D8">
        <v>0.9176</v>
      </c>
      <c r="E8">
        <v>6.7745</v>
      </c>
    </row>
    <row r="9">
      <c r="A9" s="4">
        <v>128.0</v>
      </c>
      <c r="B9">
        <f>IFERROR(__xludf.DUMMYFUNCTION("FILTER('Intel Xeon X5675'!$AF$8:$AJ$36, 'Intel Xeon X5675'!$A$8:$A$36=""Correlation"")"),"0")</f>
        <v>0</v>
      </c>
      <c r="C9">
        <v>0.1263</v>
      </c>
      <c r="D9">
        <v>0.9898</v>
      </c>
      <c r="E9">
        <v>7.771</v>
      </c>
    </row>
    <row r="10">
      <c r="A10" s="4">
        <v>256.0</v>
      </c>
      <c r="B10">
        <f>IFERROR(__xludf.DUMMYFUNCTION("FILTER('Intel Xeon X5675'!$AK$8:$AO$36, 'Intel Xeon X5675'!$A$8:$A$36=""Correlation"")"),"0")</f>
        <v>0</v>
      </c>
      <c r="C10">
        <v>0.167</v>
      </c>
      <c r="D10">
        <v>1.1454</v>
      </c>
      <c r="E10">
        <v>14.3945</v>
      </c>
    </row>
    <row r="11">
      <c r="A11" s="4">
        <v>512.0</v>
      </c>
      <c r="B11">
        <f>IFERROR(__xludf.DUMMYFUNCTION("FILTER('Intel Xeon X5675'!$AP$8:$AT$36, 'Intel Xeon X5675'!$A$8:$A$36=""Correlation"")"),"0")</f>
        <v>0</v>
      </c>
      <c r="C11">
        <v>0.3479</v>
      </c>
      <c r="D11">
        <v>2.6145</v>
      </c>
      <c r="E11">
        <v>18.882</v>
      </c>
    </row>
    <row r="12">
      <c r="A12" s="4">
        <v>1024.0</v>
      </c>
      <c r="B12">
        <f>IFERROR(__xludf.DUMMYFUNCTION("FILTER('Intel Xeon X5675'!$AU$8:$AY$36, 'Intel Xeon X5675'!$A$8:$A$36=""Correlation"")"),"0")</f>
        <v>0</v>
      </c>
      <c r="C12">
        <v>0.3348</v>
      </c>
      <c r="D12">
        <v>2.5559</v>
      </c>
      <c r="E12">
        <v>19.5998</v>
      </c>
    </row>
    <row r="13">
      <c r="A13" s="4">
        <v>2048.0</v>
      </c>
      <c r="B13">
        <f>IFERROR(__xludf.DUMMYFUNCTION("FILTER('Intel Xeon X5675'!$AZ$8:$BD$36, 'Intel Xeon X5675'!$A$8:$A$36=""Correlation"")"),"0")</f>
        <v>0</v>
      </c>
      <c r="C13">
        <v>0.344</v>
      </c>
      <c r="D13">
        <v>2.6297</v>
      </c>
      <c r="E13">
        <v>29.2635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X5675'!$A$8:$A$36=""Covariance"")"),"0")</f>
        <v>0</v>
      </c>
      <c r="C2">
        <v>0.3643</v>
      </c>
      <c r="D2">
        <v>2.7517</v>
      </c>
      <c r="E2">
        <v>29.7346</v>
      </c>
    </row>
    <row r="3">
      <c r="A3" s="4">
        <v>0.0</v>
      </c>
      <c r="B3">
        <f>IFERROR(__xludf.DUMMYFUNCTION("FILTER('Intel Xeon X5675'!$B$8:$F$36, 'Intel Xeon X5675'!$A$8:$A$36=""Covariance"")"),"0")</f>
        <v>0</v>
      </c>
      <c r="C3">
        <v>0.3368</v>
      </c>
      <c r="D3">
        <v>2.5767</v>
      </c>
      <c r="E3">
        <v>29.9871</v>
      </c>
    </row>
    <row r="4">
      <c r="A4" s="4">
        <v>4.0</v>
      </c>
      <c r="B4">
        <f>IFERROR(__xludf.DUMMYFUNCTION("FILTER('Intel Xeon X5675'!$G$8:$K$36, 'Intel Xeon X5675'!$A$8:$A$36=""Covariance"")"),"0")</f>
        <v>0</v>
      </c>
      <c r="C4">
        <v>0.0952</v>
      </c>
      <c r="D4">
        <v>0.8016</v>
      </c>
      <c r="E4">
        <v>7.3846</v>
      </c>
    </row>
    <row r="5">
      <c r="A5" s="4">
        <v>8.0</v>
      </c>
      <c r="B5">
        <f>IFERROR(__xludf.DUMMYFUNCTION("FILTER('Intel Xeon X5675'!$L$8:$P$36, 'Intel Xeon X5675'!$A$8:$A$36=""Covariance"")"),"0")</f>
        <v>0</v>
      </c>
      <c r="C5">
        <v>0.1041</v>
      </c>
      <c r="D5">
        <v>0.6585</v>
      </c>
      <c r="E5">
        <v>5.201</v>
      </c>
    </row>
    <row r="6">
      <c r="A6" s="4">
        <v>16.0</v>
      </c>
      <c r="B6">
        <f>IFERROR(__xludf.DUMMYFUNCTION("FILTER('Intel Xeon X5675'!$Q$8:$U$36, 'Intel Xeon X5675'!$A$8:$A$36=""Covariance"")"),"0")</f>
        <v>0</v>
      </c>
      <c r="C6">
        <v>0.1079</v>
      </c>
      <c r="D6">
        <v>0.8176</v>
      </c>
      <c r="E6">
        <v>3.3317</v>
      </c>
    </row>
    <row r="7">
      <c r="A7" s="4">
        <v>32.0</v>
      </c>
      <c r="B7">
        <f>IFERROR(__xludf.DUMMYFUNCTION("FILTER('Intel Xeon X5675'!$V$8:$Z$36, 'Intel Xeon X5675'!$A$8:$A$36=""Covariance"")"),"0")</f>
        <v>0</v>
      </c>
      <c r="C7">
        <v>0.1045</v>
      </c>
      <c r="D7">
        <v>0.7885</v>
      </c>
      <c r="E7">
        <v>6.0468</v>
      </c>
    </row>
    <row r="8">
      <c r="A8" s="4">
        <v>64.0</v>
      </c>
      <c r="B8">
        <f>IFERROR(__xludf.DUMMYFUNCTION("FILTER('Intel Xeon X5675'!$AA$8:$AE$36, 'Intel Xeon X5675'!$A$8:$A$36=""Covariance"")"),"0")</f>
        <v>0</v>
      </c>
      <c r="C8">
        <v>0.1128</v>
      </c>
      <c r="D8">
        <v>0.8899</v>
      </c>
      <c r="E8">
        <v>6.7474</v>
      </c>
    </row>
    <row r="9">
      <c r="A9" s="4">
        <v>128.0</v>
      </c>
      <c r="B9">
        <f>IFERROR(__xludf.DUMMYFUNCTION("FILTER('Intel Xeon X5675'!$AF$8:$AJ$36, 'Intel Xeon X5675'!$A$8:$A$36=""Covariance"")"),"0")</f>
        <v>0</v>
      </c>
      <c r="C9">
        <v>0.1238</v>
      </c>
      <c r="D9">
        <v>0.9821</v>
      </c>
      <c r="E9">
        <v>7.7407</v>
      </c>
    </row>
    <row r="10">
      <c r="A10" s="4">
        <v>256.0</v>
      </c>
      <c r="B10">
        <f>IFERROR(__xludf.DUMMYFUNCTION("FILTER('Intel Xeon X5675'!$AK$8:$AO$36, 'Intel Xeon X5675'!$A$8:$A$36=""Covariance"")"),"0")</f>
        <v>0</v>
      </c>
      <c r="C10">
        <v>0.1471</v>
      </c>
      <c r="D10">
        <v>1.1754</v>
      </c>
      <c r="E10">
        <v>14.0711</v>
      </c>
    </row>
    <row r="11">
      <c r="A11" s="4">
        <v>512.0</v>
      </c>
      <c r="B11">
        <f>IFERROR(__xludf.DUMMYFUNCTION("FILTER('Intel Xeon X5675'!$AP$8:$AT$36, 'Intel Xeon X5675'!$A$8:$A$36=""Covariance"")"),"0")</f>
        <v>0</v>
      </c>
      <c r="C11">
        <v>0.3312</v>
      </c>
      <c r="D11">
        <v>2.5782</v>
      </c>
      <c r="E11">
        <v>18.6899</v>
      </c>
    </row>
    <row r="12">
      <c r="A12" s="4">
        <v>1024.0</v>
      </c>
      <c r="B12">
        <f>IFERROR(__xludf.DUMMYFUNCTION("FILTER('Intel Xeon X5675'!$AU$8:$AY$36, 'Intel Xeon X5675'!$A$8:$A$36=""Covariance"")"),"0")</f>
        <v>0</v>
      </c>
      <c r="C12">
        <v>0.3398</v>
      </c>
      <c r="D12">
        <v>2.5433</v>
      </c>
      <c r="E12">
        <v>18.8877</v>
      </c>
    </row>
    <row r="13">
      <c r="A13" s="4">
        <v>2048.0</v>
      </c>
      <c r="B13">
        <f>IFERROR(__xludf.DUMMYFUNCTION("FILTER('Intel Xeon X5675'!$AZ$8:$BD$36, 'Intel Xeon X5675'!$A$8:$A$36=""Covariance"")"),"0")</f>
        <v>0</v>
      </c>
      <c r="C13">
        <v>0.3335</v>
      </c>
      <c r="D13">
        <v>2.5423</v>
      </c>
      <c r="E13">
        <v>29.5948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X5675'!$A$8:$A$36=""2mm"")"),"0")</f>
        <v>0</v>
      </c>
      <c r="C2">
        <v>0.014</v>
      </c>
      <c r="D2">
        <v>11.5208</v>
      </c>
      <c r="E2">
        <v>93.2535</v>
      </c>
    </row>
    <row r="3">
      <c r="A3" s="4">
        <v>0.0</v>
      </c>
      <c r="B3">
        <f>IFERROR(__xludf.DUMMYFUNCTION("FILTER('Intel Xeon X5675'!$B$8:$F$36, 'Intel Xeon X5675'!$A$8:$A$36=""2mm"")"),"0")</f>
        <v>0</v>
      </c>
      <c r="C3">
        <v>0.0161</v>
      </c>
      <c r="D3">
        <v>8.0587</v>
      </c>
      <c r="E3">
        <v>84.5631</v>
      </c>
    </row>
    <row r="4">
      <c r="A4" s="4">
        <v>4.0</v>
      </c>
      <c r="B4">
        <f>IFERROR(__xludf.DUMMYFUNCTION("FILTER('Intel Xeon X5675'!$G$8:$K$36, 'Intel Xeon X5675'!$A$8:$A$36=""2mm"")"),"0")</f>
        <v>0</v>
      </c>
      <c r="C4">
        <v>0.0034</v>
      </c>
      <c r="D4">
        <v>2.2723</v>
      </c>
      <c r="E4">
        <v>31.315</v>
      </c>
    </row>
    <row r="5">
      <c r="A5" s="4">
        <v>8.0</v>
      </c>
      <c r="B5">
        <f>IFERROR(__xludf.DUMMYFUNCTION("FILTER('Intel Xeon X5675'!$L$8:$P$36, 'Intel Xeon X5675'!$A$8:$A$36=""2mm"")"),"0")</f>
        <v>0</v>
      </c>
      <c r="C5">
        <v>0.0071</v>
      </c>
      <c r="D5">
        <v>2.6853</v>
      </c>
      <c r="E5">
        <v>22.6901</v>
      </c>
    </row>
    <row r="6">
      <c r="A6" s="4">
        <v>16.0</v>
      </c>
      <c r="B6">
        <f>IFERROR(__xludf.DUMMYFUNCTION("FILTER('Intel Xeon X5675'!$Q$8:$U$36, 'Intel Xeon X5675'!$A$8:$A$36=""2mm"")"),"0")</f>
        <v>0</v>
      </c>
      <c r="C6">
        <v>0.0038</v>
      </c>
      <c r="D6">
        <v>2.0313</v>
      </c>
      <c r="E6">
        <v>11.1657</v>
      </c>
    </row>
    <row r="7">
      <c r="A7" s="4">
        <v>32.0</v>
      </c>
      <c r="B7">
        <f>IFERROR(__xludf.DUMMYFUNCTION("FILTER('Intel Xeon X5675'!$V$8:$Z$36, 'Intel Xeon X5675'!$A$8:$A$36=""2mm"")"),"0")</f>
        <v>0</v>
      </c>
      <c r="C7">
        <v>0.0071</v>
      </c>
      <c r="D7">
        <v>6.4597</v>
      </c>
      <c r="E7">
        <v>24.7272</v>
      </c>
    </row>
    <row r="8">
      <c r="A8" s="4">
        <v>64.0</v>
      </c>
      <c r="B8">
        <f>IFERROR(__xludf.DUMMYFUNCTION("FILTER('Intel Xeon X5675'!$AA$8:$AE$36, 'Intel Xeon X5675'!$A$8:$A$36=""2mm"")"),"0")</f>
        <v>0</v>
      </c>
      <c r="C8">
        <v>0.0146</v>
      </c>
      <c r="D8">
        <v>8.4569</v>
      </c>
      <c r="E8">
        <v>25.988</v>
      </c>
    </row>
    <row r="9">
      <c r="A9" s="4">
        <v>128.0</v>
      </c>
      <c r="B9">
        <f>IFERROR(__xludf.DUMMYFUNCTION("FILTER('Intel Xeon X5675'!$AF$8:$AJ$36, 'Intel Xeon X5675'!$A$8:$A$36=""2mm"")"),"0")</f>
        <v>0</v>
      </c>
      <c r="C9">
        <v>0.0156</v>
      </c>
      <c r="D9">
        <v>8.1348</v>
      </c>
      <c r="E9">
        <v>28.642</v>
      </c>
    </row>
    <row r="10">
      <c r="A10" s="4">
        <v>256.0</v>
      </c>
      <c r="B10">
        <f>IFERROR(__xludf.DUMMYFUNCTION("FILTER('Intel Xeon X5675'!$AK$8:$AO$36, 'Intel Xeon X5675'!$A$8:$A$36=""2mm"")"),"0")</f>
        <v>0</v>
      </c>
      <c r="C10">
        <v>0.0147</v>
      </c>
      <c r="D10">
        <v>8.0325</v>
      </c>
      <c r="E10">
        <v>37.0377</v>
      </c>
    </row>
    <row r="11">
      <c r="A11" s="4">
        <v>512.0</v>
      </c>
      <c r="B11">
        <f>IFERROR(__xludf.DUMMYFUNCTION("FILTER('Intel Xeon X5675'!$AP$8:$AT$36, 'Intel Xeon X5675'!$A$8:$A$36=""2mm"")"),"0")</f>
        <v>0</v>
      </c>
      <c r="C11">
        <v>0.0139</v>
      </c>
      <c r="D11">
        <v>8.0746</v>
      </c>
      <c r="E11">
        <v>47.113</v>
      </c>
    </row>
    <row r="12">
      <c r="A12" s="4">
        <v>1024.0</v>
      </c>
      <c r="B12">
        <f>IFERROR(__xludf.DUMMYFUNCTION("FILTER('Intel Xeon X5675'!$AU$8:$AY$36, 'Intel Xeon X5675'!$A$8:$A$36=""2mm"")"),"0")</f>
        <v>0</v>
      </c>
      <c r="C12">
        <v>0.0158</v>
      </c>
      <c r="D12">
        <v>8.0406</v>
      </c>
      <c r="E12">
        <v>47.3925</v>
      </c>
    </row>
    <row r="13">
      <c r="A13" s="4">
        <v>2048.0</v>
      </c>
      <c r="B13">
        <f>IFERROR(__xludf.DUMMYFUNCTION("FILTER('Intel Xeon X5675'!$AZ$8:$BD$36, 'Intel Xeon X5675'!$A$8:$A$36=""2mm"")"),"0")</f>
        <v>0</v>
      </c>
      <c r="C13">
        <v>0.0155</v>
      </c>
      <c r="D13">
        <v>8.0358</v>
      </c>
      <c r="E13">
        <v>84.3574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X5675'!$A$8:$A$36=""3mm"")"),"0")</f>
        <v>0</v>
      </c>
      <c r="C2" s="4">
        <v>0.0229</v>
      </c>
      <c r="D2" s="4">
        <v>17.2994</v>
      </c>
      <c r="E2" s="4">
        <v>135.1841</v>
      </c>
      <c r="F2" s="4"/>
    </row>
    <row r="3">
      <c r="A3" s="4">
        <v>0.0</v>
      </c>
      <c r="B3">
        <f>IFERROR(__xludf.DUMMYFUNCTION("FILTER('Intel Xeon X5675'!$B$8:$F$36, 'Intel Xeon X5675'!$A$8:$A$36=""3mm"")"),"0")</f>
        <v>0</v>
      </c>
      <c r="C3">
        <v>0.0226</v>
      </c>
      <c r="D3">
        <v>11.9385</v>
      </c>
      <c r="E3">
        <v>124.6303</v>
      </c>
    </row>
    <row r="4">
      <c r="A4" s="4">
        <v>4.0</v>
      </c>
      <c r="B4">
        <f>IFERROR(__xludf.DUMMYFUNCTION("FILTER('Intel Xeon X5675'!$G$8:$K$36, 'Intel Xeon X5675'!$A$8:$A$36=""3mm"")"),"0")</f>
        <v>0</v>
      </c>
      <c r="C4">
        <v>0.0035</v>
      </c>
      <c r="D4">
        <v>2.7615</v>
      </c>
      <c r="E4">
        <v>43.7263</v>
      </c>
    </row>
    <row r="5">
      <c r="A5" s="4">
        <v>8.0</v>
      </c>
      <c r="B5">
        <f>IFERROR(__xludf.DUMMYFUNCTION("FILTER('Intel Xeon X5675'!$L$8:$P$36, 'Intel Xeon X5675'!$A$8:$A$36=""3mm"")"),"0")</f>
        <v>0</v>
      </c>
      <c r="C5">
        <v>0.011</v>
      </c>
      <c r="D5">
        <v>3.8707</v>
      </c>
      <c r="E5">
        <v>32.9953</v>
      </c>
    </row>
    <row r="6">
      <c r="A6" s="4">
        <v>16.0</v>
      </c>
      <c r="B6">
        <f>IFERROR(__xludf.DUMMYFUNCTION("FILTER('Intel Xeon X5675'!$Q$8:$U$36, 'Intel Xeon X5675'!$A$8:$A$36=""3mm"")"),"0")</f>
        <v>0</v>
      </c>
      <c r="C6">
        <v>0.0035</v>
      </c>
      <c r="D6">
        <v>2.8992</v>
      </c>
      <c r="E6">
        <v>16.1745</v>
      </c>
    </row>
    <row r="7">
      <c r="A7" s="4">
        <v>32.0</v>
      </c>
      <c r="B7">
        <f>IFERROR(__xludf.DUMMYFUNCTION("FILTER('Intel Xeon X5675'!$V$8:$Z$36, 'Intel Xeon X5675'!$A$8:$A$36=""3mm"")"),"0")</f>
        <v>0</v>
      </c>
      <c r="C7">
        <v>0.0118</v>
      </c>
      <c r="D7">
        <v>9.5511</v>
      </c>
      <c r="E7">
        <v>34.7688</v>
      </c>
    </row>
    <row r="8">
      <c r="A8" s="4">
        <v>64.0</v>
      </c>
      <c r="B8">
        <f>IFERROR(__xludf.DUMMYFUNCTION("FILTER('Intel Xeon X5675'!$AA$8:$AE$36, 'Intel Xeon X5675'!$A$8:$A$36=""3mm"")"),"0")</f>
        <v>0</v>
      </c>
      <c r="C8">
        <v>0.0225</v>
      </c>
      <c r="D8">
        <v>12.617</v>
      </c>
      <c r="E8">
        <v>38.1062</v>
      </c>
    </row>
    <row r="9">
      <c r="A9" s="4">
        <v>128.0</v>
      </c>
      <c r="B9">
        <f>IFERROR(__xludf.DUMMYFUNCTION("FILTER('Intel Xeon X5675'!$AF$8:$AJ$36, 'Intel Xeon X5675'!$A$8:$A$36=""3mm"")"),"0")</f>
        <v>0</v>
      </c>
      <c r="C9">
        <v>0.0242</v>
      </c>
      <c r="D9">
        <v>12.1054</v>
      </c>
      <c r="E9">
        <v>41.3711</v>
      </c>
    </row>
    <row r="10">
      <c r="A10" s="4">
        <v>256.0</v>
      </c>
      <c r="B10">
        <f>IFERROR(__xludf.DUMMYFUNCTION("FILTER('Intel Xeon X5675'!$AK$8:$AO$36, 'Intel Xeon X5675'!$A$8:$A$36=""3mm"")"),"0")</f>
        <v>0</v>
      </c>
      <c r="C10">
        <v>0.0215</v>
      </c>
      <c r="D10">
        <v>11.9605</v>
      </c>
      <c r="E10">
        <v>54.7954</v>
      </c>
    </row>
    <row r="11">
      <c r="A11" s="4">
        <v>512.0</v>
      </c>
      <c r="B11">
        <f>IFERROR(__xludf.DUMMYFUNCTION("FILTER('Intel Xeon X5675'!$AP$8:$AT$36, 'Intel Xeon X5675'!$A$8:$A$36=""3mm"")"),"0")</f>
        <v>0</v>
      </c>
      <c r="C11">
        <v>0.021</v>
      </c>
      <c r="D11">
        <v>11.9633</v>
      </c>
      <c r="E11">
        <v>70.448</v>
      </c>
    </row>
    <row r="12">
      <c r="A12" s="4">
        <v>1024.0</v>
      </c>
      <c r="B12">
        <f>IFERROR(__xludf.DUMMYFUNCTION("FILTER('Intel Xeon X5675'!$AU$8:$AY$36, 'Intel Xeon X5675'!$A$8:$A$36=""3mm"")"),"0")</f>
        <v>0</v>
      </c>
      <c r="C12">
        <v>0.0199</v>
      </c>
      <c r="D12">
        <v>11.9215</v>
      </c>
      <c r="E12">
        <v>70.8287</v>
      </c>
    </row>
    <row r="13">
      <c r="A13" s="4">
        <v>2048.0</v>
      </c>
      <c r="B13">
        <f>IFERROR(__xludf.DUMMYFUNCTION("FILTER('Intel Xeon X5675'!$AZ$8:$BD$36, 'Intel Xeon X5675'!$A$8:$A$36=""3mm"")"),"0")</f>
        <v>0</v>
      </c>
      <c r="C13">
        <v>0.0209</v>
      </c>
      <c r="D13">
        <v>11.9312</v>
      </c>
      <c r="E13">
        <v>124.161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X5675'!$A$8:$A$36=""Atax"")"),"0")</f>
        <v>0</v>
      </c>
      <c r="C2" s="4">
        <v>0.0</v>
      </c>
      <c r="D2" s="4">
        <v>0.1697</v>
      </c>
      <c r="E2" s="4">
        <v>0.6994</v>
      </c>
      <c r="F2" s="4"/>
    </row>
    <row r="3">
      <c r="A3" s="4">
        <v>0.0</v>
      </c>
      <c r="B3">
        <f>IFERROR(__xludf.DUMMYFUNCTION("FILTER('Intel Xeon X5675'!$B$8:$F$36, 'Intel Xeon X5675'!$A$8:$A$36=""Atax"")"),"0")</f>
        <v>0</v>
      </c>
      <c r="C3">
        <v>0.0045</v>
      </c>
      <c r="D3">
        <v>0.2472</v>
      </c>
      <c r="E3">
        <v>1.0099</v>
      </c>
    </row>
    <row r="4">
      <c r="A4" s="4">
        <v>4.0</v>
      </c>
      <c r="B4">
        <f>IFERROR(__xludf.DUMMYFUNCTION("FILTER('Intel Xeon X5675'!$G$8:$K$36, 'Intel Xeon X5675'!$A$8:$A$36=""Atax"")"),"0")</f>
        <v>0</v>
      </c>
      <c r="C4">
        <v>0.0</v>
      </c>
      <c r="D4">
        <v>0.1873</v>
      </c>
      <c r="E4">
        <v>0.8096</v>
      </c>
    </row>
    <row r="5">
      <c r="A5" s="4">
        <v>8.0</v>
      </c>
      <c r="B5">
        <f>IFERROR(__xludf.DUMMYFUNCTION("FILTER('Intel Xeon X5675'!$L$8:$P$36, 'Intel Xeon X5675'!$A$8:$A$36=""Atax"")"),"0")</f>
        <v>0</v>
      </c>
      <c r="C5">
        <v>0.0024</v>
      </c>
      <c r="D5">
        <v>0.2115</v>
      </c>
      <c r="E5">
        <v>0.8692</v>
      </c>
    </row>
    <row r="6">
      <c r="A6" s="4">
        <v>16.0</v>
      </c>
      <c r="B6">
        <f>IFERROR(__xludf.DUMMYFUNCTION("FILTER('Intel Xeon X5675'!$Q$8:$U$36, 'Intel Xeon X5675'!$A$8:$A$36=""Atax"")"),"0")</f>
        <v>0</v>
      </c>
      <c r="C6">
        <v>0.0</v>
      </c>
      <c r="D6">
        <v>0.2066</v>
      </c>
      <c r="E6">
        <v>1.0875</v>
      </c>
    </row>
    <row r="7">
      <c r="A7" s="4">
        <v>32.0</v>
      </c>
      <c r="B7">
        <f>IFERROR(__xludf.DUMMYFUNCTION("FILTER('Intel Xeon X5675'!$V$8:$Z$36, 'Intel Xeon X5675'!$A$8:$A$36=""Atax"")"),"0")</f>
        <v>0</v>
      </c>
      <c r="C7">
        <v>0.0041</v>
      </c>
      <c r="D7">
        <v>0.2666</v>
      </c>
      <c r="E7">
        <v>1.0973</v>
      </c>
    </row>
    <row r="8">
      <c r="A8" s="4">
        <v>64.0</v>
      </c>
      <c r="B8">
        <f>IFERROR(__xludf.DUMMYFUNCTION("FILTER('Intel Xeon X5675'!$AA$8:$AE$36, 'Intel Xeon X5675'!$A$8:$A$36=""Atax"")"),"0")</f>
        <v>0</v>
      </c>
      <c r="C8">
        <v>0.004</v>
      </c>
      <c r="D8">
        <v>0.2556</v>
      </c>
      <c r="E8">
        <v>1.0996</v>
      </c>
    </row>
    <row r="9">
      <c r="A9" s="4">
        <v>128.0</v>
      </c>
      <c r="B9">
        <f>IFERROR(__xludf.DUMMYFUNCTION("FILTER('Intel Xeon X5675'!$AF$8:$AJ$36, 'Intel Xeon X5675'!$A$8:$A$36=""Atax"")"),"0")</f>
        <v>0</v>
      </c>
      <c r="C9">
        <v>0.0042</v>
      </c>
      <c r="D9">
        <v>0.2511</v>
      </c>
      <c r="E9">
        <v>1.0576</v>
      </c>
    </row>
    <row r="10">
      <c r="A10" s="4">
        <v>256.0</v>
      </c>
      <c r="B10">
        <f>IFERROR(__xludf.DUMMYFUNCTION("FILTER('Intel Xeon X5675'!$AK$8:$AO$36, 'Intel Xeon X5675'!$A$8:$A$36=""Atax"")"),"0")</f>
        <v>0</v>
      </c>
      <c r="C10">
        <v>0.0028</v>
      </c>
      <c r="D10">
        <v>0.2297</v>
      </c>
      <c r="E10">
        <v>0.9404</v>
      </c>
    </row>
    <row r="11">
      <c r="A11" s="4">
        <v>512.0</v>
      </c>
      <c r="B11">
        <f>IFERROR(__xludf.DUMMYFUNCTION("FILTER('Intel Xeon X5675'!$AP$8:$AT$36, 'Intel Xeon X5675'!$A$8:$A$36=""Atax"")"),"0")</f>
        <v>0</v>
      </c>
      <c r="C11">
        <v>0.0039</v>
      </c>
      <c r="D11">
        <v>0.2334</v>
      </c>
      <c r="E11">
        <v>0.9419</v>
      </c>
    </row>
    <row r="12">
      <c r="A12" s="4">
        <v>1024.0</v>
      </c>
      <c r="B12">
        <f>IFERROR(__xludf.DUMMYFUNCTION("FILTER('Intel Xeon X5675'!$AU$8:$AY$36, 'Intel Xeon X5675'!$A$8:$A$36=""Atax"")"),"0")</f>
        <v>0</v>
      </c>
      <c r="C12">
        <v>0.0031</v>
      </c>
      <c r="D12">
        <v>0.2369</v>
      </c>
      <c r="E12">
        <v>0.9836</v>
      </c>
    </row>
    <row r="13">
      <c r="A13" s="4">
        <v>2048.0</v>
      </c>
      <c r="B13">
        <f>IFERROR(__xludf.DUMMYFUNCTION("FILTER('Intel Xeon X5675'!$AZ$8:$BD$36, 'Intel Xeon X5675'!$A$8:$A$36=""Atax"")"),"0")</f>
        <v>0</v>
      </c>
      <c r="C13">
        <v>0.0037</v>
      </c>
      <c r="D13">
        <v>0.2456</v>
      </c>
      <c r="E13">
        <v>1.0054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/>
      <c r="B1" s="4" t="s">
        <v>1</v>
      </c>
      <c r="C1" s="4" t="s">
        <v>3</v>
      </c>
      <c r="D1" s="4" t="s">
        <v>4</v>
      </c>
      <c r="E1" s="4" t="s">
        <v>5</v>
      </c>
      <c r="F1" s="4" t="s">
        <v>6</v>
      </c>
    </row>
    <row r="2">
      <c r="A2" s="4">
        <v>-1.0</v>
      </c>
      <c r="B2">
        <f>IFERROR(__xludf.DUMMYFUNCTION("FILTER('Intel Xeon X5675'!$BE$8:$BI$36, 'Intel Xeon X5675'!$A$8:$A$36=""Bicg"")"),"0")</f>
        <v>0</v>
      </c>
      <c r="C2">
        <v>0.0062</v>
      </c>
      <c r="D2">
        <v>0.223</v>
      </c>
      <c r="E2">
        <v>0.8954</v>
      </c>
    </row>
    <row r="3">
      <c r="A3" s="4">
        <v>0.0</v>
      </c>
      <c r="B3">
        <f>IFERROR(__xludf.DUMMYFUNCTION("FILTER('Intel Xeon X5675'!$B$8:$F$36, 'Intel Xeon X5675'!$A$8:$A$36=""Bicg"")"),"0")</f>
        <v>0</v>
      </c>
      <c r="C3">
        <v>0.0071</v>
      </c>
      <c r="D3">
        <v>0.153</v>
      </c>
      <c r="E3">
        <v>0.6326</v>
      </c>
    </row>
    <row r="4">
      <c r="A4" s="4">
        <v>4.0</v>
      </c>
      <c r="B4">
        <f>IFERROR(__xludf.DUMMYFUNCTION("FILTER('Intel Xeon X5675'!$G$8:$K$36, 'Intel Xeon X5675'!$A$8:$A$36=""Bicg"")"),"0")</f>
        <v>0</v>
      </c>
      <c r="C4">
        <v>0.0</v>
      </c>
      <c r="D4">
        <v>0.1421</v>
      </c>
      <c r="E4">
        <v>0.606</v>
      </c>
    </row>
    <row r="5">
      <c r="A5" s="4">
        <v>8.0</v>
      </c>
      <c r="B5">
        <f>IFERROR(__xludf.DUMMYFUNCTION("FILTER('Intel Xeon X5675'!$L$8:$P$36, 'Intel Xeon X5675'!$A$8:$A$36=""Bicg"")"),"0")</f>
        <v>0</v>
      </c>
      <c r="C5">
        <v>0.0031</v>
      </c>
      <c r="D5">
        <v>0.1594</v>
      </c>
      <c r="E5">
        <v>0.627</v>
      </c>
    </row>
    <row r="6">
      <c r="A6" s="4">
        <v>16.0</v>
      </c>
      <c r="B6">
        <f>IFERROR(__xludf.DUMMYFUNCTION("FILTER('Intel Xeon X5675'!$Q$8:$U$36, 'Intel Xeon X5675'!$A$8:$A$36=""Bicg"")"),"0")</f>
        <v>0</v>
      </c>
      <c r="C6">
        <v>0.0037</v>
      </c>
      <c r="D6">
        <v>0.1803</v>
      </c>
      <c r="E6">
        <v>0.9573</v>
      </c>
    </row>
    <row r="7">
      <c r="A7" s="4">
        <v>32.0</v>
      </c>
      <c r="B7">
        <f>IFERROR(__xludf.DUMMYFUNCTION("FILTER('Intel Xeon X5675'!$V$8:$Z$36, 'Intel Xeon X5675'!$A$8:$A$36=""Bicg"")"),"0")</f>
        <v>0</v>
      </c>
      <c r="C7">
        <v>0.0051</v>
      </c>
      <c r="D7">
        <v>0.2696</v>
      </c>
      <c r="E7">
        <v>1.123</v>
      </c>
    </row>
    <row r="8">
      <c r="A8" s="4">
        <v>64.0</v>
      </c>
      <c r="B8">
        <f>IFERROR(__xludf.DUMMYFUNCTION("FILTER('Intel Xeon X5675'!$AA$8:$AE$36, 'Intel Xeon X5675'!$A$8:$A$36=""Bicg"")"),"0")</f>
        <v>0</v>
      </c>
      <c r="C8">
        <v>0.0</v>
      </c>
      <c r="D8">
        <v>0.2721</v>
      </c>
      <c r="E8">
        <v>1.0833</v>
      </c>
    </row>
    <row r="9">
      <c r="A9" s="4">
        <v>128.0</v>
      </c>
      <c r="B9">
        <f>IFERROR(__xludf.DUMMYFUNCTION("FILTER('Intel Xeon X5675'!$AF$8:$AJ$36, 'Intel Xeon X5675'!$A$8:$A$36=""Bicg"")"),"0")</f>
        <v>0</v>
      </c>
      <c r="C9">
        <v>0.0036</v>
      </c>
      <c r="D9">
        <v>0.2216</v>
      </c>
      <c r="E9">
        <v>0.9103</v>
      </c>
    </row>
    <row r="10">
      <c r="A10" s="4">
        <v>256.0</v>
      </c>
      <c r="B10">
        <f>IFERROR(__xludf.DUMMYFUNCTION("FILTER('Intel Xeon X5675'!$AK$8:$AO$36, 'Intel Xeon X5675'!$A$8:$A$36=""Bicg"")"),"0")</f>
        <v>0</v>
      </c>
      <c r="C10">
        <v>0.0054</v>
      </c>
      <c r="D10">
        <v>0.1558</v>
      </c>
      <c r="E10">
        <v>0.628</v>
      </c>
    </row>
    <row r="11">
      <c r="A11" s="4">
        <v>512.0</v>
      </c>
      <c r="B11">
        <f>IFERROR(__xludf.DUMMYFUNCTION("FILTER('Intel Xeon X5675'!$AP$8:$AT$36, 'Intel Xeon X5675'!$A$8:$A$36=""Bicg"")"),"0")</f>
        <v>0</v>
      </c>
      <c r="C11">
        <v>0.0</v>
      </c>
      <c r="D11">
        <v>0.1592</v>
      </c>
      <c r="E11">
        <v>0.639</v>
      </c>
    </row>
    <row r="12">
      <c r="A12" s="4">
        <v>1024.0</v>
      </c>
      <c r="B12">
        <f>IFERROR(__xludf.DUMMYFUNCTION("FILTER('Intel Xeon X5675'!$AU$8:$AY$36, 'Intel Xeon X5675'!$A$8:$A$36=""Bicg"")"),"0")</f>
        <v>0</v>
      </c>
      <c r="C12">
        <v>0.005</v>
      </c>
      <c r="D12">
        <v>0.1565</v>
      </c>
      <c r="E12">
        <v>0.633</v>
      </c>
    </row>
    <row r="13">
      <c r="A13" s="4">
        <v>2048.0</v>
      </c>
      <c r="B13">
        <f>IFERROR(__xludf.DUMMYFUNCTION("FILTER('Intel Xeon X5675'!$AZ$8:$BD$36, 'Intel Xeon X5675'!$A$8:$A$36=""Bicg"")"),"0")</f>
        <v>0</v>
      </c>
      <c r="C13">
        <v>0.0039</v>
      </c>
      <c r="D13">
        <v>0.163</v>
      </c>
      <c r="E13">
        <v>0.6474</v>
      </c>
    </row>
  </sheetData>
  <drawing r:id="rId1"/>
</worksheet>
</file>