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i5 4210U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<sst xmlns="http://schemas.openxmlformats.org/spreadsheetml/2006/main" count="453" uniqueCount="144">
  <si>
    <t>Kernels</t>
  </si>
  <si>
    <t>mini</t>
  </si>
  <si>
    <t>small</t>
  </si>
  <si>
    <t>standard</t>
  </si>
  <si>
    <t>large</t>
  </si>
  <si>
    <t>extralarge</t>
  </si>
  <si>
    <t>Correlation</t>
  </si>
  <si>
    <t>32 x 32 (N x M)</t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</si>
  <si>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</si>
  <si>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</si>
  <si>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</si>
  <si>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</si>
  <si>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</si>
  <si>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</si>
  <si>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</si>
  <si>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</si>
  <si>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</si>
  <si>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</si>
  <si>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</si>
  <si>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</si>
  <si>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</si>
  <si>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</si>
  <si>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</si>
  <si>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</si>
  <si>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</si>
  <si>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</si>
  <si>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</si>
  <si>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</si>
  <si>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</si>
  <si>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</si>
  <si>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</si>
  <si>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</si>
  <si>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Cholesky</t>
  </si>
  <si>
    <t>N = 32</t>
  </si>
  <si>
    <t>N = 128</t>
  </si>
  <si>
    <t>N  = 1024</t>
  </si>
  <si>
    <t>N  = 2000</t>
  </si>
  <si>
    <t>N = 4000</t>
  </si>
  <si>
    <t>System Details: 
Intel i5 4210U
#cores=4
RAM = 8GB
L1 Cache = 32KB
 L2 Cache = 256KB
L3 Cache = 3MB
#HW threads = 2 threads/core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</si>
  <si>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</si>
  <si>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</si>
  <si>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</si>
  <si>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</si>
  <si>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</si>
  <si>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</si>
  <si>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 xml:space="preserve">Tiling performance evaluation for LVM/Polly (4.0)
Execution Time in Seconds
Tile Size in Bytes
Compilation Flags used:-O3 -mllvm -polly -mllvm -polly-default-tile-size=N (with tiling) &amp;  -O3 (without tiling) 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</si>
  <si>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</si>
  <si>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</si>
  <si>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</si>
  <si>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</si>
  <si>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</si>
  <si>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</si>
  <si>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</si>
  <si>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</si>
  <si>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</si>
  <si>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</si>
  <si>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</si>
  <si>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Gesummv</t>
  </si>
  <si>
    <t>MVT</t>
  </si>
  <si>
    <t>SYMM</t>
  </si>
  <si>
    <t>NI = NJ = 32</t>
  </si>
  <si>
    <t>NI = NJ = 128</t>
  </si>
  <si>
    <t>NI = NJ = 1024</t>
  </si>
  <si>
    <t>NI = NJ = 2000</t>
  </si>
  <si>
    <t>NI = NJ =  4000</t>
  </si>
  <si>
    <t>SYR2K</t>
  </si>
  <si>
    <t>SYRK</t>
  </si>
  <si>
    <t>Trisolv</t>
  </si>
  <si>
    <t>Benchmark/Kernel</t>
  </si>
  <si>
    <t>Trmm</t>
  </si>
  <si>
    <t>NI = 32</t>
  </si>
  <si>
    <t>Non Tiled</t>
  </si>
  <si>
    <t>NI = 128</t>
  </si>
  <si>
    <t>NI = 1024</t>
  </si>
  <si>
    <t>NI = 2000</t>
  </si>
  <si>
    <t>NI = 4000</t>
  </si>
  <si>
    <t>Durbin</t>
  </si>
  <si>
    <t>Dynprog</t>
  </si>
  <si>
    <t>TSTEPS = 10 LENGTH = 32</t>
  </si>
  <si>
    <t>TSTEPS =  100 LENGTH = 50</t>
  </si>
  <si>
    <t xml:space="preserve">TSTEPS =  10000 LENGTH = 50 </t>
  </si>
  <si>
    <t>TSTEPS =  1000 LENGTH = 500</t>
  </si>
  <si>
    <t>TSTEPS =  10000 LENGTH = 500</t>
  </si>
  <si>
    <t>Gramschmidt</t>
  </si>
  <si>
    <t>Tile Size (4)</t>
  </si>
  <si>
    <t>NI = NJ = 512</t>
  </si>
  <si>
    <t>lu</t>
  </si>
  <si>
    <t>N = 1024</t>
  </si>
  <si>
    <t>N = 2000</t>
  </si>
  <si>
    <t>Tile Size (8)</t>
  </si>
  <si>
    <t>Floyd-warshall</t>
  </si>
  <si>
    <t>Tile Size (16)</t>
  </si>
  <si>
    <t>Reg_detect</t>
  </si>
  <si>
    <t>NITER = 10 LENGTH = 32 
MAXGRID = 2</t>
  </si>
  <si>
    <t>Tile Size (32)</t>
  </si>
  <si>
    <t>NITER = 100 LENGTH = 50 
MAXGRID = 6</t>
  </si>
  <si>
    <t>NITER = 10000 LENGTH = 64 
MAXGRID = 6</t>
  </si>
  <si>
    <t>Tile Size (64)</t>
  </si>
  <si>
    <t>NITER = 1000 LENGTH = 500 
MAXGRID = 12</t>
  </si>
  <si>
    <t>NITER = 10000 LENGTH = 500 
MAXGRID = 12</t>
  </si>
  <si>
    <t>adi</t>
  </si>
  <si>
    <t>Tile Size (128)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</si>
  <si>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</si>
  <si>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</si>
  <si>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</si>
  <si>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</si>
  <si>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</si>
  <si>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Tile Size (256)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</si>
  <si>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</si>
  <si>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</si>
  <si>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</si>
  <si>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</si>
  <si>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</si>
  <si>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Tile Size (512)</t>
  </si>
  <si>
    <t>TMAX = 100 NX = 4000  NY = 4000</t>
  </si>
  <si>
    <t>FDTD-apml</t>
  </si>
  <si>
    <t>CZ = 32 CYM = 32 CXM = 32</t>
  </si>
  <si>
    <t>CZ = 64 CYM = 64 CXM = 64</t>
  </si>
  <si>
    <t>Tile Size (1024)</t>
  </si>
  <si>
    <t>CZ = 256 CYM = 256 CXM = 256</t>
  </si>
  <si>
    <t>CZ = 512 CYM = 512 CXM = 512</t>
  </si>
  <si>
    <t>CZ = 1000 CYM = 1000 CXM = 1000</t>
  </si>
  <si>
    <t>Tile Size (2048)</t>
  </si>
  <si>
    <t>Jacobi-1d-imper</t>
  </si>
  <si>
    <t>TSTEPS = 2 N = 500</t>
  </si>
  <si>
    <t>TSTEPS = 10 N = 1000</t>
  </si>
  <si>
    <t>Comments/Notes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</si>
  <si>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</si>
  <si>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</si>
  <si>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</si>
  <si>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</si>
  <si>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</si>
  <si>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</si>
  <si>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</si>
  <si>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</si>
  <si>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</si>
  <si>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</si>
  <si>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</si>
  <si>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</si>
  <si>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Execution Time</t>
  </si>
  <si>
    <t>DataSet Size</t>
  </si>
  <si>
    <t>Tile Size</t>
  </si>
  <si>
    <t>Tile Size vs Time</t>
  </si>
  <si>
    <t>Non-orthogonal tiling gives regressio. Need to check with Pluto.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</si>
</sst>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name val="Arial"/>
    </font>
    <font>
      <name val="Arial"/>
    </font>
    <font>
      <b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 shrinkToFit="0" vertical="top" wrapText="1"/>
    </xf>
    <xf borderId="0" fillId="3" fontId="3" numFmtId="0" xfId="0" applyAlignment="1" applyFont="1">
      <alignment horizontal="left" shrinkToFit="0" vertical="top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/>
    </xf>
    <xf borderId="2" fillId="2" fontId="5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2" fontId="5" numFmtId="0" xfId="0" applyAlignment="1" applyFont="1">
      <alignment horizontal="center" shrinkToFit="0" vertical="top" wrapText="1"/>
    </xf>
    <xf borderId="3" fillId="0" fontId="2" numFmtId="0" xfId="0" applyBorder="1" applyFont="1"/>
    <xf borderId="0" fillId="2" fontId="5" numFmtId="0" xfId="0" applyAlignment="1" applyFont="1">
      <alignment horizontal="center" shrinkToFit="0" wrapText="1"/>
    </xf>
    <xf borderId="4" fillId="0" fontId="2" numFmtId="0" xfId="0" applyBorder="1" applyFont="1"/>
    <xf borderId="5" fillId="2" fontId="5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vertical="bottom"/>
    </xf>
    <xf borderId="4" fillId="2" fontId="5" numFmtId="0" xfId="0" applyAlignment="1" applyBorder="1" applyFont="1">
      <alignment horizontal="center"/>
    </xf>
    <xf borderId="5" fillId="2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4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3" fillId="4" fontId="4" numFmtId="0" xfId="0" applyAlignment="1" applyBorder="1" applyFont="1">
      <alignment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0" fontId="2" numFmtId="0" xfId="0" applyFont="1"/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4" fontId="4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BestTileSize!$B$2:$B$12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BestTileSize!$C$2:$C$12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BestTileSize!$D$2:$D$12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BestTileSize!$E$2:$E$12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BestTileSize!$F$2:$F$12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BestTileSize!$G$2:$G$12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BestTileSize!$H$2:$H$12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BestTileSize!$A$2:$A$12</c:f>
            </c:strRef>
          </c:cat>
          <c:val>
            <c:numRef>
              <c:f>BestTileSize!$I$2:$I$12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BestTileSize!$J$2:$J$12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BestTileSize!$K$2:$K$12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BestTileSize!$L$2:$L$12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BestTileSize!$M$2:$M$12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BestTileSize!$N$2:$N$12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BestTileSize!$A$2:$A$12</c:f>
            </c:strRef>
          </c:cat>
          <c:val>
            <c:numRef>
              <c:f>BestTileSize!$O$2:$O$12</c:f>
            </c:numRef>
          </c:val>
          <c:smooth val="0"/>
        </c:ser>
        <c:axId val="1708087281"/>
        <c:axId val="1345507525"/>
      </c:lineChart>
      <c:catAx>
        <c:axId val="1708087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45507525"/>
      </c:catAx>
      <c:valAx>
        <c:axId val="1345507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8087281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Gemm!$B$2:$B$12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Gemm!$C$2:$C$12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Gemm!$D$2:$D$12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Gemm!$A$2:$A$12</c:f>
            </c:strRef>
          </c:cat>
          <c:val>
            <c:numRef>
              <c:f>Gemm!$E$2:$E$12</c:f>
            </c:numRef>
          </c:val>
          <c:smooth val="0"/>
        </c:ser>
        <c:axId val="1840255673"/>
        <c:axId val="26890401"/>
      </c:lineChart>
      <c:catAx>
        <c:axId val="1840255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6890401"/>
      </c:catAx>
      <c:valAx>
        <c:axId val="26890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0255673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Gemver!$B$2:$B$12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Gemver!$C$2:$C$12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Gemver!$D$2:$D$12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Gemver!$A$2:$A$12</c:f>
            </c:strRef>
          </c:cat>
          <c:val>
            <c:numRef>
              <c:f>Gemver!$E$2:$E$12</c:f>
            </c:numRef>
          </c:val>
          <c:smooth val="0"/>
        </c:ser>
        <c:axId val="685226634"/>
        <c:axId val="1894075947"/>
      </c:lineChart>
      <c:catAx>
        <c:axId val="685226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94075947"/>
      </c:catAx>
      <c:valAx>
        <c:axId val="1894075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5226634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Gesummv!$B$2:$B$12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Gesummv!$C$2:$C$12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Gesummv!$D$2:$D$12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Gesummv!$A$2:$A$12</c:f>
            </c:strRef>
          </c:cat>
          <c:val>
            <c:numRef>
              <c:f>Gesummv!$E$2:$E$12</c:f>
            </c:numRef>
          </c:val>
          <c:smooth val="0"/>
        </c:ser>
        <c:axId val="86957097"/>
        <c:axId val="1178800052"/>
      </c:lineChart>
      <c:catAx>
        <c:axId val="86957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78800052"/>
      </c:catAx>
      <c:valAx>
        <c:axId val="1178800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6957097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MVT!$B$2:$B$12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MVT!$C$2:$C$12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MVT!$D$2:$D$12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MVT!$A$2:$A$12</c:f>
            </c:strRef>
          </c:cat>
          <c:val>
            <c:numRef>
              <c:f>MVT!$E$2:$E$12</c:f>
            </c:numRef>
          </c:val>
          <c:smooth val="0"/>
        </c:ser>
        <c:axId val="1777998755"/>
        <c:axId val="380825834"/>
      </c:lineChart>
      <c:catAx>
        <c:axId val="1777998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80825834"/>
      </c:catAx>
      <c:valAx>
        <c:axId val="38082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7998755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SYMM!$B$2:$B$12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SYMM!$C$2:$C$12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SYMM!$D$2:$D$12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SYMM!$A$2:$A$12</c:f>
            </c:strRef>
          </c:cat>
          <c:val>
            <c:numRef>
              <c:f>SYMM!$E$2:$E$12</c:f>
            </c:numRef>
          </c:val>
          <c:smooth val="0"/>
        </c:ser>
        <c:axId val="973845313"/>
        <c:axId val="1615884833"/>
      </c:lineChart>
      <c:catAx>
        <c:axId val="973845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15884833"/>
      </c:catAx>
      <c:valAx>
        <c:axId val="1615884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3845313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SYR2K!$B$2:$B$12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SYR2K!$C$2:$C$12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SYR2K!$D$2:$D$12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SYR2K!$A$2:$A$12</c:f>
            </c:strRef>
          </c:cat>
          <c:val>
            <c:numRef>
              <c:f>SYR2K!$E$2:$E$12</c:f>
            </c:numRef>
          </c:val>
          <c:smooth val="0"/>
        </c:ser>
        <c:axId val="27088923"/>
        <c:axId val="97816894"/>
      </c:lineChart>
      <c:catAx>
        <c:axId val="27088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816894"/>
      </c:catAx>
      <c:valAx>
        <c:axId val="97816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088923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SYRK!$B$2:$B$12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SYRK!$C$2:$C$12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SYRK!$D$2:$D$12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SYRK!$A$2:$A$12</c:f>
            </c:strRef>
          </c:cat>
          <c:val>
            <c:numRef>
              <c:f>SYRK!$E$2:$E$12</c:f>
            </c:numRef>
          </c:val>
          <c:smooth val="0"/>
        </c:ser>
        <c:axId val="72932909"/>
        <c:axId val="910536389"/>
      </c:lineChart>
      <c:catAx>
        <c:axId val="72932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10536389"/>
      </c:catAx>
      <c:valAx>
        <c:axId val="910536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2932909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Trisolv!$B$2:$B$12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Trisolv!$C$2:$C$12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Trisolv!$D$2:$D$12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Trisolv!$A$2:$A$12</c:f>
            </c:strRef>
          </c:cat>
          <c:val>
            <c:numRef>
              <c:f>Trisolv!$E$2:$E$12</c:f>
            </c:numRef>
          </c:val>
          <c:smooth val="0"/>
        </c:ser>
        <c:axId val="1534068287"/>
        <c:axId val="1855701548"/>
      </c:lineChart>
      <c:catAx>
        <c:axId val="153406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55701548"/>
      </c:catAx>
      <c:valAx>
        <c:axId val="1855701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34068287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Trmm!$B$2:$B$12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Trmm!$C$2:$C$12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Trmm!$D$2:$D$12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Trmm!$A$2:$A$12</c:f>
            </c:strRef>
          </c:cat>
          <c:val>
            <c:numRef>
              <c:f>Trmm!$E$2:$E$12</c:f>
            </c:numRef>
          </c:val>
          <c:smooth val="0"/>
        </c:ser>
        <c:axId val="1015426414"/>
        <c:axId val="837310531"/>
      </c:lineChart>
      <c:catAx>
        <c:axId val="1015426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37310531"/>
      </c:catAx>
      <c:valAx>
        <c:axId val="837310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15426414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Durbin!$B$2:$B$12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Durbin!$C$2:$C$12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Durbin!$D$2:$D$12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Durbin!$A$2:$A$12</c:f>
            </c:strRef>
          </c:cat>
          <c:val>
            <c:numRef>
              <c:f>Durbin!$E$2:$E$12</c:f>
            </c:numRef>
          </c:val>
          <c:smooth val="0"/>
        </c:ser>
        <c:axId val="1242751596"/>
        <c:axId val="1082641512"/>
      </c:lineChart>
      <c:catAx>
        <c:axId val="1242751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82641512"/>
      </c:catAx>
      <c:valAx>
        <c:axId val="1082641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4275159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Correlation!$B$2:$B$12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Correlation!$C$2:$C$12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Correlation!$D$2:$D$12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Correlation!$A$2:$A$12</c:f>
            </c:strRef>
          </c:cat>
          <c:val>
            <c:numRef>
              <c:f>Correlation!$E$2:$E$12</c:f>
            </c:numRef>
          </c:val>
          <c:smooth val="0"/>
        </c:ser>
        <c:axId val="1997915919"/>
        <c:axId val="1763092871"/>
      </c:lineChart>
      <c:catAx>
        <c:axId val="199791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3092871"/>
      </c:catAx>
      <c:valAx>
        <c:axId val="1763092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7915919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Dynprog!$B$2:$B$12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Dynprog!$C$2:$C$12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Dynprog!$D$2:$D$12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Dynprog!$A$2:$A$12</c:f>
            </c:strRef>
          </c:cat>
          <c:val>
            <c:numRef>
              <c:f>Dynprog!$E$2:$E$12</c:f>
            </c:numRef>
          </c:val>
          <c:smooth val="0"/>
        </c:ser>
        <c:axId val="2041489910"/>
        <c:axId val="837353091"/>
      </c:lineChart>
      <c:catAx>
        <c:axId val="2041489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37353091"/>
      </c:catAx>
      <c:valAx>
        <c:axId val="837353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41489910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Gramschmidt!$B$2:$B$12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Gramschmidt!$C$2:$C$12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Gramschmidt!$D$2:$D$12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Gramschmidt!$A$2:$A$12</c:f>
            </c:strRef>
          </c:cat>
          <c:val>
            <c:numRef>
              <c:f>Gramschmidt!$E$2:$E$12</c:f>
            </c:numRef>
          </c:val>
          <c:smooth val="0"/>
        </c:ser>
        <c:axId val="1675473768"/>
        <c:axId val="901729122"/>
      </c:lineChart>
      <c:catAx>
        <c:axId val="167547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01729122"/>
      </c:catAx>
      <c:valAx>
        <c:axId val="901729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5473768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lu!$B$2:$B$12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lu!$C$2:$C$12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lu!$D$2:$D$12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lu!$A$2:$A$12</c:f>
            </c:strRef>
          </c:cat>
          <c:val>
            <c:numRef>
              <c:f>lu!$E$2:$E$12</c:f>
            </c:numRef>
          </c:val>
          <c:smooth val="0"/>
        </c:ser>
        <c:axId val="1202201095"/>
        <c:axId val="588706130"/>
      </c:lineChart>
      <c:catAx>
        <c:axId val="1202201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88706130"/>
      </c:catAx>
      <c:valAx>
        <c:axId val="588706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2201095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'Floyd-warshall'!$B$2:$B$12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'Floyd-warshall'!$C$2:$C$12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'Floyd-warshall'!$D$2:$D$12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'Floyd-warshall'!$A$2:$A$12</c:f>
            </c:strRef>
          </c:cat>
          <c:val>
            <c:numRef>
              <c:f>'Floyd-warshall'!$E$2:$E$12</c:f>
            </c:numRef>
          </c:val>
          <c:smooth val="0"/>
        </c:ser>
        <c:axId val="1888067389"/>
        <c:axId val="1264581941"/>
      </c:lineChart>
      <c:catAx>
        <c:axId val="1888067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64581941"/>
      </c:catAx>
      <c:valAx>
        <c:axId val="1264581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8067389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Reg_detect!$B$2:$B$12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Reg_detect!$C$2:$C$12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Reg_detect!$D$2:$D$12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Reg_detect!$A$2:$A$12</c:f>
            </c:strRef>
          </c:cat>
          <c:val>
            <c:numRef>
              <c:f>Reg_detect!$E$2:$E$12</c:f>
            </c:numRef>
          </c:val>
          <c:smooth val="0"/>
        </c:ser>
        <c:axId val="1474323164"/>
        <c:axId val="2113309122"/>
      </c:lineChart>
      <c:catAx>
        <c:axId val="1474323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13309122"/>
      </c:catAx>
      <c:valAx>
        <c:axId val="2113309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4323164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adi!$B$2:$B$12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adi!$C$2:$C$12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adi!$D$2:$D$12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adi!$A$2:$A$12</c:f>
            </c:strRef>
          </c:cat>
          <c:val>
            <c:numRef>
              <c:f>adi!$E$2:$E$12</c:f>
            </c:numRef>
          </c:val>
          <c:smooth val="0"/>
        </c:ser>
        <c:axId val="1652993495"/>
        <c:axId val="2095539257"/>
      </c:lineChart>
      <c:catAx>
        <c:axId val="1652993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95539257"/>
      </c:catAx>
      <c:valAx>
        <c:axId val="2095539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2993495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'FDTD-2d'!$B$2:$B$12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'FDTD-2d'!$C$2:$C$12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'FDTD-2d'!$D$2:$D$12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'FDTD-2d'!$A$2:$A$12</c:f>
            </c:strRef>
          </c:cat>
          <c:val>
            <c:numRef>
              <c:f>'FDTD-2d'!$E$2:$E$12</c:f>
            </c:numRef>
          </c:val>
          <c:smooth val="0"/>
        </c:ser>
        <c:axId val="80808625"/>
        <c:axId val="1408968619"/>
      </c:lineChart>
      <c:catAx>
        <c:axId val="80808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08968619"/>
      </c:catAx>
      <c:valAx>
        <c:axId val="1408968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808625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'FDTD-apml'!$B$2:$B$12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'FDTD-apml'!$C$2:$C$12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'FDTD-apml'!$D$2:$D$12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'FDTD-apml'!$A$2:$A$12</c:f>
            </c:strRef>
          </c:cat>
          <c:val>
            <c:numRef>
              <c:f>'FDTD-apml'!$E$2:$E$12</c:f>
            </c:numRef>
          </c:val>
          <c:smooth val="0"/>
        </c:ser>
        <c:axId val="1352862900"/>
        <c:axId val="1470149954"/>
      </c:lineChart>
      <c:catAx>
        <c:axId val="1352862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0149954"/>
      </c:catAx>
      <c:valAx>
        <c:axId val="1470149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52862900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'Jacobi-1d-imper'!$B$2:$B$12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'Jacobi-1d-imper'!$C$2:$C$12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'Jacobi-1d-imper'!$D$2:$D$12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'Jacobi-1d-imper'!$A$2:$A$12</c:f>
            </c:strRef>
          </c:cat>
          <c:val>
            <c:numRef>
              <c:f>'Jacobi-1d-imper'!$E$2:$E$12</c:f>
            </c:numRef>
          </c:val>
          <c:smooth val="0"/>
        </c:ser>
        <c:axId val="504490048"/>
        <c:axId val="1859385326"/>
      </c:lineChart>
      <c:catAx>
        <c:axId val="5044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59385326"/>
      </c:catAx>
      <c:valAx>
        <c:axId val="1859385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04490048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'Jacobi-2d-imper'!$B$2:$B$12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'Jacobi-2d-imper'!$C$2:$C$12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'Jacobi-2d-imper'!$D$2:$D$12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'Jacobi-2d-imper'!$A$2:$A$12</c:f>
            </c:strRef>
          </c:cat>
          <c:val>
            <c:numRef>
              <c:f>'Jacobi-2d-imper'!$E$2:$E$12</c:f>
            </c:numRef>
          </c:val>
          <c:smooth val="0"/>
        </c:ser>
        <c:axId val="224324176"/>
        <c:axId val="1660867338"/>
      </c:lineChart>
      <c:catAx>
        <c:axId val="22432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0867338"/>
      </c:catAx>
      <c:valAx>
        <c:axId val="1660867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432417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Covariance!$B$2:$B$12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Covariance!$C$2:$C$12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Covariance!$D$2:$D$12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Covariance!$A$2:$A$12</c:f>
            </c:strRef>
          </c:cat>
          <c:val>
            <c:numRef>
              <c:f>Covariance!$E$2:$E$12</c:f>
            </c:numRef>
          </c:val>
          <c:smooth val="0"/>
        </c:ser>
        <c:axId val="1235785517"/>
        <c:axId val="1121062688"/>
      </c:lineChart>
      <c:catAx>
        <c:axId val="1235785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21062688"/>
      </c:catAx>
      <c:valAx>
        <c:axId val="112106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35785517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'Seidel-2d'!$B$2:$B$12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'Seidel-2d'!$C$2:$C$12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'Seidel-2d'!$D$2:$D$12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'Seidel-2d'!$A$2:$A$12</c:f>
            </c:strRef>
          </c:cat>
          <c:val>
            <c:numRef>
              <c:f>'Seidel-2d'!$E$2:$E$12</c:f>
            </c:numRef>
          </c:val>
          <c:smooth val="0"/>
        </c:ser>
        <c:axId val="1109815537"/>
        <c:axId val="1023023305"/>
      </c:lineChart>
      <c:catAx>
        <c:axId val="110981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3023305"/>
      </c:catAx>
      <c:valAx>
        <c:axId val="1023023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0981553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'2mm'!$B$2:$B$12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'2mm'!$C$2:$C$12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'2mm'!$D$2:$D$12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'2mm'!$A$2:$A$12</c:f>
            </c:strRef>
          </c:cat>
          <c:val>
            <c:numRef>
              <c:f>'2mm'!$E$2:$E$12</c:f>
            </c:numRef>
          </c:val>
          <c:smooth val="0"/>
        </c:ser>
        <c:axId val="1993894588"/>
        <c:axId val="1754051566"/>
      </c:lineChart>
      <c:catAx>
        <c:axId val="1993894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54051566"/>
      </c:catAx>
      <c:valAx>
        <c:axId val="1754051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389458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'3mm'!$B$2:$B$12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'3mm'!$C$2:$C$12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'3mm'!$D$2:$D$12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'3mm'!$A$2:$A$12</c:f>
            </c:strRef>
          </c:cat>
          <c:val>
            <c:numRef>
              <c:f>'3mm'!$E$2:$E$12</c:f>
            </c:numRef>
          </c:val>
          <c:smooth val="0"/>
        </c:ser>
        <c:axId val="1447039580"/>
        <c:axId val="1802184457"/>
      </c:lineChart>
      <c:catAx>
        <c:axId val="1447039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02184457"/>
      </c:catAx>
      <c:valAx>
        <c:axId val="1802184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7039580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Atax!$B$2:$B$12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Atax!$C$2:$C$12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Atax!$D$2:$D$12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Atax!$A$2:$A$12</c:f>
            </c:strRef>
          </c:cat>
          <c:val>
            <c:numRef>
              <c:f>Atax!$E$2:$E$12</c:f>
            </c:numRef>
          </c:val>
          <c:smooth val="0"/>
        </c:ser>
        <c:axId val="1859259958"/>
        <c:axId val="532936837"/>
      </c:lineChart>
      <c:catAx>
        <c:axId val="1859259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32936837"/>
      </c:catAx>
      <c:valAx>
        <c:axId val="532936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9259958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Bicg!$B$2:$B$12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Bicg!$C$2:$C$12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Bicg!$D$2:$D$12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Bicg!$A$2:$A$12</c:f>
            </c:strRef>
          </c:cat>
          <c:val>
            <c:numRef>
              <c:f>Bicg!$E$2:$E$12</c:f>
            </c:numRef>
          </c:val>
          <c:smooth val="0"/>
        </c:ser>
        <c:axId val="821393042"/>
        <c:axId val="1479074539"/>
      </c:lineChart>
      <c:catAx>
        <c:axId val="821393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9074539"/>
      </c:catAx>
      <c:valAx>
        <c:axId val="1479074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21393042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Cholesky!$B$2:$B$12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Cholesky!$C$2:$C$12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Cholesky!$D$2:$D$12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Cholesky!$A$2:$A$12</c:f>
            </c:strRef>
          </c:cat>
          <c:val>
            <c:numRef>
              <c:f>Cholesky!$E$2:$E$12</c:f>
            </c:numRef>
          </c:val>
          <c:smooth val="0"/>
        </c:ser>
        <c:axId val="712802973"/>
        <c:axId val="1527051456"/>
      </c:lineChart>
      <c:catAx>
        <c:axId val="712802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7051456"/>
      </c:catAx>
      <c:valAx>
        <c:axId val="1527051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12802973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Doitgen!$B$2:$B$12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Doitgen!$C$2:$C$12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Doitgen!$D$2:$D$12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Doitgen!$A$2:$A$12</c:f>
            </c:strRef>
          </c:cat>
          <c:val>
            <c:numRef>
              <c:f>Doitgen!$E$2:$E$12</c:f>
            </c:numRef>
          </c:val>
          <c:smooth val="0"/>
        </c:ser>
        <c:axId val="1004380948"/>
        <c:axId val="604834846"/>
      </c:lineChart>
      <c:catAx>
        <c:axId val="1004380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04834846"/>
      </c:catAx>
      <c:valAx>
        <c:axId val="604834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0438094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600075</xdr:colOff>
      <xdr:row>1</xdr:row>
      <xdr:rowOff>152400</xdr:rowOff>
    </xdr:from>
    <xdr:to>
      <xdr:col>13</xdr:col>
      <xdr:colOff>552450</xdr:colOff>
      <xdr:row>26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2</xdr:row>
      <xdr:rowOff>95250</xdr:rowOff>
    </xdr:from>
    <xdr:to>
      <xdr:col>13</xdr:col>
      <xdr:colOff>361950</xdr:colOff>
      <xdr:row>26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123825</xdr:rowOff>
    </xdr:from>
    <xdr:to>
      <xdr:col>13</xdr:col>
      <xdr:colOff>447675</xdr:colOff>
      <xdr:row>26</xdr:row>
      <xdr:rowOff>142875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1</xdr:row>
      <xdr:rowOff>190500</xdr:rowOff>
    </xdr:from>
    <xdr:to>
      <xdr:col>13</xdr:col>
      <xdr:colOff>285750</xdr:colOff>
      <xdr:row>26</xdr:row>
      <xdr:rowOff>9525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1</xdr:row>
      <xdr:rowOff>104775</xdr:rowOff>
    </xdr:from>
    <xdr:to>
      <xdr:col>13</xdr:col>
      <xdr:colOff>323850</xdr:colOff>
      <xdr:row>25</xdr:row>
      <xdr:rowOff>123825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133350</xdr:rowOff>
    </xdr:from>
    <xdr:to>
      <xdr:col>13</xdr:col>
      <xdr:colOff>371475</xdr:colOff>
      <xdr:row>25</xdr:row>
      <xdr:rowOff>152400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1</xdr:row>
      <xdr:rowOff>190500</xdr:rowOff>
    </xdr:from>
    <xdr:to>
      <xdr:col>13</xdr:col>
      <xdr:colOff>333375</xdr:colOff>
      <xdr:row>26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133350</xdr:rowOff>
    </xdr:from>
    <xdr:to>
      <xdr:col>13</xdr:col>
      <xdr:colOff>266700</xdr:colOff>
      <xdr:row>26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85725</xdr:rowOff>
    </xdr:from>
    <xdr:to>
      <xdr:col>13</xdr:col>
      <xdr:colOff>285750</xdr:colOff>
      <xdr:row>26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133350</xdr:rowOff>
    </xdr:from>
    <xdr:to>
      <xdr:col>13</xdr:col>
      <xdr:colOff>304800</xdr:colOff>
      <xdr:row>26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114300</xdr:rowOff>
    </xdr:from>
    <xdr:to>
      <xdr:col>13</xdr:col>
      <xdr:colOff>304800</xdr:colOff>
      <xdr:row>26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2</xdr:row>
      <xdr:rowOff>142875</xdr:rowOff>
    </xdr:from>
    <xdr:to>
      <xdr:col>13</xdr:col>
      <xdr:colOff>314325</xdr:colOff>
      <xdr:row>26</xdr:row>
      <xdr:rowOff>161925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28575</xdr:rowOff>
    </xdr:from>
    <xdr:to>
      <xdr:col>13</xdr:col>
      <xdr:colOff>219075</xdr:colOff>
      <xdr:row>26</xdr:row>
      <xdr:rowOff>47625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2</xdr:row>
      <xdr:rowOff>66675</xdr:rowOff>
    </xdr:from>
    <xdr:to>
      <xdr:col>13</xdr:col>
      <xdr:colOff>381000</xdr:colOff>
      <xdr:row>26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76200</xdr:rowOff>
    </xdr:from>
    <xdr:to>
      <xdr:col>13</xdr:col>
      <xdr:colOff>352425</xdr:colOff>
      <xdr:row>26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2</xdr:row>
      <xdr:rowOff>9525</xdr:rowOff>
    </xdr:from>
    <xdr:to>
      <xdr:col>13</xdr:col>
      <xdr:colOff>257175</xdr:colOff>
      <xdr:row>26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2</xdr:row>
      <xdr:rowOff>28575</xdr:rowOff>
    </xdr:from>
    <xdr:to>
      <xdr:col>13</xdr:col>
      <xdr:colOff>552450</xdr:colOff>
      <xdr:row>26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19050</xdr:rowOff>
    </xdr:from>
    <xdr:to>
      <xdr:col>13</xdr:col>
      <xdr:colOff>266700</xdr:colOff>
      <xdr:row>26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38100</xdr:rowOff>
    </xdr:from>
    <xdr:to>
      <xdr:col>13</xdr:col>
      <xdr:colOff>200025</xdr:colOff>
      <xdr:row>26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1</xdr:row>
      <xdr:rowOff>152400</xdr:rowOff>
    </xdr:from>
    <xdr:to>
      <xdr:col>13</xdr:col>
      <xdr:colOff>304800</xdr:colOff>
      <xdr:row>25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1</xdr:row>
      <xdr:rowOff>19050</xdr:rowOff>
    </xdr:from>
    <xdr:to>
      <xdr:col>13</xdr:col>
      <xdr:colOff>200025</xdr:colOff>
      <xdr:row>25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19050</xdr:rowOff>
    </xdr:from>
    <xdr:to>
      <xdr:col>13</xdr:col>
      <xdr:colOff>219075</xdr:colOff>
      <xdr:row>26</xdr:row>
      <xdr:rowOff>38100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2</xdr:row>
      <xdr:rowOff>95250</xdr:rowOff>
    </xdr:from>
    <xdr:to>
      <xdr:col>13</xdr:col>
      <xdr:colOff>466725</xdr:colOff>
      <xdr:row>26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2</xdr:row>
      <xdr:rowOff>19050</xdr:rowOff>
    </xdr:from>
    <xdr:to>
      <xdr:col>13</xdr:col>
      <xdr:colOff>428625</xdr:colOff>
      <xdr:row>26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1</xdr:row>
      <xdr:rowOff>133350</xdr:rowOff>
    </xdr:from>
    <xdr:to>
      <xdr:col>13</xdr:col>
      <xdr:colOff>238125</xdr:colOff>
      <xdr:row>25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38100</xdr:rowOff>
    </xdr:from>
    <xdr:to>
      <xdr:col>13</xdr:col>
      <xdr:colOff>238125</xdr:colOff>
      <xdr:row>26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142875</xdr:rowOff>
    </xdr:from>
    <xdr:to>
      <xdr:col>13</xdr:col>
      <xdr:colOff>371475</xdr:colOff>
      <xdr:row>25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38100</xdr:rowOff>
    </xdr:from>
    <xdr:to>
      <xdr:col>13</xdr:col>
      <xdr:colOff>447675</xdr:colOff>
      <xdr:row>26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3" t="s">
        <v>141</v>
      </c>
      <c r="B1" s="30" t="s">
        <v>6</v>
      </c>
      <c r="C1" s="30" t="s">
        <v>12</v>
      </c>
      <c r="D1" s="30" t="s">
        <v>13</v>
      </c>
      <c r="E1" s="30" t="s">
        <v>19</v>
      </c>
      <c r="F1" s="30" t="s">
        <v>31</v>
      </c>
      <c r="G1" s="30" t="s">
        <v>39</v>
      </c>
      <c r="H1" s="30" t="s">
        <v>46</v>
      </c>
      <c r="I1" s="30" t="s">
        <v>52</v>
      </c>
      <c r="J1" s="30" t="s">
        <v>57</v>
      </c>
      <c r="K1" s="30" t="s">
        <v>58</v>
      </c>
      <c r="L1" s="30" t="s">
        <v>65</v>
      </c>
      <c r="M1" s="30" t="s">
        <v>66</v>
      </c>
      <c r="N1" s="30" t="s">
        <v>130</v>
      </c>
      <c r="O1" s="30" t="s">
        <v>134</v>
      </c>
    </row>
    <row r="2">
      <c r="A2" s="3">
        <v>0.0</v>
      </c>
      <c r="B2">
        <f>Correlation!E2</f>
        <v>32.532</v>
      </c>
      <c r="C2">
        <f>Covariance!E2</f>
        <v>32.52</v>
      </c>
      <c r="D2">
        <f>'2mm'!E2</f>
        <v>100.836</v>
      </c>
      <c r="E2">
        <f>'3mm'!E2</f>
        <v>184.572</v>
      </c>
      <c r="F2">
        <f>Bicg!E2</f>
        <v>1.244</v>
      </c>
      <c r="G2">
        <f>Doitgen!E2</f>
        <v>30.388</v>
      </c>
      <c r="H2">
        <f>Gemm!E2</f>
        <v>51.252</v>
      </c>
      <c r="I2">
        <f>Gemver!E2</f>
        <v>2.948</v>
      </c>
      <c r="J2">
        <f>Gesummv!E2</f>
        <v>0.844</v>
      </c>
      <c r="K2">
        <f>MVT!E2</f>
        <v>1.94</v>
      </c>
      <c r="L2">
        <f>SYR2K!E2</f>
        <v>53.484</v>
      </c>
      <c r="M2">
        <f>SYRK!E2</f>
        <v>26.552</v>
      </c>
      <c r="N2">
        <f>'Jacobi-2d-imper'!E2</f>
        <v>0.572</v>
      </c>
      <c r="O2">
        <f>'Seidel-2d'!E2</f>
        <v>2.344</v>
      </c>
    </row>
    <row r="3">
      <c r="A3" s="3">
        <v>4.0</v>
      </c>
      <c r="B3">
        <f>Correlation!E3</f>
        <v>7.088</v>
      </c>
      <c r="C3">
        <f>Covariance!E3</f>
        <v>6.924</v>
      </c>
      <c r="D3">
        <f>'2mm'!E3</f>
        <v>12.388</v>
      </c>
      <c r="E3">
        <f>'3mm'!E3</f>
        <v>16.064</v>
      </c>
      <c r="F3">
        <f>Bicg!E3</f>
        <v>0.424</v>
      </c>
      <c r="G3">
        <f>Doitgen!E3</f>
        <v>3.892</v>
      </c>
      <c r="H3">
        <f>Gemm!E3</f>
        <v>6.388</v>
      </c>
      <c r="I3">
        <f>Gemver!E3</f>
        <v>1.252</v>
      </c>
      <c r="J3">
        <f>Gesummv!E3</f>
        <v>0.492</v>
      </c>
      <c r="K3">
        <f>MVT!E3</f>
        <v>0.696</v>
      </c>
      <c r="L3">
        <f>SYR2K!E3</f>
        <v>18.752</v>
      </c>
      <c r="M3">
        <f>SYRK!E3</f>
        <v>6.584</v>
      </c>
      <c r="N3">
        <f>'Jacobi-2d-imper'!E3</f>
        <v>1.084</v>
      </c>
      <c r="O3">
        <f>'Seidel-2d'!E3</f>
        <v>1.212</v>
      </c>
    </row>
    <row r="4">
      <c r="A4" s="3">
        <v>8.0</v>
      </c>
      <c r="B4">
        <f>Correlation!E4</f>
        <v>5.428</v>
      </c>
      <c r="C4">
        <f>Covariance!E4</f>
        <v>5.22</v>
      </c>
      <c r="D4">
        <f>'2mm'!E4</f>
        <v>9.232</v>
      </c>
      <c r="E4">
        <f>'3mm'!E4</f>
        <v>16.092</v>
      </c>
      <c r="F4">
        <f>Bicg!E4</f>
        <v>0.492</v>
      </c>
      <c r="G4">
        <f>Doitgen!E4</f>
        <v>4.312</v>
      </c>
      <c r="H4">
        <f>Gemm!E4</f>
        <v>7.392</v>
      </c>
      <c r="I4">
        <f>Gemver!E4</f>
        <v>1.184</v>
      </c>
      <c r="J4">
        <f>Gesummv!E4</f>
        <v>0.58</v>
      </c>
      <c r="K4">
        <f>MVT!E4</f>
        <v>0.808</v>
      </c>
      <c r="L4">
        <f>SYR2K!E4</f>
        <v>33.688</v>
      </c>
      <c r="M4">
        <f>SYRK!E4</f>
        <v>7.128</v>
      </c>
      <c r="N4">
        <f>'Jacobi-2d-imper'!E4</f>
        <v>0.92</v>
      </c>
      <c r="O4">
        <f>'Seidel-2d'!E4</f>
        <v>1.428</v>
      </c>
    </row>
    <row r="5">
      <c r="A5" s="3">
        <v>16.0</v>
      </c>
      <c r="B5">
        <f>Correlation!E5</f>
        <v>3.08</v>
      </c>
      <c r="C5">
        <f>Covariance!E5</f>
        <v>3.028</v>
      </c>
      <c r="D5">
        <f>'2mm'!E5</f>
        <v>8.404</v>
      </c>
      <c r="E5">
        <f>'3mm'!E5</f>
        <v>16.712</v>
      </c>
      <c r="F5">
        <f>Bicg!E5</f>
        <v>0.46</v>
      </c>
      <c r="G5">
        <f>Doitgen!E5</f>
        <v>4.796</v>
      </c>
      <c r="H5">
        <f>Gemm!E5</f>
        <v>5.72</v>
      </c>
      <c r="I5">
        <f>Gemver!E5</f>
        <v>1.42</v>
      </c>
      <c r="J5">
        <f>Gesummv!E5</f>
        <v>0.696</v>
      </c>
      <c r="K5">
        <f>MVT!E5</f>
        <v>0.648</v>
      </c>
      <c r="L5">
        <f>SYR2K!E5</f>
        <v>24.524</v>
      </c>
      <c r="M5">
        <f>SYRK!E5</f>
        <v>12.412</v>
      </c>
      <c r="N5">
        <f>'Jacobi-2d-imper'!E5</f>
        <v>0.58</v>
      </c>
      <c r="O5">
        <f>'Seidel-2d'!E5</f>
        <v>1.6</v>
      </c>
    </row>
    <row r="6">
      <c r="A6" s="3">
        <v>32.0</v>
      </c>
      <c r="B6">
        <f>Correlation!E6</f>
        <v>10.88</v>
      </c>
      <c r="C6">
        <f>Covariance!E6</f>
        <v>10.152</v>
      </c>
      <c r="D6">
        <f>'2mm'!E6</f>
        <v>14.516</v>
      </c>
      <c r="E6">
        <f>'3mm'!E6</f>
        <v>19.268</v>
      </c>
      <c r="F6">
        <f>Bicg!E6</f>
        <v>0.736</v>
      </c>
      <c r="G6">
        <f>Doitgen!E6</f>
        <v>7.424</v>
      </c>
      <c r="H6">
        <f>Gemm!E6</f>
        <v>6.28</v>
      </c>
      <c r="I6">
        <f>Gemver!E6</f>
        <v>1.556</v>
      </c>
      <c r="J6">
        <f>Gesummv!E6</f>
        <v>0.744</v>
      </c>
      <c r="K6">
        <f>MVT!E6</f>
        <v>1.064</v>
      </c>
      <c r="L6">
        <f>SYR2K!E6</f>
        <v>36.94</v>
      </c>
      <c r="M6">
        <f>SYRK!E6</f>
        <v>18.092</v>
      </c>
      <c r="N6">
        <f>'Jacobi-2d-imper'!E6</f>
        <v>0.496</v>
      </c>
      <c r="O6">
        <f>'Seidel-2d'!E6</f>
        <v>1.968</v>
      </c>
    </row>
    <row r="7">
      <c r="A7" s="3">
        <v>64.0</v>
      </c>
      <c r="B7">
        <f>Correlation!E7</f>
        <v>7.056</v>
      </c>
      <c r="C7">
        <f>Covariance!E7</f>
        <v>7.1</v>
      </c>
      <c r="D7">
        <f>'2mm'!E7</f>
        <v>11.588</v>
      </c>
      <c r="E7">
        <f>'3mm'!E7</f>
        <v>16.764</v>
      </c>
      <c r="F7">
        <f>Bicg!E7</f>
        <v>0.648</v>
      </c>
      <c r="G7">
        <f>Doitgen!E7</f>
        <v>12.824</v>
      </c>
      <c r="H7">
        <f>Gemm!E7</f>
        <v>6.804</v>
      </c>
      <c r="I7">
        <f>Gemver!E7</f>
        <v>1.376</v>
      </c>
      <c r="J7">
        <f>Gesummv!E7</f>
        <v>0.736</v>
      </c>
      <c r="K7">
        <f>MVT!E7</f>
        <v>0.932</v>
      </c>
      <c r="L7">
        <f>SYR2K!E7</f>
        <v>54.98</v>
      </c>
      <c r="M7">
        <f>SYRK!E7</f>
        <v>23.776</v>
      </c>
      <c r="N7">
        <f>'Jacobi-2d-imper'!E7</f>
        <v>0.468</v>
      </c>
      <c r="O7">
        <f>'Seidel-2d'!E7</f>
        <v>2.592</v>
      </c>
    </row>
    <row r="8">
      <c r="A8" s="3">
        <v>128.0</v>
      </c>
      <c r="B8">
        <f>Correlation!E8</f>
        <v>8.896</v>
      </c>
      <c r="C8">
        <f>Covariance!E8</f>
        <v>9.544</v>
      </c>
      <c r="D8">
        <f>'2mm'!E8</f>
        <v>11.108</v>
      </c>
      <c r="E8">
        <f>'3mm'!E8</f>
        <v>18.828</v>
      </c>
      <c r="F8">
        <f>Bicg!E8</f>
        <v>0.916</v>
      </c>
      <c r="G8">
        <f>Doitgen!E8</f>
        <v>17.704</v>
      </c>
      <c r="H8">
        <f>Gemm!E8</f>
        <v>6.948</v>
      </c>
      <c r="I8">
        <f>Gemver!E8</f>
        <v>1.696</v>
      </c>
      <c r="J8">
        <f>Gesummv!E8</f>
        <v>0.568</v>
      </c>
      <c r="K8">
        <f>MVT!E8</f>
        <v>0.868</v>
      </c>
      <c r="L8">
        <f>SYR2K!E8</f>
        <v>42.084</v>
      </c>
      <c r="M8">
        <f>SYRK!E8</f>
        <v>24.976</v>
      </c>
      <c r="N8">
        <f>'Jacobi-2d-imper'!E8</f>
        <v>0.784</v>
      </c>
      <c r="O8">
        <f>'Seidel-2d'!E8</f>
        <v>2.772</v>
      </c>
    </row>
    <row r="9">
      <c r="A9" s="3">
        <v>256.0</v>
      </c>
      <c r="B9">
        <f>Correlation!E9</f>
        <v>13.304</v>
      </c>
      <c r="C9">
        <f>Covariance!E9</f>
        <v>13.3</v>
      </c>
      <c r="D9">
        <f>'2mm'!E9</f>
        <v>9.532</v>
      </c>
      <c r="E9">
        <f>'3mm'!E9</f>
        <v>16.776</v>
      </c>
      <c r="F9">
        <f>Bicg!E9</f>
        <v>0.816</v>
      </c>
      <c r="G9">
        <f>Doitgen!E9</f>
        <v>21.1</v>
      </c>
      <c r="H9">
        <f>Gemm!E9</f>
        <v>6.884</v>
      </c>
      <c r="I9">
        <f>Gemver!E9</f>
        <v>1.112</v>
      </c>
      <c r="J9">
        <f>Gesummv!E9</f>
        <v>0.592</v>
      </c>
      <c r="K9">
        <f>MVT!E9</f>
        <v>0.808</v>
      </c>
      <c r="L9">
        <f>SYR2K!E9</f>
        <v>39.136</v>
      </c>
      <c r="M9">
        <f>SYRK!E9</f>
        <v>26.312</v>
      </c>
      <c r="N9">
        <f>'Jacobi-2d-imper'!E9</f>
        <v>0.568</v>
      </c>
      <c r="O9">
        <f>'Seidel-2d'!E9</f>
        <v>2.476</v>
      </c>
    </row>
    <row r="10">
      <c r="A10" s="3">
        <v>512.0</v>
      </c>
      <c r="B10">
        <f>Correlation!E10</f>
        <v>25.452</v>
      </c>
      <c r="C10">
        <f>Covariance!E10</f>
        <v>21.012</v>
      </c>
      <c r="D10">
        <f>'2mm'!E10</f>
        <v>11.288</v>
      </c>
      <c r="E10">
        <f>'3mm'!E10</f>
        <v>21.004</v>
      </c>
      <c r="F10">
        <f>Bicg!E10</f>
        <v>0.58</v>
      </c>
      <c r="G10">
        <f>Doitgen!E10</f>
        <v>27.72</v>
      </c>
      <c r="H10">
        <f>Gemm!E10</f>
        <v>8.5</v>
      </c>
      <c r="I10">
        <f>Gemver!E10</f>
        <v>1.56</v>
      </c>
      <c r="J10">
        <f>Gesummv!E10</f>
        <v>0.64</v>
      </c>
      <c r="K10">
        <f>MVT!E10</f>
        <v>0.916</v>
      </c>
      <c r="L10">
        <f>SYR2K!E10</f>
        <v>57.596</v>
      </c>
      <c r="M10">
        <f>SYRK!E10</f>
        <v>25.764</v>
      </c>
      <c r="N10">
        <f>'Jacobi-2d-imper'!E10</f>
        <v>0.592</v>
      </c>
      <c r="O10">
        <f>'Seidel-2d'!E10</f>
        <v>3.732</v>
      </c>
    </row>
    <row r="11">
      <c r="A11" s="3">
        <v>1024.0</v>
      </c>
      <c r="B11">
        <f>Correlation!E11</f>
        <v>23.176</v>
      </c>
      <c r="C11">
        <f>Covariance!E11</f>
        <v>23.868</v>
      </c>
      <c r="D11">
        <f>'2mm'!E11</f>
        <v>9.612</v>
      </c>
      <c r="E11">
        <f>'3mm'!E11</f>
        <v>16.644</v>
      </c>
      <c r="F11">
        <f>Bicg!E11</f>
        <v>0.5</v>
      </c>
      <c r="G11">
        <f>Doitgen!E11</f>
        <v>18.192</v>
      </c>
      <c r="H11">
        <f>Gemm!E11</f>
        <v>6.464</v>
      </c>
      <c r="I11">
        <f>Gemver!E11</f>
        <v>1.264</v>
      </c>
      <c r="J11">
        <f>Gesummv!E11</f>
        <v>0.576</v>
      </c>
      <c r="K11">
        <f>MVT!E11</f>
        <v>1.352</v>
      </c>
      <c r="L11">
        <f>SYR2K!E11</f>
        <v>50.108</v>
      </c>
      <c r="M11">
        <f>SYRK!E11</f>
        <v>24.292</v>
      </c>
      <c r="N11">
        <f>'Jacobi-2d-imper'!E11</f>
        <v>0.544</v>
      </c>
      <c r="O11">
        <f>'Seidel-2d'!E11</f>
        <v>2.444</v>
      </c>
    </row>
    <row r="12">
      <c r="A12" s="3">
        <v>2048.0</v>
      </c>
      <c r="B12">
        <f>Correlation!E12</f>
        <v>35.304</v>
      </c>
      <c r="C12">
        <f>Covariance!E12</f>
        <v>35.048</v>
      </c>
      <c r="D12">
        <f>'2mm'!E12</f>
        <v>10.16</v>
      </c>
      <c r="E12">
        <f>'3mm'!E12</f>
        <v>17.136</v>
      </c>
      <c r="F12">
        <f>Bicg!E12</f>
        <v>0.52</v>
      </c>
      <c r="G12">
        <f>Doitgen!E12</f>
        <v>17.96</v>
      </c>
      <c r="H12">
        <f>Gemm!E12</f>
        <v>5.032</v>
      </c>
      <c r="I12">
        <f>Gemver!E12</f>
        <v>1.2</v>
      </c>
      <c r="J12">
        <f>Gesummv!E12</f>
        <v>0.604</v>
      </c>
      <c r="K12">
        <f>MVT!E12</f>
        <v>0.984</v>
      </c>
      <c r="L12">
        <f>SYR2K!E12</f>
        <v>51.176</v>
      </c>
      <c r="M12">
        <f>SYRK!E12</f>
        <v>25.924</v>
      </c>
      <c r="N12">
        <f>'Jacobi-2d-imper'!E12</f>
        <v>0.512</v>
      </c>
      <c r="O12">
        <f>'Seidel-2d'!E12</f>
        <v>2.336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4210U'!$A$8:$A$36=""Cholesky"")"),"0")</f>
        <v>0</v>
      </c>
      <c r="C2">
        <v>0.0</v>
      </c>
      <c r="D2">
        <v>0.448</v>
      </c>
      <c r="E2">
        <v>5.024</v>
      </c>
    </row>
    <row r="3">
      <c r="A3" s="3">
        <v>4.0</v>
      </c>
      <c r="B3">
        <f>IFERROR(__xludf.DUMMYFUNCTION("FILTER('Intel i5 4210U'!$G$8:$K$36, 'Intel i5 4210U'!$A$8:$A$36=""Cholesky"")"),"0")</f>
        <v>0</v>
      </c>
      <c r="C3">
        <v>0.0</v>
      </c>
      <c r="D3">
        <v>0.448</v>
      </c>
      <c r="E3">
        <v>3.356</v>
      </c>
    </row>
    <row r="4">
      <c r="A4" s="3">
        <v>8.0</v>
      </c>
      <c r="B4">
        <f>IFERROR(__xludf.DUMMYFUNCTION("FILTER('Intel i5 4210U'!$L$8:$P$36, 'Intel i5 4210U'!$A$8:$A$36=""Cholesky"")"),"0")</f>
        <v>0</v>
      </c>
      <c r="C4">
        <v>0.0</v>
      </c>
      <c r="D4">
        <v>0.444</v>
      </c>
      <c r="E4">
        <v>4.8</v>
      </c>
    </row>
    <row r="5">
      <c r="A5" s="3">
        <v>16.0</v>
      </c>
      <c r="B5">
        <f>IFERROR(__xludf.DUMMYFUNCTION("FILTER('Intel i5 4210U'!$Q$8:$U$36, 'Intel i5 4210U'!$A$8:$A$36=""Cholesky"")"),"0")</f>
        <v>0</v>
      </c>
      <c r="C5">
        <v>0.0</v>
      </c>
      <c r="D5">
        <v>0.46</v>
      </c>
      <c r="E5">
        <v>3.36</v>
      </c>
    </row>
    <row r="6">
      <c r="A6" s="3">
        <v>32.0</v>
      </c>
      <c r="B6">
        <f>IFERROR(__xludf.DUMMYFUNCTION("FILTER('Intel i5 4210U'!$V$8:$Z$36, 'Intel i5 4210U'!$A$8:$A$36=""Cholesky"")"),"0")</f>
        <v>0</v>
      </c>
      <c r="C6">
        <v>0.0</v>
      </c>
      <c r="D6">
        <v>0.472</v>
      </c>
      <c r="E6">
        <v>4.524</v>
      </c>
    </row>
    <row r="7">
      <c r="A7" s="3">
        <v>64.0</v>
      </c>
      <c r="B7">
        <f>IFERROR(__xludf.DUMMYFUNCTION("FILTER('Intel i5 4210U'!$AA$8:$AE$36, 'Intel i5 4210U'!$A$8:$A$36=""Cholesky"")"),"0")</f>
        <v>0</v>
      </c>
      <c r="C7">
        <v>0.0</v>
      </c>
      <c r="D7">
        <v>0.448</v>
      </c>
      <c r="E7">
        <v>3.364</v>
      </c>
    </row>
    <row r="8">
      <c r="A8" s="3">
        <v>128.0</v>
      </c>
      <c r="B8">
        <f>IFERROR(__xludf.DUMMYFUNCTION("FILTER('Intel i5 4210U'!$AF$8:$AJ$36, 'Intel i5 4210U'!$A$8:$A$36=""Cholesky"")"),"0")</f>
        <v>0</v>
      </c>
      <c r="C8">
        <v>0.0</v>
      </c>
      <c r="D8">
        <v>0.684</v>
      </c>
      <c r="E8">
        <v>4.1</v>
      </c>
    </row>
    <row r="9">
      <c r="A9" s="3">
        <v>256.0</v>
      </c>
      <c r="B9">
        <f>IFERROR(__xludf.DUMMYFUNCTION("FILTER('Intel i5 4210U'!$AK$8:$AO$36, 'Intel i5 4210U'!$A$8:$A$36=""Cholesky"")"),"0")</f>
        <v>0</v>
      </c>
      <c r="C9">
        <v>0.0</v>
      </c>
      <c r="D9">
        <v>0.452</v>
      </c>
      <c r="E9">
        <v>3.62</v>
      </c>
    </row>
    <row r="10">
      <c r="A10" s="3">
        <v>512.0</v>
      </c>
      <c r="B10">
        <f>IFERROR(__xludf.DUMMYFUNCTION("FILTER('Intel i5 4210U'!$AP$8:$AT$36, 'Intel i5 4210U'!$A$8:$A$36=""Cholesky"")"),"0")</f>
        <v>0</v>
      </c>
      <c r="C10">
        <v>0.0</v>
      </c>
      <c r="D10">
        <v>0.448</v>
      </c>
      <c r="E10">
        <v>4.476</v>
      </c>
    </row>
    <row r="11">
      <c r="A11" s="3">
        <v>1024.0</v>
      </c>
      <c r="B11">
        <f>IFERROR(__xludf.DUMMYFUNCTION("FILTER('Intel i5 4210U'!$AU$8:$AY$36, 'Intel i5 4210U'!$A$8:$A$36=""Cholesky"")"),"0")</f>
        <v>0</v>
      </c>
      <c r="C11">
        <v>0.0</v>
      </c>
      <c r="D11">
        <v>0.452</v>
      </c>
      <c r="E11">
        <v>3.316</v>
      </c>
    </row>
    <row r="12">
      <c r="A12" s="3">
        <v>2048.0</v>
      </c>
      <c r="B12">
        <f>IFERROR(__xludf.DUMMYFUNCTION("FILTER('Intel i5 4210U'!$AZ$8:$BD$36, 'Intel i5 4210U'!$A$8:$A$36=""Cholesky"")"),"0")</f>
        <v>0</v>
      </c>
      <c r="C12">
        <v>0.0</v>
      </c>
      <c r="D12">
        <v>0.448</v>
      </c>
      <c r="E12">
        <v>3.676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4210U'!$A$8:$A$36=""Doitgen"")"),"0")</f>
        <v>0</v>
      </c>
      <c r="C2">
        <v>0.0</v>
      </c>
      <c r="D2">
        <v>0.632</v>
      </c>
      <c r="E2">
        <v>30.388</v>
      </c>
    </row>
    <row r="3">
      <c r="A3" s="3">
        <v>4.0</v>
      </c>
      <c r="B3">
        <f>IFERROR(__xludf.DUMMYFUNCTION("FILTER('Intel i5 4210U'!$G$8:$K$36, 'Intel i5 4210U'!$A$8:$A$36=""Doitgen"")"),"0")</f>
        <v>0</v>
      </c>
      <c r="C3">
        <v>0.0</v>
      </c>
      <c r="D3">
        <v>0.152</v>
      </c>
      <c r="E3">
        <v>3.892</v>
      </c>
    </row>
    <row r="4">
      <c r="A4" s="3">
        <v>8.0</v>
      </c>
      <c r="B4">
        <f>IFERROR(__xludf.DUMMYFUNCTION("FILTER('Intel i5 4210U'!$L$8:$P$36, 'Intel i5 4210U'!$A$8:$A$36=""Doitgen"")"),"0")</f>
        <v>0</v>
      </c>
      <c r="C4">
        <v>0.0</v>
      </c>
      <c r="D4">
        <v>0.168</v>
      </c>
      <c r="E4">
        <v>4.312</v>
      </c>
    </row>
    <row r="5">
      <c r="A5" s="3">
        <v>16.0</v>
      </c>
      <c r="B5">
        <f>IFERROR(__xludf.DUMMYFUNCTION("FILTER('Intel i5 4210U'!$Q$8:$U$36, 'Intel i5 4210U'!$A$8:$A$36=""Doitgen"")"),"0")</f>
        <v>0</v>
      </c>
      <c r="C5">
        <v>0.0</v>
      </c>
      <c r="D5">
        <v>0.38</v>
      </c>
      <c r="E5">
        <v>4.796</v>
      </c>
    </row>
    <row r="6">
      <c r="A6" s="3">
        <v>32.0</v>
      </c>
      <c r="B6">
        <f>IFERROR(__xludf.DUMMYFUNCTION("FILTER('Intel i5 4210U'!$V$8:$Z$36, 'Intel i5 4210U'!$A$8:$A$36=""Doitgen"")"),"0")</f>
        <v>0</v>
      </c>
      <c r="C6">
        <v>0.0</v>
      </c>
      <c r="D6">
        <v>0.396</v>
      </c>
      <c r="E6">
        <v>7.424</v>
      </c>
    </row>
    <row r="7">
      <c r="A7" s="3">
        <v>64.0</v>
      </c>
      <c r="B7">
        <f>IFERROR(__xludf.DUMMYFUNCTION("FILTER('Intel i5 4210U'!$AA$8:$AE$36, 'Intel i5 4210U'!$A$8:$A$36=""Doitgen"")"),"0")</f>
        <v>0</v>
      </c>
      <c r="C7">
        <v>0.0</v>
      </c>
      <c r="D7">
        <v>0.88</v>
      </c>
      <c r="E7">
        <v>12.824</v>
      </c>
    </row>
    <row r="8">
      <c r="A8" s="3">
        <v>128.0</v>
      </c>
      <c r="B8">
        <f>IFERROR(__xludf.DUMMYFUNCTION("FILTER('Intel i5 4210U'!$AF$8:$AJ$36, 'Intel i5 4210U'!$A$8:$A$36=""Doitgen"")"),"0")</f>
        <v>0</v>
      </c>
      <c r="C8">
        <v>0.0</v>
      </c>
      <c r="D8">
        <v>0.624</v>
      </c>
      <c r="E8">
        <v>17.704</v>
      </c>
    </row>
    <row r="9">
      <c r="A9" s="3">
        <v>256.0</v>
      </c>
      <c r="B9">
        <f>IFERROR(__xludf.DUMMYFUNCTION("FILTER('Intel i5 4210U'!$AK$8:$AO$36, 'Intel i5 4210U'!$A$8:$A$36=""Doitgen"")"),"0")</f>
        <v>0</v>
      </c>
      <c r="C9">
        <v>0.0</v>
      </c>
      <c r="D9">
        <v>0.564</v>
      </c>
      <c r="E9">
        <v>21.1</v>
      </c>
    </row>
    <row r="10">
      <c r="A10" s="3">
        <v>512.0</v>
      </c>
      <c r="B10">
        <f>IFERROR(__xludf.DUMMYFUNCTION("FILTER('Intel i5 4210U'!$AP$8:$AT$36, 'Intel i5 4210U'!$A$8:$A$36=""Doitgen"")"),"0")</f>
        <v>0</v>
      </c>
      <c r="C10">
        <v>0.0</v>
      </c>
      <c r="D10">
        <v>0.892</v>
      </c>
      <c r="E10">
        <v>27.72</v>
      </c>
    </row>
    <row r="11">
      <c r="A11" s="3">
        <v>1024.0</v>
      </c>
      <c r="B11">
        <f>IFERROR(__xludf.DUMMYFUNCTION("FILTER('Intel i5 4210U'!$AU$8:$AY$36, 'Intel i5 4210U'!$A$8:$A$36=""Doitgen"")"),"0")</f>
        <v>0</v>
      </c>
      <c r="C11">
        <v>0.0</v>
      </c>
      <c r="D11">
        <v>0.584</v>
      </c>
      <c r="E11">
        <v>18.192</v>
      </c>
    </row>
    <row r="12">
      <c r="A12" s="3">
        <v>2048.0</v>
      </c>
      <c r="B12">
        <f>IFERROR(__xludf.DUMMYFUNCTION("FILTER('Intel i5 4210U'!$AZ$8:$BD$36, 'Intel i5 4210U'!$A$8:$A$36=""Doitgen"")"),"0")</f>
        <v>0</v>
      </c>
      <c r="C12">
        <v>0.0</v>
      </c>
      <c r="D12">
        <v>0.564</v>
      </c>
      <c r="E12">
        <v>17.96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4210U'!$A$8:$A$36=""Gemm"")"),"0")</f>
        <v>0</v>
      </c>
      <c r="C2">
        <v>0.004</v>
      </c>
      <c r="D2">
        <v>16.744</v>
      </c>
      <c r="E2">
        <v>51.252</v>
      </c>
    </row>
    <row r="3">
      <c r="A3" s="3">
        <v>4.0</v>
      </c>
      <c r="B3">
        <f>IFERROR(__xludf.DUMMYFUNCTION("FILTER('Intel i5 4210U'!$G$8:$K$36, 'Intel i5 4210U'!$A$8:$A$36=""Gemm"")"),"0")</f>
        <v>0</v>
      </c>
      <c r="C3">
        <v>0.0</v>
      </c>
      <c r="D3">
        <v>0.628</v>
      </c>
      <c r="E3">
        <v>6.388</v>
      </c>
    </row>
    <row r="4">
      <c r="A4" s="3">
        <v>8.0</v>
      </c>
      <c r="B4">
        <f>IFERROR(__xludf.DUMMYFUNCTION("FILTER('Intel i5 4210U'!$L$8:$P$36, 'Intel i5 4210U'!$A$8:$A$36=""Gemm"")"),"0")</f>
        <v>0</v>
      </c>
      <c r="C4">
        <v>0.0</v>
      </c>
      <c r="D4">
        <v>0.632</v>
      </c>
      <c r="E4">
        <v>7.392</v>
      </c>
    </row>
    <row r="5">
      <c r="A5" s="3">
        <v>16.0</v>
      </c>
      <c r="B5">
        <f>IFERROR(__xludf.DUMMYFUNCTION("FILTER('Intel i5 4210U'!$Q$8:$U$36, 'Intel i5 4210U'!$A$8:$A$36=""Gemm"")"),"0")</f>
        <v>0</v>
      </c>
      <c r="C5">
        <v>0.0</v>
      </c>
      <c r="D5">
        <v>0.636</v>
      </c>
      <c r="E5">
        <v>5.72</v>
      </c>
    </row>
    <row r="6">
      <c r="A6" s="3">
        <v>32.0</v>
      </c>
      <c r="B6">
        <f>IFERROR(__xludf.DUMMYFUNCTION("FILTER('Intel i5 4210U'!$V$8:$Z$36, 'Intel i5 4210U'!$A$8:$A$36=""Gemm"")"),"0")</f>
        <v>0</v>
      </c>
      <c r="C6">
        <v>0.0</v>
      </c>
      <c r="D6">
        <v>1.016</v>
      </c>
      <c r="E6">
        <v>6.28</v>
      </c>
    </row>
    <row r="7">
      <c r="A7" s="3">
        <v>64.0</v>
      </c>
      <c r="B7">
        <f>IFERROR(__xludf.DUMMYFUNCTION("FILTER('Intel i5 4210U'!$AA$8:$AE$36, 'Intel i5 4210U'!$A$8:$A$36=""Gemm"")"),"0")</f>
        <v>0</v>
      </c>
      <c r="C7">
        <v>0.0</v>
      </c>
      <c r="D7">
        <v>0.676</v>
      </c>
      <c r="E7">
        <v>6.804</v>
      </c>
    </row>
    <row r="8">
      <c r="A8" s="3">
        <v>128.0</v>
      </c>
      <c r="B8">
        <f>IFERROR(__xludf.DUMMYFUNCTION("FILTER('Intel i5 4210U'!$AF$8:$AJ$36, 'Intel i5 4210U'!$A$8:$A$36=""Gemm"")"),"0")</f>
        <v>0</v>
      </c>
      <c r="C8">
        <v>0.0</v>
      </c>
      <c r="D8">
        <v>1.028</v>
      </c>
      <c r="E8">
        <v>6.948</v>
      </c>
    </row>
    <row r="9">
      <c r="A9" s="3">
        <v>256.0</v>
      </c>
      <c r="B9">
        <f>IFERROR(__xludf.DUMMYFUNCTION("FILTER('Intel i5 4210U'!$AK$8:$AO$36, 'Intel i5 4210U'!$A$8:$A$36=""Gemm"")"),"0")</f>
        <v>0</v>
      </c>
      <c r="C9">
        <v>0.0</v>
      </c>
      <c r="D9">
        <v>0.636</v>
      </c>
      <c r="E9">
        <v>6.884</v>
      </c>
    </row>
    <row r="10">
      <c r="A10" s="3">
        <v>512.0</v>
      </c>
      <c r="B10">
        <f>IFERROR(__xludf.DUMMYFUNCTION("FILTER('Intel i5 4210U'!$AP$8:$AT$36, 'Intel i5 4210U'!$A$8:$A$36=""Gemm"")"),"0")</f>
        <v>0</v>
      </c>
      <c r="C10">
        <v>0.0</v>
      </c>
      <c r="D10">
        <v>0.636</v>
      </c>
      <c r="E10">
        <v>8.5</v>
      </c>
    </row>
    <row r="11">
      <c r="A11" s="3">
        <v>1024.0</v>
      </c>
      <c r="B11">
        <f>IFERROR(__xludf.DUMMYFUNCTION("FILTER('Intel i5 4210U'!$AU$8:$AY$36, 'Intel i5 4210U'!$A$8:$A$36=""Gemm"")"),"0")</f>
        <v>0</v>
      </c>
      <c r="C11">
        <v>0.0</v>
      </c>
      <c r="D11">
        <v>0.636</v>
      </c>
      <c r="E11">
        <v>6.464</v>
      </c>
    </row>
    <row r="12">
      <c r="A12" s="3">
        <v>2048.0</v>
      </c>
      <c r="B12">
        <f>IFERROR(__xludf.DUMMYFUNCTION("FILTER('Intel i5 4210U'!$AZ$8:$BD$36, 'Intel i5 4210U'!$A$8:$A$36=""Gemm"")"),"0")</f>
        <v>0</v>
      </c>
      <c r="C12">
        <v>0.0</v>
      </c>
      <c r="D12">
        <v>0.636</v>
      </c>
      <c r="E12">
        <v>5.032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4210U'!$A$8:$A$36=""Gemver"")"),"0")</f>
        <v>0</v>
      </c>
      <c r="C2">
        <v>0.0</v>
      </c>
      <c r="D2">
        <v>0.284</v>
      </c>
      <c r="E2">
        <v>2.948</v>
      </c>
    </row>
    <row r="3">
      <c r="A3" s="3">
        <v>4.0</v>
      </c>
      <c r="B3">
        <f>IFERROR(__xludf.DUMMYFUNCTION("FILTER('Intel i5 4210U'!$G$8:$K$36, 'Intel i5 4210U'!$A$8:$A$36=""Gemver"")"),"0")</f>
        <v>0</v>
      </c>
      <c r="C3">
        <v>0.004</v>
      </c>
      <c r="D3">
        <v>0.252</v>
      </c>
      <c r="E3">
        <v>1.252</v>
      </c>
    </row>
    <row r="4">
      <c r="A4" s="3">
        <v>8.0</v>
      </c>
      <c r="B4">
        <f>IFERROR(__xludf.DUMMYFUNCTION("FILTER('Intel i5 4210U'!$L$8:$P$36, 'Intel i5 4210U'!$A$8:$A$36=""Gemver"")"),"0")</f>
        <v>0</v>
      </c>
      <c r="C4">
        <v>0.004</v>
      </c>
      <c r="D4">
        <v>0.224</v>
      </c>
      <c r="E4">
        <v>1.184</v>
      </c>
    </row>
    <row r="5">
      <c r="A5" s="3">
        <v>16.0</v>
      </c>
      <c r="B5">
        <f>IFERROR(__xludf.DUMMYFUNCTION("FILTER('Intel i5 4210U'!$Q$8:$U$36, 'Intel i5 4210U'!$A$8:$A$36=""Gemver"")"),"0")</f>
        <v>0</v>
      </c>
      <c r="C5">
        <v>0.004</v>
      </c>
      <c r="D5">
        <v>0.428</v>
      </c>
      <c r="E5">
        <v>1.42</v>
      </c>
    </row>
    <row r="6">
      <c r="A6" s="3">
        <v>32.0</v>
      </c>
      <c r="B6">
        <f>IFERROR(__xludf.DUMMYFUNCTION("FILTER('Intel i5 4210U'!$V$8:$Z$36, 'Intel i5 4210U'!$A$8:$A$36=""Gemver"")"),"0")</f>
        <v>0</v>
      </c>
      <c r="C6">
        <v>0.004</v>
      </c>
      <c r="D6">
        <v>0.464</v>
      </c>
      <c r="E6">
        <v>1.556</v>
      </c>
    </row>
    <row r="7">
      <c r="A7" s="3">
        <v>64.0</v>
      </c>
      <c r="B7">
        <f>IFERROR(__xludf.DUMMYFUNCTION("FILTER('Intel i5 4210U'!$AA$8:$AE$36, 'Intel i5 4210U'!$A$8:$A$36=""Gemver"")"),"0")</f>
        <v>0</v>
      </c>
      <c r="C7">
        <v>0.004</v>
      </c>
      <c r="D7">
        <v>0.324</v>
      </c>
      <c r="E7">
        <v>1.376</v>
      </c>
    </row>
    <row r="8">
      <c r="A8" s="3">
        <v>128.0</v>
      </c>
      <c r="B8">
        <f>IFERROR(__xludf.DUMMYFUNCTION("FILTER('Intel i5 4210U'!$AF$8:$AJ$36, 'Intel i5 4210U'!$A$8:$A$36=""Gemver"")"),"0")</f>
        <v>0</v>
      </c>
      <c r="C8">
        <v>0.004</v>
      </c>
      <c r="D8">
        <v>0.384</v>
      </c>
      <c r="E8">
        <v>1.696</v>
      </c>
    </row>
    <row r="9">
      <c r="A9" s="3">
        <v>256.0</v>
      </c>
      <c r="B9">
        <f>IFERROR(__xludf.DUMMYFUNCTION("FILTER('Intel i5 4210U'!$AK$8:$AO$36, 'Intel i5 4210U'!$A$8:$A$36=""Gemver"")"),"0")</f>
        <v>0</v>
      </c>
      <c r="C9">
        <v>0.004</v>
      </c>
      <c r="D9">
        <v>0.268</v>
      </c>
      <c r="E9">
        <v>1.112</v>
      </c>
    </row>
    <row r="10">
      <c r="A10" s="3">
        <v>512.0</v>
      </c>
      <c r="B10">
        <f>IFERROR(__xludf.DUMMYFUNCTION("FILTER('Intel i5 4210U'!$AP$8:$AT$36, 'Intel i5 4210U'!$A$8:$A$36=""Gemver"")"),"0")</f>
        <v>0</v>
      </c>
      <c r="C10">
        <v>0.004</v>
      </c>
      <c r="D10">
        <v>0.272</v>
      </c>
      <c r="E10">
        <v>1.56</v>
      </c>
    </row>
    <row r="11">
      <c r="A11" s="3">
        <v>1024.0</v>
      </c>
      <c r="B11">
        <f>IFERROR(__xludf.DUMMYFUNCTION("FILTER('Intel i5 4210U'!$AU$8:$AY$36, 'Intel i5 4210U'!$A$8:$A$36=""Gemver"")"),"0")</f>
        <v>0</v>
      </c>
      <c r="C11">
        <v>0.004</v>
      </c>
      <c r="D11">
        <v>0.28</v>
      </c>
      <c r="E11">
        <v>1.264</v>
      </c>
    </row>
    <row r="12">
      <c r="A12" s="3">
        <v>2048.0</v>
      </c>
      <c r="B12">
        <f>IFERROR(__xludf.DUMMYFUNCTION("FILTER('Intel i5 4210U'!$AZ$8:$BD$36, 'Intel i5 4210U'!$A$8:$A$36=""Gemver"")"),"0")</f>
        <v>0</v>
      </c>
      <c r="C12">
        <v>0.004</v>
      </c>
      <c r="D12">
        <v>0.272</v>
      </c>
      <c r="E12">
        <v>1.2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4210U'!$A$8:$A$36=""Gesummv"")"),"0")</f>
        <v>0</v>
      </c>
      <c r="C2">
        <v>0.0</v>
      </c>
      <c r="D2">
        <v>0.188</v>
      </c>
      <c r="E2">
        <v>0.844</v>
      </c>
    </row>
    <row r="3">
      <c r="A3" s="3">
        <v>4.0</v>
      </c>
      <c r="B3">
        <f>IFERROR(__xludf.DUMMYFUNCTION("FILTER('Intel i5 4210U'!$G$8:$K$36, 'Intel i5 4210U'!$A$8:$A$36=""Gesummv"")"),"0")</f>
        <v>0</v>
      </c>
      <c r="C3">
        <v>0.0</v>
      </c>
      <c r="D3">
        <v>0.116</v>
      </c>
      <c r="E3">
        <v>0.492</v>
      </c>
    </row>
    <row r="4">
      <c r="A4" s="3">
        <v>8.0</v>
      </c>
      <c r="B4">
        <f>IFERROR(__xludf.DUMMYFUNCTION("FILTER('Intel i5 4210U'!$L$8:$P$36, 'Intel i5 4210U'!$A$8:$A$36=""Gesummv"")"),"0")</f>
        <v>0</v>
      </c>
      <c r="C4">
        <v>0.0</v>
      </c>
      <c r="D4">
        <v>0.128</v>
      </c>
      <c r="E4">
        <v>0.58</v>
      </c>
    </row>
    <row r="5">
      <c r="A5" s="3">
        <v>16.0</v>
      </c>
      <c r="B5">
        <f>IFERROR(__xludf.DUMMYFUNCTION("FILTER('Intel i5 4210U'!$Q$8:$U$36, 'Intel i5 4210U'!$A$8:$A$36=""Gesummv"")"),"0")</f>
        <v>0</v>
      </c>
      <c r="C5">
        <v>0.0</v>
      </c>
      <c r="D5">
        <v>0.212</v>
      </c>
      <c r="E5">
        <v>0.696</v>
      </c>
    </row>
    <row r="6">
      <c r="A6" s="3">
        <v>32.0</v>
      </c>
      <c r="B6">
        <f>IFERROR(__xludf.DUMMYFUNCTION("FILTER('Intel i5 4210U'!$V$8:$Z$36, 'Intel i5 4210U'!$A$8:$A$36=""Gesummv"")"),"0")</f>
        <v>0</v>
      </c>
      <c r="C6">
        <v>0.0</v>
      </c>
      <c r="D6">
        <v>0.216</v>
      </c>
      <c r="E6">
        <v>0.744</v>
      </c>
    </row>
    <row r="7">
      <c r="A7" s="3">
        <v>64.0</v>
      </c>
      <c r="B7">
        <f>IFERROR(__xludf.DUMMYFUNCTION("FILTER('Intel i5 4210U'!$AA$8:$AE$36, 'Intel i5 4210U'!$A$8:$A$36=""Gesummv"")"),"0")</f>
        <v>0</v>
      </c>
      <c r="C7">
        <v>0.0</v>
      </c>
      <c r="D7">
        <v>0.164</v>
      </c>
      <c r="E7">
        <v>0.736</v>
      </c>
    </row>
    <row r="8">
      <c r="A8" s="3">
        <v>128.0</v>
      </c>
      <c r="B8">
        <f>IFERROR(__xludf.DUMMYFUNCTION("FILTER('Intel i5 4210U'!$AF$8:$AJ$36, 'Intel i5 4210U'!$A$8:$A$36=""Gesummv"")"),"0")</f>
        <v>0</v>
      </c>
      <c r="C8">
        <v>0.004</v>
      </c>
      <c r="D8">
        <v>0.144</v>
      </c>
      <c r="E8">
        <v>0.568</v>
      </c>
    </row>
    <row r="9">
      <c r="A9" s="3">
        <v>256.0</v>
      </c>
      <c r="B9">
        <f>IFERROR(__xludf.DUMMYFUNCTION("FILTER('Intel i5 4210U'!$AK$8:$AO$36, 'Intel i5 4210U'!$A$8:$A$36=""Gesummv"")"),"0")</f>
        <v>0</v>
      </c>
      <c r="C9">
        <v>0.004</v>
      </c>
      <c r="D9">
        <v>0.144</v>
      </c>
      <c r="E9">
        <v>0.592</v>
      </c>
    </row>
    <row r="10">
      <c r="A10" s="3">
        <v>512.0</v>
      </c>
      <c r="B10">
        <f>IFERROR(__xludf.DUMMYFUNCTION("FILTER('Intel i5 4210U'!$AP$8:$AT$36, 'Intel i5 4210U'!$A$8:$A$36=""Gesummv"")"),"0")</f>
        <v>0</v>
      </c>
      <c r="C10">
        <v>0.0</v>
      </c>
      <c r="D10">
        <v>0.128</v>
      </c>
      <c r="E10">
        <v>0.64</v>
      </c>
    </row>
    <row r="11">
      <c r="A11" s="3">
        <v>1024.0</v>
      </c>
      <c r="B11">
        <f>IFERROR(__xludf.DUMMYFUNCTION("FILTER('Intel i5 4210U'!$AU$8:$AY$36, 'Intel i5 4210U'!$A$8:$A$36=""Gesummv"")"),"0")</f>
        <v>0</v>
      </c>
      <c r="C11">
        <v>0.0</v>
      </c>
      <c r="D11">
        <v>0.132</v>
      </c>
      <c r="E11">
        <v>0.576</v>
      </c>
    </row>
    <row r="12">
      <c r="A12" s="3">
        <v>2048.0</v>
      </c>
      <c r="B12">
        <f>IFERROR(__xludf.DUMMYFUNCTION("FILTER('Intel i5 4210U'!$AZ$8:$BD$36, 'Intel i5 4210U'!$A$8:$A$36=""Gesummv"")"),"0")</f>
        <v>0</v>
      </c>
      <c r="C12">
        <v>0.0</v>
      </c>
      <c r="D12">
        <v>0.124</v>
      </c>
      <c r="E12">
        <v>0.604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4210U'!$A$8:$A$36=""MVT"")"),"0")</f>
        <v>0</v>
      </c>
      <c r="C2">
        <v>0.004</v>
      </c>
      <c r="D2">
        <v>0.24</v>
      </c>
      <c r="E2">
        <v>1.94</v>
      </c>
    </row>
    <row r="3">
      <c r="A3" s="3">
        <v>4.0</v>
      </c>
      <c r="B3">
        <f>IFERROR(__xludf.DUMMYFUNCTION("FILTER('Intel i5 4210U'!$G$8:$K$36, 'Intel i5 4210U'!$A$8:$A$36=""MVT"")"),"0")</f>
        <v>0</v>
      </c>
      <c r="C3">
        <v>0.0</v>
      </c>
      <c r="D3">
        <v>0.152</v>
      </c>
      <c r="E3">
        <v>0.696</v>
      </c>
    </row>
    <row r="4">
      <c r="A4" s="3">
        <v>8.0</v>
      </c>
      <c r="B4">
        <f>IFERROR(__xludf.DUMMYFUNCTION("FILTER('Intel i5 4210U'!$L$8:$P$36, 'Intel i5 4210U'!$A$8:$A$36=""MVT"")"),"0")</f>
        <v>0</v>
      </c>
      <c r="C4">
        <v>0.004</v>
      </c>
      <c r="D4">
        <v>0.136</v>
      </c>
      <c r="E4">
        <v>0.808</v>
      </c>
    </row>
    <row r="5">
      <c r="A5" s="3">
        <v>16.0</v>
      </c>
      <c r="B5">
        <f>IFERROR(__xludf.DUMMYFUNCTION("FILTER('Intel i5 4210U'!$Q$8:$U$36, 'Intel i5 4210U'!$A$8:$A$36=""MVT"")"),"0")</f>
        <v>0</v>
      </c>
      <c r="C5">
        <v>0.0</v>
      </c>
      <c r="D5">
        <v>0.152</v>
      </c>
      <c r="E5">
        <v>0.648</v>
      </c>
    </row>
    <row r="6">
      <c r="A6" s="3">
        <v>32.0</v>
      </c>
      <c r="B6">
        <f>IFERROR(__xludf.DUMMYFUNCTION("FILTER('Intel i5 4210U'!$V$8:$Z$36, 'Intel i5 4210U'!$A$8:$A$36=""MVT"")"),"0")</f>
        <v>0</v>
      </c>
      <c r="C6">
        <v>0.004</v>
      </c>
      <c r="D6">
        <v>0.212</v>
      </c>
      <c r="E6">
        <v>1.064</v>
      </c>
    </row>
    <row r="7">
      <c r="A7" s="3">
        <v>64.0</v>
      </c>
      <c r="B7">
        <f>IFERROR(__xludf.DUMMYFUNCTION("FILTER('Intel i5 4210U'!$AA$8:$AE$36, 'Intel i5 4210U'!$A$8:$A$36=""MVT"")"),"0")</f>
        <v>0</v>
      </c>
      <c r="C7">
        <v>0.0</v>
      </c>
      <c r="D7">
        <v>0.196</v>
      </c>
      <c r="E7">
        <v>0.932</v>
      </c>
    </row>
    <row r="8">
      <c r="A8" s="3">
        <v>128.0</v>
      </c>
      <c r="B8">
        <f>IFERROR(__xludf.DUMMYFUNCTION("FILTER('Intel i5 4210U'!$AF$8:$AJ$36, 'Intel i5 4210U'!$A$8:$A$36=""MVT"")"),"0")</f>
        <v>0</v>
      </c>
      <c r="C8">
        <v>0.004</v>
      </c>
      <c r="D8">
        <v>0.272</v>
      </c>
      <c r="E8">
        <v>0.868</v>
      </c>
    </row>
    <row r="9">
      <c r="A9" s="3">
        <v>256.0</v>
      </c>
      <c r="B9">
        <f>IFERROR(__xludf.DUMMYFUNCTION("FILTER('Intel i5 4210U'!$AK$8:$AO$36, 'Intel i5 4210U'!$A$8:$A$36=""MVT"")"),"0")</f>
        <v>0</v>
      </c>
      <c r="C9">
        <v>0.0</v>
      </c>
      <c r="D9">
        <v>0.188</v>
      </c>
      <c r="E9">
        <v>0.808</v>
      </c>
    </row>
    <row r="10">
      <c r="A10" s="3">
        <v>512.0</v>
      </c>
      <c r="B10">
        <f>IFERROR(__xludf.DUMMYFUNCTION("FILTER('Intel i5 4210U'!$AP$8:$AT$36, 'Intel i5 4210U'!$A$8:$A$36=""MVT"")"),"0")</f>
        <v>0</v>
      </c>
      <c r="C10">
        <v>0.004</v>
      </c>
      <c r="D10">
        <v>0.204</v>
      </c>
      <c r="E10">
        <v>0.916</v>
      </c>
    </row>
    <row r="11">
      <c r="A11" s="3">
        <v>1024.0</v>
      </c>
      <c r="B11">
        <f>IFERROR(__xludf.DUMMYFUNCTION("FILTER('Intel i5 4210U'!$AU$8:$AY$36, 'Intel i5 4210U'!$A$8:$A$36=""MVT"")"),"0")</f>
        <v>0</v>
      </c>
      <c r="C11">
        <v>0.004</v>
      </c>
      <c r="D11">
        <v>0.2</v>
      </c>
      <c r="E11">
        <v>1.352</v>
      </c>
    </row>
    <row r="12">
      <c r="A12" s="3">
        <v>2048.0</v>
      </c>
      <c r="B12">
        <f>IFERROR(__xludf.DUMMYFUNCTION("FILTER('Intel i5 4210U'!$AZ$8:$BD$36, 'Intel i5 4210U'!$A$8:$A$36=""MVT"")"),"0")</f>
        <v>0</v>
      </c>
      <c r="C12">
        <v>0.0</v>
      </c>
      <c r="D12">
        <v>0.22</v>
      </c>
      <c r="E12">
        <v>0.984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4210U'!$A$8:$A$36=""SYMM"")"),"0")</f>
        <v>0</v>
      </c>
      <c r="C2">
        <v>0.008</v>
      </c>
      <c r="D2">
        <v>35.648</v>
      </c>
      <c r="E2">
        <v>78.556</v>
      </c>
    </row>
    <row r="3">
      <c r="A3" s="3">
        <v>4.0</v>
      </c>
      <c r="B3">
        <f>IFERROR(__xludf.DUMMYFUNCTION("FILTER('Intel i5 4210U'!$G$8:$K$36, 'Intel i5 4210U'!$A$8:$A$36=""SYMM"")"),"0")</f>
        <v>0</v>
      </c>
      <c r="C3">
        <v>0.012</v>
      </c>
      <c r="D3">
        <v>33.252</v>
      </c>
      <c r="E3">
        <v>71.488</v>
      </c>
    </row>
    <row r="4">
      <c r="A4" s="3">
        <v>8.0</v>
      </c>
      <c r="B4">
        <f>IFERROR(__xludf.DUMMYFUNCTION("FILTER('Intel i5 4210U'!$L$8:$P$36, 'Intel i5 4210U'!$A$8:$A$36=""SYMM"")"),"0")</f>
        <v>0</v>
      </c>
      <c r="C4">
        <v>0.012</v>
      </c>
      <c r="D4">
        <v>34.92</v>
      </c>
      <c r="E4">
        <v>77.824</v>
      </c>
    </row>
    <row r="5">
      <c r="A5" s="3">
        <v>16.0</v>
      </c>
      <c r="B5">
        <f>IFERROR(__xludf.DUMMYFUNCTION("FILTER('Intel i5 4210U'!$Q$8:$U$36, 'Intel i5 4210U'!$A$8:$A$36=""SYMM"")"),"0")</f>
        <v>0</v>
      </c>
      <c r="C5">
        <v>0.012</v>
      </c>
      <c r="D5">
        <v>35.88</v>
      </c>
      <c r="E5">
        <v>69.608</v>
      </c>
    </row>
    <row r="6">
      <c r="A6" s="3">
        <v>32.0</v>
      </c>
      <c r="B6">
        <f>IFERROR(__xludf.DUMMYFUNCTION("FILTER('Intel i5 4210U'!$V$8:$Z$36, 'Intel i5 4210U'!$A$8:$A$36=""SYMM"")"),"0")</f>
        <v>0</v>
      </c>
      <c r="C6">
        <v>0.012</v>
      </c>
      <c r="D6">
        <v>39.576</v>
      </c>
      <c r="E6">
        <v>69.956</v>
      </c>
    </row>
    <row r="7">
      <c r="A7" s="3">
        <v>64.0</v>
      </c>
      <c r="B7">
        <f>IFERROR(__xludf.DUMMYFUNCTION("FILTER('Intel i5 4210U'!$AA$8:$AE$36, 'Intel i5 4210U'!$A$8:$A$36=""SYMM"")"),"0")</f>
        <v>0</v>
      </c>
      <c r="C7">
        <v>0.012</v>
      </c>
      <c r="D7">
        <v>34.108</v>
      </c>
      <c r="E7">
        <v>77.568</v>
      </c>
    </row>
    <row r="8">
      <c r="A8" s="3">
        <v>128.0</v>
      </c>
      <c r="B8">
        <f>IFERROR(__xludf.DUMMYFUNCTION("FILTER('Intel i5 4210U'!$AF$8:$AJ$36, 'Intel i5 4210U'!$A$8:$A$36=""SYMM"")"),"0")</f>
        <v>0</v>
      </c>
      <c r="C8">
        <v>0.012</v>
      </c>
      <c r="D8">
        <v>38.9</v>
      </c>
      <c r="E8">
        <v>70.94</v>
      </c>
    </row>
    <row r="9">
      <c r="A9" s="3">
        <v>256.0</v>
      </c>
      <c r="B9">
        <f>IFERROR(__xludf.DUMMYFUNCTION("FILTER('Intel i5 4210U'!$AK$8:$AO$36, 'Intel i5 4210U'!$A$8:$A$36=""SYMM"")"),"0")</f>
        <v>0</v>
      </c>
      <c r="C9">
        <v>0.012</v>
      </c>
      <c r="D9">
        <v>36.66</v>
      </c>
      <c r="E9">
        <v>83.308</v>
      </c>
    </row>
    <row r="10">
      <c r="A10" s="3">
        <v>512.0</v>
      </c>
      <c r="B10">
        <f>IFERROR(__xludf.DUMMYFUNCTION("FILTER('Intel i5 4210U'!$AP$8:$AT$36, 'Intel i5 4210U'!$A$8:$A$36=""SYMM"")"),"0")</f>
        <v>0</v>
      </c>
      <c r="C10">
        <v>0.008</v>
      </c>
      <c r="D10">
        <v>34.208</v>
      </c>
      <c r="E10">
        <v>95.232</v>
      </c>
    </row>
    <row r="11">
      <c r="A11" s="3">
        <v>1024.0</v>
      </c>
      <c r="B11">
        <f>IFERROR(__xludf.DUMMYFUNCTION("FILTER('Intel i5 4210U'!$AU$8:$AY$36, 'Intel i5 4210U'!$A$8:$A$36=""SYMM"")"),"0")</f>
        <v>0</v>
      </c>
      <c r="C11">
        <v>0.008</v>
      </c>
      <c r="D11">
        <v>34.916</v>
      </c>
      <c r="E11">
        <v>72.356</v>
      </c>
    </row>
    <row r="12">
      <c r="A12" s="3">
        <v>2048.0</v>
      </c>
      <c r="B12">
        <f>IFERROR(__xludf.DUMMYFUNCTION("FILTER('Intel i5 4210U'!$AZ$8:$BD$36, 'Intel i5 4210U'!$A$8:$A$36=""SYMM"")"),"0")</f>
        <v>0</v>
      </c>
      <c r="C12">
        <v>0.012</v>
      </c>
      <c r="D12">
        <v>33.672</v>
      </c>
      <c r="E12">
        <v>70.224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4210U'!$A$8:$A$36=""SYR2K"")"),"0")</f>
        <v>0</v>
      </c>
      <c r="C2">
        <v>0.008</v>
      </c>
      <c r="D2">
        <v>5.416</v>
      </c>
      <c r="E2">
        <v>53.484</v>
      </c>
    </row>
    <row r="3">
      <c r="A3" s="3">
        <v>4.0</v>
      </c>
      <c r="B3">
        <f>IFERROR(__xludf.DUMMYFUNCTION("FILTER('Intel i5 4210U'!$G$8:$K$36, 'Intel i5 4210U'!$A$8:$A$36=""SYR2K"")"),"0")</f>
        <v>0</v>
      </c>
      <c r="C3">
        <v>0.004</v>
      </c>
      <c r="D3">
        <v>2.184</v>
      </c>
      <c r="E3">
        <v>18.752</v>
      </c>
    </row>
    <row r="4">
      <c r="A4" s="3">
        <v>8.0</v>
      </c>
      <c r="B4">
        <f>IFERROR(__xludf.DUMMYFUNCTION("FILTER('Intel i5 4210U'!$L$8:$P$36, 'Intel i5 4210U'!$A$8:$A$36=""SYR2K"")"),"0")</f>
        <v>0</v>
      </c>
      <c r="C4">
        <v>0.004</v>
      </c>
      <c r="D4">
        <v>3.084</v>
      </c>
      <c r="E4">
        <v>33.688</v>
      </c>
    </row>
    <row r="5">
      <c r="A5" s="3">
        <v>16.0</v>
      </c>
      <c r="B5">
        <f>IFERROR(__xludf.DUMMYFUNCTION("FILTER('Intel i5 4210U'!$Q$8:$U$36, 'Intel i5 4210U'!$A$8:$A$36=""SYR2K"")"),"0")</f>
        <v>0</v>
      </c>
      <c r="C5">
        <v>0.004</v>
      </c>
      <c r="D5">
        <v>3.1</v>
      </c>
      <c r="E5">
        <v>24.524</v>
      </c>
    </row>
    <row r="6">
      <c r="A6" s="3">
        <v>32.0</v>
      </c>
      <c r="B6">
        <f>IFERROR(__xludf.DUMMYFUNCTION("FILTER('Intel i5 4210U'!$V$8:$Z$36, 'Intel i5 4210U'!$A$8:$A$36=""SYR2K"")"),"0")</f>
        <v>0</v>
      </c>
      <c r="C6">
        <v>0.008</v>
      </c>
      <c r="D6">
        <v>4.384</v>
      </c>
      <c r="E6">
        <v>36.94</v>
      </c>
    </row>
    <row r="7">
      <c r="A7" s="3">
        <v>64.0</v>
      </c>
      <c r="B7">
        <f>IFERROR(__xludf.DUMMYFUNCTION("FILTER('Intel i5 4210U'!$AA$8:$AE$36, 'Intel i5 4210U'!$A$8:$A$36=""SYR2K"")"),"0")</f>
        <v>0</v>
      </c>
      <c r="C7">
        <v>0.008</v>
      </c>
      <c r="D7">
        <v>5.236</v>
      </c>
      <c r="E7">
        <v>54.98</v>
      </c>
    </row>
    <row r="8">
      <c r="A8" s="3">
        <v>128.0</v>
      </c>
      <c r="B8">
        <f>IFERROR(__xludf.DUMMYFUNCTION("FILTER('Intel i5 4210U'!$AF$8:$AJ$36, 'Intel i5 4210U'!$A$8:$A$36=""SYR2K"")"),"0")</f>
        <v>0</v>
      </c>
      <c r="C8">
        <v>0.008</v>
      </c>
      <c r="D8">
        <v>5.116</v>
      </c>
      <c r="E8">
        <v>42.084</v>
      </c>
    </row>
    <row r="9">
      <c r="A9" s="3">
        <v>256.0</v>
      </c>
      <c r="B9">
        <f>IFERROR(__xludf.DUMMYFUNCTION("FILTER('Intel i5 4210U'!$AK$8:$AO$36, 'Intel i5 4210U'!$A$8:$A$36=""SYR2K"")"),"0")</f>
        <v>0</v>
      </c>
      <c r="C9">
        <v>0.008</v>
      </c>
      <c r="D9">
        <v>4.836</v>
      </c>
      <c r="E9">
        <v>39.136</v>
      </c>
    </row>
    <row r="10">
      <c r="A10" s="3">
        <v>512.0</v>
      </c>
      <c r="B10">
        <f>IFERROR(__xludf.DUMMYFUNCTION("FILTER('Intel i5 4210U'!$AP$8:$AT$36, 'Intel i5 4210U'!$A$8:$A$36=""SYR2K"")"),"0")</f>
        <v>0</v>
      </c>
      <c r="C10">
        <v>0.008</v>
      </c>
      <c r="D10">
        <v>5.504</v>
      </c>
      <c r="E10">
        <v>57.596</v>
      </c>
    </row>
    <row r="11">
      <c r="A11" s="3">
        <v>1024.0</v>
      </c>
      <c r="B11">
        <f>IFERROR(__xludf.DUMMYFUNCTION("FILTER('Intel i5 4210U'!$AU$8:$AY$36, 'Intel i5 4210U'!$A$8:$A$36=""SYR2K"")"),"0")</f>
        <v>0</v>
      </c>
      <c r="C11">
        <v>0.008</v>
      </c>
      <c r="D11">
        <v>5.544</v>
      </c>
      <c r="E11">
        <v>50.108</v>
      </c>
    </row>
    <row r="12">
      <c r="A12" s="3">
        <v>2048.0</v>
      </c>
      <c r="B12">
        <f>IFERROR(__xludf.DUMMYFUNCTION("FILTER('Intel i5 4210U'!$AZ$8:$BD$36, 'Intel i5 4210U'!$A$8:$A$36=""SYR2K"")"),"0")</f>
        <v>0</v>
      </c>
      <c r="C12">
        <v>0.008</v>
      </c>
      <c r="D12">
        <v>5.284</v>
      </c>
      <c r="E12">
        <v>51.176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4210U'!$A$8:$A$36=""SYRK"")"),"0")</f>
        <v>0</v>
      </c>
      <c r="C2">
        <v>0.008</v>
      </c>
      <c r="D2">
        <v>2.772</v>
      </c>
      <c r="E2">
        <v>26.552</v>
      </c>
    </row>
    <row r="3">
      <c r="A3" s="3">
        <v>4.0</v>
      </c>
      <c r="B3">
        <f>IFERROR(__xludf.DUMMYFUNCTION("FILTER('Intel i5 4210U'!$G$8:$K$36, 'Intel i5 4210U'!$A$8:$A$36=""SYRK"")"),"0")</f>
        <v>0</v>
      </c>
      <c r="C3">
        <v>0.0</v>
      </c>
      <c r="D3">
        <v>0.724</v>
      </c>
      <c r="E3">
        <v>6.584</v>
      </c>
    </row>
    <row r="4">
      <c r="A4" s="3">
        <v>8.0</v>
      </c>
      <c r="B4">
        <f>IFERROR(__xludf.DUMMYFUNCTION("FILTER('Intel i5 4210U'!$L$8:$P$36, 'Intel i5 4210U'!$A$8:$A$36=""SYRK"")"),"0")</f>
        <v>0</v>
      </c>
      <c r="C4">
        <v>0.0</v>
      </c>
      <c r="D4">
        <v>0.724</v>
      </c>
      <c r="E4">
        <v>7.128</v>
      </c>
    </row>
    <row r="5">
      <c r="A5" s="3">
        <v>16.0</v>
      </c>
      <c r="B5">
        <f>IFERROR(__xludf.DUMMYFUNCTION("FILTER('Intel i5 4210U'!$Q$8:$U$36, 'Intel i5 4210U'!$A$8:$A$36=""SYRK"")"),"0")</f>
        <v>0</v>
      </c>
      <c r="C5">
        <v>0.0</v>
      </c>
      <c r="D5">
        <v>1.336</v>
      </c>
      <c r="E5">
        <v>12.412</v>
      </c>
    </row>
    <row r="6">
      <c r="A6" s="3">
        <v>32.0</v>
      </c>
      <c r="B6">
        <f>IFERROR(__xludf.DUMMYFUNCTION("FILTER('Intel i5 4210U'!$V$8:$Z$36, 'Intel i5 4210U'!$A$8:$A$36=""SYRK"")"),"0")</f>
        <v>0</v>
      </c>
      <c r="C6">
        <v>0.004</v>
      </c>
      <c r="D6">
        <v>1.708</v>
      </c>
      <c r="E6">
        <v>18.092</v>
      </c>
    </row>
    <row r="7">
      <c r="A7" s="3">
        <v>64.0</v>
      </c>
      <c r="B7">
        <f>IFERROR(__xludf.DUMMYFUNCTION("FILTER('Intel i5 4210U'!$AA$8:$AE$36, 'Intel i5 4210U'!$A$8:$A$36=""SYRK"")"),"0")</f>
        <v>0</v>
      </c>
      <c r="C7">
        <v>0.004</v>
      </c>
      <c r="D7">
        <v>2.444</v>
      </c>
      <c r="E7">
        <v>23.776</v>
      </c>
    </row>
    <row r="8">
      <c r="A8" s="3">
        <v>128.0</v>
      </c>
      <c r="B8">
        <f>IFERROR(__xludf.DUMMYFUNCTION("FILTER('Intel i5 4210U'!$AF$8:$AJ$36, 'Intel i5 4210U'!$A$8:$A$36=""SYRK"")"),"0")</f>
        <v>0</v>
      </c>
      <c r="C8">
        <v>0.004</v>
      </c>
      <c r="D8">
        <v>2.448</v>
      </c>
      <c r="E8">
        <v>24.976</v>
      </c>
    </row>
    <row r="9">
      <c r="A9" s="3">
        <v>256.0</v>
      </c>
      <c r="B9">
        <f>IFERROR(__xludf.DUMMYFUNCTION("FILTER('Intel i5 4210U'!$AK$8:$AO$36, 'Intel i5 4210U'!$A$8:$A$36=""SYRK"")"),"0")</f>
        <v>0</v>
      </c>
      <c r="C9">
        <v>0.004</v>
      </c>
      <c r="D9">
        <v>2.38</v>
      </c>
      <c r="E9">
        <v>26.312</v>
      </c>
    </row>
    <row r="10">
      <c r="A10" s="3">
        <v>512.0</v>
      </c>
      <c r="B10">
        <f>IFERROR(__xludf.DUMMYFUNCTION("FILTER('Intel i5 4210U'!$AP$8:$AT$36, 'Intel i5 4210U'!$A$8:$A$36=""SYRK"")"),"0")</f>
        <v>0</v>
      </c>
      <c r="C10">
        <v>0.004</v>
      </c>
      <c r="D10">
        <v>2.692</v>
      </c>
      <c r="E10">
        <v>25.764</v>
      </c>
    </row>
    <row r="11">
      <c r="A11" s="3">
        <v>1024.0</v>
      </c>
      <c r="B11">
        <f>IFERROR(__xludf.DUMMYFUNCTION("FILTER('Intel i5 4210U'!$AU$8:$AY$36, 'Intel i5 4210U'!$A$8:$A$36=""SYRK"")"),"0")</f>
        <v>0</v>
      </c>
      <c r="C11">
        <v>0.004</v>
      </c>
      <c r="D11">
        <v>2.764</v>
      </c>
      <c r="E11">
        <v>24.292</v>
      </c>
    </row>
    <row r="12">
      <c r="A12" s="3">
        <v>2048.0</v>
      </c>
      <c r="B12">
        <f>IFERROR(__xludf.DUMMYFUNCTION("FILTER('Intel i5 4210U'!$AZ$8:$BD$36, 'Intel i5 4210U'!$A$8:$A$36=""SYRK"")"),"0")</f>
        <v>0</v>
      </c>
      <c r="C12">
        <v>0.004</v>
      </c>
      <c r="D12">
        <v>2.656</v>
      </c>
      <c r="E12">
        <v>25.924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4210U'!$A$8:$A$36=""Trisolv"")"),"0")</f>
        <v>0</v>
      </c>
      <c r="C2">
        <v>0.0</v>
      </c>
      <c r="D2">
        <v>0.1</v>
      </c>
      <c r="E2">
        <v>0.628</v>
      </c>
    </row>
    <row r="3">
      <c r="A3" s="3">
        <v>4.0</v>
      </c>
      <c r="B3">
        <f>IFERROR(__xludf.DUMMYFUNCTION("FILTER('Intel i5 4210U'!$G$8:$K$36, 'Intel i5 4210U'!$A$8:$A$36=""Trisolv"")"),"0")</f>
        <v>0</v>
      </c>
      <c r="C3">
        <v>0.0</v>
      </c>
      <c r="D3">
        <v>0.108</v>
      </c>
      <c r="E3">
        <v>0.632</v>
      </c>
    </row>
    <row r="4">
      <c r="A4" s="3">
        <v>8.0</v>
      </c>
      <c r="B4">
        <f>IFERROR(__xludf.DUMMYFUNCTION("FILTER('Intel i5 4210U'!$L$8:$P$36, 'Intel i5 4210U'!$A$8:$A$36=""Trisolv"")"),"0")</f>
        <v>0</v>
      </c>
      <c r="C4">
        <v>0.0</v>
      </c>
      <c r="D4">
        <v>0.1</v>
      </c>
      <c r="E4">
        <v>0.42</v>
      </c>
    </row>
    <row r="5">
      <c r="A5" s="3">
        <v>16.0</v>
      </c>
      <c r="B5">
        <f>IFERROR(__xludf.DUMMYFUNCTION("FILTER('Intel i5 4210U'!$Q$8:$U$36, 'Intel i5 4210U'!$A$8:$A$36=""Trisolv"")"),"0")</f>
        <v>0</v>
      </c>
      <c r="C5">
        <v>0.0</v>
      </c>
      <c r="D5">
        <v>0.104</v>
      </c>
      <c r="E5">
        <v>0.424</v>
      </c>
    </row>
    <row r="6">
      <c r="A6" s="3">
        <v>32.0</v>
      </c>
      <c r="B6">
        <f>IFERROR(__xludf.DUMMYFUNCTION("FILTER('Intel i5 4210U'!$V$8:$Z$36, 'Intel i5 4210U'!$A$8:$A$36=""Trisolv"")"),"0")</f>
        <v>0</v>
      </c>
      <c r="C6">
        <v>0.0</v>
      </c>
      <c r="D6">
        <v>0.16</v>
      </c>
      <c r="E6">
        <v>0.42</v>
      </c>
    </row>
    <row r="7">
      <c r="A7" s="3">
        <v>64.0</v>
      </c>
      <c r="B7">
        <f>IFERROR(__xludf.DUMMYFUNCTION("FILTER('Intel i5 4210U'!$AA$8:$AE$36, 'Intel i5 4210U'!$A$8:$A$36=""Trisolv"")"),"0")</f>
        <v>0</v>
      </c>
      <c r="C7">
        <v>0.0</v>
      </c>
      <c r="D7">
        <v>0.108</v>
      </c>
      <c r="E7">
        <v>0.684</v>
      </c>
    </row>
    <row r="8">
      <c r="A8" s="3">
        <v>128.0</v>
      </c>
      <c r="B8">
        <f>IFERROR(__xludf.DUMMYFUNCTION("FILTER('Intel i5 4210U'!$AF$8:$AJ$36, 'Intel i5 4210U'!$A$8:$A$36=""Trisolv"")"),"0")</f>
        <v>0</v>
      </c>
      <c r="C8">
        <v>0.0</v>
      </c>
      <c r="D8">
        <v>0.108</v>
      </c>
      <c r="E8">
        <v>0.42</v>
      </c>
    </row>
    <row r="9">
      <c r="A9" s="3">
        <v>256.0</v>
      </c>
      <c r="B9">
        <f>IFERROR(__xludf.DUMMYFUNCTION("FILTER('Intel i5 4210U'!$AK$8:$AO$36, 'Intel i5 4210U'!$A$8:$A$36=""Trisolv"")"),"0")</f>
        <v>0</v>
      </c>
      <c r="C9">
        <v>0.0</v>
      </c>
      <c r="D9">
        <v>0.1</v>
      </c>
      <c r="E9">
        <v>0.444</v>
      </c>
    </row>
    <row r="10">
      <c r="A10" s="3">
        <v>512.0</v>
      </c>
      <c r="B10">
        <f>IFERROR(__xludf.DUMMYFUNCTION("FILTER('Intel i5 4210U'!$AP$8:$AT$36, 'Intel i5 4210U'!$A$8:$A$36=""Trisolv"")"),"0")</f>
        <v>0</v>
      </c>
      <c r="C10">
        <v>0.0</v>
      </c>
      <c r="D10">
        <v>0.104</v>
      </c>
      <c r="E10">
        <v>0.44</v>
      </c>
    </row>
    <row r="11">
      <c r="A11" s="3">
        <v>1024.0</v>
      </c>
      <c r="B11">
        <f>IFERROR(__xludf.DUMMYFUNCTION("FILTER('Intel i5 4210U'!$AU$8:$AY$36, 'Intel i5 4210U'!$A$8:$A$36=""Trisolv"")"),"0")</f>
        <v>0</v>
      </c>
      <c r="C11">
        <v>0.0</v>
      </c>
      <c r="D11">
        <v>0.1</v>
      </c>
      <c r="E11">
        <v>0.42</v>
      </c>
    </row>
    <row r="12">
      <c r="A12" s="3">
        <v>2048.0</v>
      </c>
      <c r="B12">
        <f>IFERROR(__xludf.DUMMYFUNCTION("FILTER('Intel i5 4210U'!$AZ$8:$BD$36, 'Intel i5 4210U'!$A$8:$A$36=""Trisolv"")"),"0")</f>
        <v>0</v>
      </c>
      <c r="C12">
        <v>0.0</v>
      </c>
      <c r="D12">
        <v>0.108</v>
      </c>
      <c r="E12">
        <v>0.452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>
      <c r="A3" s="3" t="s">
        <v>12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>
      <c r="A4" s="3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</row>
    <row r="5">
      <c r="A5" s="3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</row>
    <row r="6">
      <c r="A6" s="3" t="s">
        <v>25</v>
      </c>
      <c r="B6" s="4" t="s">
        <v>26</v>
      </c>
      <c r="C6" s="4" t="s">
        <v>27</v>
      </c>
      <c r="D6" s="4" t="s">
        <v>28</v>
      </c>
      <c r="E6" s="4" t="s">
        <v>29</v>
      </c>
      <c r="F6" s="4" t="s">
        <v>30</v>
      </c>
    </row>
    <row r="7">
      <c r="A7" s="3" t="s">
        <v>31</v>
      </c>
      <c r="B7" s="5" t="s">
        <v>26</v>
      </c>
      <c r="C7" s="5" t="s">
        <v>27</v>
      </c>
      <c r="D7" s="5" t="s">
        <v>28</v>
      </c>
      <c r="E7" s="5" t="s">
        <v>29</v>
      </c>
      <c r="F7" s="5" t="s">
        <v>30</v>
      </c>
    </row>
    <row r="8">
      <c r="A8" s="3" t="s">
        <v>32</v>
      </c>
      <c r="B8" s="4" t="s">
        <v>33</v>
      </c>
      <c r="C8" s="4" t="s">
        <v>34</v>
      </c>
      <c r="D8" s="4" t="s">
        <v>35</v>
      </c>
      <c r="E8" s="4" t="s">
        <v>36</v>
      </c>
      <c r="F8" s="4" t="s">
        <v>37</v>
      </c>
    </row>
    <row r="9">
      <c r="A9" s="3" t="s">
        <v>39</v>
      </c>
      <c r="B9" s="4" t="s">
        <v>40</v>
      </c>
      <c r="C9" s="4" t="s">
        <v>41</v>
      </c>
      <c r="D9" s="4" t="s">
        <v>42</v>
      </c>
      <c r="E9" s="4" t="s">
        <v>43</v>
      </c>
      <c r="F9" s="4" t="s">
        <v>44</v>
      </c>
    </row>
    <row r="10">
      <c r="A10" s="3" t="s">
        <v>46</v>
      </c>
      <c r="B10" s="4" t="s">
        <v>47</v>
      </c>
      <c r="C10" s="4" t="s">
        <v>48</v>
      </c>
      <c r="D10" s="4" t="s">
        <v>49</v>
      </c>
      <c r="E10" s="4" t="s">
        <v>50</v>
      </c>
      <c r="F10" s="4" t="s">
        <v>51</v>
      </c>
    </row>
    <row r="11">
      <c r="A11" s="3" t="s">
        <v>52</v>
      </c>
      <c r="B11" s="4" t="s">
        <v>33</v>
      </c>
      <c r="C11" s="4" t="s">
        <v>53</v>
      </c>
      <c r="D11" s="4" t="s">
        <v>54</v>
      </c>
      <c r="E11" s="4" t="s">
        <v>55</v>
      </c>
      <c r="F11" s="4" t="s">
        <v>56</v>
      </c>
    </row>
    <row r="12">
      <c r="A12" s="3" t="s">
        <v>57</v>
      </c>
      <c r="B12" s="5" t="s">
        <v>33</v>
      </c>
      <c r="C12" s="5" t="s">
        <v>53</v>
      </c>
      <c r="D12" s="5" t="s">
        <v>54</v>
      </c>
      <c r="E12" s="5" t="s">
        <v>55</v>
      </c>
      <c r="F12" s="5" t="s">
        <v>56</v>
      </c>
    </row>
    <row r="13">
      <c r="A13" s="3" t="s">
        <v>58</v>
      </c>
      <c r="B13" s="5" t="s">
        <v>33</v>
      </c>
      <c r="C13" s="5" t="s">
        <v>53</v>
      </c>
      <c r="D13" s="5" t="s">
        <v>54</v>
      </c>
      <c r="E13" s="5" t="s">
        <v>55</v>
      </c>
      <c r="F13" s="5" t="s">
        <v>56</v>
      </c>
    </row>
    <row r="14">
      <c r="A14" s="3" t="s">
        <v>59</v>
      </c>
      <c r="B14" s="4" t="s">
        <v>60</v>
      </c>
      <c r="C14" s="4" t="s">
        <v>61</v>
      </c>
      <c r="D14" s="4" t="s">
        <v>62</v>
      </c>
      <c r="E14" s="4" t="s">
        <v>63</v>
      </c>
      <c r="F14" s="4" t="s">
        <v>64</v>
      </c>
    </row>
    <row r="15">
      <c r="A15" s="3" t="s">
        <v>65</v>
      </c>
      <c r="B15" s="5" t="s">
        <v>60</v>
      </c>
      <c r="C15" s="5" t="s">
        <v>61</v>
      </c>
      <c r="D15" s="5" t="s">
        <v>62</v>
      </c>
      <c r="E15" s="5" t="s">
        <v>63</v>
      </c>
      <c r="F15" s="5" t="s">
        <v>64</v>
      </c>
    </row>
    <row r="16">
      <c r="A16" s="3" t="s">
        <v>66</v>
      </c>
      <c r="B16" s="5" t="s">
        <v>60</v>
      </c>
      <c r="C16" s="5" t="s">
        <v>61</v>
      </c>
      <c r="D16" s="5" t="s">
        <v>62</v>
      </c>
      <c r="E16" s="5" t="s">
        <v>63</v>
      </c>
      <c r="F16" s="5" t="s">
        <v>64</v>
      </c>
    </row>
    <row r="17">
      <c r="A17" s="3" t="s">
        <v>67</v>
      </c>
      <c r="B17" s="9" t="s">
        <v>33</v>
      </c>
      <c r="C17" s="9" t="s">
        <v>53</v>
      </c>
      <c r="D17" s="9" t="s">
        <v>54</v>
      </c>
      <c r="E17" s="9" t="s">
        <v>55</v>
      </c>
      <c r="F17" s="9" t="s">
        <v>56</v>
      </c>
    </row>
    <row r="18">
      <c r="A18" s="3" t="s">
        <v>69</v>
      </c>
      <c r="B18" s="11" t="s">
        <v>70</v>
      </c>
      <c r="C18" s="11" t="s">
        <v>72</v>
      </c>
      <c r="D18" s="11" t="s">
        <v>73</v>
      </c>
      <c r="E18" s="11" t="s">
        <v>74</v>
      </c>
      <c r="F18" s="11" t="s">
        <v>75</v>
      </c>
    </row>
    <row r="19">
      <c r="A19" s="3" t="s">
        <v>76</v>
      </c>
      <c r="B19" s="11" t="s">
        <v>33</v>
      </c>
      <c r="C19" s="11" t="s">
        <v>53</v>
      </c>
      <c r="D19" s="11" t="s">
        <v>54</v>
      </c>
      <c r="E19" s="11" t="s">
        <v>55</v>
      </c>
      <c r="F19" s="11" t="s">
        <v>56</v>
      </c>
    </row>
    <row r="20">
      <c r="A20" s="3" t="s">
        <v>77</v>
      </c>
      <c r="B20" s="4" t="s">
        <v>78</v>
      </c>
      <c r="C20" s="4" t="s">
        <v>79</v>
      </c>
      <c r="D20" s="4" t="s">
        <v>80</v>
      </c>
      <c r="E20" s="4" t="s">
        <v>81</v>
      </c>
      <c r="F20" s="4" t="s">
        <v>82</v>
      </c>
    </row>
    <row r="21">
      <c r="A21" s="3" t="s">
        <v>83</v>
      </c>
      <c r="B21" s="5" t="s">
        <v>60</v>
      </c>
      <c r="C21" s="5" t="s">
        <v>61</v>
      </c>
      <c r="D21" s="4" t="s">
        <v>85</v>
      </c>
      <c r="E21" s="5" t="s">
        <v>63</v>
      </c>
      <c r="F21" s="5" t="s">
        <v>64</v>
      </c>
    </row>
    <row r="22">
      <c r="A22" s="3" t="s">
        <v>86</v>
      </c>
      <c r="B22" s="4" t="s">
        <v>33</v>
      </c>
      <c r="C22" s="4" t="s">
        <v>34</v>
      </c>
      <c r="D22" s="4" t="s">
        <v>87</v>
      </c>
      <c r="E22" s="4" t="s">
        <v>88</v>
      </c>
      <c r="F22" s="4" t="s">
        <v>37</v>
      </c>
    </row>
    <row r="23">
      <c r="A23" s="3" t="s">
        <v>90</v>
      </c>
      <c r="B23" s="5" t="s">
        <v>33</v>
      </c>
      <c r="C23" s="5" t="s">
        <v>34</v>
      </c>
      <c r="D23" s="5" t="s">
        <v>87</v>
      </c>
      <c r="E23" s="5" t="s">
        <v>88</v>
      </c>
      <c r="F23" s="5" t="s">
        <v>37</v>
      </c>
    </row>
    <row r="24">
      <c r="A24" s="3" t="s">
        <v>92</v>
      </c>
      <c r="B24" s="4" t="s">
        <v>93</v>
      </c>
      <c r="C24" s="4" t="s">
        <v>95</v>
      </c>
      <c r="D24" s="4" t="s">
        <v>96</v>
      </c>
      <c r="E24" s="4" t="s">
        <v>98</v>
      </c>
      <c r="F24" s="4" t="s">
        <v>99</v>
      </c>
    </row>
    <row r="25">
      <c r="A25" s="3" t="s">
        <v>100</v>
      </c>
      <c r="B25" s="4" t="s">
        <v>102</v>
      </c>
      <c r="C25" s="4" t="s">
        <v>103</v>
      </c>
      <c r="D25" s="4" t="s">
        <v>104</v>
      </c>
      <c r="E25" s="4" t="s">
        <v>105</v>
      </c>
      <c r="F25" s="4" t="s">
        <v>106</v>
      </c>
    </row>
    <row r="26">
      <c r="A26" s="3" t="s">
        <v>108</v>
      </c>
      <c r="B26" s="4" t="s">
        <v>109</v>
      </c>
      <c r="C26" s="4" t="s">
        <v>110</v>
      </c>
      <c r="D26" s="4" t="s">
        <v>111</v>
      </c>
      <c r="E26" s="4" t="s">
        <v>112</v>
      </c>
      <c r="F26" s="4" t="s">
        <v>114</v>
      </c>
    </row>
    <row r="27">
      <c r="A27" s="3" t="s">
        <v>115</v>
      </c>
      <c r="B27" s="4" t="s">
        <v>116</v>
      </c>
      <c r="C27" s="4" t="s">
        <v>117</v>
      </c>
      <c r="D27" s="4" t="s">
        <v>119</v>
      </c>
      <c r="E27" s="4" t="s">
        <v>120</v>
      </c>
      <c r="F27" s="4" t="s">
        <v>121</v>
      </c>
    </row>
    <row r="28">
      <c r="A28" s="3" t="s">
        <v>123</v>
      </c>
      <c r="B28" s="4" t="s">
        <v>124</v>
      </c>
      <c r="C28" s="4" t="s">
        <v>125</v>
      </c>
      <c r="D28" s="4" t="s">
        <v>127</v>
      </c>
      <c r="E28" s="4" t="s">
        <v>128</v>
      </c>
      <c r="F28" s="4" t="s">
        <v>129</v>
      </c>
    </row>
    <row r="29">
      <c r="A29" s="3" t="s">
        <v>130</v>
      </c>
      <c r="B29" s="4" t="s">
        <v>102</v>
      </c>
      <c r="C29" s="4" t="s">
        <v>103</v>
      </c>
      <c r="D29" s="4" t="s">
        <v>131</v>
      </c>
      <c r="E29" s="4" t="s">
        <v>132</v>
      </c>
      <c r="F29" s="4" t="s">
        <v>133</v>
      </c>
    </row>
    <row r="30">
      <c r="A30" s="3" t="s">
        <v>134</v>
      </c>
      <c r="B30" s="4" t="s">
        <v>135</v>
      </c>
      <c r="C30" s="4" t="s">
        <v>136</v>
      </c>
      <c r="D30" s="4" t="s">
        <v>137</v>
      </c>
      <c r="E30" s="4" t="s">
        <v>138</v>
      </c>
      <c r="F30" s="4" t="s">
        <v>133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4210U'!$A$8:$A$36=""Trmm"")"),"0")</f>
        <v>0</v>
      </c>
      <c r="C2">
        <v>0.0</v>
      </c>
      <c r="D2">
        <v>1.444</v>
      </c>
      <c r="E2">
        <v>13.06</v>
      </c>
    </row>
    <row r="3">
      <c r="A3" s="3">
        <v>4.0</v>
      </c>
      <c r="B3">
        <f>IFERROR(__xludf.DUMMYFUNCTION("FILTER('Intel i5 4210U'!$G$8:$K$36, 'Intel i5 4210U'!$A$8:$A$36=""Trmm"")"),"0")</f>
        <v>0</v>
      </c>
      <c r="C3">
        <v>0.004</v>
      </c>
      <c r="D3">
        <v>3.8</v>
      </c>
      <c r="E3">
        <v>28.28</v>
      </c>
    </row>
    <row r="4">
      <c r="A4" s="3">
        <v>8.0</v>
      </c>
      <c r="B4">
        <f>IFERROR(__xludf.DUMMYFUNCTION("FILTER('Intel i5 4210U'!$L$8:$P$36, 'Intel i5 4210U'!$A$8:$A$36=""Trmm"")"),"0")</f>
        <v>0</v>
      </c>
      <c r="C4">
        <v>0.004</v>
      </c>
      <c r="D4">
        <v>3.804</v>
      </c>
      <c r="E4">
        <v>33.812</v>
      </c>
    </row>
    <row r="5">
      <c r="A5" s="3">
        <v>16.0</v>
      </c>
      <c r="B5">
        <f>IFERROR(__xludf.DUMMYFUNCTION("FILTER('Intel i5 4210U'!$Q$8:$U$36, 'Intel i5 4210U'!$A$8:$A$36=""Trmm"")"),"0")</f>
        <v>0</v>
      </c>
      <c r="C5">
        <v>0.004</v>
      </c>
      <c r="D5">
        <v>3.932</v>
      </c>
      <c r="E5">
        <v>28.936</v>
      </c>
    </row>
    <row r="6">
      <c r="A6" s="3">
        <v>32.0</v>
      </c>
      <c r="B6">
        <f>IFERROR(__xludf.DUMMYFUNCTION("FILTER('Intel i5 4210U'!$V$8:$Z$36, 'Intel i5 4210U'!$A$8:$A$36=""Trmm"")"),"0")</f>
        <v>0</v>
      </c>
      <c r="C6">
        <v>0.004</v>
      </c>
      <c r="D6">
        <v>3.972</v>
      </c>
      <c r="E6">
        <v>28.664</v>
      </c>
    </row>
    <row r="7">
      <c r="A7" s="3">
        <v>64.0</v>
      </c>
      <c r="B7">
        <f>IFERROR(__xludf.DUMMYFUNCTION("FILTER('Intel i5 4210U'!$AA$8:$AE$36, 'Intel i5 4210U'!$A$8:$A$36=""Trmm"")"),"0")</f>
        <v>0</v>
      </c>
      <c r="C7">
        <v>0.004</v>
      </c>
      <c r="D7">
        <v>4.12</v>
      </c>
      <c r="E7">
        <v>37.36</v>
      </c>
    </row>
    <row r="8">
      <c r="A8" s="3">
        <v>128.0</v>
      </c>
      <c r="B8">
        <f>IFERROR(__xludf.DUMMYFUNCTION("FILTER('Intel i5 4210U'!$AF$8:$AJ$36, 'Intel i5 4210U'!$A$8:$A$36=""Trmm"")"),"0")</f>
        <v>0</v>
      </c>
      <c r="C8">
        <v>0.004</v>
      </c>
      <c r="D8">
        <v>3.804</v>
      </c>
      <c r="E8">
        <v>29.14</v>
      </c>
    </row>
    <row r="9">
      <c r="A9" s="3">
        <v>256.0</v>
      </c>
      <c r="B9">
        <f>IFERROR(__xludf.DUMMYFUNCTION("FILTER('Intel i5 4210U'!$AK$8:$AO$36, 'Intel i5 4210U'!$A$8:$A$36=""Trmm"")"),"0")</f>
        <v>0</v>
      </c>
      <c r="C9">
        <v>0.0</v>
      </c>
      <c r="D9">
        <v>3.768</v>
      </c>
      <c r="E9">
        <v>30.796</v>
      </c>
    </row>
    <row r="10">
      <c r="A10" s="3">
        <v>512.0</v>
      </c>
      <c r="B10">
        <f>IFERROR(__xludf.DUMMYFUNCTION("FILTER('Intel i5 4210U'!$AP$8:$AT$36, 'Intel i5 4210U'!$A$8:$A$36=""Trmm"")"),"0")</f>
        <v>0</v>
      </c>
      <c r="C10">
        <v>0.0</v>
      </c>
      <c r="D10">
        <v>3.96</v>
      </c>
      <c r="E10">
        <v>39.652</v>
      </c>
    </row>
    <row r="11">
      <c r="A11" s="3">
        <v>1024.0</v>
      </c>
      <c r="B11">
        <f>IFERROR(__xludf.DUMMYFUNCTION("FILTER('Intel i5 4210U'!$AU$8:$AY$36, 'Intel i5 4210U'!$A$8:$A$36=""Trmm"")"),"0")</f>
        <v>0</v>
      </c>
      <c r="C11">
        <v>0.004</v>
      </c>
      <c r="D11">
        <v>4.02</v>
      </c>
      <c r="E11">
        <v>28.212</v>
      </c>
    </row>
    <row r="12">
      <c r="A12" s="3">
        <v>2048.0</v>
      </c>
      <c r="B12">
        <f>IFERROR(__xludf.DUMMYFUNCTION("FILTER('Intel i5 4210U'!$AZ$8:$BD$36, 'Intel i5 4210U'!$A$8:$A$36=""Trmm"")"),"0")</f>
        <v>0</v>
      </c>
      <c r="C12">
        <v>0.004</v>
      </c>
      <c r="D12">
        <v>3.9</v>
      </c>
      <c r="E12">
        <v>31.44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4210U'!$A$8:$A$36=""Durbin"")"),"0")</f>
        <v>0</v>
      </c>
      <c r="C2">
        <v>0.004</v>
      </c>
      <c r="D2">
        <v>0.352</v>
      </c>
      <c r="E2">
        <v>2.42</v>
      </c>
    </row>
    <row r="3">
      <c r="A3" s="3">
        <v>4.0</v>
      </c>
      <c r="B3">
        <f>IFERROR(__xludf.DUMMYFUNCTION("FILTER('Intel i5 4210U'!$G$8:$K$36, 'Intel i5 4210U'!$A$8:$A$36=""Durbin"")"),"0")</f>
        <v>0</v>
      </c>
      <c r="C3">
        <v>0.004</v>
      </c>
      <c r="D3">
        <v>0.372</v>
      </c>
      <c r="E3">
        <v>2.968</v>
      </c>
    </row>
    <row r="4">
      <c r="A4" s="3">
        <v>8.0</v>
      </c>
      <c r="B4">
        <f>IFERROR(__xludf.DUMMYFUNCTION("FILTER('Intel i5 4210U'!$L$8:$P$36, 'Intel i5 4210U'!$A$8:$A$36=""Durbin"")"),"0")</f>
        <v>0</v>
      </c>
      <c r="C4">
        <v>0.004</v>
      </c>
      <c r="D4">
        <v>0.364</v>
      </c>
      <c r="E4">
        <v>3.36</v>
      </c>
    </row>
    <row r="5">
      <c r="A5" s="3">
        <v>16.0</v>
      </c>
      <c r="B5">
        <f>IFERROR(__xludf.DUMMYFUNCTION("FILTER('Intel i5 4210U'!$Q$8:$U$36, 'Intel i5 4210U'!$A$8:$A$36=""Durbin"")"),"0")</f>
        <v>0</v>
      </c>
      <c r="C5">
        <v>0.004</v>
      </c>
      <c r="D5">
        <v>0.392</v>
      </c>
      <c r="E5">
        <v>2.308</v>
      </c>
    </row>
    <row r="6">
      <c r="A6" s="3">
        <v>32.0</v>
      </c>
      <c r="B6">
        <f>IFERROR(__xludf.DUMMYFUNCTION("FILTER('Intel i5 4210U'!$V$8:$Z$36, 'Intel i5 4210U'!$A$8:$A$36=""Durbin"")"),"0")</f>
        <v>0</v>
      </c>
      <c r="C6">
        <v>0.004</v>
      </c>
      <c r="D6">
        <v>0.384</v>
      </c>
      <c r="E6">
        <v>3.016</v>
      </c>
    </row>
    <row r="7">
      <c r="A7" s="3">
        <v>64.0</v>
      </c>
      <c r="B7">
        <f>IFERROR(__xludf.DUMMYFUNCTION("FILTER('Intel i5 4210U'!$AA$8:$AE$36, 'Intel i5 4210U'!$A$8:$A$36=""Durbin"")"),"0")</f>
        <v>0</v>
      </c>
      <c r="C7">
        <v>0.004</v>
      </c>
      <c r="D7">
        <v>0.368</v>
      </c>
      <c r="E7">
        <v>5.296</v>
      </c>
    </row>
    <row r="8">
      <c r="A8" s="3">
        <v>128.0</v>
      </c>
      <c r="B8">
        <f>IFERROR(__xludf.DUMMYFUNCTION("FILTER('Intel i5 4210U'!$AF$8:$AJ$36, 'Intel i5 4210U'!$A$8:$A$36=""Durbin"")"),"0")</f>
        <v>0</v>
      </c>
      <c r="C8">
        <v>0.004</v>
      </c>
      <c r="D8">
        <v>0.372</v>
      </c>
      <c r="E8">
        <v>2.552</v>
      </c>
    </row>
    <row r="9">
      <c r="A9" s="3">
        <v>256.0</v>
      </c>
      <c r="B9">
        <f>IFERROR(__xludf.DUMMYFUNCTION("FILTER('Intel i5 4210U'!$AK$8:$AO$36, 'Intel i5 4210U'!$A$8:$A$36=""Durbin"")"),"0")</f>
        <v>0</v>
      </c>
      <c r="C9">
        <v>0.004</v>
      </c>
      <c r="D9">
        <v>0.364</v>
      </c>
      <c r="E9">
        <v>2.488</v>
      </c>
    </row>
    <row r="10">
      <c r="A10" s="3">
        <v>512.0</v>
      </c>
      <c r="B10">
        <f>IFERROR(__xludf.DUMMYFUNCTION("FILTER('Intel i5 4210U'!$AP$8:$AT$36, 'Intel i5 4210U'!$A$8:$A$36=""Durbin"")"),"0")</f>
        <v>0</v>
      </c>
      <c r="C10">
        <v>0.004</v>
      </c>
      <c r="D10">
        <v>0.372</v>
      </c>
      <c r="E10">
        <v>4.532</v>
      </c>
    </row>
    <row r="11">
      <c r="A11" s="3">
        <v>1024.0</v>
      </c>
      <c r="B11">
        <f>IFERROR(__xludf.DUMMYFUNCTION("FILTER('Intel i5 4210U'!$AU$8:$AY$36, 'Intel i5 4210U'!$A$8:$A$36=""Durbin"")"),"0")</f>
        <v>0</v>
      </c>
      <c r="C11">
        <v>0.008</v>
      </c>
      <c r="D11">
        <v>0.372</v>
      </c>
      <c r="E11">
        <v>4.812</v>
      </c>
    </row>
    <row r="12">
      <c r="A12" s="3">
        <v>2048.0</v>
      </c>
      <c r="B12">
        <f>IFERROR(__xludf.DUMMYFUNCTION("FILTER('Intel i5 4210U'!$AZ$8:$BD$36, 'Intel i5 4210U'!$A$8:$A$36=""Durbin"")"),"0")</f>
        <v>0</v>
      </c>
      <c r="C12">
        <v>0.004</v>
      </c>
      <c r="D12">
        <v>0.364</v>
      </c>
      <c r="E12">
        <v>2.792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4210U'!$A$8:$A$36=""Dynprog"")"),"0")</f>
        <v>0</v>
      </c>
      <c r="C2">
        <v>0.004</v>
      </c>
      <c r="D2">
        <v>0.372</v>
      </c>
      <c r="E2">
        <v>73.544</v>
      </c>
    </row>
    <row r="3">
      <c r="A3" s="3">
        <v>4.0</v>
      </c>
      <c r="B3">
        <f>IFERROR(__xludf.DUMMYFUNCTION("FILTER('Intel i5 4210U'!$G$8:$K$36, 'Intel i5 4210U'!$A$8:$A$36=""Dynprog"")"),"0")</f>
        <v>0</v>
      </c>
      <c r="C3">
        <v>0.004</v>
      </c>
      <c r="D3">
        <v>0.352</v>
      </c>
      <c r="E3">
        <v>63.164</v>
      </c>
    </row>
    <row r="4">
      <c r="A4" s="3">
        <v>8.0</v>
      </c>
      <c r="B4">
        <f>IFERROR(__xludf.DUMMYFUNCTION("FILTER('Intel i5 4210U'!$L$8:$P$36, 'Intel i5 4210U'!$A$8:$A$36=""Dynprog"")"),"0")</f>
        <v>0</v>
      </c>
      <c r="C4">
        <v>0.004</v>
      </c>
      <c r="D4">
        <v>0.364</v>
      </c>
      <c r="E4">
        <v>76.452</v>
      </c>
    </row>
    <row r="5">
      <c r="A5" s="3">
        <v>16.0</v>
      </c>
      <c r="B5">
        <f>IFERROR(__xludf.DUMMYFUNCTION("FILTER('Intel i5 4210U'!$Q$8:$U$36, 'Intel i5 4210U'!$A$8:$A$36=""Dynprog"")"),"0")</f>
        <v>0</v>
      </c>
      <c r="C5">
        <v>0.004</v>
      </c>
      <c r="D5">
        <v>0.372</v>
      </c>
      <c r="E5">
        <v>71.716</v>
      </c>
    </row>
    <row r="6">
      <c r="A6" s="3">
        <v>32.0</v>
      </c>
      <c r="B6">
        <f>IFERROR(__xludf.DUMMYFUNCTION("FILTER('Intel i5 4210U'!$V$8:$Z$36, 'Intel i5 4210U'!$A$8:$A$36=""Dynprog"")"),"0")</f>
        <v>0</v>
      </c>
      <c r="C6">
        <v>0.004</v>
      </c>
      <c r="D6">
        <v>0.496</v>
      </c>
      <c r="E6">
        <v>65.904</v>
      </c>
    </row>
    <row r="7">
      <c r="A7" s="3">
        <v>64.0</v>
      </c>
      <c r="B7">
        <f>IFERROR(__xludf.DUMMYFUNCTION("FILTER('Intel i5 4210U'!$AA$8:$AE$36, 'Intel i5 4210U'!$A$8:$A$36=""Dynprog"")"),"0")</f>
        <v>0</v>
      </c>
      <c r="C7">
        <v>0.004</v>
      </c>
      <c r="D7">
        <v>0.368</v>
      </c>
      <c r="E7">
        <v>70.208</v>
      </c>
    </row>
    <row r="8">
      <c r="A8" s="3">
        <v>128.0</v>
      </c>
      <c r="B8">
        <f>IFERROR(__xludf.DUMMYFUNCTION("FILTER('Intel i5 4210U'!$AF$8:$AJ$36, 'Intel i5 4210U'!$A$8:$A$36=""Dynprog"")"),"0")</f>
        <v>0</v>
      </c>
      <c r="C8">
        <v>0.0</v>
      </c>
      <c r="D8">
        <v>0.36</v>
      </c>
      <c r="E8">
        <v>78.92</v>
      </c>
    </row>
    <row r="9">
      <c r="A9" s="3">
        <v>256.0</v>
      </c>
      <c r="B9">
        <f>IFERROR(__xludf.DUMMYFUNCTION("FILTER('Intel i5 4210U'!$AK$8:$AO$36, 'Intel i5 4210U'!$A$8:$A$36=""Dynprog"")"),"0")</f>
        <v>0</v>
      </c>
      <c r="C9">
        <v>0.004</v>
      </c>
      <c r="D9">
        <v>0.352</v>
      </c>
      <c r="E9">
        <v>71.608</v>
      </c>
    </row>
    <row r="10">
      <c r="A10" s="3">
        <v>512.0</v>
      </c>
      <c r="B10">
        <f>IFERROR(__xludf.DUMMYFUNCTION("FILTER('Intel i5 4210U'!$AP$8:$AT$36, 'Intel i5 4210U'!$A$8:$A$36=""Dynprog"")"),"0")</f>
        <v>0</v>
      </c>
      <c r="C10">
        <v>0.004</v>
      </c>
      <c r="D10">
        <v>0.356</v>
      </c>
      <c r="E10">
        <v>80.664</v>
      </c>
    </row>
    <row r="11">
      <c r="A11" s="3">
        <v>1024.0</v>
      </c>
      <c r="B11">
        <f>IFERROR(__xludf.DUMMYFUNCTION("FILTER('Intel i5 4210U'!$AU$8:$AY$36, 'Intel i5 4210U'!$A$8:$A$36=""Dynprog"")"),"0")</f>
        <v>0</v>
      </c>
      <c r="C11">
        <v>0.004</v>
      </c>
      <c r="D11">
        <v>0.396</v>
      </c>
      <c r="E11">
        <v>73.092</v>
      </c>
    </row>
    <row r="12">
      <c r="A12" s="3">
        <v>2048.0</v>
      </c>
      <c r="B12">
        <f>IFERROR(__xludf.DUMMYFUNCTION("FILTER('Intel i5 4210U'!$AZ$8:$BD$36, 'Intel i5 4210U'!$A$8:$A$36=""Dynprog"")"),"0")</f>
        <v>0</v>
      </c>
      <c r="C12">
        <v>0.004</v>
      </c>
      <c r="D12">
        <v>0.352</v>
      </c>
      <c r="E12">
        <v>66.728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4210U'!$A$8:$A$36=""Gramschmidt"")"),"0")</f>
        <v>0</v>
      </c>
      <c r="C2">
        <v>0.028</v>
      </c>
      <c r="D2">
        <v>2.252</v>
      </c>
      <c r="E2">
        <v>93.8</v>
      </c>
    </row>
    <row r="3">
      <c r="A3" s="3">
        <v>4.0</v>
      </c>
      <c r="B3">
        <f>IFERROR(__xludf.DUMMYFUNCTION("FILTER('Intel i5 4210U'!$G$8:$K$36, 'Intel i5 4210U'!$A$8:$A$36=""Gramschmidt"")"),"0")</f>
        <v>0</v>
      </c>
      <c r="C3">
        <v>0.028</v>
      </c>
      <c r="D3">
        <v>2.428</v>
      </c>
      <c r="E3">
        <v>82.648</v>
      </c>
    </row>
    <row r="4">
      <c r="A4" s="3">
        <v>8.0</v>
      </c>
      <c r="B4">
        <f>IFERROR(__xludf.DUMMYFUNCTION("FILTER('Intel i5 4210U'!$L$8:$P$36, 'Intel i5 4210U'!$A$8:$A$36=""Gramschmidt"")"),"0")</f>
        <v>0</v>
      </c>
      <c r="C4">
        <v>0.02</v>
      </c>
      <c r="D4">
        <v>2.344</v>
      </c>
      <c r="E4">
        <v>94.388</v>
      </c>
    </row>
    <row r="5">
      <c r="A5" s="3">
        <v>16.0</v>
      </c>
      <c r="B5">
        <f>IFERROR(__xludf.DUMMYFUNCTION("FILTER('Intel i5 4210U'!$Q$8:$U$36, 'Intel i5 4210U'!$A$8:$A$36=""Gramschmidt"")"),"0")</f>
        <v>0</v>
      </c>
      <c r="C5">
        <v>0.024</v>
      </c>
      <c r="D5">
        <v>2.724</v>
      </c>
      <c r="E5">
        <v>77.416</v>
      </c>
    </row>
    <row r="6">
      <c r="A6" s="3">
        <v>32.0</v>
      </c>
      <c r="B6">
        <f>IFERROR(__xludf.DUMMYFUNCTION("FILTER('Intel i5 4210U'!$V$8:$Z$36, 'Intel i5 4210U'!$A$8:$A$36=""Gramschmidt"")"),"0")</f>
        <v>0</v>
      </c>
      <c r="C6">
        <v>0.028</v>
      </c>
      <c r="D6">
        <v>3.164</v>
      </c>
      <c r="E6">
        <v>85.456</v>
      </c>
    </row>
    <row r="7">
      <c r="A7" s="3">
        <v>64.0</v>
      </c>
      <c r="B7">
        <f>IFERROR(__xludf.DUMMYFUNCTION("FILTER('Intel i5 4210U'!$AA$8:$AE$36, 'Intel i5 4210U'!$A$8:$A$36=""Gramschmidt"")"),"0")</f>
        <v>0</v>
      </c>
      <c r="C7">
        <v>0.028</v>
      </c>
      <c r="D7">
        <v>2.492</v>
      </c>
      <c r="E7">
        <v>114.928</v>
      </c>
    </row>
    <row r="8">
      <c r="A8" s="3">
        <v>128.0</v>
      </c>
      <c r="B8">
        <f>IFERROR(__xludf.DUMMYFUNCTION("FILTER('Intel i5 4210U'!$AF$8:$AJ$36, 'Intel i5 4210U'!$A$8:$A$36=""Gramschmidt"")"),"0")</f>
        <v>0</v>
      </c>
      <c r="C8">
        <v>0.036</v>
      </c>
      <c r="D8">
        <v>2.624</v>
      </c>
      <c r="E8">
        <v>105.868</v>
      </c>
    </row>
    <row r="9">
      <c r="A9" s="3">
        <v>256.0</v>
      </c>
      <c r="B9">
        <f>IFERROR(__xludf.DUMMYFUNCTION("FILTER('Intel i5 4210U'!$AK$8:$AO$36, 'Intel i5 4210U'!$A$8:$A$36=""Gramschmidt"")"),"0")</f>
        <v>0</v>
      </c>
      <c r="C9">
        <v>0.024</v>
      </c>
      <c r="D9">
        <v>2.556</v>
      </c>
      <c r="E9">
        <v>93.516</v>
      </c>
    </row>
    <row r="10">
      <c r="A10" s="3">
        <v>512.0</v>
      </c>
      <c r="B10">
        <f>IFERROR(__xludf.DUMMYFUNCTION("FILTER('Intel i5 4210U'!$AP$8:$AT$36, 'Intel i5 4210U'!$A$8:$A$36=""Gramschmidt"")"),"0")</f>
        <v>0</v>
      </c>
      <c r="C10">
        <v>0.024</v>
      </c>
      <c r="D10">
        <v>2.436</v>
      </c>
      <c r="E10">
        <v>98.728</v>
      </c>
    </row>
    <row r="11">
      <c r="A11" s="3">
        <v>1024.0</v>
      </c>
      <c r="B11">
        <f>IFERROR(__xludf.DUMMYFUNCTION("FILTER('Intel i5 4210U'!$AU$8:$AY$36, 'Intel i5 4210U'!$A$8:$A$36=""Gramschmidt"")"),"0")</f>
        <v>0</v>
      </c>
      <c r="C11">
        <v>0.04</v>
      </c>
      <c r="D11">
        <v>2.644</v>
      </c>
      <c r="E11">
        <v>368.212</v>
      </c>
    </row>
    <row r="12">
      <c r="A12" s="3">
        <v>2048.0</v>
      </c>
      <c r="B12">
        <f>IFERROR(__xludf.DUMMYFUNCTION("FILTER('Intel i5 4210U'!$AZ$8:$BD$36, 'Intel i5 4210U'!$A$8:$A$36=""Gramschmidt"")"),"0")</f>
        <v>0</v>
      </c>
      <c r="C12">
        <v>0.044</v>
      </c>
      <c r="D12">
        <v>2.272</v>
      </c>
      <c r="E12">
        <v>78.9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4210U'!$A$8:$A$36=""lu"")"),"0")</f>
        <v>0</v>
      </c>
      <c r="C2">
        <v>0.0</v>
      </c>
      <c r="D2">
        <v>0.616</v>
      </c>
      <c r="E2">
        <v>5.104</v>
      </c>
    </row>
    <row r="3">
      <c r="A3" s="3">
        <v>4.0</v>
      </c>
      <c r="B3">
        <f>IFERROR(__xludf.DUMMYFUNCTION("FILTER('Intel i5 4210U'!$G$8:$K$36, 'Intel i5 4210U'!$A$8:$A$36=""lu"")"),"0")</f>
        <v>0</v>
      </c>
      <c r="C3">
        <v>0.0</v>
      </c>
      <c r="D3">
        <v>0.872</v>
      </c>
      <c r="E3">
        <v>6.472</v>
      </c>
    </row>
    <row r="4">
      <c r="A4" s="3">
        <v>8.0</v>
      </c>
      <c r="B4">
        <f>IFERROR(__xludf.DUMMYFUNCTION("FILTER('Intel i5 4210U'!$L$8:$P$36, 'Intel i5 4210U'!$A$8:$A$36=""lu"")"),"0")</f>
        <v>0</v>
      </c>
      <c r="C4">
        <v>0.0</v>
      </c>
      <c r="D4">
        <v>1.008</v>
      </c>
      <c r="E4">
        <v>8.868</v>
      </c>
    </row>
    <row r="5">
      <c r="A5" s="3">
        <v>16.0</v>
      </c>
      <c r="B5">
        <f>IFERROR(__xludf.DUMMYFUNCTION("FILTER('Intel i5 4210U'!$Q$8:$U$36, 'Intel i5 4210U'!$A$8:$A$36=""lu"")"),"0")</f>
        <v>0</v>
      </c>
      <c r="C5">
        <v>0.0</v>
      </c>
      <c r="D5">
        <v>1.216</v>
      </c>
      <c r="E5">
        <v>7.908</v>
      </c>
    </row>
    <row r="6">
      <c r="A6" s="3">
        <v>32.0</v>
      </c>
      <c r="B6">
        <f>IFERROR(__xludf.DUMMYFUNCTION("FILTER('Intel i5 4210U'!$V$8:$Z$36, 'Intel i5 4210U'!$A$8:$A$36=""lu"")"),"0")</f>
        <v>0</v>
      </c>
      <c r="C6">
        <v>0.0</v>
      </c>
      <c r="D6">
        <v>1.228</v>
      </c>
      <c r="E6">
        <v>14.116</v>
      </c>
    </row>
    <row r="7">
      <c r="A7" s="3">
        <v>64.0</v>
      </c>
      <c r="B7">
        <f>IFERROR(__xludf.DUMMYFUNCTION("FILTER('Intel i5 4210U'!$AA$8:$AE$36, 'Intel i5 4210U'!$A$8:$A$36=""lu"")"),"0")</f>
        <v>0</v>
      </c>
      <c r="C7">
        <v>0.0</v>
      </c>
      <c r="D7">
        <v>1.612</v>
      </c>
      <c r="E7">
        <v>17.892</v>
      </c>
    </row>
    <row r="8">
      <c r="A8" s="3">
        <v>128.0</v>
      </c>
      <c r="B8">
        <f>IFERROR(__xludf.DUMMYFUNCTION("FILTER('Intel i5 4210U'!$AF$8:$AJ$36, 'Intel i5 4210U'!$A$8:$A$36=""lu"")"),"0")</f>
        <v>0</v>
      </c>
      <c r="C8">
        <v>0.0</v>
      </c>
      <c r="D8">
        <v>1.268</v>
      </c>
      <c r="E8">
        <v>15.128</v>
      </c>
    </row>
    <row r="9">
      <c r="A9" s="3">
        <v>256.0</v>
      </c>
      <c r="B9">
        <f>IFERROR(__xludf.DUMMYFUNCTION("FILTER('Intel i5 4210U'!$AK$8:$AO$36, 'Intel i5 4210U'!$A$8:$A$36=""lu"")"),"0")</f>
        <v>0</v>
      </c>
      <c r="C9">
        <v>0.0</v>
      </c>
      <c r="D9">
        <v>0.956</v>
      </c>
      <c r="E9">
        <v>9.208</v>
      </c>
    </row>
    <row r="10">
      <c r="A10" s="3">
        <v>512.0</v>
      </c>
      <c r="B10">
        <f>IFERROR(__xludf.DUMMYFUNCTION("FILTER('Intel i5 4210U'!$AP$8:$AT$36, 'Intel i5 4210U'!$A$8:$A$36=""lu"")"),"0")</f>
        <v>0</v>
      </c>
      <c r="C10">
        <v>0.0</v>
      </c>
      <c r="D10">
        <v>1.036</v>
      </c>
      <c r="E10">
        <v>7.932</v>
      </c>
    </row>
    <row r="11">
      <c r="A11" s="3">
        <v>1024.0</v>
      </c>
      <c r="B11">
        <f>IFERROR(__xludf.DUMMYFUNCTION("FILTER('Intel i5 4210U'!$AU$8:$AY$36, 'Intel i5 4210U'!$A$8:$A$36=""lu"")"),"0")</f>
        <v>0</v>
      </c>
      <c r="C11">
        <v>0.0</v>
      </c>
      <c r="D11">
        <v>0.804</v>
      </c>
      <c r="E11">
        <v>7.728</v>
      </c>
    </row>
    <row r="12">
      <c r="A12" s="3">
        <v>2048.0</v>
      </c>
      <c r="B12">
        <f>IFERROR(__xludf.DUMMYFUNCTION("FILTER('Intel i5 4210U'!$AZ$8:$BD$36, 'Intel i5 4210U'!$A$8:$A$36=""lu"")"),"0")</f>
        <v>0</v>
      </c>
      <c r="C12">
        <v>0.0</v>
      </c>
      <c r="D12">
        <v>0.776</v>
      </c>
      <c r="E12">
        <v>8.788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4210U'!$A$8:$A$36=""Floyd-warshall"")"),"0")</f>
        <v>0</v>
      </c>
      <c r="C2">
        <v>0.004</v>
      </c>
      <c r="D2">
        <v>2.372</v>
      </c>
      <c r="E2">
        <v>22.372</v>
      </c>
    </row>
    <row r="3">
      <c r="A3" s="3">
        <v>4.0</v>
      </c>
      <c r="B3">
        <f>IFERROR(__xludf.DUMMYFUNCTION("FILTER('Intel i5 4210U'!$G$8:$K$36, 'Intel i5 4210U'!$A$8:$A$36=""Floyd-warshall"")"),"0")</f>
        <v>0</v>
      </c>
      <c r="C3">
        <v>0.004</v>
      </c>
      <c r="D3">
        <v>15.364</v>
      </c>
      <c r="E3">
        <v>82.604</v>
      </c>
    </row>
    <row r="4">
      <c r="A4" s="3">
        <v>8.0</v>
      </c>
      <c r="B4">
        <f>IFERROR(__xludf.DUMMYFUNCTION("FILTER('Intel i5 4210U'!$L$8:$P$36, 'Intel i5 4210U'!$A$8:$A$36=""Floyd-warshall"")"),"0")</f>
        <v>0</v>
      </c>
      <c r="C4">
        <v>0.004</v>
      </c>
      <c r="D4">
        <v>16.016</v>
      </c>
      <c r="E4">
        <v>111.164</v>
      </c>
    </row>
    <row r="5">
      <c r="A5" s="3">
        <v>16.0</v>
      </c>
      <c r="B5">
        <f>IFERROR(__xludf.DUMMYFUNCTION("FILTER('Intel i5 4210U'!$Q$8:$U$36, 'Intel i5 4210U'!$A$8:$A$36=""Floyd-warshall"")"),"0")</f>
        <v>0</v>
      </c>
      <c r="C5">
        <v>0.004</v>
      </c>
      <c r="D5">
        <v>17.224</v>
      </c>
      <c r="E5">
        <v>83.232</v>
      </c>
    </row>
    <row r="6">
      <c r="A6" s="3">
        <v>32.0</v>
      </c>
      <c r="B6">
        <f>IFERROR(__xludf.DUMMYFUNCTION("FILTER('Intel i5 4210U'!$V$8:$Z$36, 'Intel i5 4210U'!$A$8:$A$36=""Floyd-warshall"")"),"0")</f>
        <v>0</v>
      </c>
      <c r="C6">
        <v>0.004</v>
      </c>
      <c r="D6">
        <v>17.64</v>
      </c>
      <c r="E6">
        <v>88.448</v>
      </c>
    </row>
    <row r="7">
      <c r="A7" s="3">
        <v>64.0</v>
      </c>
      <c r="B7">
        <f>IFERROR(__xludf.DUMMYFUNCTION("FILTER('Intel i5 4210U'!$AA$8:$AE$36, 'Intel i5 4210U'!$A$8:$A$36=""Floyd-warshall"")"),"0")</f>
        <v>0</v>
      </c>
      <c r="C7">
        <v>0.004</v>
      </c>
      <c r="D7">
        <v>18.48</v>
      </c>
      <c r="E7">
        <v>120.548</v>
      </c>
    </row>
    <row r="8">
      <c r="A8" s="3">
        <v>128.0</v>
      </c>
      <c r="B8">
        <f>IFERROR(__xludf.DUMMYFUNCTION("FILTER('Intel i5 4210U'!$AF$8:$AJ$36, 'Intel i5 4210U'!$A$8:$A$36=""Floyd-warshall"")"),"0")</f>
        <v>0</v>
      </c>
      <c r="C8">
        <v>0.004</v>
      </c>
      <c r="D8">
        <v>16.928</v>
      </c>
      <c r="E8">
        <v>113.988</v>
      </c>
    </row>
    <row r="9">
      <c r="A9" s="3">
        <v>256.0</v>
      </c>
      <c r="B9">
        <f>IFERROR(__xludf.DUMMYFUNCTION("FILTER('Intel i5 4210U'!$AK$8:$AO$36, 'Intel i5 4210U'!$A$8:$A$36=""Floyd-warshall"")"),"0")</f>
        <v>0</v>
      </c>
      <c r="C9">
        <v>0.004</v>
      </c>
      <c r="D9">
        <v>16.688</v>
      </c>
      <c r="E9">
        <v>103.66</v>
      </c>
    </row>
    <row r="10">
      <c r="A10" s="3">
        <v>512.0</v>
      </c>
      <c r="B10">
        <f>IFERROR(__xludf.DUMMYFUNCTION("FILTER('Intel i5 4210U'!$AP$8:$AT$36, 'Intel i5 4210U'!$A$8:$A$36=""Floyd-warshall"")"),"0")</f>
        <v>0</v>
      </c>
      <c r="C10">
        <v>0.004</v>
      </c>
      <c r="D10">
        <v>16.248</v>
      </c>
      <c r="E10">
        <v>81.028</v>
      </c>
    </row>
    <row r="11">
      <c r="A11" s="3">
        <v>1024.0</v>
      </c>
      <c r="B11">
        <f>IFERROR(__xludf.DUMMYFUNCTION("FILTER('Intel i5 4210U'!$AU$8:$AY$36, 'Intel i5 4210U'!$A$8:$A$36=""Floyd-warshall"")"),"0")</f>
        <v>0</v>
      </c>
      <c r="C11">
        <v>0.004</v>
      </c>
      <c r="D11">
        <v>17.536</v>
      </c>
      <c r="E11">
        <v>85.204</v>
      </c>
    </row>
    <row r="12">
      <c r="A12" s="3">
        <v>2048.0</v>
      </c>
      <c r="B12">
        <f>IFERROR(__xludf.DUMMYFUNCTION("FILTER('Intel i5 4210U'!$AZ$8:$BD$36, 'Intel i5 4210U'!$A$8:$A$36=""Floyd-warshall"")"),"0")</f>
        <v>0</v>
      </c>
      <c r="C12">
        <v>0.008</v>
      </c>
      <c r="D12">
        <v>17.044</v>
      </c>
      <c r="E12">
        <v>91.012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4210U'!$A$8:$A$36=""Reg_detect"")"),"0")</f>
        <v>0</v>
      </c>
      <c r="C2">
        <v>0.0</v>
      </c>
      <c r="D2">
        <v>0.02</v>
      </c>
      <c r="E2">
        <v>0.084</v>
      </c>
    </row>
    <row r="3">
      <c r="A3" s="3">
        <v>4.0</v>
      </c>
      <c r="B3">
        <f>IFERROR(__xludf.DUMMYFUNCTION("FILTER('Intel i5 4210U'!$G$8:$K$36, 'Intel i5 4210U'!$A$8:$A$36=""Reg_detect"")"),"0")</f>
        <v>0</v>
      </c>
      <c r="C3">
        <v>0.0</v>
      </c>
      <c r="D3">
        <v>0.096</v>
      </c>
      <c r="E3">
        <v>0.26</v>
      </c>
    </row>
    <row r="4">
      <c r="A4" s="3">
        <v>8.0</v>
      </c>
      <c r="B4">
        <f>IFERROR(__xludf.DUMMYFUNCTION("FILTER('Intel i5 4210U'!$L$8:$P$36, 'Intel i5 4210U'!$A$8:$A$36=""Reg_detect"")"),"0")</f>
        <v>0</v>
      </c>
      <c r="C4">
        <v>0.0</v>
      </c>
      <c r="D4">
        <v>0.096</v>
      </c>
      <c r="E4">
        <v>0.412</v>
      </c>
    </row>
    <row r="5">
      <c r="A5" s="3">
        <v>16.0</v>
      </c>
      <c r="B5">
        <f>IFERROR(__xludf.DUMMYFUNCTION("FILTER('Intel i5 4210U'!$Q$8:$U$36, 'Intel i5 4210U'!$A$8:$A$36=""Reg_detect"")"),"0")</f>
        <v>0</v>
      </c>
      <c r="C5">
        <v>0.0</v>
      </c>
      <c r="D5">
        <v>0.116</v>
      </c>
      <c r="E5">
        <v>0.26</v>
      </c>
    </row>
    <row r="6">
      <c r="A6" s="3">
        <v>32.0</v>
      </c>
      <c r="B6">
        <f>IFERROR(__xludf.DUMMYFUNCTION("FILTER('Intel i5 4210U'!$V$8:$Z$36, 'Intel i5 4210U'!$A$8:$A$36=""Reg_detect"")"),"0")</f>
        <v>0</v>
      </c>
      <c r="C6">
        <v>0.0</v>
      </c>
      <c r="D6">
        <v>0.156</v>
      </c>
      <c r="E6">
        <v>0.26</v>
      </c>
    </row>
    <row r="7">
      <c r="A7" s="3">
        <v>64.0</v>
      </c>
      <c r="B7">
        <f>IFERROR(__xludf.DUMMYFUNCTION("FILTER('Intel i5 4210U'!$AA$8:$AE$36, 'Intel i5 4210U'!$A$8:$A$36=""Reg_detect"")"),"0")</f>
        <v>0</v>
      </c>
      <c r="C7">
        <v>0.0</v>
      </c>
      <c r="D7">
        <v>0.16</v>
      </c>
      <c r="E7">
        <v>0.516</v>
      </c>
    </row>
    <row r="8">
      <c r="A8" s="3">
        <v>128.0</v>
      </c>
      <c r="B8">
        <f>IFERROR(__xludf.DUMMYFUNCTION("FILTER('Intel i5 4210U'!$AF$8:$AJ$36, 'Intel i5 4210U'!$A$8:$A$36=""Reg_detect"")"),"0")</f>
        <v>0</v>
      </c>
      <c r="C8">
        <v>0.0</v>
      </c>
      <c r="D8">
        <v>0.156</v>
      </c>
      <c r="E8">
        <v>0.444</v>
      </c>
    </row>
    <row r="9">
      <c r="A9" s="3">
        <v>256.0</v>
      </c>
      <c r="B9">
        <f>IFERROR(__xludf.DUMMYFUNCTION("FILTER('Intel i5 4210U'!$AK$8:$AO$36, 'Intel i5 4210U'!$A$8:$A$36=""Reg_detect"")"),"0")</f>
        <v>0</v>
      </c>
      <c r="C9">
        <v>0.0</v>
      </c>
      <c r="D9">
        <v>0.096</v>
      </c>
      <c r="E9">
        <v>0.76</v>
      </c>
    </row>
    <row r="10">
      <c r="A10" s="3">
        <v>512.0</v>
      </c>
      <c r="B10">
        <f>IFERROR(__xludf.DUMMYFUNCTION("FILTER('Intel i5 4210U'!$AP$8:$AT$36, 'Intel i5 4210U'!$A$8:$A$36=""Reg_detect"")"),"0")</f>
        <v>0</v>
      </c>
      <c r="C10">
        <v>0.0</v>
      </c>
      <c r="D10">
        <v>0.096</v>
      </c>
      <c r="E10">
        <v>0.268</v>
      </c>
    </row>
    <row r="11">
      <c r="A11" s="3">
        <v>1024.0</v>
      </c>
      <c r="B11">
        <f>IFERROR(__xludf.DUMMYFUNCTION("FILTER('Intel i5 4210U'!$AU$8:$AY$36, 'Intel i5 4210U'!$A$8:$A$36=""Reg_detect"")"),"0")</f>
        <v>0</v>
      </c>
      <c r="C11">
        <v>0.0</v>
      </c>
      <c r="D11">
        <v>0.1</v>
      </c>
      <c r="E11">
        <v>0.26</v>
      </c>
    </row>
    <row r="12">
      <c r="A12" s="3">
        <v>2048.0</v>
      </c>
      <c r="B12">
        <f>IFERROR(__xludf.DUMMYFUNCTION("FILTER('Intel i5 4210U'!$AZ$8:$BD$36, 'Intel i5 4210U'!$A$8:$A$36=""Reg_detect"")"),"0")</f>
        <v>0</v>
      </c>
      <c r="C12">
        <v>0.0</v>
      </c>
      <c r="D12">
        <v>0.096</v>
      </c>
      <c r="E12">
        <v>0.26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4210U'!$A$8:$A$36=""adi"")"),"0")</f>
        <v>0</v>
      </c>
      <c r="C2">
        <v>0.144</v>
      </c>
      <c r="D2">
        <v>2.916</v>
      </c>
      <c r="E2">
        <v>11.168</v>
      </c>
    </row>
    <row r="3">
      <c r="A3" s="3">
        <v>4.0</v>
      </c>
      <c r="B3">
        <f>IFERROR(__xludf.DUMMYFUNCTION("FILTER('Intel i5 4210U'!$G$8:$K$36, 'Intel i5 4210U'!$A$8:$A$36=""adi"")"),"0")</f>
        <v>0</v>
      </c>
      <c r="C3">
        <v>0.16</v>
      </c>
      <c r="D3">
        <v>4.868</v>
      </c>
      <c r="E3">
        <v>16.548</v>
      </c>
    </row>
    <row r="4">
      <c r="A4" s="3">
        <v>8.0</v>
      </c>
      <c r="B4">
        <f>IFERROR(__xludf.DUMMYFUNCTION("FILTER('Intel i5 4210U'!$L$8:$P$36, 'Intel i5 4210U'!$A$8:$A$36=""adi"")"),"0")</f>
        <v>0</v>
      </c>
      <c r="C4">
        <v>0.16</v>
      </c>
      <c r="D4">
        <v>4.8</v>
      </c>
      <c r="E4">
        <v>17.836</v>
      </c>
    </row>
    <row r="5">
      <c r="A5" s="3">
        <v>16.0</v>
      </c>
      <c r="B5">
        <f>IFERROR(__xludf.DUMMYFUNCTION("FILTER('Intel i5 4210U'!$Q$8:$U$36, 'Intel i5 4210U'!$A$8:$A$36=""adi"")"),"0")</f>
        <v>0</v>
      </c>
      <c r="C5">
        <v>0.184</v>
      </c>
      <c r="D5">
        <v>5.304</v>
      </c>
      <c r="E5">
        <v>13.644</v>
      </c>
    </row>
    <row r="6">
      <c r="A6" s="3">
        <v>32.0</v>
      </c>
      <c r="B6">
        <f>IFERROR(__xludf.DUMMYFUNCTION("FILTER('Intel i5 4210U'!$V$8:$Z$36, 'Intel i5 4210U'!$A$8:$A$36=""adi"")"),"0")</f>
        <v>0</v>
      </c>
      <c r="C6">
        <v>0.2</v>
      </c>
      <c r="D6">
        <v>6.488</v>
      </c>
      <c r="E6">
        <v>15.748</v>
      </c>
    </row>
    <row r="7">
      <c r="A7" s="3">
        <v>64.0</v>
      </c>
      <c r="B7">
        <f>IFERROR(__xludf.DUMMYFUNCTION("FILTER('Intel i5 4210U'!$AA$8:$AE$36, 'Intel i5 4210U'!$A$8:$A$36=""adi"")"),"0")</f>
        <v>0</v>
      </c>
      <c r="C7">
        <v>0.212</v>
      </c>
      <c r="D7">
        <v>8.792</v>
      </c>
      <c r="E7">
        <v>26.112</v>
      </c>
    </row>
    <row r="8">
      <c r="A8" s="3">
        <v>128.0</v>
      </c>
      <c r="B8">
        <f>IFERROR(__xludf.DUMMYFUNCTION("FILTER('Intel i5 4210U'!$AF$8:$AJ$36, 'Intel i5 4210U'!$A$8:$A$36=""adi"")"),"0")</f>
        <v>0</v>
      </c>
      <c r="C8">
        <v>0.216</v>
      </c>
      <c r="D8">
        <v>6.308</v>
      </c>
      <c r="E8">
        <v>17.232</v>
      </c>
    </row>
    <row r="9">
      <c r="A9" s="3">
        <v>256.0</v>
      </c>
      <c r="B9">
        <f>IFERROR(__xludf.DUMMYFUNCTION("FILTER('Intel i5 4210U'!$AK$8:$AO$36, 'Intel i5 4210U'!$A$8:$A$36=""adi"")"),"0")</f>
        <v>0</v>
      </c>
      <c r="C9">
        <v>0.212</v>
      </c>
      <c r="D9">
        <v>8.848</v>
      </c>
      <c r="E9">
        <v>26.1</v>
      </c>
    </row>
    <row r="10">
      <c r="A10" s="3">
        <v>512.0</v>
      </c>
      <c r="B10">
        <f>IFERROR(__xludf.DUMMYFUNCTION("FILTER('Intel i5 4210U'!$AP$8:$AT$36, 'Intel i5 4210U'!$A$8:$A$36=""adi"")"),"0")</f>
        <v>0</v>
      </c>
      <c r="C10">
        <v>0.372</v>
      </c>
      <c r="D10">
        <v>11.048</v>
      </c>
      <c r="E10">
        <v>18.768</v>
      </c>
    </row>
    <row r="11">
      <c r="A11" s="3">
        <v>1024.0</v>
      </c>
      <c r="B11">
        <f>IFERROR(__xludf.DUMMYFUNCTION("FILTER('Intel i5 4210U'!$AU$8:$AY$36, 'Intel i5 4210U'!$A$8:$A$36=""adi"")"),"0")</f>
        <v>0</v>
      </c>
      <c r="C11">
        <v>0.376</v>
      </c>
      <c r="D11">
        <v>11.812</v>
      </c>
      <c r="E11">
        <v>24.396</v>
      </c>
    </row>
    <row r="12">
      <c r="A12" s="3">
        <v>2048.0</v>
      </c>
      <c r="B12">
        <f>IFERROR(__xludf.DUMMYFUNCTION("FILTER('Intel i5 4210U'!$AZ$8:$BD$36, 'Intel i5 4210U'!$A$8:$A$36=""adi"")"),"0")</f>
        <v>0</v>
      </c>
      <c r="C12">
        <v>0.572</v>
      </c>
      <c r="D12">
        <v>11.392</v>
      </c>
      <c r="E12">
        <v>18.112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4210U'!$A$8:$A$36=""FDTD-2d"")"),"0")</f>
        <v>0</v>
      </c>
      <c r="C2">
        <v>0.024</v>
      </c>
      <c r="D2">
        <v>0.504</v>
      </c>
      <c r="E2">
        <v>2.74</v>
      </c>
    </row>
    <row r="3">
      <c r="A3" s="3">
        <v>4.0</v>
      </c>
      <c r="B3">
        <f>IFERROR(__xludf.DUMMYFUNCTION("FILTER('Intel i5 4210U'!$G$8:$K$36, 'Intel i5 4210U'!$A$8:$A$36=""FDTD-2d"")"),"0")</f>
        <v>0</v>
      </c>
      <c r="C3">
        <v>0.044</v>
      </c>
      <c r="D3">
        <v>0.584</v>
      </c>
      <c r="E3">
        <v>2.836</v>
      </c>
    </row>
    <row r="4">
      <c r="A4" s="3">
        <v>8.0</v>
      </c>
      <c r="B4">
        <f>IFERROR(__xludf.DUMMYFUNCTION("FILTER('Intel i5 4210U'!$L$8:$P$36, 'Intel i5 4210U'!$A$8:$A$36=""FDTD-2d"")"),"0")</f>
        <v>0</v>
      </c>
      <c r="C4">
        <v>0.048</v>
      </c>
      <c r="D4">
        <v>0.668</v>
      </c>
      <c r="E4">
        <v>3.3</v>
      </c>
    </row>
    <row r="5">
      <c r="A5" s="3">
        <v>16.0</v>
      </c>
      <c r="B5">
        <f>IFERROR(__xludf.DUMMYFUNCTION("FILTER('Intel i5 4210U'!$Q$8:$U$36, 'Intel i5 4210U'!$A$8:$A$36=""FDTD-2d"")"),"0")</f>
        <v>0</v>
      </c>
      <c r="C5">
        <v>0.048</v>
      </c>
      <c r="D5">
        <v>0.972</v>
      </c>
      <c r="E5">
        <v>4.06</v>
      </c>
    </row>
    <row r="6">
      <c r="A6" s="3">
        <v>32.0</v>
      </c>
      <c r="B6">
        <f>IFERROR(__xludf.DUMMYFUNCTION("FILTER('Intel i5 4210U'!$V$8:$Z$36, 'Intel i5 4210U'!$A$8:$A$36=""FDTD-2d"")"),"0")</f>
        <v>0</v>
      </c>
      <c r="C6">
        <v>0.048</v>
      </c>
      <c r="D6">
        <v>1.028</v>
      </c>
      <c r="E6">
        <v>4.536</v>
      </c>
    </row>
    <row r="7">
      <c r="A7" s="3">
        <v>64.0</v>
      </c>
      <c r="B7">
        <f>IFERROR(__xludf.DUMMYFUNCTION("FILTER('Intel i5 4210U'!$AA$8:$AE$36, 'Intel i5 4210U'!$A$8:$A$36=""FDTD-2d"")"),"0")</f>
        <v>0</v>
      </c>
      <c r="C7">
        <v>0.06</v>
      </c>
      <c r="D7">
        <v>1.184</v>
      </c>
      <c r="E7">
        <v>5.404</v>
      </c>
    </row>
    <row r="8">
      <c r="A8" s="3">
        <v>128.0</v>
      </c>
      <c r="B8">
        <f>IFERROR(__xludf.DUMMYFUNCTION("FILTER('Intel i5 4210U'!$AF$8:$AJ$36, 'Intel i5 4210U'!$A$8:$A$36=""FDTD-2d"")"),"0")</f>
        <v>0</v>
      </c>
      <c r="C8">
        <v>0.036</v>
      </c>
      <c r="D8">
        <v>0.724</v>
      </c>
      <c r="E8">
        <v>3.752</v>
      </c>
    </row>
    <row r="9">
      <c r="A9" s="3">
        <v>256.0</v>
      </c>
      <c r="B9">
        <f>IFERROR(__xludf.DUMMYFUNCTION("FILTER('Intel i5 4210U'!$AK$8:$AO$36, 'Intel i5 4210U'!$A$8:$A$36=""FDTD-2d"")"),"0")</f>
        <v>0</v>
      </c>
      <c r="C9">
        <v>0.036</v>
      </c>
      <c r="D9">
        <v>0.664</v>
      </c>
      <c r="E9">
        <v>3.528</v>
      </c>
    </row>
    <row r="10">
      <c r="A10" s="3">
        <v>512.0</v>
      </c>
      <c r="B10">
        <f>IFERROR(__xludf.DUMMYFUNCTION("FILTER('Intel i5 4210U'!$AP$8:$AT$36, 'Intel i5 4210U'!$A$8:$A$36=""FDTD-2d"")"),"0")</f>
        <v>0</v>
      </c>
      <c r="C10">
        <v>0.032</v>
      </c>
      <c r="D10">
        <v>0.66</v>
      </c>
      <c r="E10">
        <v>3.62</v>
      </c>
    </row>
    <row r="11">
      <c r="A11" s="3">
        <v>1024.0</v>
      </c>
      <c r="B11">
        <f>IFERROR(__xludf.DUMMYFUNCTION("FILTER('Intel i5 4210U'!$AU$8:$AY$36, 'Intel i5 4210U'!$A$8:$A$36=""FDTD-2d"")"),"0")</f>
        <v>0</v>
      </c>
      <c r="C11">
        <v>0.036</v>
      </c>
      <c r="D11">
        <v>0.68</v>
      </c>
      <c r="E11">
        <v>3.288</v>
      </c>
    </row>
    <row r="12">
      <c r="A12" s="3">
        <v>2048.0</v>
      </c>
      <c r="B12">
        <f>IFERROR(__xludf.DUMMYFUNCTION("FILTER('Intel i5 4210U'!$AZ$8:$BD$36, 'Intel i5 4210U'!$A$8:$A$36=""FDTD-2d"")"),"0")</f>
        <v>0</v>
      </c>
      <c r="C12">
        <v>0.048</v>
      </c>
      <c r="D12">
        <v>0.528</v>
      </c>
      <c r="E12">
        <v>2.492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4210U'!$A$8:$A$36=""FDTD-apml"")"),"0.076")</f>
        <v>0.076</v>
      </c>
      <c r="C2">
        <v>0.664</v>
      </c>
      <c r="D2">
        <v>39.324</v>
      </c>
      <c r="E2">
        <v>336.796</v>
      </c>
    </row>
    <row r="3">
      <c r="A3" s="3">
        <v>4.0</v>
      </c>
      <c r="B3">
        <f>IFERROR(__xludf.DUMMYFUNCTION("FILTER('Intel i5 4210U'!$G$8:$K$36, 'Intel i5 4210U'!$A$8:$A$36=""FDTD-apml"")"),"0.052")</f>
        <v>0.052</v>
      </c>
      <c r="C3">
        <v>0.644</v>
      </c>
      <c r="D3">
        <v>39.2</v>
      </c>
      <c r="E3">
        <v>364.512</v>
      </c>
    </row>
    <row r="4">
      <c r="A4" s="3">
        <v>8.0</v>
      </c>
      <c r="B4">
        <f>IFERROR(__xludf.DUMMYFUNCTION("FILTER('Intel i5 4210U'!$L$8:$P$36, 'Intel i5 4210U'!$A$8:$A$36=""FDTD-apml"")"),"0.08")</f>
        <v>0.08</v>
      </c>
      <c r="C4">
        <v>0.616</v>
      </c>
      <c r="D4">
        <v>42.064</v>
      </c>
      <c r="E4">
        <v>346.26</v>
      </c>
    </row>
    <row r="5">
      <c r="A5" s="3">
        <v>16.0</v>
      </c>
      <c r="B5">
        <f>IFERROR(__xludf.DUMMYFUNCTION("FILTER('Intel i5 4210U'!$Q$8:$U$36, 'Intel i5 4210U'!$A$8:$A$36=""FDTD-apml"")"),"0.092")</f>
        <v>0.092</v>
      </c>
      <c r="C5">
        <v>0.704</v>
      </c>
      <c r="D5">
        <v>53.316</v>
      </c>
      <c r="E5">
        <v>348.872</v>
      </c>
    </row>
    <row r="6">
      <c r="A6" s="3">
        <v>32.0</v>
      </c>
      <c r="B6">
        <f>IFERROR(__xludf.DUMMYFUNCTION("FILTER('Intel i5 4210U'!$V$8:$Z$36, 'Intel i5 4210U'!$A$8:$A$36=""FDTD-apml"")"),"0.068")</f>
        <v>0.068</v>
      </c>
      <c r="C6">
        <v>0.764</v>
      </c>
      <c r="D6">
        <v>49.06</v>
      </c>
      <c r="E6">
        <v>338.896</v>
      </c>
    </row>
    <row r="7">
      <c r="A7" s="3">
        <v>64.0</v>
      </c>
      <c r="B7">
        <f>IFERROR(__xludf.DUMMYFUNCTION("FILTER('Intel i5 4210U'!$AA$8:$AE$36, 'Intel i5 4210U'!$A$8:$A$36=""FDTD-apml"")"),"0.06")</f>
        <v>0.06</v>
      </c>
      <c r="C7">
        <v>0.6</v>
      </c>
      <c r="D7">
        <v>58.016</v>
      </c>
      <c r="E7">
        <v>346.88</v>
      </c>
    </row>
    <row r="8">
      <c r="A8" s="3">
        <v>128.0</v>
      </c>
      <c r="B8">
        <f>IFERROR(__xludf.DUMMYFUNCTION("FILTER('Intel i5 4210U'!$AF$8:$AJ$36, 'Intel i5 4210U'!$A$8:$A$36=""FDTD-apml"")"),"0.092")</f>
        <v>0.092</v>
      </c>
      <c r="C8">
        <v>0.6</v>
      </c>
      <c r="D8">
        <v>50.744</v>
      </c>
      <c r="E8">
        <v>403.316</v>
      </c>
    </row>
    <row r="9">
      <c r="A9" s="3">
        <v>256.0</v>
      </c>
      <c r="B9">
        <f>IFERROR(__xludf.DUMMYFUNCTION("FILTER('Intel i5 4210U'!$AK$8:$AO$36, 'Intel i5 4210U'!$A$8:$A$36=""FDTD-apml"")"),"0.06")</f>
        <v>0.06</v>
      </c>
      <c r="C9">
        <v>0.66</v>
      </c>
      <c r="D9">
        <v>47.636</v>
      </c>
      <c r="E9">
        <v>347.864</v>
      </c>
    </row>
    <row r="10">
      <c r="A10" s="3">
        <v>512.0</v>
      </c>
      <c r="B10">
        <f>IFERROR(__xludf.DUMMYFUNCTION("FILTER('Intel i5 4210U'!$AP$8:$AT$36, 'Intel i5 4210U'!$A$8:$A$36=""FDTD-apml"")"),"0.06")</f>
        <v>0.06</v>
      </c>
      <c r="C10">
        <v>0.732</v>
      </c>
      <c r="D10">
        <v>47.948</v>
      </c>
      <c r="E10">
        <v>374.912</v>
      </c>
    </row>
    <row r="11">
      <c r="A11" s="3">
        <v>1024.0</v>
      </c>
      <c r="B11">
        <f>IFERROR(__xludf.DUMMYFUNCTION("FILTER('Intel i5 4210U'!$AU$8:$AY$36, 'Intel i5 4210U'!$A$8:$A$36=""FDTD-apml"")"),"0.06")</f>
        <v>0.06</v>
      </c>
      <c r="C11">
        <v>0.756</v>
      </c>
      <c r="D11">
        <v>45.312</v>
      </c>
      <c r="E11">
        <v>329.412</v>
      </c>
    </row>
    <row r="12">
      <c r="A12" s="3">
        <v>2048.0</v>
      </c>
      <c r="B12">
        <f>IFERROR(__xludf.DUMMYFUNCTION("FILTER('Intel i5 4210U'!$AZ$8:$BD$36, 'Intel i5 4210U'!$A$8:$A$36=""FDTD-apml"")"),"0.064")</f>
        <v>0.064</v>
      </c>
      <c r="C12">
        <v>1.036</v>
      </c>
      <c r="D12">
        <v>39.204</v>
      </c>
      <c r="E12">
        <v>334.552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6" t="s">
        <v>38</v>
      </c>
      <c r="B1" s="7" t="s">
        <v>45</v>
      </c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</row>
    <row r="3"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</row>
    <row r="4"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</row>
    <row r="5">
      <c r="A5" s="10" t="s">
        <v>68</v>
      </c>
      <c r="B5" s="12" t="s">
        <v>71</v>
      </c>
      <c r="F5" s="13"/>
      <c r="G5" s="12" t="s">
        <v>84</v>
      </c>
      <c r="K5" s="13"/>
      <c r="L5" s="12" t="s">
        <v>89</v>
      </c>
      <c r="P5" s="13"/>
      <c r="Q5" s="12" t="s">
        <v>91</v>
      </c>
      <c r="U5" s="13"/>
      <c r="V5" s="12" t="s">
        <v>94</v>
      </c>
      <c r="Z5" s="13"/>
      <c r="AA5" s="12" t="s">
        <v>97</v>
      </c>
      <c r="AE5" s="13"/>
      <c r="AF5" s="12" t="s">
        <v>101</v>
      </c>
      <c r="AJ5" s="13"/>
      <c r="AK5" s="12" t="s">
        <v>107</v>
      </c>
      <c r="AO5" s="13"/>
      <c r="AP5" s="12" t="s">
        <v>113</v>
      </c>
      <c r="AT5" s="13"/>
      <c r="AU5" s="12" t="s">
        <v>118</v>
      </c>
      <c r="AY5" s="13"/>
      <c r="AZ5" s="12" t="s">
        <v>122</v>
      </c>
      <c r="BD5" s="13"/>
      <c r="BE5" s="14" t="s">
        <v>126</v>
      </c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>
      <c r="A6" s="15"/>
      <c r="B6" s="16" t="s">
        <v>139</v>
      </c>
      <c r="C6" s="17"/>
      <c r="D6" s="17"/>
      <c r="E6" s="17"/>
      <c r="F6" s="18"/>
      <c r="G6" s="16" t="s">
        <v>139</v>
      </c>
      <c r="H6" s="17"/>
      <c r="I6" s="17"/>
      <c r="J6" s="17"/>
      <c r="K6" s="18"/>
      <c r="L6" s="16" t="s">
        <v>139</v>
      </c>
      <c r="M6" s="17"/>
      <c r="N6" s="17"/>
      <c r="O6" s="17"/>
      <c r="P6" s="18"/>
      <c r="Q6" s="16" t="s">
        <v>139</v>
      </c>
      <c r="R6" s="17"/>
      <c r="S6" s="17"/>
      <c r="T6" s="17"/>
      <c r="U6" s="18"/>
      <c r="V6" s="16" t="s">
        <v>139</v>
      </c>
      <c r="W6" s="17"/>
      <c r="X6" s="17"/>
      <c r="Y6" s="17"/>
      <c r="Z6" s="18"/>
      <c r="AA6" s="16" t="s">
        <v>139</v>
      </c>
      <c r="AB6" s="17"/>
      <c r="AC6" s="17"/>
      <c r="AD6" s="17"/>
      <c r="AE6" s="18"/>
      <c r="AF6" s="16" t="s">
        <v>139</v>
      </c>
      <c r="AG6" s="17"/>
      <c r="AH6" s="17"/>
      <c r="AI6" s="17"/>
      <c r="AJ6" s="18"/>
      <c r="AK6" s="16" t="s">
        <v>139</v>
      </c>
      <c r="AL6" s="17"/>
      <c r="AM6" s="17"/>
      <c r="AN6" s="17"/>
      <c r="AO6" s="18"/>
      <c r="AP6" s="16" t="s">
        <v>139</v>
      </c>
      <c r="AQ6" s="17"/>
      <c r="AR6" s="17"/>
      <c r="AS6" s="17"/>
      <c r="AT6" s="18"/>
      <c r="AU6" s="16" t="s">
        <v>139</v>
      </c>
      <c r="AV6" s="17"/>
      <c r="AW6" s="17"/>
      <c r="AX6" s="17"/>
      <c r="AY6" s="18"/>
      <c r="AZ6" s="16" t="s">
        <v>139</v>
      </c>
      <c r="BA6" s="17"/>
      <c r="BB6" s="17"/>
      <c r="BC6" s="17"/>
      <c r="BD6" s="18"/>
      <c r="BF6" s="8"/>
      <c r="BG6" s="19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>
      <c r="A7" s="20" t="s">
        <v>140</v>
      </c>
      <c r="B7" s="21" t="s">
        <v>1</v>
      </c>
      <c r="C7" s="21" t="s">
        <v>2</v>
      </c>
      <c r="D7" s="21" t="s">
        <v>3</v>
      </c>
      <c r="E7" s="21" t="s">
        <v>4</v>
      </c>
      <c r="F7" s="22" t="s">
        <v>5</v>
      </c>
      <c r="G7" s="21" t="s">
        <v>1</v>
      </c>
      <c r="H7" s="21" t="s">
        <v>2</v>
      </c>
      <c r="I7" s="21" t="s">
        <v>3</v>
      </c>
      <c r="J7" s="21" t="s">
        <v>4</v>
      </c>
      <c r="K7" s="22" t="s">
        <v>5</v>
      </c>
      <c r="L7" s="21" t="s">
        <v>1</v>
      </c>
      <c r="M7" s="21" t="s">
        <v>2</v>
      </c>
      <c r="N7" s="21" t="s">
        <v>3</v>
      </c>
      <c r="O7" s="21" t="s">
        <v>4</v>
      </c>
      <c r="P7" s="22" t="s">
        <v>5</v>
      </c>
      <c r="Q7" s="21" t="s">
        <v>1</v>
      </c>
      <c r="R7" s="21" t="s">
        <v>2</v>
      </c>
      <c r="S7" s="21" t="s">
        <v>3</v>
      </c>
      <c r="T7" s="21" t="s">
        <v>4</v>
      </c>
      <c r="U7" s="22" t="s">
        <v>5</v>
      </c>
      <c r="V7" s="21" t="s">
        <v>1</v>
      </c>
      <c r="W7" s="21" t="s">
        <v>2</v>
      </c>
      <c r="X7" s="21" t="s">
        <v>3</v>
      </c>
      <c r="Y7" s="21" t="s">
        <v>4</v>
      </c>
      <c r="Z7" s="22" t="s">
        <v>5</v>
      </c>
      <c r="AA7" s="21" t="s">
        <v>1</v>
      </c>
      <c r="AB7" s="21" t="s">
        <v>2</v>
      </c>
      <c r="AC7" s="21" t="s">
        <v>3</v>
      </c>
      <c r="AD7" s="21" t="s">
        <v>4</v>
      </c>
      <c r="AE7" s="22" t="s">
        <v>5</v>
      </c>
      <c r="AF7" s="21" t="s">
        <v>1</v>
      </c>
      <c r="AG7" s="21" t="s">
        <v>2</v>
      </c>
      <c r="AH7" s="21" t="s">
        <v>3</v>
      </c>
      <c r="AI7" s="21" t="s">
        <v>4</v>
      </c>
      <c r="AJ7" s="22" t="s">
        <v>5</v>
      </c>
      <c r="AK7" s="21" t="s">
        <v>1</v>
      </c>
      <c r="AL7" s="21" t="s">
        <v>2</v>
      </c>
      <c r="AM7" s="21" t="s">
        <v>3</v>
      </c>
      <c r="AN7" s="21" t="s">
        <v>4</v>
      </c>
      <c r="AO7" s="22" t="s">
        <v>5</v>
      </c>
      <c r="AP7" s="21" t="s">
        <v>1</v>
      </c>
      <c r="AQ7" s="21" t="s">
        <v>2</v>
      </c>
      <c r="AR7" s="21" t="s">
        <v>3</v>
      </c>
      <c r="AS7" s="21" t="s">
        <v>4</v>
      </c>
      <c r="AT7" s="22" t="s">
        <v>5</v>
      </c>
      <c r="AU7" s="21" t="s">
        <v>1</v>
      </c>
      <c r="AV7" s="21" t="s">
        <v>2</v>
      </c>
      <c r="AW7" s="21" t="s">
        <v>3</v>
      </c>
      <c r="AX7" s="21" t="s">
        <v>4</v>
      </c>
      <c r="AY7" s="22" t="s">
        <v>5</v>
      </c>
      <c r="AZ7" s="21" t="s">
        <v>1</v>
      </c>
      <c r="BA7" s="21" t="s">
        <v>2</v>
      </c>
      <c r="BB7" s="21" t="s">
        <v>3</v>
      </c>
      <c r="BC7" s="21" t="s">
        <v>4</v>
      </c>
      <c r="BD7" s="22" t="s">
        <v>5</v>
      </c>
      <c r="BE7" s="17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>
      <c r="A8" s="23" t="s">
        <v>6</v>
      </c>
      <c r="B8" s="24">
        <v>0.0</v>
      </c>
      <c r="C8" s="25">
        <v>0.228</v>
      </c>
      <c r="D8" s="26">
        <v>2.46</v>
      </c>
      <c r="E8" s="25">
        <v>32.532</v>
      </c>
      <c r="F8" s="27"/>
      <c r="G8" s="24">
        <v>0.0</v>
      </c>
      <c r="H8" s="25">
        <v>0.088</v>
      </c>
      <c r="I8" s="25">
        <v>0.844</v>
      </c>
      <c r="J8" s="25">
        <v>7.088</v>
      </c>
      <c r="K8" s="27"/>
      <c r="L8" s="24">
        <v>0.0</v>
      </c>
      <c r="M8" s="25">
        <v>0.08</v>
      </c>
      <c r="N8" s="26">
        <v>0.62</v>
      </c>
      <c r="O8" s="25">
        <v>5.428</v>
      </c>
      <c r="P8" s="27"/>
      <c r="Q8" s="24">
        <v>0.0</v>
      </c>
      <c r="R8" s="25">
        <v>0.096</v>
      </c>
      <c r="S8" s="26">
        <v>0.816</v>
      </c>
      <c r="T8" s="25">
        <v>3.08</v>
      </c>
      <c r="U8" s="27"/>
      <c r="V8" s="24">
        <v>0.0</v>
      </c>
      <c r="W8" s="25">
        <v>0.104</v>
      </c>
      <c r="X8" s="26">
        <v>0.888</v>
      </c>
      <c r="Y8" s="25">
        <v>10.88</v>
      </c>
      <c r="Z8" s="27"/>
      <c r="AA8" s="24">
        <v>0.0</v>
      </c>
      <c r="AB8" s="25">
        <v>0.108</v>
      </c>
      <c r="AC8" s="26">
        <v>0.876</v>
      </c>
      <c r="AD8" s="25">
        <v>7.056</v>
      </c>
      <c r="AE8" s="27"/>
      <c r="AF8" s="24">
        <v>0.0</v>
      </c>
      <c r="AG8" s="25">
        <v>0.136</v>
      </c>
      <c r="AH8" s="25">
        <v>1.088</v>
      </c>
      <c r="AI8" s="25">
        <v>8.896</v>
      </c>
      <c r="AJ8" s="27"/>
      <c r="AK8" s="24">
        <v>0.0</v>
      </c>
      <c r="AL8" s="25">
        <v>0.148</v>
      </c>
      <c r="AM8" s="26">
        <v>1.22</v>
      </c>
      <c r="AN8" s="25">
        <v>13.304</v>
      </c>
      <c r="AO8" s="27"/>
      <c r="AP8" s="24">
        <v>0.0</v>
      </c>
      <c r="AQ8" s="25">
        <v>0.22</v>
      </c>
      <c r="AR8" s="25">
        <v>1.768</v>
      </c>
      <c r="AS8" s="25">
        <v>25.452</v>
      </c>
      <c r="AT8" s="27"/>
      <c r="AU8" s="28">
        <v>0.0</v>
      </c>
      <c r="AV8" s="28">
        <v>0.224</v>
      </c>
      <c r="AW8" s="28">
        <v>2.568</v>
      </c>
      <c r="AX8" s="28">
        <v>23.176</v>
      </c>
      <c r="AY8" s="27"/>
      <c r="AZ8" s="28">
        <v>0.0</v>
      </c>
      <c r="BA8" s="28">
        <v>0.276</v>
      </c>
      <c r="BB8" s="28">
        <v>2.432</v>
      </c>
      <c r="BC8" s="28">
        <v>35.304</v>
      </c>
      <c r="BD8" s="29"/>
      <c r="BE8" s="19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>
      <c r="A9" s="23" t="s">
        <v>12</v>
      </c>
      <c r="B9" s="24">
        <v>0.0</v>
      </c>
      <c r="C9" s="25">
        <v>0.224</v>
      </c>
      <c r="D9" s="26">
        <v>2.456</v>
      </c>
      <c r="E9" s="25">
        <v>32.52</v>
      </c>
      <c r="F9" s="27"/>
      <c r="G9" s="24">
        <v>0.0</v>
      </c>
      <c r="H9" s="25">
        <v>0.088</v>
      </c>
      <c r="I9" s="25">
        <v>0.804</v>
      </c>
      <c r="J9" s="25">
        <v>6.924</v>
      </c>
      <c r="K9" s="27"/>
      <c r="L9" s="24">
        <v>0.0</v>
      </c>
      <c r="M9" s="25">
        <v>0.076</v>
      </c>
      <c r="N9" s="26">
        <v>0.604</v>
      </c>
      <c r="O9" s="25">
        <v>5.22</v>
      </c>
      <c r="P9" s="27"/>
      <c r="Q9" s="24">
        <v>0.0</v>
      </c>
      <c r="R9" s="25">
        <v>0.096</v>
      </c>
      <c r="S9" s="26">
        <v>0.788</v>
      </c>
      <c r="T9" s="25">
        <v>3.028</v>
      </c>
      <c r="U9" s="27"/>
      <c r="V9" s="24">
        <v>0.0</v>
      </c>
      <c r="W9" s="25">
        <v>0.1</v>
      </c>
      <c r="X9" s="26">
        <v>0.848</v>
      </c>
      <c r="Y9" s="25">
        <v>10.152</v>
      </c>
      <c r="Z9" s="27"/>
      <c r="AA9" s="24">
        <v>0.0</v>
      </c>
      <c r="AB9" s="25">
        <v>0.112</v>
      </c>
      <c r="AC9" s="26">
        <v>0.888</v>
      </c>
      <c r="AD9" s="25">
        <v>7.1</v>
      </c>
      <c r="AE9" s="27"/>
      <c r="AF9" s="24">
        <v>0.0</v>
      </c>
      <c r="AG9" s="25">
        <v>0.136</v>
      </c>
      <c r="AH9" s="25">
        <v>1.048</v>
      </c>
      <c r="AI9" s="25">
        <v>9.544</v>
      </c>
      <c r="AJ9" s="27"/>
      <c r="AK9" s="24">
        <v>0.0</v>
      </c>
      <c r="AL9" s="25">
        <v>0.148</v>
      </c>
      <c r="AM9" s="26">
        <v>1.2</v>
      </c>
      <c r="AN9" s="25">
        <v>13.3</v>
      </c>
      <c r="AO9" s="27"/>
      <c r="AP9" s="24">
        <v>0.0</v>
      </c>
      <c r="AQ9" s="25">
        <v>0.216</v>
      </c>
      <c r="AR9" s="25">
        <v>1.76</v>
      </c>
      <c r="AS9" s="25">
        <v>21.012</v>
      </c>
      <c r="AT9" s="27"/>
      <c r="AU9" s="28">
        <v>0.0</v>
      </c>
      <c r="AV9" s="28">
        <v>0.224</v>
      </c>
      <c r="AW9" s="28">
        <v>2.648</v>
      </c>
      <c r="AX9" s="28">
        <v>23.868</v>
      </c>
      <c r="AY9" s="27"/>
      <c r="AZ9" s="28">
        <v>0.0</v>
      </c>
      <c r="BA9" s="28">
        <v>0.248</v>
      </c>
      <c r="BB9" s="28">
        <v>2.46</v>
      </c>
      <c r="BC9" s="28">
        <v>35.048</v>
      </c>
      <c r="BD9" s="29"/>
      <c r="BE9" s="19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</row>
    <row r="10">
      <c r="A10" s="23" t="s">
        <v>13</v>
      </c>
      <c r="B10" s="24">
        <v>0.0</v>
      </c>
      <c r="C10" s="25">
        <v>0.012</v>
      </c>
      <c r="D10" s="26">
        <v>34.192</v>
      </c>
      <c r="E10" s="25">
        <v>100.836</v>
      </c>
      <c r="F10" s="27"/>
      <c r="G10" s="24">
        <v>0.0</v>
      </c>
      <c r="H10" s="24">
        <v>0.0</v>
      </c>
      <c r="I10" s="25">
        <v>1.124</v>
      </c>
      <c r="J10" s="25">
        <v>12.388</v>
      </c>
      <c r="K10" s="27"/>
      <c r="L10" s="24">
        <v>0.0</v>
      </c>
      <c r="M10" s="25">
        <v>0.004</v>
      </c>
      <c r="N10" s="26">
        <v>1.136</v>
      </c>
      <c r="O10" s="25">
        <v>9.232</v>
      </c>
      <c r="P10" s="27"/>
      <c r="Q10" s="24">
        <v>0.0</v>
      </c>
      <c r="R10" s="24">
        <v>0.0</v>
      </c>
      <c r="S10" s="26">
        <v>1.256</v>
      </c>
      <c r="T10" s="25">
        <v>8.404</v>
      </c>
      <c r="U10" s="27"/>
      <c r="V10" s="24">
        <v>0.0</v>
      </c>
      <c r="W10" s="24">
        <v>0.0</v>
      </c>
      <c r="X10" s="26">
        <v>1.236</v>
      </c>
      <c r="Y10" s="25">
        <v>14.516</v>
      </c>
      <c r="Z10" s="27"/>
      <c r="AA10" s="24">
        <v>0.0</v>
      </c>
      <c r="AB10" s="25">
        <v>0.004</v>
      </c>
      <c r="AC10" s="26">
        <v>1.208</v>
      </c>
      <c r="AD10" s="25">
        <v>11.588</v>
      </c>
      <c r="AE10" s="27"/>
      <c r="AF10" s="24">
        <v>0.0</v>
      </c>
      <c r="AG10" s="25">
        <v>0.004</v>
      </c>
      <c r="AH10" s="25">
        <v>1.224</v>
      </c>
      <c r="AI10" s="25">
        <v>11.108</v>
      </c>
      <c r="AJ10" s="27"/>
      <c r="AK10" s="24">
        <v>0.0</v>
      </c>
      <c r="AL10" s="24">
        <v>0.0</v>
      </c>
      <c r="AM10" s="26">
        <v>1.144</v>
      </c>
      <c r="AN10" s="25">
        <v>9.532</v>
      </c>
      <c r="AO10" s="27"/>
      <c r="AP10" s="24">
        <v>0.0</v>
      </c>
      <c r="AQ10" s="25">
        <v>0.004</v>
      </c>
      <c r="AR10" s="25">
        <v>1.14</v>
      </c>
      <c r="AS10" s="25">
        <v>11.288</v>
      </c>
      <c r="AT10" s="27"/>
      <c r="AU10" s="28">
        <v>0.0</v>
      </c>
      <c r="AV10" s="28">
        <v>0.0</v>
      </c>
      <c r="AW10" s="28">
        <v>1.148</v>
      </c>
      <c r="AX10" s="28">
        <v>9.612</v>
      </c>
      <c r="AY10" s="27"/>
      <c r="AZ10" s="28">
        <v>0.0</v>
      </c>
      <c r="BA10" s="28">
        <v>0.004</v>
      </c>
      <c r="BB10" s="28">
        <v>1.116</v>
      </c>
      <c r="BC10" s="28">
        <v>10.16</v>
      </c>
      <c r="BD10" s="29"/>
      <c r="BE10" s="19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</row>
    <row r="11">
      <c r="A11" s="23" t="s">
        <v>19</v>
      </c>
      <c r="B11" s="24">
        <v>0.0</v>
      </c>
      <c r="C11" s="25">
        <v>0.02</v>
      </c>
      <c r="D11" s="26">
        <v>51.384</v>
      </c>
      <c r="E11" s="25">
        <v>184.572</v>
      </c>
      <c r="F11" s="27"/>
      <c r="G11" s="24">
        <v>0.0</v>
      </c>
      <c r="H11" s="24">
        <v>0.0</v>
      </c>
      <c r="I11" s="25">
        <v>1.524</v>
      </c>
      <c r="J11" s="25">
        <v>16.064</v>
      </c>
      <c r="K11" s="27"/>
      <c r="L11" s="24">
        <v>0.0</v>
      </c>
      <c r="M11" s="24">
        <v>0.0</v>
      </c>
      <c r="N11" s="26">
        <v>1.632</v>
      </c>
      <c r="O11" s="25">
        <v>16.092</v>
      </c>
      <c r="P11" s="27"/>
      <c r="Q11" s="24">
        <v>0.0</v>
      </c>
      <c r="R11" s="25">
        <v>0.004</v>
      </c>
      <c r="S11" s="26">
        <v>1.644</v>
      </c>
      <c r="T11" s="25">
        <v>16.712</v>
      </c>
      <c r="U11" s="27"/>
      <c r="V11" s="24">
        <v>0.0</v>
      </c>
      <c r="W11" s="24">
        <v>0.0</v>
      </c>
      <c r="X11" s="26">
        <v>1.572</v>
      </c>
      <c r="Y11" s="25">
        <v>19.268</v>
      </c>
      <c r="Z11" s="27"/>
      <c r="AA11" s="24">
        <v>0.0</v>
      </c>
      <c r="AB11" s="25">
        <v>0.004</v>
      </c>
      <c r="AC11" s="26">
        <v>2.356</v>
      </c>
      <c r="AD11" s="25">
        <v>16.764</v>
      </c>
      <c r="AE11" s="27"/>
      <c r="AF11" s="24">
        <v>0.0</v>
      </c>
      <c r="AG11" s="25">
        <v>0.004</v>
      </c>
      <c r="AH11" s="25">
        <v>1.824</v>
      </c>
      <c r="AI11" s="25">
        <v>18.828</v>
      </c>
      <c r="AJ11" s="27"/>
      <c r="AK11" s="24">
        <v>0.0</v>
      </c>
      <c r="AL11" s="25">
        <v>0.004</v>
      </c>
      <c r="AM11" s="26">
        <v>2.132</v>
      </c>
      <c r="AN11" s="25">
        <v>16.776</v>
      </c>
      <c r="AO11" s="27"/>
      <c r="AP11" s="24">
        <v>0.0</v>
      </c>
      <c r="AQ11" s="25">
        <v>0.004</v>
      </c>
      <c r="AR11" s="25">
        <v>1.92</v>
      </c>
      <c r="AS11" s="25">
        <v>21.004</v>
      </c>
      <c r="AT11" s="27"/>
      <c r="AU11" s="28">
        <v>0.0</v>
      </c>
      <c r="AV11" s="28">
        <v>0.0</v>
      </c>
      <c r="AW11" s="28">
        <v>1.504</v>
      </c>
      <c r="AX11" s="28">
        <v>16.644</v>
      </c>
      <c r="AY11" s="27"/>
      <c r="AZ11" s="28">
        <v>0.0</v>
      </c>
      <c r="BA11" s="28">
        <v>0.0</v>
      </c>
      <c r="BB11" s="28">
        <v>1.484</v>
      </c>
      <c r="BC11" s="28">
        <v>17.136</v>
      </c>
      <c r="BD11" s="29"/>
      <c r="BE11" s="19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</row>
    <row r="12">
      <c r="A12" s="23" t="s">
        <v>25</v>
      </c>
      <c r="B12" s="24">
        <v>0.0</v>
      </c>
      <c r="C12" s="24">
        <v>0.0</v>
      </c>
      <c r="D12" s="26">
        <v>0.136</v>
      </c>
      <c r="E12" s="25">
        <v>0.88</v>
      </c>
      <c r="F12" s="27"/>
      <c r="G12" s="24">
        <v>0.0</v>
      </c>
      <c r="H12" s="24">
        <v>0.0</v>
      </c>
      <c r="I12" s="25">
        <v>0.148</v>
      </c>
      <c r="J12" s="25">
        <v>0.68</v>
      </c>
      <c r="K12" s="27"/>
      <c r="L12" s="24">
        <v>0.0</v>
      </c>
      <c r="M12" s="24">
        <v>0.0</v>
      </c>
      <c r="N12" s="26">
        <v>0.136</v>
      </c>
      <c r="O12" s="25">
        <v>0.588</v>
      </c>
      <c r="P12" s="27"/>
      <c r="Q12" s="24">
        <v>0.0</v>
      </c>
      <c r="R12" s="24">
        <v>0.0</v>
      </c>
      <c r="S12" s="26">
        <v>0.156</v>
      </c>
      <c r="T12" s="25">
        <v>0.624</v>
      </c>
      <c r="U12" s="27"/>
      <c r="V12" s="24">
        <v>0.0</v>
      </c>
      <c r="W12" s="24">
        <v>0.0</v>
      </c>
      <c r="X12" s="26">
        <v>0.232</v>
      </c>
      <c r="Y12" s="25">
        <v>1.128</v>
      </c>
      <c r="Z12" s="27"/>
      <c r="AA12" s="24">
        <v>0.0</v>
      </c>
      <c r="AB12" s="25">
        <v>0.004</v>
      </c>
      <c r="AC12" s="26">
        <v>0.28</v>
      </c>
      <c r="AD12" s="25">
        <v>0.812</v>
      </c>
      <c r="AE12" s="27"/>
      <c r="AF12" s="24">
        <v>0.0</v>
      </c>
      <c r="AG12" s="24">
        <v>0.0</v>
      </c>
      <c r="AH12" s="25">
        <v>0.284</v>
      </c>
      <c r="AI12" s="25">
        <v>0.904</v>
      </c>
      <c r="AJ12" s="27"/>
      <c r="AK12" s="24">
        <v>0.0</v>
      </c>
      <c r="AL12" s="24">
        <v>0.0</v>
      </c>
      <c r="AM12" s="26">
        <v>0.184</v>
      </c>
      <c r="AN12" s="25">
        <v>0.796</v>
      </c>
      <c r="AO12" s="27"/>
      <c r="AP12" s="24">
        <v>0.0</v>
      </c>
      <c r="AQ12" s="25">
        <v>0.004</v>
      </c>
      <c r="AR12" s="25">
        <v>0.192</v>
      </c>
      <c r="AS12" s="25">
        <v>0.888</v>
      </c>
      <c r="AT12" s="27"/>
      <c r="AU12" s="28">
        <v>0.0</v>
      </c>
      <c r="AV12" s="28">
        <v>0.0</v>
      </c>
      <c r="AW12" s="28">
        <v>0.204</v>
      </c>
      <c r="AX12" s="28">
        <v>0.904</v>
      </c>
      <c r="AY12" s="27"/>
      <c r="AZ12" s="28">
        <v>0.0</v>
      </c>
      <c r="BA12" s="28">
        <v>0.004</v>
      </c>
      <c r="BB12" s="28">
        <v>0.22</v>
      </c>
      <c r="BC12" s="28">
        <v>0.96</v>
      </c>
      <c r="BD12" s="29"/>
      <c r="BE12" s="19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</row>
    <row r="13">
      <c r="A13" s="23" t="s">
        <v>31</v>
      </c>
      <c r="B13" s="24">
        <v>0.0</v>
      </c>
      <c r="C13" s="24">
        <v>0.0</v>
      </c>
      <c r="D13" s="26">
        <v>0.188</v>
      </c>
      <c r="E13" s="25">
        <v>1.244</v>
      </c>
      <c r="F13" s="27"/>
      <c r="G13" s="24">
        <v>0.0</v>
      </c>
      <c r="H13" s="24">
        <v>0.0</v>
      </c>
      <c r="I13" s="25">
        <v>0.096</v>
      </c>
      <c r="J13" s="25">
        <v>0.424</v>
      </c>
      <c r="K13" s="27"/>
      <c r="L13" s="24">
        <v>0.0</v>
      </c>
      <c r="M13" s="24">
        <v>0.0</v>
      </c>
      <c r="N13" s="26">
        <v>0.124</v>
      </c>
      <c r="O13" s="25">
        <v>0.492</v>
      </c>
      <c r="P13" s="27"/>
      <c r="Q13" s="24">
        <v>0.0</v>
      </c>
      <c r="R13" s="24">
        <v>0.0</v>
      </c>
      <c r="S13" s="26">
        <v>0.112</v>
      </c>
      <c r="T13" s="25">
        <v>0.46</v>
      </c>
      <c r="U13" s="27"/>
      <c r="V13" s="24">
        <v>0.0</v>
      </c>
      <c r="W13" s="24">
        <v>0.0</v>
      </c>
      <c r="X13" s="26">
        <v>0.172</v>
      </c>
      <c r="Y13" s="25">
        <v>0.736</v>
      </c>
      <c r="Z13" s="27"/>
      <c r="AA13" s="24">
        <v>0.0</v>
      </c>
      <c r="AB13" s="24">
        <v>0.0</v>
      </c>
      <c r="AC13" s="26">
        <v>0.164</v>
      </c>
      <c r="AD13" s="25">
        <v>0.648</v>
      </c>
      <c r="AE13" s="27"/>
      <c r="AF13" s="24">
        <v>0.0</v>
      </c>
      <c r="AG13" s="24">
        <v>0.0</v>
      </c>
      <c r="AH13" s="25">
        <v>0.216</v>
      </c>
      <c r="AI13" s="25">
        <v>0.916</v>
      </c>
      <c r="AJ13" s="27"/>
      <c r="AK13" s="24">
        <v>0.0</v>
      </c>
      <c r="AL13" s="24">
        <v>0.0</v>
      </c>
      <c r="AM13" s="26">
        <v>0.12</v>
      </c>
      <c r="AN13" s="25">
        <v>0.816</v>
      </c>
      <c r="AO13" s="27"/>
      <c r="AP13" s="24">
        <v>0.0</v>
      </c>
      <c r="AQ13" s="24">
        <v>0.0</v>
      </c>
      <c r="AR13" s="25">
        <v>0.128</v>
      </c>
      <c r="AS13" s="25">
        <v>0.58</v>
      </c>
      <c r="AT13" s="27"/>
      <c r="AU13" s="28">
        <v>0.0</v>
      </c>
      <c r="AV13" s="28">
        <v>0.004</v>
      </c>
      <c r="AW13" s="28">
        <v>0.128</v>
      </c>
      <c r="AX13" s="28">
        <v>0.5</v>
      </c>
      <c r="AY13" s="27"/>
      <c r="AZ13" s="28">
        <v>0.0</v>
      </c>
      <c r="BA13" s="28">
        <v>0.0</v>
      </c>
      <c r="BB13" s="28">
        <v>0.12</v>
      </c>
      <c r="BC13" s="28">
        <v>0.52</v>
      </c>
      <c r="BD13" s="29"/>
      <c r="BE13" s="19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  <row r="14">
      <c r="A14" s="23" t="s">
        <v>32</v>
      </c>
      <c r="B14" s="24">
        <v>0.0</v>
      </c>
      <c r="C14" s="24">
        <v>0.0</v>
      </c>
      <c r="D14" s="26">
        <v>0.448</v>
      </c>
      <c r="E14" s="25">
        <v>5.024</v>
      </c>
      <c r="F14" s="27"/>
      <c r="G14" s="24">
        <v>0.0</v>
      </c>
      <c r="H14" s="24">
        <v>0.0</v>
      </c>
      <c r="I14" s="25">
        <v>0.448</v>
      </c>
      <c r="J14" s="25">
        <v>3.356</v>
      </c>
      <c r="K14" s="27"/>
      <c r="L14" s="24">
        <v>0.0</v>
      </c>
      <c r="M14" s="24">
        <v>0.0</v>
      </c>
      <c r="N14" s="26">
        <v>0.444</v>
      </c>
      <c r="O14" s="25">
        <v>4.8</v>
      </c>
      <c r="P14" s="27"/>
      <c r="Q14" s="24">
        <v>0.0</v>
      </c>
      <c r="R14" s="24">
        <v>0.0</v>
      </c>
      <c r="S14" s="26">
        <v>0.46</v>
      </c>
      <c r="T14" s="25">
        <v>3.36</v>
      </c>
      <c r="U14" s="27"/>
      <c r="V14" s="24">
        <v>0.0</v>
      </c>
      <c r="W14" s="24">
        <v>0.0</v>
      </c>
      <c r="X14" s="26">
        <v>0.472</v>
      </c>
      <c r="Y14" s="25">
        <v>4.524</v>
      </c>
      <c r="Z14" s="27"/>
      <c r="AA14" s="24">
        <v>0.0</v>
      </c>
      <c r="AB14" s="24">
        <v>0.0</v>
      </c>
      <c r="AC14" s="26">
        <v>0.448</v>
      </c>
      <c r="AD14" s="25">
        <v>3.364</v>
      </c>
      <c r="AE14" s="27"/>
      <c r="AF14" s="24">
        <v>0.0</v>
      </c>
      <c r="AG14" s="24">
        <v>0.0</v>
      </c>
      <c r="AH14" s="25">
        <v>0.684</v>
      </c>
      <c r="AI14" s="25">
        <v>4.1</v>
      </c>
      <c r="AJ14" s="27"/>
      <c r="AK14" s="24">
        <v>0.0</v>
      </c>
      <c r="AL14" s="24">
        <v>0.0</v>
      </c>
      <c r="AM14" s="26">
        <v>0.452</v>
      </c>
      <c r="AN14" s="25">
        <v>3.62</v>
      </c>
      <c r="AO14" s="27"/>
      <c r="AP14" s="24">
        <v>0.0</v>
      </c>
      <c r="AQ14" s="24">
        <v>0.0</v>
      </c>
      <c r="AR14" s="25">
        <v>0.448</v>
      </c>
      <c r="AS14" s="25">
        <v>4.476</v>
      </c>
      <c r="AT14" s="27"/>
      <c r="AU14" s="28">
        <v>0.0</v>
      </c>
      <c r="AV14" s="28">
        <v>0.0</v>
      </c>
      <c r="AW14" s="28">
        <v>0.452</v>
      </c>
      <c r="AX14" s="28">
        <v>3.316</v>
      </c>
      <c r="AY14" s="27"/>
      <c r="AZ14" s="28">
        <v>0.0</v>
      </c>
      <c r="BA14" s="28">
        <v>0.0</v>
      </c>
      <c r="BB14" s="28">
        <v>0.448</v>
      </c>
      <c r="BC14" s="28">
        <v>3.676</v>
      </c>
      <c r="BD14" s="29"/>
      <c r="BE14" s="19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</row>
    <row r="15">
      <c r="A15" s="23" t="s">
        <v>39</v>
      </c>
      <c r="B15" s="24">
        <v>0.0</v>
      </c>
      <c r="C15" s="24">
        <v>0.0</v>
      </c>
      <c r="D15" s="26">
        <v>0.632</v>
      </c>
      <c r="E15" s="25">
        <v>30.388</v>
      </c>
      <c r="F15" s="27"/>
      <c r="G15" s="24">
        <v>0.0</v>
      </c>
      <c r="H15" s="24">
        <v>0.0</v>
      </c>
      <c r="I15" s="25">
        <v>0.152</v>
      </c>
      <c r="J15" s="25">
        <v>3.892</v>
      </c>
      <c r="K15" s="27"/>
      <c r="L15" s="24">
        <v>0.0</v>
      </c>
      <c r="M15" s="24">
        <v>0.0</v>
      </c>
      <c r="N15" s="26">
        <v>0.168</v>
      </c>
      <c r="O15" s="25">
        <v>4.312</v>
      </c>
      <c r="P15" s="27"/>
      <c r="Q15" s="24">
        <v>0.0</v>
      </c>
      <c r="R15" s="24">
        <v>0.0</v>
      </c>
      <c r="S15" s="26">
        <v>0.38</v>
      </c>
      <c r="T15" s="25">
        <v>4.796</v>
      </c>
      <c r="U15" s="27"/>
      <c r="V15" s="24">
        <v>0.0</v>
      </c>
      <c r="W15" s="24">
        <v>0.0</v>
      </c>
      <c r="X15" s="26">
        <v>0.396</v>
      </c>
      <c r="Y15" s="25">
        <v>7.424</v>
      </c>
      <c r="Z15" s="27"/>
      <c r="AA15" s="24">
        <v>0.0</v>
      </c>
      <c r="AB15" s="24">
        <v>0.0</v>
      </c>
      <c r="AC15" s="26">
        <v>0.88</v>
      </c>
      <c r="AD15" s="25">
        <v>12.824</v>
      </c>
      <c r="AE15" s="27"/>
      <c r="AF15" s="24">
        <v>0.0</v>
      </c>
      <c r="AG15" s="24">
        <v>0.0</v>
      </c>
      <c r="AH15" s="25">
        <v>0.624</v>
      </c>
      <c r="AI15" s="25">
        <v>17.704</v>
      </c>
      <c r="AJ15" s="27"/>
      <c r="AK15" s="24">
        <v>0.0</v>
      </c>
      <c r="AL15" s="24">
        <v>0.0</v>
      </c>
      <c r="AM15" s="26">
        <v>0.564</v>
      </c>
      <c r="AN15" s="25">
        <v>21.1</v>
      </c>
      <c r="AO15" s="27"/>
      <c r="AP15" s="24">
        <v>0.0</v>
      </c>
      <c r="AQ15" s="24">
        <v>0.0</v>
      </c>
      <c r="AR15" s="25">
        <v>0.892</v>
      </c>
      <c r="AS15" s="25">
        <v>27.72</v>
      </c>
      <c r="AT15" s="27"/>
      <c r="AU15" s="28">
        <v>0.0</v>
      </c>
      <c r="AV15" s="28">
        <v>0.0</v>
      </c>
      <c r="AW15" s="28">
        <v>0.584</v>
      </c>
      <c r="AX15" s="28">
        <v>18.192</v>
      </c>
      <c r="AY15" s="27"/>
      <c r="AZ15" s="28">
        <v>0.0</v>
      </c>
      <c r="BA15" s="28">
        <v>0.0</v>
      </c>
      <c r="BB15" s="28">
        <v>0.564</v>
      </c>
      <c r="BC15" s="28">
        <v>17.96</v>
      </c>
      <c r="BD15" s="29"/>
      <c r="BE15" s="19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</row>
    <row r="16">
      <c r="A16" s="23" t="s">
        <v>46</v>
      </c>
      <c r="B16" s="24">
        <v>0.0</v>
      </c>
      <c r="C16" s="25">
        <v>0.004</v>
      </c>
      <c r="D16" s="26">
        <v>16.744</v>
      </c>
      <c r="E16" s="25">
        <v>51.252</v>
      </c>
      <c r="F16" s="27"/>
      <c r="G16" s="24">
        <v>0.0</v>
      </c>
      <c r="H16" s="24">
        <v>0.0</v>
      </c>
      <c r="I16" s="25">
        <v>0.628</v>
      </c>
      <c r="J16" s="25">
        <v>6.388</v>
      </c>
      <c r="K16" s="27"/>
      <c r="L16" s="24">
        <v>0.0</v>
      </c>
      <c r="M16" s="24">
        <v>0.0</v>
      </c>
      <c r="N16" s="26">
        <v>0.632</v>
      </c>
      <c r="O16" s="25">
        <v>7.392</v>
      </c>
      <c r="P16" s="27"/>
      <c r="Q16" s="24">
        <v>0.0</v>
      </c>
      <c r="R16" s="24">
        <v>0.0</v>
      </c>
      <c r="S16" s="26">
        <v>0.636</v>
      </c>
      <c r="T16" s="25">
        <v>5.72</v>
      </c>
      <c r="U16" s="27"/>
      <c r="V16" s="24">
        <v>0.0</v>
      </c>
      <c r="W16" s="24">
        <v>0.0</v>
      </c>
      <c r="X16" s="26">
        <v>1.016</v>
      </c>
      <c r="Y16" s="25">
        <v>6.28</v>
      </c>
      <c r="Z16" s="27"/>
      <c r="AA16" s="24">
        <v>0.0</v>
      </c>
      <c r="AB16" s="24">
        <v>0.0</v>
      </c>
      <c r="AC16" s="26">
        <v>0.676</v>
      </c>
      <c r="AD16" s="25">
        <v>6.804</v>
      </c>
      <c r="AE16" s="27"/>
      <c r="AF16" s="24">
        <v>0.0</v>
      </c>
      <c r="AG16" s="24">
        <v>0.0</v>
      </c>
      <c r="AH16" s="25">
        <v>1.028</v>
      </c>
      <c r="AI16" s="25">
        <v>6.948</v>
      </c>
      <c r="AJ16" s="27"/>
      <c r="AK16" s="24">
        <v>0.0</v>
      </c>
      <c r="AL16" s="24">
        <v>0.0</v>
      </c>
      <c r="AM16" s="26">
        <v>0.636</v>
      </c>
      <c r="AN16" s="25">
        <v>6.884</v>
      </c>
      <c r="AO16" s="27"/>
      <c r="AP16" s="24">
        <v>0.0</v>
      </c>
      <c r="AQ16" s="24">
        <v>0.0</v>
      </c>
      <c r="AR16" s="25">
        <v>0.636</v>
      </c>
      <c r="AS16" s="25">
        <v>8.5</v>
      </c>
      <c r="AT16" s="27"/>
      <c r="AU16" s="28">
        <v>0.0</v>
      </c>
      <c r="AV16" s="28">
        <v>0.0</v>
      </c>
      <c r="AW16" s="28">
        <v>0.636</v>
      </c>
      <c r="AX16" s="28">
        <v>6.464</v>
      </c>
      <c r="AY16" s="27"/>
      <c r="AZ16" s="28">
        <v>0.0</v>
      </c>
      <c r="BA16" s="28">
        <v>0.0</v>
      </c>
      <c r="BB16" s="28">
        <v>0.636</v>
      </c>
      <c r="BC16" s="28">
        <v>5.032</v>
      </c>
      <c r="BD16" s="29"/>
      <c r="BE16" s="19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</row>
    <row r="17">
      <c r="A17" s="23" t="s">
        <v>52</v>
      </c>
      <c r="B17" s="24">
        <v>0.0</v>
      </c>
      <c r="C17" s="24">
        <v>0.0</v>
      </c>
      <c r="D17" s="26">
        <v>0.284</v>
      </c>
      <c r="E17" s="25">
        <v>2.948</v>
      </c>
      <c r="F17" s="27"/>
      <c r="G17" s="24">
        <v>0.0</v>
      </c>
      <c r="H17" s="25">
        <v>0.004</v>
      </c>
      <c r="I17" s="25">
        <v>0.252</v>
      </c>
      <c r="J17" s="25">
        <v>1.252</v>
      </c>
      <c r="K17" s="27"/>
      <c r="L17" s="24">
        <v>0.0</v>
      </c>
      <c r="M17" s="25">
        <v>0.004</v>
      </c>
      <c r="N17" s="26">
        <v>0.224</v>
      </c>
      <c r="O17" s="25">
        <v>1.184</v>
      </c>
      <c r="P17" s="27"/>
      <c r="Q17" s="24">
        <v>0.0</v>
      </c>
      <c r="R17" s="25">
        <v>0.004</v>
      </c>
      <c r="S17" s="26">
        <v>0.428</v>
      </c>
      <c r="T17" s="25">
        <v>1.42</v>
      </c>
      <c r="U17" s="27"/>
      <c r="V17" s="24">
        <v>0.0</v>
      </c>
      <c r="W17" s="25">
        <v>0.004</v>
      </c>
      <c r="X17" s="26">
        <v>0.464</v>
      </c>
      <c r="Y17" s="25">
        <v>1.556</v>
      </c>
      <c r="Z17" s="27"/>
      <c r="AA17" s="24">
        <v>0.0</v>
      </c>
      <c r="AB17" s="25">
        <v>0.004</v>
      </c>
      <c r="AC17" s="26">
        <v>0.324</v>
      </c>
      <c r="AD17" s="25">
        <v>1.376</v>
      </c>
      <c r="AE17" s="27"/>
      <c r="AF17" s="24">
        <v>0.0</v>
      </c>
      <c r="AG17" s="25">
        <v>0.004</v>
      </c>
      <c r="AH17" s="25">
        <v>0.384</v>
      </c>
      <c r="AI17" s="25">
        <v>1.696</v>
      </c>
      <c r="AJ17" s="27"/>
      <c r="AK17" s="24">
        <v>0.0</v>
      </c>
      <c r="AL17" s="25">
        <v>0.004</v>
      </c>
      <c r="AM17" s="26">
        <v>0.268</v>
      </c>
      <c r="AN17" s="25">
        <v>1.112</v>
      </c>
      <c r="AO17" s="27"/>
      <c r="AP17" s="24">
        <v>0.0</v>
      </c>
      <c r="AQ17" s="25">
        <v>0.004</v>
      </c>
      <c r="AR17" s="25">
        <v>0.272</v>
      </c>
      <c r="AS17" s="25">
        <v>1.56</v>
      </c>
      <c r="AT17" s="27"/>
      <c r="AU17" s="28">
        <v>0.0</v>
      </c>
      <c r="AV17" s="28">
        <v>0.004</v>
      </c>
      <c r="AW17" s="28">
        <v>0.28</v>
      </c>
      <c r="AX17" s="28">
        <v>1.264</v>
      </c>
      <c r="AY17" s="27"/>
      <c r="AZ17" s="28">
        <v>0.0</v>
      </c>
      <c r="BA17" s="28">
        <v>0.004</v>
      </c>
      <c r="BB17" s="28">
        <v>0.272</v>
      </c>
      <c r="BC17" s="28">
        <v>1.2</v>
      </c>
      <c r="BD17" s="29"/>
      <c r="BE17" s="19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</row>
    <row r="18">
      <c r="A18" s="23" t="s">
        <v>57</v>
      </c>
      <c r="B18" s="24">
        <v>0.0</v>
      </c>
      <c r="C18" s="24">
        <v>0.0</v>
      </c>
      <c r="D18" s="26">
        <v>0.188</v>
      </c>
      <c r="E18" s="25">
        <v>0.844</v>
      </c>
      <c r="F18" s="27"/>
      <c r="G18" s="24">
        <v>0.0</v>
      </c>
      <c r="H18" s="24">
        <v>0.0</v>
      </c>
      <c r="I18" s="25">
        <v>0.116</v>
      </c>
      <c r="J18" s="25">
        <v>0.492</v>
      </c>
      <c r="K18" s="27"/>
      <c r="L18" s="24">
        <v>0.0</v>
      </c>
      <c r="M18" s="24">
        <v>0.0</v>
      </c>
      <c r="N18" s="26">
        <v>0.128</v>
      </c>
      <c r="O18" s="25">
        <v>0.58</v>
      </c>
      <c r="P18" s="27"/>
      <c r="Q18" s="24">
        <v>0.0</v>
      </c>
      <c r="R18" s="24">
        <v>0.0</v>
      </c>
      <c r="S18" s="26">
        <v>0.212</v>
      </c>
      <c r="T18" s="25">
        <v>0.696</v>
      </c>
      <c r="U18" s="27"/>
      <c r="V18" s="24">
        <v>0.0</v>
      </c>
      <c r="W18" s="24">
        <v>0.0</v>
      </c>
      <c r="X18" s="26">
        <v>0.216</v>
      </c>
      <c r="Y18" s="25">
        <v>0.744</v>
      </c>
      <c r="Z18" s="27"/>
      <c r="AA18" s="24">
        <v>0.0</v>
      </c>
      <c r="AB18" s="24">
        <v>0.0</v>
      </c>
      <c r="AC18" s="26">
        <v>0.164</v>
      </c>
      <c r="AD18" s="25">
        <v>0.736</v>
      </c>
      <c r="AE18" s="27"/>
      <c r="AF18" s="24">
        <v>0.0</v>
      </c>
      <c r="AG18" s="25">
        <v>0.004</v>
      </c>
      <c r="AH18" s="25">
        <v>0.144</v>
      </c>
      <c r="AI18" s="25">
        <v>0.568</v>
      </c>
      <c r="AJ18" s="27"/>
      <c r="AK18" s="24">
        <v>0.0</v>
      </c>
      <c r="AL18" s="25">
        <v>0.004</v>
      </c>
      <c r="AM18" s="26">
        <v>0.144</v>
      </c>
      <c r="AN18" s="25">
        <v>0.592</v>
      </c>
      <c r="AO18" s="27"/>
      <c r="AP18" s="24">
        <v>0.0</v>
      </c>
      <c r="AQ18" s="24">
        <v>0.0</v>
      </c>
      <c r="AR18" s="25">
        <v>0.128</v>
      </c>
      <c r="AS18" s="25">
        <v>0.64</v>
      </c>
      <c r="AT18" s="27"/>
      <c r="AU18" s="28">
        <v>0.0</v>
      </c>
      <c r="AV18" s="28">
        <v>0.0</v>
      </c>
      <c r="AW18" s="28">
        <v>0.132</v>
      </c>
      <c r="AX18" s="28">
        <v>0.576</v>
      </c>
      <c r="AY18" s="27"/>
      <c r="AZ18" s="28">
        <v>0.0</v>
      </c>
      <c r="BA18" s="28">
        <v>0.0</v>
      </c>
      <c r="BB18" s="28">
        <v>0.124</v>
      </c>
      <c r="BC18" s="28">
        <v>0.604</v>
      </c>
      <c r="BD18" s="29"/>
      <c r="BE18" s="19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</row>
    <row r="19">
      <c r="A19" s="23" t="s">
        <v>58</v>
      </c>
      <c r="B19" s="24">
        <v>0.0</v>
      </c>
      <c r="C19" s="25">
        <v>0.004</v>
      </c>
      <c r="D19" s="26">
        <v>0.24</v>
      </c>
      <c r="E19" s="25">
        <v>1.94</v>
      </c>
      <c r="F19" s="27"/>
      <c r="G19" s="24">
        <v>0.0</v>
      </c>
      <c r="H19" s="24">
        <v>0.0</v>
      </c>
      <c r="I19" s="25">
        <v>0.152</v>
      </c>
      <c r="J19" s="25">
        <v>0.696</v>
      </c>
      <c r="K19" s="27"/>
      <c r="L19" s="24">
        <v>0.0</v>
      </c>
      <c r="M19" s="25">
        <v>0.004</v>
      </c>
      <c r="N19" s="26">
        <v>0.136</v>
      </c>
      <c r="O19" s="25">
        <v>0.808</v>
      </c>
      <c r="P19" s="27"/>
      <c r="Q19" s="24">
        <v>0.0</v>
      </c>
      <c r="R19" s="24">
        <v>0.0</v>
      </c>
      <c r="S19" s="26">
        <v>0.152</v>
      </c>
      <c r="T19" s="25">
        <v>0.648</v>
      </c>
      <c r="U19" s="27"/>
      <c r="V19" s="24">
        <v>0.0</v>
      </c>
      <c r="W19" s="25">
        <v>0.004</v>
      </c>
      <c r="X19" s="26">
        <v>0.212</v>
      </c>
      <c r="Y19" s="25">
        <v>1.064</v>
      </c>
      <c r="Z19" s="27"/>
      <c r="AA19" s="24">
        <v>0.0</v>
      </c>
      <c r="AB19" s="24">
        <v>0.0</v>
      </c>
      <c r="AC19" s="26">
        <v>0.196</v>
      </c>
      <c r="AD19" s="25">
        <v>0.932</v>
      </c>
      <c r="AE19" s="27"/>
      <c r="AF19" s="24">
        <v>0.0</v>
      </c>
      <c r="AG19" s="25">
        <v>0.004</v>
      </c>
      <c r="AH19" s="25">
        <v>0.272</v>
      </c>
      <c r="AI19" s="25">
        <v>0.868</v>
      </c>
      <c r="AJ19" s="27"/>
      <c r="AK19" s="24">
        <v>0.0</v>
      </c>
      <c r="AL19" s="24">
        <v>0.0</v>
      </c>
      <c r="AM19" s="26">
        <v>0.188</v>
      </c>
      <c r="AN19" s="25">
        <v>0.808</v>
      </c>
      <c r="AO19" s="27"/>
      <c r="AP19" s="24">
        <v>0.0</v>
      </c>
      <c r="AQ19" s="25">
        <v>0.004</v>
      </c>
      <c r="AR19" s="25">
        <v>0.204</v>
      </c>
      <c r="AS19" s="25">
        <v>0.916</v>
      </c>
      <c r="AT19" s="27"/>
      <c r="AU19" s="28">
        <v>0.0</v>
      </c>
      <c r="AV19" s="28">
        <v>0.004</v>
      </c>
      <c r="AW19" s="28">
        <v>0.2</v>
      </c>
      <c r="AX19" s="28">
        <v>1.352</v>
      </c>
      <c r="AY19" s="27"/>
      <c r="AZ19" s="28">
        <v>0.0</v>
      </c>
      <c r="BA19" s="28">
        <v>0.0</v>
      </c>
      <c r="BB19" s="28">
        <v>0.22</v>
      </c>
      <c r="BC19" s="28">
        <v>0.984</v>
      </c>
      <c r="BD19" s="29"/>
      <c r="BE19" s="19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</row>
    <row r="20">
      <c r="A20" s="23" t="s">
        <v>59</v>
      </c>
      <c r="B20" s="24">
        <v>0.0</v>
      </c>
      <c r="C20" s="25">
        <v>0.008</v>
      </c>
      <c r="D20" s="26">
        <v>35.648</v>
      </c>
      <c r="E20" s="25">
        <v>78.556</v>
      </c>
      <c r="F20" s="27"/>
      <c r="G20" s="24">
        <v>0.0</v>
      </c>
      <c r="H20" s="25">
        <v>0.012</v>
      </c>
      <c r="I20" s="25">
        <v>33.252</v>
      </c>
      <c r="J20" s="25">
        <v>71.488</v>
      </c>
      <c r="K20" s="27"/>
      <c r="L20" s="24">
        <v>0.0</v>
      </c>
      <c r="M20" s="25">
        <v>0.012</v>
      </c>
      <c r="N20" s="26">
        <v>34.92</v>
      </c>
      <c r="O20" s="25">
        <v>77.824</v>
      </c>
      <c r="P20" s="27"/>
      <c r="Q20" s="24">
        <v>0.0</v>
      </c>
      <c r="R20" s="25">
        <v>0.012</v>
      </c>
      <c r="S20" s="26">
        <v>35.88</v>
      </c>
      <c r="T20" s="25">
        <v>69.608</v>
      </c>
      <c r="U20" s="27"/>
      <c r="V20" s="24">
        <v>0.0</v>
      </c>
      <c r="W20" s="25">
        <v>0.012</v>
      </c>
      <c r="X20" s="26">
        <v>39.576</v>
      </c>
      <c r="Y20" s="25">
        <v>69.956</v>
      </c>
      <c r="Z20" s="27"/>
      <c r="AA20" s="24">
        <v>0.0</v>
      </c>
      <c r="AB20" s="25">
        <v>0.012</v>
      </c>
      <c r="AC20" s="26">
        <v>34.108</v>
      </c>
      <c r="AD20" s="25">
        <v>77.568</v>
      </c>
      <c r="AE20" s="27"/>
      <c r="AF20" s="24">
        <v>0.0</v>
      </c>
      <c r="AG20" s="25">
        <v>0.012</v>
      </c>
      <c r="AH20" s="25">
        <v>38.9</v>
      </c>
      <c r="AI20" s="25">
        <v>70.94</v>
      </c>
      <c r="AJ20" s="27"/>
      <c r="AK20" s="24">
        <v>0.0</v>
      </c>
      <c r="AL20" s="25">
        <v>0.012</v>
      </c>
      <c r="AM20" s="26">
        <v>36.66</v>
      </c>
      <c r="AN20" s="25">
        <v>83.308</v>
      </c>
      <c r="AO20" s="27"/>
      <c r="AP20" s="24">
        <v>0.0</v>
      </c>
      <c r="AQ20" s="25">
        <v>0.008</v>
      </c>
      <c r="AR20" s="25">
        <v>34.208</v>
      </c>
      <c r="AS20" s="25">
        <v>95.232</v>
      </c>
      <c r="AT20" s="27"/>
      <c r="AU20" s="28">
        <v>0.0</v>
      </c>
      <c r="AV20" s="28">
        <v>0.008</v>
      </c>
      <c r="AW20" s="28">
        <v>34.916</v>
      </c>
      <c r="AX20" s="28">
        <v>72.356</v>
      </c>
      <c r="AY20" s="27"/>
      <c r="AZ20" s="28">
        <v>0.0</v>
      </c>
      <c r="BA20" s="28">
        <v>0.012</v>
      </c>
      <c r="BB20" s="28">
        <v>33.672</v>
      </c>
      <c r="BC20" s="28">
        <v>70.224</v>
      </c>
      <c r="BD20" s="29"/>
      <c r="BE20" s="19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</row>
    <row r="21">
      <c r="A21" s="23" t="s">
        <v>65</v>
      </c>
      <c r="B21" s="24">
        <v>0.0</v>
      </c>
      <c r="C21" s="25">
        <v>0.008</v>
      </c>
      <c r="D21" s="26">
        <v>5.416</v>
      </c>
      <c r="E21" s="25">
        <v>53.484</v>
      </c>
      <c r="F21" s="27"/>
      <c r="G21" s="24">
        <v>0.0</v>
      </c>
      <c r="H21" s="25">
        <v>0.004</v>
      </c>
      <c r="I21" s="25">
        <v>2.184</v>
      </c>
      <c r="J21" s="25">
        <v>18.752</v>
      </c>
      <c r="K21" s="27"/>
      <c r="L21" s="24">
        <v>0.0</v>
      </c>
      <c r="M21" s="25">
        <v>0.004</v>
      </c>
      <c r="N21" s="26">
        <v>3.084</v>
      </c>
      <c r="O21" s="25">
        <v>33.688</v>
      </c>
      <c r="P21" s="27"/>
      <c r="Q21" s="24">
        <v>0.0</v>
      </c>
      <c r="R21" s="25">
        <v>0.004</v>
      </c>
      <c r="S21" s="26">
        <v>3.1</v>
      </c>
      <c r="T21" s="25">
        <v>24.524</v>
      </c>
      <c r="U21" s="27"/>
      <c r="V21" s="24">
        <v>0.0</v>
      </c>
      <c r="W21" s="25">
        <v>0.008</v>
      </c>
      <c r="X21" s="26">
        <v>4.384</v>
      </c>
      <c r="Y21" s="25">
        <v>36.94</v>
      </c>
      <c r="Z21" s="27"/>
      <c r="AA21" s="24">
        <v>0.0</v>
      </c>
      <c r="AB21" s="25">
        <v>0.008</v>
      </c>
      <c r="AC21" s="26">
        <v>5.236</v>
      </c>
      <c r="AD21" s="25">
        <v>54.98</v>
      </c>
      <c r="AE21" s="27"/>
      <c r="AF21" s="24">
        <v>0.0</v>
      </c>
      <c r="AG21" s="25">
        <v>0.008</v>
      </c>
      <c r="AH21" s="25">
        <v>5.116</v>
      </c>
      <c r="AI21" s="25">
        <v>42.084</v>
      </c>
      <c r="AJ21" s="27"/>
      <c r="AK21" s="24">
        <v>0.0</v>
      </c>
      <c r="AL21" s="25">
        <v>0.008</v>
      </c>
      <c r="AM21" s="26">
        <v>4.836</v>
      </c>
      <c r="AN21" s="25">
        <v>39.136</v>
      </c>
      <c r="AO21" s="27"/>
      <c r="AP21" s="24">
        <v>0.0</v>
      </c>
      <c r="AQ21" s="25">
        <v>0.008</v>
      </c>
      <c r="AR21" s="25">
        <v>5.504</v>
      </c>
      <c r="AS21" s="25">
        <v>57.596</v>
      </c>
      <c r="AT21" s="27"/>
      <c r="AU21" s="28">
        <v>0.0</v>
      </c>
      <c r="AV21" s="28">
        <v>0.008</v>
      </c>
      <c r="AW21" s="28">
        <v>5.544</v>
      </c>
      <c r="AX21" s="28">
        <v>50.108</v>
      </c>
      <c r="AY21" s="27"/>
      <c r="AZ21" s="28">
        <v>0.0</v>
      </c>
      <c r="BA21" s="28">
        <v>0.008</v>
      </c>
      <c r="BB21" s="28">
        <v>5.284</v>
      </c>
      <c r="BC21" s="28">
        <v>51.176</v>
      </c>
      <c r="BD21" s="29"/>
      <c r="BE21" s="19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</row>
    <row r="22">
      <c r="A22" s="23" t="s">
        <v>66</v>
      </c>
      <c r="B22" s="24">
        <v>0.0</v>
      </c>
      <c r="C22" s="25">
        <v>0.008</v>
      </c>
      <c r="D22" s="26">
        <v>2.772</v>
      </c>
      <c r="E22" s="25">
        <v>26.552</v>
      </c>
      <c r="F22" s="27"/>
      <c r="G22" s="24">
        <v>0.0</v>
      </c>
      <c r="H22" s="24">
        <v>0.0</v>
      </c>
      <c r="I22" s="25">
        <v>0.724</v>
      </c>
      <c r="J22" s="25">
        <v>6.584</v>
      </c>
      <c r="K22" s="27"/>
      <c r="L22" s="24">
        <v>0.0</v>
      </c>
      <c r="M22" s="24">
        <v>0.0</v>
      </c>
      <c r="N22" s="26">
        <v>0.724</v>
      </c>
      <c r="O22" s="25">
        <v>7.128</v>
      </c>
      <c r="P22" s="27"/>
      <c r="Q22" s="24">
        <v>0.0</v>
      </c>
      <c r="R22" s="24">
        <v>0.0</v>
      </c>
      <c r="S22" s="26">
        <v>1.336</v>
      </c>
      <c r="T22" s="25">
        <v>12.412</v>
      </c>
      <c r="U22" s="27"/>
      <c r="V22" s="24">
        <v>0.0</v>
      </c>
      <c r="W22" s="25">
        <v>0.004</v>
      </c>
      <c r="X22" s="26">
        <v>1.708</v>
      </c>
      <c r="Y22" s="25">
        <v>18.092</v>
      </c>
      <c r="Z22" s="27"/>
      <c r="AA22" s="24">
        <v>0.0</v>
      </c>
      <c r="AB22" s="25">
        <v>0.004</v>
      </c>
      <c r="AC22" s="26">
        <v>2.444</v>
      </c>
      <c r="AD22" s="25">
        <v>23.776</v>
      </c>
      <c r="AE22" s="27"/>
      <c r="AF22" s="24">
        <v>0.0</v>
      </c>
      <c r="AG22" s="25">
        <v>0.004</v>
      </c>
      <c r="AH22" s="25">
        <v>2.448</v>
      </c>
      <c r="AI22" s="25">
        <v>24.976</v>
      </c>
      <c r="AJ22" s="27"/>
      <c r="AK22" s="24">
        <v>0.0</v>
      </c>
      <c r="AL22" s="25">
        <v>0.004</v>
      </c>
      <c r="AM22" s="26">
        <v>2.38</v>
      </c>
      <c r="AN22" s="25">
        <v>26.312</v>
      </c>
      <c r="AO22" s="27"/>
      <c r="AP22" s="24">
        <v>0.0</v>
      </c>
      <c r="AQ22" s="25">
        <v>0.004</v>
      </c>
      <c r="AR22" s="25">
        <v>2.692</v>
      </c>
      <c r="AS22" s="25">
        <v>25.764</v>
      </c>
      <c r="AT22" s="27"/>
      <c r="AU22" s="28">
        <v>0.0</v>
      </c>
      <c r="AV22" s="28">
        <v>0.004</v>
      </c>
      <c r="AW22" s="28">
        <v>2.764</v>
      </c>
      <c r="AX22" s="28">
        <v>24.292</v>
      </c>
      <c r="AY22" s="27"/>
      <c r="AZ22" s="28">
        <v>0.0</v>
      </c>
      <c r="BA22" s="28">
        <v>0.004</v>
      </c>
      <c r="BB22" s="28">
        <v>2.656</v>
      </c>
      <c r="BC22" s="28">
        <v>25.924</v>
      </c>
      <c r="BD22" s="29"/>
      <c r="BE22" s="19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</row>
    <row r="23">
      <c r="A23" s="23" t="s">
        <v>67</v>
      </c>
      <c r="B23" s="24">
        <v>0.0</v>
      </c>
      <c r="C23" s="24">
        <v>0.0</v>
      </c>
      <c r="D23" s="26">
        <v>0.1</v>
      </c>
      <c r="E23" s="25">
        <v>0.628</v>
      </c>
      <c r="F23" s="27"/>
      <c r="G23" s="24">
        <v>0.0</v>
      </c>
      <c r="H23" s="24">
        <v>0.0</v>
      </c>
      <c r="I23" s="25">
        <v>0.108</v>
      </c>
      <c r="J23" s="25">
        <v>0.632</v>
      </c>
      <c r="K23" s="27"/>
      <c r="L23" s="24">
        <v>0.0</v>
      </c>
      <c r="M23" s="24">
        <v>0.0</v>
      </c>
      <c r="N23" s="26">
        <v>0.1</v>
      </c>
      <c r="O23" s="25">
        <v>0.42</v>
      </c>
      <c r="P23" s="27"/>
      <c r="Q23" s="24">
        <v>0.0</v>
      </c>
      <c r="R23" s="24">
        <v>0.0</v>
      </c>
      <c r="S23" s="26">
        <v>0.104</v>
      </c>
      <c r="T23" s="25">
        <v>0.424</v>
      </c>
      <c r="U23" s="27"/>
      <c r="V23" s="24">
        <v>0.0</v>
      </c>
      <c r="W23" s="24">
        <v>0.0</v>
      </c>
      <c r="X23" s="26">
        <v>0.16</v>
      </c>
      <c r="Y23" s="25">
        <v>0.42</v>
      </c>
      <c r="Z23" s="27"/>
      <c r="AA23" s="24">
        <v>0.0</v>
      </c>
      <c r="AB23" s="24">
        <v>0.0</v>
      </c>
      <c r="AC23" s="26">
        <v>0.108</v>
      </c>
      <c r="AD23" s="25">
        <v>0.684</v>
      </c>
      <c r="AE23" s="27"/>
      <c r="AF23" s="24">
        <v>0.0</v>
      </c>
      <c r="AG23" s="24">
        <v>0.0</v>
      </c>
      <c r="AH23" s="25">
        <v>0.108</v>
      </c>
      <c r="AI23" s="25">
        <v>0.42</v>
      </c>
      <c r="AJ23" s="27"/>
      <c r="AK23" s="24">
        <v>0.0</v>
      </c>
      <c r="AL23" s="24">
        <v>0.0</v>
      </c>
      <c r="AM23" s="26">
        <v>0.1</v>
      </c>
      <c r="AN23" s="25">
        <v>0.444</v>
      </c>
      <c r="AO23" s="27"/>
      <c r="AP23" s="24">
        <v>0.0</v>
      </c>
      <c r="AQ23" s="24">
        <v>0.0</v>
      </c>
      <c r="AR23" s="25">
        <v>0.104</v>
      </c>
      <c r="AS23" s="25">
        <v>0.44</v>
      </c>
      <c r="AT23" s="27"/>
      <c r="AU23" s="28">
        <v>0.0</v>
      </c>
      <c r="AV23" s="28">
        <v>0.0</v>
      </c>
      <c r="AW23" s="28">
        <v>0.1</v>
      </c>
      <c r="AX23" s="28">
        <v>0.42</v>
      </c>
      <c r="AY23" s="27"/>
      <c r="AZ23" s="28">
        <v>0.0</v>
      </c>
      <c r="BA23" s="28">
        <v>0.0</v>
      </c>
      <c r="BB23" s="28">
        <v>0.108</v>
      </c>
      <c r="BC23" s="28">
        <v>0.452</v>
      </c>
      <c r="BD23" s="29"/>
      <c r="BE23" s="19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</row>
    <row r="24">
      <c r="A24" s="23" t="s">
        <v>69</v>
      </c>
      <c r="B24" s="24">
        <v>0.0</v>
      </c>
      <c r="C24" s="24">
        <v>0.0</v>
      </c>
      <c r="D24" s="26">
        <v>1.444</v>
      </c>
      <c r="E24" s="25">
        <v>13.06</v>
      </c>
      <c r="F24" s="27"/>
      <c r="G24" s="24">
        <v>0.0</v>
      </c>
      <c r="H24" s="25">
        <v>0.004</v>
      </c>
      <c r="I24" s="25">
        <v>3.8</v>
      </c>
      <c r="J24" s="25">
        <v>28.28</v>
      </c>
      <c r="K24" s="27"/>
      <c r="L24" s="24">
        <v>0.0</v>
      </c>
      <c r="M24" s="25">
        <v>0.004</v>
      </c>
      <c r="N24" s="26">
        <v>3.804</v>
      </c>
      <c r="O24" s="25">
        <v>33.812</v>
      </c>
      <c r="P24" s="27"/>
      <c r="Q24" s="24">
        <v>0.0</v>
      </c>
      <c r="R24" s="25">
        <v>0.004</v>
      </c>
      <c r="S24" s="26">
        <v>3.932</v>
      </c>
      <c r="T24" s="25">
        <v>28.936</v>
      </c>
      <c r="U24" s="27"/>
      <c r="V24" s="24">
        <v>0.0</v>
      </c>
      <c r="W24" s="25">
        <v>0.004</v>
      </c>
      <c r="X24" s="26">
        <v>3.972</v>
      </c>
      <c r="Y24" s="25">
        <v>28.664</v>
      </c>
      <c r="Z24" s="27"/>
      <c r="AA24" s="24">
        <v>0.0</v>
      </c>
      <c r="AB24" s="25">
        <v>0.004</v>
      </c>
      <c r="AC24" s="26">
        <v>4.12</v>
      </c>
      <c r="AD24" s="25">
        <v>37.36</v>
      </c>
      <c r="AE24" s="27"/>
      <c r="AF24" s="24">
        <v>0.0</v>
      </c>
      <c r="AG24" s="25">
        <v>0.004</v>
      </c>
      <c r="AH24" s="25">
        <v>3.804</v>
      </c>
      <c r="AI24" s="25">
        <v>29.14</v>
      </c>
      <c r="AJ24" s="27"/>
      <c r="AK24" s="24">
        <v>0.0</v>
      </c>
      <c r="AL24" s="24">
        <v>0.0</v>
      </c>
      <c r="AM24" s="26">
        <v>3.768</v>
      </c>
      <c r="AN24" s="25">
        <v>30.796</v>
      </c>
      <c r="AO24" s="27"/>
      <c r="AP24" s="24">
        <v>0.0</v>
      </c>
      <c r="AQ24" s="24">
        <v>0.0</v>
      </c>
      <c r="AR24" s="25">
        <v>3.96</v>
      </c>
      <c r="AS24" s="25">
        <v>39.652</v>
      </c>
      <c r="AT24" s="27"/>
      <c r="AU24" s="28">
        <v>0.0</v>
      </c>
      <c r="AV24" s="28">
        <v>0.004</v>
      </c>
      <c r="AW24" s="28">
        <v>4.02</v>
      </c>
      <c r="AX24" s="28">
        <v>28.212</v>
      </c>
      <c r="AY24" s="27"/>
      <c r="AZ24" s="28">
        <v>0.0</v>
      </c>
      <c r="BA24" s="28">
        <v>0.004</v>
      </c>
      <c r="BB24" s="28">
        <v>3.9</v>
      </c>
      <c r="BC24" s="28">
        <v>31.44</v>
      </c>
      <c r="BD24" s="29"/>
      <c r="BE24" s="19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</row>
    <row r="25">
      <c r="A25" s="23" t="s">
        <v>76</v>
      </c>
      <c r="B25" s="24">
        <v>0.0</v>
      </c>
      <c r="C25" s="25">
        <v>0.004</v>
      </c>
      <c r="D25" s="26">
        <v>0.352</v>
      </c>
      <c r="E25" s="25">
        <v>2.42</v>
      </c>
      <c r="F25" s="27"/>
      <c r="G25" s="24">
        <v>0.0</v>
      </c>
      <c r="H25" s="25">
        <v>0.004</v>
      </c>
      <c r="I25" s="25">
        <v>0.372</v>
      </c>
      <c r="J25" s="25">
        <v>2.968</v>
      </c>
      <c r="K25" s="27"/>
      <c r="L25" s="24">
        <v>0.0</v>
      </c>
      <c r="M25" s="25">
        <v>0.004</v>
      </c>
      <c r="N25" s="26">
        <v>0.364</v>
      </c>
      <c r="O25" s="25">
        <v>3.36</v>
      </c>
      <c r="P25" s="27"/>
      <c r="Q25" s="24">
        <v>0.0</v>
      </c>
      <c r="R25" s="25">
        <v>0.004</v>
      </c>
      <c r="S25" s="26">
        <v>0.392</v>
      </c>
      <c r="T25" s="25">
        <v>2.308</v>
      </c>
      <c r="U25" s="27"/>
      <c r="V25" s="24">
        <v>0.0</v>
      </c>
      <c r="W25" s="25">
        <v>0.004</v>
      </c>
      <c r="X25" s="26">
        <v>0.384</v>
      </c>
      <c r="Y25" s="25">
        <v>3.016</v>
      </c>
      <c r="Z25" s="27"/>
      <c r="AA25" s="24">
        <v>0.0</v>
      </c>
      <c r="AB25" s="25">
        <v>0.004</v>
      </c>
      <c r="AC25" s="26">
        <v>0.368</v>
      </c>
      <c r="AD25" s="25">
        <v>5.296</v>
      </c>
      <c r="AE25" s="27"/>
      <c r="AF25" s="24">
        <v>0.0</v>
      </c>
      <c r="AG25" s="25">
        <v>0.004</v>
      </c>
      <c r="AH25" s="25">
        <v>0.372</v>
      </c>
      <c r="AI25" s="25">
        <v>2.552</v>
      </c>
      <c r="AJ25" s="27"/>
      <c r="AK25" s="24">
        <v>0.0</v>
      </c>
      <c r="AL25" s="25">
        <v>0.004</v>
      </c>
      <c r="AM25" s="26">
        <v>0.364</v>
      </c>
      <c r="AN25" s="25">
        <v>2.488</v>
      </c>
      <c r="AO25" s="27"/>
      <c r="AP25" s="24">
        <v>0.0</v>
      </c>
      <c r="AQ25" s="25">
        <v>0.004</v>
      </c>
      <c r="AR25" s="25">
        <v>0.372</v>
      </c>
      <c r="AS25" s="25">
        <v>4.532</v>
      </c>
      <c r="AT25" s="27"/>
      <c r="AU25" s="28">
        <v>0.0</v>
      </c>
      <c r="AV25" s="28">
        <v>0.008</v>
      </c>
      <c r="AW25" s="28">
        <v>0.372</v>
      </c>
      <c r="AX25" s="28">
        <v>4.812</v>
      </c>
      <c r="AY25" s="27"/>
      <c r="AZ25" s="28">
        <v>0.0</v>
      </c>
      <c r="BA25" s="28">
        <v>0.004</v>
      </c>
      <c r="BB25" s="28">
        <v>0.364</v>
      </c>
      <c r="BC25" s="28">
        <v>2.792</v>
      </c>
      <c r="BD25" s="29"/>
      <c r="BE25" s="19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</row>
    <row r="26">
      <c r="A26" s="23" t="s">
        <v>77</v>
      </c>
      <c r="B26" s="24">
        <v>0.0</v>
      </c>
      <c r="C26" s="25">
        <v>0.004</v>
      </c>
      <c r="D26" s="26">
        <v>0.372</v>
      </c>
      <c r="E26" s="25">
        <v>73.544</v>
      </c>
      <c r="F26" s="27"/>
      <c r="G26" s="24">
        <v>0.0</v>
      </c>
      <c r="H26" s="25">
        <v>0.004</v>
      </c>
      <c r="I26" s="25">
        <v>0.352</v>
      </c>
      <c r="J26" s="25">
        <v>63.164</v>
      </c>
      <c r="K26" s="27"/>
      <c r="L26" s="24">
        <v>0.0</v>
      </c>
      <c r="M26" s="25">
        <v>0.004</v>
      </c>
      <c r="N26" s="26">
        <v>0.364</v>
      </c>
      <c r="O26" s="25">
        <v>76.452</v>
      </c>
      <c r="P26" s="27"/>
      <c r="Q26" s="24">
        <v>0.0</v>
      </c>
      <c r="R26" s="25">
        <v>0.004</v>
      </c>
      <c r="S26" s="26">
        <v>0.372</v>
      </c>
      <c r="T26" s="25">
        <v>71.716</v>
      </c>
      <c r="U26" s="27"/>
      <c r="V26" s="24">
        <v>0.0</v>
      </c>
      <c r="W26" s="25">
        <v>0.004</v>
      </c>
      <c r="X26" s="26">
        <v>0.496</v>
      </c>
      <c r="Y26" s="25">
        <v>65.904</v>
      </c>
      <c r="Z26" s="27"/>
      <c r="AA26" s="24">
        <v>0.0</v>
      </c>
      <c r="AB26" s="25">
        <v>0.004</v>
      </c>
      <c r="AC26" s="26">
        <v>0.368</v>
      </c>
      <c r="AD26" s="25">
        <v>70.208</v>
      </c>
      <c r="AE26" s="27"/>
      <c r="AF26" s="24">
        <v>0.0</v>
      </c>
      <c r="AG26" s="24">
        <v>0.0</v>
      </c>
      <c r="AH26" s="25">
        <v>0.36</v>
      </c>
      <c r="AI26" s="25">
        <v>78.92</v>
      </c>
      <c r="AJ26" s="27"/>
      <c r="AK26" s="24">
        <v>0.0</v>
      </c>
      <c r="AL26" s="25">
        <v>0.004</v>
      </c>
      <c r="AM26" s="26">
        <v>0.352</v>
      </c>
      <c r="AN26" s="25">
        <v>71.608</v>
      </c>
      <c r="AO26" s="27"/>
      <c r="AP26" s="24">
        <v>0.0</v>
      </c>
      <c r="AQ26" s="25">
        <v>0.004</v>
      </c>
      <c r="AR26" s="25">
        <v>0.356</v>
      </c>
      <c r="AS26" s="25">
        <v>80.664</v>
      </c>
      <c r="AT26" s="27"/>
      <c r="AU26" s="28">
        <v>0.0</v>
      </c>
      <c r="AV26" s="28">
        <v>0.004</v>
      </c>
      <c r="AW26" s="28">
        <v>0.396</v>
      </c>
      <c r="AX26" s="28">
        <v>73.092</v>
      </c>
      <c r="AY26" s="27"/>
      <c r="AZ26" s="28">
        <v>0.0</v>
      </c>
      <c r="BA26" s="28">
        <v>0.004</v>
      </c>
      <c r="BB26" s="28">
        <v>0.352</v>
      </c>
      <c r="BC26" s="28">
        <v>66.728</v>
      </c>
      <c r="BD26" s="29"/>
      <c r="BE26" s="19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</row>
    <row r="27">
      <c r="A27" s="23" t="s">
        <v>83</v>
      </c>
      <c r="B27" s="24">
        <v>0.0</v>
      </c>
      <c r="C27" s="25">
        <v>0.028</v>
      </c>
      <c r="D27" s="26">
        <v>2.252</v>
      </c>
      <c r="E27" s="25">
        <v>93.8</v>
      </c>
      <c r="F27" s="27"/>
      <c r="G27" s="24">
        <v>0.0</v>
      </c>
      <c r="H27" s="25">
        <v>0.028</v>
      </c>
      <c r="I27" s="25">
        <v>2.428</v>
      </c>
      <c r="J27" s="25">
        <v>82.648</v>
      </c>
      <c r="K27" s="27"/>
      <c r="L27" s="24">
        <v>0.0</v>
      </c>
      <c r="M27" s="25">
        <v>0.02</v>
      </c>
      <c r="N27" s="26">
        <v>2.344</v>
      </c>
      <c r="O27" s="25">
        <v>94.388</v>
      </c>
      <c r="P27" s="27"/>
      <c r="Q27" s="24">
        <v>0.0</v>
      </c>
      <c r="R27" s="25">
        <v>0.024</v>
      </c>
      <c r="S27" s="26">
        <v>2.724</v>
      </c>
      <c r="T27" s="25">
        <v>77.416</v>
      </c>
      <c r="U27" s="27"/>
      <c r="V27" s="24">
        <v>0.0</v>
      </c>
      <c r="W27" s="25">
        <v>0.028</v>
      </c>
      <c r="X27" s="26">
        <v>3.164</v>
      </c>
      <c r="Y27" s="25">
        <v>85.456</v>
      </c>
      <c r="Z27" s="27"/>
      <c r="AA27" s="24">
        <v>0.0</v>
      </c>
      <c r="AB27" s="25">
        <v>0.028</v>
      </c>
      <c r="AC27" s="26">
        <v>2.492</v>
      </c>
      <c r="AD27" s="25">
        <v>114.928</v>
      </c>
      <c r="AE27" s="27"/>
      <c r="AF27" s="24">
        <v>0.0</v>
      </c>
      <c r="AG27" s="25">
        <v>0.036</v>
      </c>
      <c r="AH27" s="25">
        <v>2.624</v>
      </c>
      <c r="AI27" s="25">
        <v>105.868</v>
      </c>
      <c r="AJ27" s="27"/>
      <c r="AK27" s="24">
        <v>0.0</v>
      </c>
      <c r="AL27" s="25">
        <v>0.024</v>
      </c>
      <c r="AM27" s="26">
        <v>2.556</v>
      </c>
      <c r="AN27" s="25">
        <v>93.516</v>
      </c>
      <c r="AO27" s="27"/>
      <c r="AP27" s="24">
        <v>0.0</v>
      </c>
      <c r="AQ27" s="25">
        <v>0.024</v>
      </c>
      <c r="AR27" s="25">
        <v>2.436</v>
      </c>
      <c r="AS27" s="25">
        <v>98.728</v>
      </c>
      <c r="AT27" s="27"/>
      <c r="AU27" s="28">
        <v>0.0</v>
      </c>
      <c r="AV27" s="28">
        <v>0.04</v>
      </c>
      <c r="AW27" s="28">
        <v>2.644</v>
      </c>
      <c r="AX27" s="28">
        <v>368.212</v>
      </c>
      <c r="AY27" s="27"/>
      <c r="AZ27" s="28">
        <v>0.0</v>
      </c>
      <c r="BA27" s="28">
        <v>0.044</v>
      </c>
      <c r="BB27" s="28">
        <v>2.272</v>
      </c>
      <c r="BC27" s="28">
        <v>78.9</v>
      </c>
      <c r="BD27" s="29"/>
      <c r="BE27" s="19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</row>
    <row r="28">
      <c r="A28" s="23" t="s">
        <v>86</v>
      </c>
      <c r="B28" s="24">
        <v>0.0</v>
      </c>
      <c r="C28" s="24">
        <v>0.0</v>
      </c>
      <c r="D28" s="26">
        <v>0.616</v>
      </c>
      <c r="E28" s="25">
        <v>5.104</v>
      </c>
      <c r="F28" s="27"/>
      <c r="G28" s="24">
        <v>0.0</v>
      </c>
      <c r="H28" s="24">
        <v>0.0</v>
      </c>
      <c r="I28" s="25">
        <v>0.872</v>
      </c>
      <c r="J28" s="25">
        <v>6.472</v>
      </c>
      <c r="K28" s="27"/>
      <c r="L28" s="24">
        <v>0.0</v>
      </c>
      <c r="M28" s="24">
        <v>0.0</v>
      </c>
      <c r="N28" s="26">
        <v>1.008</v>
      </c>
      <c r="O28" s="25">
        <v>8.868</v>
      </c>
      <c r="P28" s="27"/>
      <c r="Q28" s="24">
        <v>0.0</v>
      </c>
      <c r="R28" s="24">
        <v>0.0</v>
      </c>
      <c r="S28" s="26">
        <v>1.216</v>
      </c>
      <c r="T28" s="25">
        <v>7.908</v>
      </c>
      <c r="U28" s="27"/>
      <c r="V28" s="24">
        <v>0.0</v>
      </c>
      <c r="W28" s="24">
        <v>0.0</v>
      </c>
      <c r="X28" s="26">
        <v>1.228</v>
      </c>
      <c r="Y28" s="25">
        <v>14.116</v>
      </c>
      <c r="Z28" s="27"/>
      <c r="AA28" s="24">
        <v>0.0</v>
      </c>
      <c r="AB28" s="24">
        <v>0.0</v>
      </c>
      <c r="AC28" s="26">
        <v>1.612</v>
      </c>
      <c r="AD28" s="25">
        <v>17.892</v>
      </c>
      <c r="AE28" s="27"/>
      <c r="AF28" s="24">
        <v>0.0</v>
      </c>
      <c r="AG28" s="24">
        <v>0.0</v>
      </c>
      <c r="AH28" s="25">
        <v>1.268</v>
      </c>
      <c r="AI28" s="25">
        <v>15.128</v>
      </c>
      <c r="AJ28" s="27"/>
      <c r="AK28" s="24">
        <v>0.0</v>
      </c>
      <c r="AL28" s="24">
        <v>0.0</v>
      </c>
      <c r="AM28" s="26">
        <v>0.956</v>
      </c>
      <c r="AN28" s="25">
        <v>9.208</v>
      </c>
      <c r="AO28" s="29"/>
      <c r="AP28" s="24">
        <v>0.0</v>
      </c>
      <c r="AQ28" s="24">
        <v>0.0</v>
      </c>
      <c r="AR28" s="25">
        <v>1.036</v>
      </c>
      <c r="AS28" s="25">
        <v>7.932</v>
      </c>
      <c r="AT28" s="27"/>
      <c r="AU28" s="28">
        <v>0.0</v>
      </c>
      <c r="AV28" s="28">
        <v>0.0</v>
      </c>
      <c r="AW28" s="28">
        <v>0.804</v>
      </c>
      <c r="AX28" s="28">
        <v>7.728</v>
      </c>
      <c r="AY28" s="27"/>
      <c r="AZ28" s="28">
        <v>0.0</v>
      </c>
      <c r="BA28" s="28">
        <v>0.0</v>
      </c>
      <c r="BB28" s="28">
        <v>0.776</v>
      </c>
      <c r="BC28" s="28">
        <v>8.788</v>
      </c>
      <c r="BD28" s="29"/>
      <c r="BE28" s="31" t="s">
        <v>143</v>
      </c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</row>
    <row r="29">
      <c r="A29" s="23" t="s">
        <v>90</v>
      </c>
      <c r="B29" s="24">
        <v>0.0</v>
      </c>
      <c r="C29" s="25">
        <v>0.004</v>
      </c>
      <c r="D29" s="26">
        <v>2.372</v>
      </c>
      <c r="E29" s="25">
        <v>22.372</v>
      </c>
      <c r="F29" s="27"/>
      <c r="G29" s="24">
        <v>0.0</v>
      </c>
      <c r="H29" s="25">
        <v>0.004</v>
      </c>
      <c r="I29" s="25">
        <v>15.364</v>
      </c>
      <c r="J29" s="25">
        <v>82.604</v>
      </c>
      <c r="K29" s="27"/>
      <c r="L29" s="24">
        <v>0.0</v>
      </c>
      <c r="M29" s="25">
        <v>0.004</v>
      </c>
      <c r="N29" s="26">
        <v>16.016</v>
      </c>
      <c r="O29" s="25">
        <v>111.164</v>
      </c>
      <c r="P29" s="27"/>
      <c r="Q29" s="24">
        <v>0.0</v>
      </c>
      <c r="R29" s="25">
        <v>0.004</v>
      </c>
      <c r="S29" s="26">
        <v>17.224</v>
      </c>
      <c r="T29" s="25">
        <v>83.232</v>
      </c>
      <c r="U29" s="27"/>
      <c r="V29" s="24">
        <v>0.0</v>
      </c>
      <c r="W29" s="25">
        <v>0.004</v>
      </c>
      <c r="X29" s="26">
        <v>17.64</v>
      </c>
      <c r="Y29" s="25">
        <v>88.448</v>
      </c>
      <c r="Z29" s="27"/>
      <c r="AA29" s="24">
        <v>0.0</v>
      </c>
      <c r="AB29" s="25">
        <v>0.004</v>
      </c>
      <c r="AC29" s="26">
        <v>18.48</v>
      </c>
      <c r="AD29" s="25">
        <v>120.548</v>
      </c>
      <c r="AE29" s="27"/>
      <c r="AF29" s="24">
        <v>0.0</v>
      </c>
      <c r="AG29" s="25">
        <v>0.004</v>
      </c>
      <c r="AH29" s="25">
        <v>16.928</v>
      </c>
      <c r="AI29" s="25">
        <v>113.988</v>
      </c>
      <c r="AJ29" s="27"/>
      <c r="AK29" s="24">
        <v>0.0</v>
      </c>
      <c r="AL29" s="25">
        <v>0.004</v>
      </c>
      <c r="AM29" s="26">
        <v>16.688</v>
      </c>
      <c r="AN29" s="25">
        <v>103.66</v>
      </c>
      <c r="AO29" s="27"/>
      <c r="AP29" s="24">
        <v>0.0</v>
      </c>
      <c r="AQ29" s="25">
        <v>0.004</v>
      </c>
      <c r="AR29" s="25">
        <v>16.248</v>
      </c>
      <c r="AS29" s="25">
        <v>81.028</v>
      </c>
      <c r="AT29" s="27"/>
      <c r="AU29" s="28">
        <v>0.0</v>
      </c>
      <c r="AV29" s="28">
        <v>0.004</v>
      </c>
      <c r="AW29" s="28">
        <v>17.536</v>
      </c>
      <c r="AX29" s="28">
        <v>85.204</v>
      </c>
      <c r="AY29" s="27"/>
      <c r="AZ29" s="28">
        <v>0.0</v>
      </c>
      <c r="BA29" s="28">
        <v>0.008</v>
      </c>
      <c r="BB29" s="28">
        <v>17.044</v>
      </c>
      <c r="BC29" s="28">
        <v>91.012</v>
      </c>
      <c r="BD29" s="29"/>
      <c r="BE29" s="19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</row>
    <row r="30">
      <c r="A30" s="23" t="s">
        <v>92</v>
      </c>
      <c r="B30" s="24">
        <v>0.0</v>
      </c>
      <c r="C30" s="24">
        <v>0.0</v>
      </c>
      <c r="D30" s="26">
        <v>0.02</v>
      </c>
      <c r="E30" s="25">
        <v>0.084</v>
      </c>
      <c r="F30" s="27"/>
      <c r="G30" s="24">
        <v>0.0</v>
      </c>
      <c r="H30" s="24">
        <v>0.0</v>
      </c>
      <c r="I30" s="25">
        <v>0.096</v>
      </c>
      <c r="J30" s="25">
        <v>0.26</v>
      </c>
      <c r="K30" s="27"/>
      <c r="L30" s="24">
        <v>0.0</v>
      </c>
      <c r="M30" s="24">
        <v>0.0</v>
      </c>
      <c r="N30" s="26">
        <v>0.096</v>
      </c>
      <c r="O30" s="25">
        <v>0.412</v>
      </c>
      <c r="P30" s="27"/>
      <c r="Q30" s="24">
        <v>0.0</v>
      </c>
      <c r="R30" s="24">
        <v>0.0</v>
      </c>
      <c r="S30" s="26">
        <v>0.116</v>
      </c>
      <c r="T30" s="25">
        <v>0.26</v>
      </c>
      <c r="U30" s="27"/>
      <c r="V30" s="24">
        <v>0.0</v>
      </c>
      <c r="W30" s="24">
        <v>0.0</v>
      </c>
      <c r="X30" s="26">
        <v>0.156</v>
      </c>
      <c r="Y30" s="25">
        <v>0.26</v>
      </c>
      <c r="Z30" s="27"/>
      <c r="AA30" s="24">
        <v>0.0</v>
      </c>
      <c r="AB30" s="24">
        <v>0.0</v>
      </c>
      <c r="AC30" s="26">
        <v>0.16</v>
      </c>
      <c r="AD30" s="25">
        <v>0.516</v>
      </c>
      <c r="AE30" s="27"/>
      <c r="AF30" s="24">
        <v>0.0</v>
      </c>
      <c r="AG30" s="24">
        <v>0.0</v>
      </c>
      <c r="AH30" s="25">
        <v>0.156</v>
      </c>
      <c r="AI30" s="25">
        <v>0.444</v>
      </c>
      <c r="AJ30" s="27"/>
      <c r="AK30" s="24">
        <v>0.0</v>
      </c>
      <c r="AL30" s="24">
        <v>0.0</v>
      </c>
      <c r="AM30" s="26">
        <v>0.096</v>
      </c>
      <c r="AN30" s="25">
        <v>0.76</v>
      </c>
      <c r="AO30" s="27"/>
      <c r="AP30" s="24">
        <v>0.0</v>
      </c>
      <c r="AQ30" s="24">
        <v>0.0</v>
      </c>
      <c r="AR30" s="25">
        <v>0.096</v>
      </c>
      <c r="AS30" s="25">
        <v>0.268</v>
      </c>
      <c r="AT30" s="27"/>
      <c r="AU30" s="28">
        <v>0.0</v>
      </c>
      <c r="AV30" s="28">
        <v>0.0</v>
      </c>
      <c r="AW30" s="28">
        <v>0.1</v>
      </c>
      <c r="AX30" s="28">
        <v>0.26</v>
      </c>
      <c r="AY30" s="27"/>
      <c r="AZ30" s="28">
        <v>0.0</v>
      </c>
      <c r="BA30" s="28">
        <v>0.0</v>
      </c>
      <c r="BB30" s="28">
        <v>0.096</v>
      </c>
      <c r="BC30" s="28">
        <v>0.26</v>
      </c>
      <c r="BD30" s="29"/>
      <c r="BE30" s="19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</row>
    <row r="31">
      <c r="A31" s="23" t="s">
        <v>100</v>
      </c>
      <c r="B31" s="24">
        <v>0.0</v>
      </c>
      <c r="C31" s="25">
        <v>0.144</v>
      </c>
      <c r="D31" s="26">
        <v>2.916</v>
      </c>
      <c r="E31" s="25">
        <v>11.168</v>
      </c>
      <c r="F31" s="27"/>
      <c r="G31" s="24">
        <v>0.0</v>
      </c>
      <c r="H31" s="25">
        <v>0.16</v>
      </c>
      <c r="I31" s="25">
        <v>4.868</v>
      </c>
      <c r="J31" s="25">
        <v>16.548</v>
      </c>
      <c r="K31" s="27"/>
      <c r="L31" s="24">
        <v>0.0</v>
      </c>
      <c r="M31" s="25">
        <v>0.16</v>
      </c>
      <c r="N31" s="26">
        <v>4.8</v>
      </c>
      <c r="O31" s="25">
        <v>17.836</v>
      </c>
      <c r="P31" s="27"/>
      <c r="Q31" s="24">
        <v>0.0</v>
      </c>
      <c r="R31" s="25">
        <v>0.184</v>
      </c>
      <c r="S31" s="26">
        <v>5.304</v>
      </c>
      <c r="T31" s="25">
        <v>13.644</v>
      </c>
      <c r="U31" s="27"/>
      <c r="V31" s="24">
        <v>0.0</v>
      </c>
      <c r="W31" s="25">
        <v>0.2</v>
      </c>
      <c r="X31" s="26">
        <v>6.488</v>
      </c>
      <c r="Y31" s="25">
        <v>15.748</v>
      </c>
      <c r="Z31" s="27"/>
      <c r="AA31" s="24">
        <v>0.0</v>
      </c>
      <c r="AB31" s="25">
        <v>0.212</v>
      </c>
      <c r="AC31" s="26">
        <v>8.792</v>
      </c>
      <c r="AD31" s="25">
        <v>26.112</v>
      </c>
      <c r="AE31" s="27"/>
      <c r="AF31" s="24">
        <v>0.0</v>
      </c>
      <c r="AG31" s="25">
        <v>0.216</v>
      </c>
      <c r="AH31" s="25">
        <v>6.308</v>
      </c>
      <c r="AI31" s="25">
        <v>17.232</v>
      </c>
      <c r="AJ31" s="27"/>
      <c r="AK31" s="24">
        <v>0.0</v>
      </c>
      <c r="AL31" s="25">
        <v>0.212</v>
      </c>
      <c r="AM31" s="26">
        <v>8.848</v>
      </c>
      <c r="AN31" s="25">
        <v>26.1</v>
      </c>
      <c r="AO31" s="27"/>
      <c r="AP31" s="24">
        <v>0.0</v>
      </c>
      <c r="AQ31" s="25">
        <v>0.372</v>
      </c>
      <c r="AR31" s="25">
        <v>11.048</v>
      </c>
      <c r="AS31" s="25">
        <v>18.768</v>
      </c>
      <c r="AT31" s="27"/>
      <c r="AU31" s="28">
        <v>0.0</v>
      </c>
      <c r="AV31" s="28">
        <v>0.376</v>
      </c>
      <c r="AW31" s="28">
        <v>11.812</v>
      </c>
      <c r="AX31" s="28">
        <v>24.396</v>
      </c>
      <c r="AY31" s="27"/>
      <c r="AZ31" s="28">
        <v>0.0</v>
      </c>
      <c r="BA31" s="28">
        <v>0.572</v>
      </c>
      <c r="BB31" s="28">
        <v>11.392</v>
      </c>
      <c r="BC31" s="28">
        <v>18.112</v>
      </c>
      <c r="BD31" s="29"/>
      <c r="BE31" s="19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</row>
    <row r="32">
      <c r="A32" s="23" t="s">
        <v>108</v>
      </c>
      <c r="B32" s="24">
        <v>0.0</v>
      </c>
      <c r="C32" s="25">
        <v>0.024</v>
      </c>
      <c r="D32" s="26">
        <v>0.504</v>
      </c>
      <c r="E32" s="25">
        <v>2.74</v>
      </c>
      <c r="F32" s="27"/>
      <c r="G32" s="24">
        <v>0.0</v>
      </c>
      <c r="H32" s="25">
        <v>0.044</v>
      </c>
      <c r="I32" s="25">
        <v>0.584</v>
      </c>
      <c r="J32" s="25">
        <v>2.836</v>
      </c>
      <c r="K32" s="27"/>
      <c r="L32" s="24">
        <v>0.0</v>
      </c>
      <c r="M32" s="25">
        <v>0.048</v>
      </c>
      <c r="N32" s="26">
        <v>0.668</v>
      </c>
      <c r="O32" s="25">
        <v>3.3</v>
      </c>
      <c r="P32" s="27"/>
      <c r="Q32" s="24">
        <v>0.0</v>
      </c>
      <c r="R32" s="25">
        <v>0.048</v>
      </c>
      <c r="S32" s="26">
        <v>0.972</v>
      </c>
      <c r="T32" s="25">
        <v>4.06</v>
      </c>
      <c r="U32" s="27"/>
      <c r="V32" s="24">
        <v>0.0</v>
      </c>
      <c r="W32" s="25">
        <v>0.048</v>
      </c>
      <c r="X32" s="26">
        <v>1.028</v>
      </c>
      <c r="Y32" s="25">
        <v>4.536</v>
      </c>
      <c r="Z32" s="27"/>
      <c r="AA32" s="24">
        <v>0.0</v>
      </c>
      <c r="AB32" s="25">
        <v>0.06</v>
      </c>
      <c r="AC32" s="26">
        <v>1.184</v>
      </c>
      <c r="AD32" s="25">
        <v>5.404</v>
      </c>
      <c r="AE32" s="27"/>
      <c r="AF32" s="24">
        <v>0.0</v>
      </c>
      <c r="AG32" s="25">
        <v>0.036</v>
      </c>
      <c r="AH32" s="25">
        <v>0.724</v>
      </c>
      <c r="AI32" s="25">
        <v>3.752</v>
      </c>
      <c r="AJ32" s="27"/>
      <c r="AK32" s="24">
        <v>0.0</v>
      </c>
      <c r="AL32" s="25">
        <v>0.036</v>
      </c>
      <c r="AM32" s="26">
        <v>0.664</v>
      </c>
      <c r="AN32" s="25">
        <v>3.528</v>
      </c>
      <c r="AO32" s="27"/>
      <c r="AP32" s="24">
        <v>0.0</v>
      </c>
      <c r="AQ32" s="25">
        <v>0.032</v>
      </c>
      <c r="AR32" s="25">
        <v>0.66</v>
      </c>
      <c r="AS32" s="25">
        <v>3.62</v>
      </c>
      <c r="AT32" s="27"/>
      <c r="AU32" s="28">
        <v>0.0</v>
      </c>
      <c r="AV32" s="28">
        <v>0.036</v>
      </c>
      <c r="AW32" s="28">
        <v>0.68</v>
      </c>
      <c r="AX32" s="28">
        <v>3.288</v>
      </c>
      <c r="AY32" s="27"/>
      <c r="AZ32" s="28">
        <v>0.0</v>
      </c>
      <c r="BA32" s="28">
        <v>0.048</v>
      </c>
      <c r="BB32" s="28">
        <v>0.528</v>
      </c>
      <c r="BC32" s="28">
        <v>2.492</v>
      </c>
      <c r="BD32" s="29"/>
      <c r="BE32" s="19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</row>
    <row r="33">
      <c r="A33" s="23" t="s">
        <v>115</v>
      </c>
      <c r="B33" s="25">
        <v>0.076</v>
      </c>
      <c r="C33" s="25">
        <v>0.664</v>
      </c>
      <c r="D33" s="26">
        <v>39.324</v>
      </c>
      <c r="E33" s="25">
        <v>336.796</v>
      </c>
      <c r="F33" s="23"/>
      <c r="G33" s="24">
        <v>0.052</v>
      </c>
      <c r="H33" s="25">
        <v>0.644</v>
      </c>
      <c r="I33" s="25">
        <v>39.2</v>
      </c>
      <c r="J33" s="25">
        <v>364.512</v>
      </c>
      <c r="K33" s="23"/>
      <c r="L33" s="25">
        <v>0.08</v>
      </c>
      <c r="M33" s="25">
        <v>0.616</v>
      </c>
      <c r="N33" s="26">
        <v>42.064</v>
      </c>
      <c r="O33" s="25">
        <v>346.26</v>
      </c>
      <c r="P33" s="23"/>
      <c r="Q33" s="25">
        <v>0.092</v>
      </c>
      <c r="R33" s="25">
        <v>0.704</v>
      </c>
      <c r="S33" s="26">
        <v>53.316</v>
      </c>
      <c r="T33" s="25">
        <v>348.872</v>
      </c>
      <c r="U33" s="23"/>
      <c r="V33" s="25">
        <v>0.068</v>
      </c>
      <c r="W33" s="25">
        <v>0.764</v>
      </c>
      <c r="X33" s="26">
        <v>49.06</v>
      </c>
      <c r="Y33" s="25">
        <v>338.896</v>
      </c>
      <c r="Z33" s="23"/>
      <c r="AA33" s="25">
        <v>0.06</v>
      </c>
      <c r="AB33" s="25">
        <v>0.6</v>
      </c>
      <c r="AC33" s="26">
        <v>58.016</v>
      </c>
      <c r="AD33" s="25">
        <v>346.88</v>
      </c>
      <c r="AE33" s="23"/>
      <c r="AF33" s="25">
        <v>0.092</v>
      </c>
      <c r="AG33" s="25">
        <v>0.6</v>
      </c>
      <c r="AH33" s="25">
        <v>50.744</v>
      </c>
      <c r="AI33" s="25">
        <v>403.316</v>
      </c>
      <c r="AJ33" s="23"/>
      <c r="AK33" s="25">
        <v>0.06</v>
      </c>
      <c r="AL33" s="25">
        <v>0.66</v>
      </c>
      <c r="AM33" s="26">
        <v>47.636</v>
      </c>
      <c r="AN33" s="25">
        <v>347.864</v>
      </c>
      <c r="AO33" s="23"/>
      <c r="AP33" s="25">
        <v>0.06</v>
      </c>
      <c r="AQ33" s="25">
        <v>0.732</v>
      </c>
      <c r="AR33" s="25">
        <v>47.948</v>
      </c>
      <c r="AS33" s="25">
        <v>374.912</v>
      </c>
      <c r="AT33" s="23"/>
      <c r="AU33" s="32">
        <v>0.06</v>
      </c>
      <c r="AV33" s="32">
        <v>0.756</v>
      </c>
      <c r="AW33" s="32">
        <v>45.312</v>
      </c>
      <c r="AX33" s="32">
        <v>329.412</v>
      </c>
      <c r="AY33" s="23"/>
      <c r="AZ33" s="32">
        <v>0.064</v>
      </c>
      <c r="BA33" s="32">
        <v>1.036</v>
      </c>
      <c r="BB33" s="32">
        <v>39.204</v>
      </c>
      <c r="BC33" s="32">
        <v>334.552</v>
      </c>
      <c r="BD33" s="19"/>
      <c r="BE33" s="19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</row>
    <row r="34">
      <c r="A34" s="23" t="s">
        <v>123</v>
      </c>
      <c r="B34" s="24">
        <v>0.0</v>
      </c>
      <c r="C34" s="24">
        <v>0.0</v>
      </c>
      <c r="D34" s="33">
        <v>0.0</v>
      </c>
      <c r="E34" s="25">
        <v>0.348</v>
      </c>
      <c r="F34" s="27"/>
      <c r="G34" s="24">
        <v>0.0</v>
      </c>
      <c r="H34" s="24">
        <v>0.0</v>
      </c>
      <c r="I34" s="25">
        <v>0.008</v>
      </c>
      <c r="J34" s="25">
        <v>0.684</v>
      </c>
      <c r="K34" s="27"/>
      <c r="L34" s="24">
        <v>0.0</v>
      </c>
      <c r="M34" s="24">
        <v>0.0</v>
      </c>
      <c r="N34" s="26">
        <v>0.004</v>
      </c>
      <c r="O34" s="25">
        <v>0.696</v>
      </c>
      <c r="P34" s="27"/>
      <c r="Q34" s="24">
        <v>0.0</v>
      </c>
      <c r="R34" s="24">
        <v>0.0</v>
      </c>
      <c r="S34" s="26">
        <v>0.004</v>
      </c>
      <c r="T34" s="25">
        <v>0.396</v>
      </c>
      <c r="U34" s="27"/>
      <c r="V34" s="24">
        <v>0.0</v>
      </c>
      <c r="W34" s="24">
        <v>0.0</v>
      </c>
      <c r="X34" s="26">
        <v>0.004</v>
      </c>
      <c r="Y34" s="25">
        <v>0.38</v>
      </c>
      <c r="Z34" s="27"/>
      <c r="AA34" s="24">
        <v>0.0</v>
      </c>
      <c r="AB34" s="24">
        <v>0.0</v>
      </c>
      <c r="AC34" s="26">
        <v>0.004</v>
      </c>
      <c r="AD34" s="25">
        <v>0.416</v>
      </c>
      <c r="AE34" s="27"/>
      <c r="AF34" s="24">
        <v>0.0</v>
      </c>
      <c r="AG34" s="24">
        <v>0.0</v>
      </c>
      <c r="AH34" s="25">
        <v>0.004</v>
      </c>
      <c r="AI34" s="25">
        <v>0.416</v>
      </c>
      <c r="AJ34" s="29"/>
      <c r="AK34" s="24">
        <v>0.0</v>
      </c>
      <c r="AL34" s="24">
        <v>0.0</v>
      </c>
      <c r="AM34" s="26">
        <v>0.004</v>
      </c>
      <c r="AN34" s="25">
        <v>0.412</v>
      </c>
      <c r="AO34" s="27"/>
      <c r="AP34" s="24">
        <v>0.0</v>
      </c>
      <c r="AQ34" s="24">
        <v>0.0</v>
      </c>
      <c r="AR34" s="25">
        <v>0.004</v>
      </c>
      <c r="AS34" s="25">
        <v>0.444</v>
      </c>
      <c r="AT34" s="27"/>
      <c r="AU34" s="28">
        <v>0.0</v>
      </c>
      <c r="AV34" s="28">
        <v>0.0</v>
      </c>
      <c r="AW34" s="28">
        <v>0.0</v>
      </c>
      <c r="AX34" s="28">
        <v>0.32</v>
      </c>
      <c r="AY34" s="27"/>
      <c r="AZ34" s="28">
        <v>0.0</v>
      </c>
      <c r="BA34" s="28">
        <v>0.0</v>
      </c>
      <c r="BB34" s="28">
        <v>0.004</v>
      </c>
      <c r="BC34" s="28">
        <v>0.372</v>
      </c>
      <c r="BD34" s="29"/>
      <c r="BE34" s="19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</row>
    <row r="35">
      <c r="A35" s="23" t="s">
        <v>130</v>
      </c>
      <c r="B35" s="24">
        <v>0.0</v>
      </c>
      <c r="C35" s="25">
        <v>0.02</v>
      </c>
      <c r="D35" s="26">
        <v>0.148</v>
      </c>
      <c r="E35" s="25">
        <v>0.572</v>
      </c>
      <c r="F35" s="27"/>
      <c r="G35" s="24">
        <v>0.0</v>
      </c>
      <c r="H35" s="25">
        <v>0.028</v>
      </c>
      <c r="I35" s="25">
        <v>0.216</v>
      </c>
      <c r="J35" s="25">
        <v>1.084</v>
      </c>
      <c r="K35" s="27"/>
      <c r="L35" s="24">
        <v>0.0</v>
      </c>
      <c r="M35" s="25">
        <v>0.028</v>
      </c>
      <c r="N35" s="26">
        <v>0.224</v>
      </c>
      <c r="O35" s="25">
        <v>0.92</v>
      </c>
      <c r="P35" s="27"/>
      <c r="Q35" s="24">
        <v>0.0</v>
      </c>
      <c r="R35" s="25">
        <v>0.02</v>
      </c>
      <c r="S35" s="26">
        <v>0.196</v>
      </c>
      <c r="T35" s="25">
        <v>0.58</v>
      </c>
      <c r="U35" s="27"/>
      <c r="V35" s="24">
        <v>0.0</v>
      </c>
      <c r="W35" s="25">
        <v>0.02</v>
      </c>
      <c r="X35" s="26">
        <v>0.132</v>
      </c>
      <c r="Y35" s="25">
        <v>0.496</v>
      </c>
      <c r="Z35" s="27"/>
      <c r="AA35" s="24">
        <v>0.0</v>
      </c>
      <c r="AB35" s="25">
        <v>0.02</v>
      </c>
      <c r="AC35" s="26">
        <v>0.14</v>
      </c>
      <c r="AD35" s="25">
        <v>0.468</v>
      </c>
      <c r="AE35" s="27"/>
      <c r="AF35" s="24">
        <v>0.0</v>
      </c>
      <c r="AG35" s="25">
        <v>0.016</v>
      </c>
      <c r="AH35" s="25">
        <v>0.188</v>
      </c>
      <c r="AI35" s="25">
        <v>0.784</v>
      </c>
      <c r="AJ35" s="29"/>
      <c r="AK35" s="24">
        <v>0.0</v>
      </c>
      <c r="AL35" s="25">
        <v>0.016</v>
      </c>
      <c r="AM35" s="26">
        <v>0.116</v>
      </c>
      <c r="AN35" s="25">
        <v>0.568</v>
      </c>
      <c r="AO35" s="27"/>
      <c r="AP35" s="24">
        <v>0.0</v>
      </c>
      <c r="AQ35" s="25">
        <v>0.02</v>
      </c>
      <c r="AR35" s="25">
        <v>0.136</v>
      </c>
      <c r="AS35" s="25">
        <v>0.592</v>
      </c>
      <c r="AT35" s="27"/>
      <c r="AU35" s="28">
        <v>0.0</v>
      </c>
      <c r="AV35" s="28">
        <v>0.02</v>
      </c>
      <c r="AW35" s="28">
        <v>0.164</v>
      </c>
      <c r="AX35" s="28">
        <v>0.544</v>
      </c>
      <c r="AY35" s="27"/>
      <c r="AZ35" s="28">
        <v>0.0</v>
      </c>
      <c r="BA35" s="28">
        <v>0.028</v>
      </c>
      <c r="BB35" s="28">
        <v>0.124</v>
      </c>
      <c r="BC35" s="28">
        <v>0.512</v>
      </c>
      <c r="BD35" s="29"/>
      <c r="BE35" s="19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</row>
    <row r="36">
      <c r="A36" s="23" t="s">
        <v>134</v>
      </c>
      <c r="B36" s="24">
        <v>0.0</v>
      </c>
      <c r="C36" s="25">
        <v>0.076</v>
      </c>
      <c r="D36" s="26">
        <v>0.584</v>
      </c>
      <c r="E36" s="25">
        <v>2.344</v>
      </c>
      <c r="F36" s="27"/>
      <c r="G36" s="24">
        <v>0.0</v>
      </c>
      <c r="H36" s="25">
        <v>0.036</v>
      </c>
      <c r="I36" s="25">
        <v>0.292</v>
      </c>
      <c r="J36" s="25">
        <v>1.212</v>
      </c>
      <c r="K36" s="27"/>
      <c r="L36" s="24">
        <v>0.0</v>
      </c>
      <c r="M36" s="25">
        <v>0.048</v>
      </c>
      <c r="N36" s="26">
        <v>0.36</v>
      </c>
      <c r="O36" s="25">
        <v>1.428</v>
      </c>
      <c r="P36" s="27"/>
      <c r="Q36" s="24">
        <v>0.0</v>
      </c>
      <c r="R36" s="25">
        <v>0.052</v>
      </c>
      <c r="S36" s="26">
        <v>0.404</v>
      </c>
      <c r="T36" s="25">
        <v>1.6</v>
      </c>
      <c r="U36" s="27"/>
      <c r="V36" s="24">
        <v>0.0</v>
      </c>
      <c r="W36" s="25">
        <v>0.064</v>
      </c>
      <c r="X36" s="26">
        <v>0.496</v>
      </c>
      <c r="Y36" s="25">
        <v>1.968</v>
      </c>
      <c r="Z36" s="27"/>
      <c r="AA36" s="24">
        <v>0.0</v>
      </c>
      <c r="AB36" s="25">
        <v>0.068</v>
      </c>
      <c r="AC36" s="26">
        <v>0.856</v>
      </c>
      <c r="AD36" s="25">
        <v>2.592</v>
      </c>
      <c r="AE36" s="27"/>
      <c r="AF36" s="24">
        <v>0.0</v>
      </c>
      <c r="AG36" s="25">
        <v>0.072</v>
      </c>
      <c r="AH36" s="25">
        <v>0.644</v>
      </c>
      <c r="AI36" s="25">
        <v>2.772</v>
      </c>
      <c r="AJ36" s="29"/>
      <c r="AK36" s="24">
        <v>0.0</v>
      </c>
      <c r="AL36" s="25">
        <v>0.068</v>
      </c>
      <c r="AM36" s="26">
        <v>0.572</v>
      </c>
      <c r="AN36" s="25">
        <v>2.476</v>
      </c>
      <c r="AO36" s="27"/>
      <c r="AP36" s="24">
        <v>0.0</v>
      </c>
      <c r="AQ36" s="25">
        <v>0.072</v>
      </c>
      <c r="AR36" s="25">
        <v>0.584</v>
      </c>
      <c r="AS36" s="25">
        <v>3.732</v>
      </c>
      <c r="AT36" s="27"/>
      <c r="AU36" s="28">
        <v>0.0</v>
      </c>
      <c r="AV36" s="28">
        <v>0.072</v>
      </c>
      <c r="AW36" s="28">
        <v>0.6</v>
      </c>
      <c r="AX36" s="28">
        <v>2.444</v>
      </c>
      <c r="AY36" s="27"/>
      <c r="AZ36" s="28">
        <v>0.0</v>
      </c>
      <c r="BA36" s="28">
        <v>0.116</v>
      </c>
      <c r="BB36" s="28">
        <v>0.576</v>
      </c>
      <c r="BC36" s="28">
        <v>2.336</v>
      </c>
      <c r="BD36" s="29"/>
      <c r="BE36" s="19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</row>
    <row r="37">
      <c r="A37" s="8"/>
      <c r="B37" s="8"/>
      <c r="C37" s="8"/>
      <c r="D37" s="8"/>
      <c r="E37" s="8"/>
      <c r="F37" s="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</row>
    <row r="38">
      <c r="A38" s="8"/>
      <c r="B38" s="8"/>
      <c r="C38" s="8"/>
      <c r="D38" s="8"/>
      <c r="E38" s="8"/>
      <c r="F38" s="8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</row>
    <row r="40">
      <c r="A40" s="8"/>
      <c r="B40" s="8"/>
      <c r="C40" s="8"/>
      <c r="D40" s="8"/>
      <c r="E40" s="8"/>
      <c r="F40" s="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</row>
    <row r="41">
      <c r="A41" s="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</row>
    <row r="42">
      <c r="A42" s="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</row>
    <row r="43">
      <c r="A43" s="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</row>
    <row r="44">
      <c r="A44" s="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</row>
    <row r="45">
      <c r="A45" s="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</row>
    <row r="46">
      <c r="A46" s="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</row>
    <row r="47">
      <c r="A47" s="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</row>
    <row r="48">
      <c r="A48" s="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</row>
    <row r="49">
      <c r="A49" s="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</row>
    <row r="50">
      <c r="A50" s="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</row>
    <row r="51">
      <c r="A51" s="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</row>
    <row r="52">
      <c r="A52" s="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</row>
    <row r="53">
      <c r="A53" s="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</row>
    <row r="54">
      <c r="A54" s="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</row>
    <row r="55">
      <c r="A55" s="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</row>
    <row r="56">
      <c r="A56" s="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</row>
    <row r="57">
      <c r="A57" s="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</row>
    <row r="58">
      <c r="A58" s="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</row>
    <row r="59">
      <c r="A59" s="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</row>
    <row r="60">
      <c r="A60" s="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</row>
    <row r="61">
      <c r="A61" s="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</row>
    <row r="62">
      <c r="A62" s="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</row>
    <row r="63">
      <c r="A63" s="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</row>
    <row r="64">
      <c r="A64" s="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</row>
    <row r="66">
      <c r="A66" s="19"/>
      <c r="B66" s="19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</row>
    <row r="68">
      <c r="A68" s="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</row>
    <row r="69">
      <c r="A69" s="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</row>
    <row r="70">
      <c r="A70" s="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</row>
    <row r="71">
      <c r="A71" s="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</row>
    <row r="72">
      <c r="A72" s="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</row>
    <row r="73">
      <c r="A73" s="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</row>
    <row r="74">
      <c r="A74" s="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</row>
    <row r="75">
      <c r="A75" s="8"/>
      <c r="B75" s="19"/>
      <c r="C75" s="19"/>
      <c r="D75" s="19"/>
      <c r="E75" s="19"/>
      <c r="F75" s="1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</row>
  </sheetData>
  <mergeCells count="27">
    <mergeCell ref="AK6:AO6"/>
    <mergeCell ref="AK5:AO5"/>
    <mergeCell ref="AP5:AT5"/>
    <mergeCell ref="AP6:AT6"/>
    <mergeCell ref="AZ5:BD5"/>
    <mergeCell ref="BE5:BE7"/>
    <mergeCell ref="AZ6:BD6"/>
    <mergeCell ref="G5:K5"/>
    <mergeCell ref="L5:P5"/>
    <mergeCell ref="Q5:U5"/>
    <mergeCell ref="AA5:AE5"/>
    <mergeCell ref="V5:Z5"/>
    <mergeCell ref="G6:K6"/>
    <mergeCell ref="Q6:U6"/>
    <mergeCell ref="B66:BE66"/>
    <mergeCell ref="L6:P6"/>
    <mergeCell ref="V6:Z6"/>
    <mergeCell ref="AA6:AE6"/>
    <mergeCell ref="A1:A4"/>
    <mergeCell ref="B1:BE4"/>
    <mergeCell ref="A5:A6"/>
    <mergeCell ref="B5:F5"/>
    <mergeCell ref="B6:F6"/>
    <mergeCell ref="AU5:AY5"/>
    <mergeCell ref="AU6:AY6"/>
    <mergeCell ref="AF5:AJ5"/>
    <mergeCell ref="AF6:AJ6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4210U'!$A$8:$A$36=""Jacobi-1d-imper"")"),"0")</f>
        <v>0</v>
      </c>
      <c r="C2">
        <v>0.0</v>
      </c>
      <c r="D2">
        <v>0.0</v>
      </c>
      <c r="E2">
        <v>0.348</v>
      </c>
    </row>
    <row r="3">
      <c r="A3" s="3">
        <v>4.0</v>
      </c>
      <c r="B3">
        <f>IFERROR(__xludf.DUMMYFUNCTION("FILTER('Intel i5 4210U'!$G$8:$K$36, 'Intel i5 4210U'!$A$8:$A$36=""Jacobi-1d-imper"")"),"0")</f>
        <v>0</v>
      </c>
      <c r="C3">
        <v>0.0</v>
      </c>
      <c r="D3">
        <v>0.008</v>
      </c>
      <c r="E3">
        <v>0.684</v>
      </c>
    </row>
    <row r="4">
      <c r="A4" s="3">
        <v>8.0</v>
      </c>
      <c r="B4">
        <f>IFERROR(__xludf.DUMMYFUNCTION("FILTER('Intel i5 4210U'!$L$8:$P$36, 'Intel i5 4210U'!$A$8:$A$36=""Jacobi-1d-imper"")"),"0")</f>
        <v>0</v>
      </c>
      <c r="C4">
        <v>0.0</v>
      </c>
      <c r="D4">
        <v>0.004</v>
      </c>
      <c r="E4">
        <v>0.696</v>
      </c>
    </row>
    <row r="5">
      <c r="A5" s="3">
        <v>16.0</v>
      </c>
      <c r="B5">
        <f>IFERROR(__xludf.DUMMYFUNCTION("FILTER('Intel i5 4210U'!$Q$8:$U$36, 'Intel i5 4210U'!$A$8:$A$36=""Jacobi-1d-imper"")"),"0")</f>
        <v>0</v>
      </c>
      <c r="C5">
        <v>0.0</v>
      </c>
      <c r="D5">
        <v>0.004</v>
      </c>
      <c r="E5">
        <v>0.396</v>
      </c>
    </row>
    <row r="6">
      <c r="A6" s="3">
        <v>32.0</v>
      </c>
      <c r="B6">
        <f>IFERROR(__xludf.DUMMYFUNCTION("FILTER('Intel i5 4210U'!$V$8:$Z$36, 'Intel i5 4210U'!$A$8:$A$36=""Jacobi-1d-imper"")"),"0")</f>
        <v>0</v>
      </c>
      <c r="C6">
        <v>0.0</v>
      </c>
      <c r="D6">
        <v>0.004</v>
      </c>
      <c r="E6">
        <v>0.38</v>
      </c>
    </row>
    <row r="7">
      <c r="A7" s="3">
        <v>64.0</v>
      </c>
      <c r="B7">
        <f>IFERROR(__xludf.DUMMYFUNCTION("FILTER('Intel i5 4210U'!$AA$8:$AE$36, 'Intel i5 4210U'!$A$8:$A$36=""Jacobi-1d-imper"")"),"0")</f>
        <v>0</v>
      </c>
      <c r="C7">
        <v>0.0</v>
      </c>
      <c r="D7">
        <v>0.004</v>
      </c>
      <c r="E7">
        <v>0.416</v>
      </c>
    </row>
    <row r="8">
      <c r="A8" s="3">
        <v>128.0</v>
      </c>
      <c r="B8">
        <f>IFERROR(__xludf.DUMMYFUNCTION("FILTER('Intel i5 4210U'!$AF$8:$AJ$36, 'Intel i5 4210U'!$A$8:$A$36=""Jacobi-1d-imper"")"),"0")</f>
        <v>0</v>
      </c>
      <c r="C8">
        <v>0.0</v>
      </c>
      <c r="D8">
        <v>0.004</v>
      </c>
      <c r="E8">
        <v>0.416</v>
      </c>
    </row>
    <row r="9">
      <c r="A9" s="3">
        <v>256.0</v>
      </c>
      <c r="B9">
        <f>IFERROR(__xludf.DUMMYFUNCTION("FILTER('Intel i5 4210U'!$AK$8:$AO$36, 'Intel i5 4210U'!$A$8:$A$36=""Jacobi-1d-imper"")"),"0")</f>
        <v>0</v>
      </c>
      <c r="C9">
        <v>0.0</v>
      </c>
      <c r="D9">
        <v>0.004</v>
      </c>
      <c r="E9">
        <v>0.412</v>
      </c>
    </row>
    <row r="10">
      <c r="A10" s="3">
        <v>512.0</v>
      </c>
      <c r="B10">
        <f>IFERROR(__xludf.DUMMYFUNCTION("FILTER('Intel i5 4210U'!$AP$8:$AT$36, 'Intel i5 4210U'!$A$8:$A$36=""Jacobi-1d-imper"")"),"0")</f>
        <v>0</v>
      </c>
      <c r="C10">
        <v>0.0</v>
      </c>
      <c r="D10">
        <v>0.004</v>
      </c>
      <c r="E10">
        <v>0.444</v>
      </c>
    </row>
    <row r="11">
      <c r="A11" s="3">
        <v>1024.0</v>
      </c>
      <c r="B11">
        <f>IFERROR(__xludf.DUMMYFUNCTION("FILTER('Intel i5 4210U'!$AU$8:$AY$36, 'Intel i5 4210U'!$A$8:$A$36=""Jacobi-1d-imper"")"),"0")</f>
        <v>0</v>
      </c>
      <c r="C11">
        <v>0.0</v>
      </c>
      <c r="D11">
        <v>0.0</v>
      </c>
      <c r="E11">
        <v>0.32</v>
      </c>
    </row>
    <row r="12">
      <c r="A12" s="3">
        <v>2048.0</v>
      </c>
      <c r="B12">
        <f>IFERROR(__xludf.DUMMYFUNCTION("FILTER('Intel i5 4210U'!$AZ$8:$BD$36, 'Intel i5 4210U'!$A$8:$A$36=""Jacobi-1d-imper"")"),"0")</f>
        <v>0</v>
      </c>
      <c r="C12">
        <v>0.0</v>
      </c>
      <c r="D12">
        <v>0.004</v>
      </c>
      <c r="E12">
        <v>0.372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4210U'!$A$8:$A$36=""Jacobi-2d-imper"")"),"0")</f>
        <v>0</v>
      </c>
      <c r="C2">
        <v>0.02</v>
      </c>
      <c r="D2">
        <v>0.148</v>
      </c>
      <c r="E2">
        <v>0.572</v>
      </c>
    </row>
    <row r="3">
      <c r="A3" s="3">
        <v>4.0</v>
      </c>
      <c r="B3">
        <f>IFERROR(__xludf.DUMMYFUNCTION("FILTER('Intel i5 4210U'!$G$8:$K$36, 'Intel i5 4210U'!$A$8:$A$36=""Jacobi-2d-imper"")"),"0")</f>
        <v>0</v>
      </c>
      <c r="C3">
        <v>0.028</v>
      </c>
      <c r="D3">
        <v>0.216</v>
      </c>
      <c r="E3">
        <v>1.084</v>
      </c>
    </row>
    <row r="4">
      <c r="A4" s="3">
        <v>8.0</v>
      </c>
      <c r="B4">
        <f>IFERROR(__xludf.DUMMYFUNCTION("FILTER('Intel i5 4210U'!$L$8:$P$36, 'Intel i5 4210U'!$A$8:$A$36=""Jacobi-2d-imper"")"),"0")</f>
        <v>0</v>
      </c>
      <c r="C4">
        <v>0.028</v>
      </c>
      <c r="D4">
        <v>0.224</v>
      </c>
      <c r="E4">
        <v>0.92</v>
      </c>
    </row>
    <row r="5">
      <c r="A5" s="3">
        <v>16.0</v>
      </c>
      <c r="B5">
        <f>IFERROR(__xludf.DUMMYFUNCTION("FILTER('Intel i5 4210U'!$Q$8:$U$36, 'Intel i5 4210U'!$A$8:$A$36=""Jacobi-2d-imper"")"),"0")</f>
        <v>0</v>
      </c>
      <c r="C5">
        <v>0.02</v>
      </c>
      <c r="D5">
        <v>0.196</v>
      </c>
      <c r="E5">
        <v>0.58</v>
      </c>
    </row>
    <row r="6">
      <c r="A6" s="3">
        <v>32.0</v>
      </c>
      <c r="B6">
        <f>IFERROR(__xludf.DUMMYFUNCTION("FILTER('Intel i5 4210U'!$V$8:$Z$36, 'Intel i5 4210U'!$A$8:$A$36=""Jacobi-2d-imper"")"),"0")</f>
        <v>0</v>
      </c>
      <c r="C6">
        <v>0.02</v>
      </c>
      <c r="D6">
        <v>0.132</v>
      </c>
      <c r="E6">
        <v>0.496</v>
      </c>
    </row>
    <row r="7">
      <c r="A7" s="3">
        <v>64.0</v>
      </c>
      <c r="B7">
        <f>IFERROR(__xludf.DUMMYFUNCTION("FILTER('Intel i5 4210U'!$AA$8:$AE$36, 'Intel i5 4210U'!$A$8:$A$36=""Jacobi-2d-imper"")"),"0")</f>
        <v>0</v>
      </c>
      <c r="C7">
        <v>0.02</v>
      </c>
      <c r="D7">
        <v>0.14</v>
      </c>
      <c r="E7">
        <v>0.468</v>
      </c>
    </row>
    <row r="8">
      <c r="A8" s="3">
        <v>128.0</v>
      </c>
      <c r="B8">
        <f>IFERROR(__xludf.DUMMYFUNCTION("FILTER('Intel i5 4210U'!$AF$8:$AJ$36, 'Intel i5 4210U'!$A$8:$A$36=""Jacobi-2d-imper"")"),"0")</f>
        <v>0</v>
      </c>
      <c r="C8">
        <v>0.016</v>
      </c>
      <c r="D8">
        <v>0.188</v>
      </c>
      <c r="E8">
        <v>0.784</v>
      </c>
    </row>
    <row r="9">
      <c r="A9" s="3">
        <v>256.0</v>
      </c>
      <c r="B9">
        <f>IFERROR(__xludf.DUMMYFUNCTION("FILTER('Intel i5 4210U'!$AK$8:$AO$36, 'Intel i5 4210U'!$A$8:$A$36=""Jacobi-2d-imper"")"),"0")</f>
        <v>0</v>
      </c>
      <c r="C9">
        <v>0.016</v>
      </c>
      <c r="D9">
        <v>0.116</v>
      </c>
      <c r="E9">
        <v>0.568</v>
      </c>
    </row>
    <row r="10">
      <c r="A10" s="3">
        <v>512.0</v>
      </c>
      <c r="B10">
        <f>IFERROR(__xludf.DUMMYFUNCTION("FILTER('Intel i5 4210U'!$AP$8:$AT$36, 'Intel i5 4210U'!$A$8:$A$36=""Jacobi-2d-imper"")"),"0")</f>
        <v>0</v>
      </c>
      <c r="C10">
        <v>0.02</v>
      </c>
      <c r="D10">
        <v>0.136</v>
      </c>
      <c r="E10">
        <v>0.592</v>
      </c>
    </row>
    <row r="11">
      <c r="A11" s="3">
        <v>1024.0</v>
      </c>
      <c r="B11">
        <f>IFERROR(__xludf.DUMMYFUNCTION("FILTER('Intel i5 4210U'!$AU$8:$AY$36, 'Intel i5 4210U'!$A$8:$A$36=""Jacobi-2d-imper"")"),"0")</f>
        <v>0</v>
      </c>
      <c r="C11">
        <v>0.02</v>
      </c>
      <c r="D11">
        <v>0.164</v>
      </c>
      <c r="E11">
        <v>0.544</v>
      </c>
    </row>
    <row r="12">
      <c r="A12" s="3">
        <v>2048.0</v>
      </c>
      <c r="B12">
        <f>IFERROR(__xludf.DUMMYFUNCTION("FILTER('Intel i5 4210U'!$AZ$8:$BD$36, 'Intel i5 4210U'!$A$8:$A$36=""Jacobi-2d-imper"")"),"0")</f>
        <v>0</v>
      </c>
      <c r="C12">
        <v>0.028</v>
      </c>
      <c r="D12">
        <v>0.124</v>
      </c>
      <c r="E12">
        <v>0.512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4210U'!$A$8:$A$36=""Seidel-2d"")"),"0")</f>
        <v>0</v>
      </c>
      <c r="C2">
        <v>0.076</v>
      </c>
      <c r="D2">
        <v>0.584</v>
      </c>
      <c r="E2">
        <v>2.344</v>
      </c>
    </row>
    <row r="3">
      <c r="A3" s="3">
        <v>4.0</v>
      </c>
      <c r="B3">
        <f>IFERROR(__xludf.DUMMYFUNCTION("FILTER('Intel i5 4210U'!$G$8:$K$36, 'Intel i5 4210U'!$A$8:$A$36=""Seidel-2d"")"),"0")</f>
        <v>0</v>
      </c>
      <c r="C3">
        <v>0.036</v>
      </c>
      <c r="D3">
        <v>0.292</v>
      </c>
      <c r="E3">
        <v>1.212</v>
      </c>
    </row>
    <row r="4">
      <c r="A4" s="3">
        <v>8.0</v>
      </c>
      <c r="B4">
        <f>IFERROR(__xludf.DUMMYFUNCTION("FILTER('Intel i5 4210U'!$L$8:$P$36, 'Intel i5 4210U'!$A$8:$A$36=""Seidel-2d"")"),"0")</f>
        <v>0</v>
      </c>
      <c r="C4">
        <v>0.048</v>
      </c>
      <c r="D4">
        <v>0.36</v>
      </c>
      <c r="E4">
        <v>1.428</v>
      </c>
    </row>
    <row r="5">
      <c r="A5" s="3">
        <v>16.0</v>
      </c>
      <c r="B5">
        <f>IFERROR(__xludf.DUMMYFUNCTION("FILTER('Intel i5 4210U'!$Q$8:$U$36, 'Intel i5 4210U'!$A$8:$A$36=""Seidel-2d"")"),"0")</f>
        <v>0</v>
      </c>
      <c r="C5">
        <v>0.052</v>
      </c>
      <c r="D5">
        <v>0.404</v>
      </c>
      <c r="E5">
        <v>1.6</v>
      </c>
    </row>
    <row r="6">
      <c r="A6" s="3">
        <v>32.0</v>
      </c>
      <c r="B6">
        <f>IFERROR(__xludf.DUMMYFUNCTION("FILTER('Intel i5 4210U'!$V$8:$Z$36, 'Intel i5 4210U'!$A$8:$A$36=""Seidel-2d"")"),"0")</f>
        <v>0</v>
      </c>
      <c r="C6">
        <v>0.064</v>
      </c>
      <c r="D6">
        <v>0.496</v>
      </c>
      <c r="E6">
        <v>1.968</v>
      </c>
    </row>
    <row r="7">
      <c r="A7" s="3">
        <v>64.0</v>
      </c>
      <c r="B7">
        <f>IFERROR(__xludf.DUMMYFUNCTION("FILTER('Intel i5 4210U'!$AA$8:$AE$36, 'Intel i5 4210U'!$A$8:$A$36=""Seidel-2d"")"),"0")</f>
        <v>0</v>
      </c>
      <c r="C7">
        <v>0.068</v>
      </c>
      <c r="D7">
        <v>0.856</v>
      </c>
      <c r="E7">
        <v>2.592</v>
      </c>
    </row>
    <row r="8">
      <c r="A8" s="3">
        <v>128.0</v>
      </c>
      <c r="B8">
        <f>IFERROR(__xludf.DUMMYFUNCTION("FILTER('Intel i5 4210U'!$AF$8:$AJ$36, 'Intel i5 4210U'!$A$8:$A$36=""Seidel-2d"")"),"0")</f>
        <v>0</v>
      </c>
      <c r="C8">
        <v>0.072</v>
      </c>
      <c r="D8">
        <v>0.644</v>
      </c>
      <c r="E8">
        <v>2.772</v>
      </c>
    </row>
    <row r="9">
      <c r="A9" s="3">
        <v>256.0</v>
      </c>
      <c r="B9">
        <f>IFERROR(__xludf.DUMMYFUNCTION("FILTER('Intel i5 4210U'!$AK$8:$AO$36, 'Intel i5 4210U'!$A$8:$A$36=""Seidel-2d"")"),"0")</f>
        <v>0</v>
      </c>
      <c r="C9">
        <v>0.068</v>
      </c>
      <c r="D9">
        <v>0.572</v>
      </c>
      <c r="E9">
        <v>2.476</v>
      </c>
    </row>
    <row r="10">
      <c r="A10" s="3">
        <v>512.0</v>
      </c>
      <c r="B10">
        <f>IFERROR(__xludf.DUMMYFUNCTION("FILTER('Intel i5 4210U'!$AP$8:$AT$36, 'Intel i5 4210U'!$A$8:$A$36=""Seidel-2d"")"),"0")</f>
        <v>0</v>
      </c>
      <c r="C10">
        <v>0.072</v>
      </c>
      <c r="D10">
        <v>0.584</v>
      </c>
      <c r="E10">
        <v>3.732</v>
      </c>
    </row>
    <row r="11">
      <c r="A11" s="3">
        <v>1024.0</v>
      </c>
      <c r="B11">
        <f>IFERROR(__xludf.DUMMYFUNCTION("FILTER('Intel i5 4210U'!$AU$8:$AY$36, 'Intel i5 4210U'!$A$8:$A$36=""Seidel-2d"")"),"0")</f>
        <v>0</v>
      </c>
      <c r="C11">
        <v>0.072</v>
      </c>
      <c r="D11">
        <v>0.6</v>
      </c>
      <c r="E11">
        <v>2.444</v>
      </c>
    </row>
    <row r="12">
      <c r="A12" s="3">
        <v>2048.0</v>
      </c>
      <c r="B12">
        <f>IFERROR(__xludf.DUMMYFUNCTION("FILTER('Intel i5 4210U'!$AZ$8:$BD$36, 'Intel i5 4210U'!$A$8:$A$36=""Seidel-2d"")"),"0")</f>
        <v>0</v>
      </c>
      <c r="C12">
        <v>0.116</v>
      </c>
      <c r="D12">
        <v>0.576</v>
      </c>
      <c r="E12">
        <v>2.336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3" t="s">
        <v>142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4210U'!$A$8:$A$36=""Correlation"")"),"0")</f>
        <v>0</v>
      </c>
      <c r="C2">
        <v>0.228</v>
      </c>
      <c r="D2">
        <v>2.46</v>
      </c>
      <c r="E2">
        <v>32.532</v>
      </c>
    </row>
    <row r="3">
      <c r="A3" s="3">
        <v>4.0</v>
      </c>
      <c r="B3">
        <f>IFERROR(__xludf.DUMMYFUNCTION("FILTER('Intel i5 4210U'!$G$8:$K$36, 'Intel i5 4210U'!$A$8:$A$36=""Correlation"")"),"0")</f>
        <v>0</v>
      </c>
      <c r="C3">
        <v>0.088</v>
      </c>
      <c r="D3">
        <v>0.844</v>
      </c>
      <c r="E3">
        <v>7.088</v>
      </c>
    </row>
    <row r="4">
      <c r="A4" s="3">
        <v>8.0</v>
      </c>
      <c r="B4">
        <f>IFERROR(__xludf.DUMMYFUNCTION("FILTER('Intel i5 4210U'!$L$8:$P$36, 'Intel i5 4210U'!$A$8:$A$36=""Correlation"")"),"0")</f>
        <v>0</v>
      </c>
      <c r="C4">
        <v>0.08</v>
      </c>
      <c r="D4">
        <v>0.62</v>
      </c>
      <c r="E4">
        <v>5.428</v>
      </c>
    </row>
    <row r="5">
      <c r="A5" s="3">
        <v>16.0</v>
      </c>
      <c r="B5">
        <f>IFERROR(__xludf.DUMMYFUNCTION("FILTER('Intel i5 4210U'!$Q$8:$U$36, 'Intel i5 4210U'!$A$8:$A$36=""Correlation"")"),"0")</f>
        <v>0</v>
      </c>
      <c r="C5">
        <v>0.096</v>
      </c>
      <c r="D5">
        <v>0.816</v>
      </c>
      <c r="E5">
        <v>3.08</v>
      </c>
    </row>
    <row r="6">
      <c r="A6" s="3">
        <v>32.0</v>
      </c>
      <c r="B6">
        <f>IFERROR(__xludf.DUMMYFUNCTION("FILTER('Intel i5 4210U'!$V$8:$Z$36, 'Intel i5 4210U'!$A$8:$A$36=""Correlation"")"),"0")</f>
        <v>0</v>
      </c>
      <c r="C6">
        <v>0.104</v>
      </c>
      <c r="D6">
        <v>0.888</v>
      </c>
      <c r="E6">
        <v>10.88</v>
      </c>
    </row>
    <row r="7">
      <c r="A7" s="3">
        <v>64.0</v>
      </c>
      <c r="B7">
        <f>IFERROR(__xludf.DUMMYFUNCTION("FILTER('Intel i5 4210U'!$AA$8:$AE$36, 'Intel i5 4210U'!$A$8:$A$36=""Correlation"")"),"0")</f>
        <v>0</v>
      </c>
      <c r="C7">
        <v>0.108</v>
      </c>
      <c r="D7">
        <v>0.876</v>
      </c>
      <c r="E7">
        <v>7.056</v>
      </c>
    </row>
    <row r="8">
      <c r="A8" s="3">
        <v>128.0</v>
      </c>
      <c r="B8">
        <f>IFERROR(__xludf.DUMMYFUNCTION("FILTER('Intel i5 4210U'!$AF$8:$AJ$36, 'Intel i5 4210U'!$A$8:$A$36=""Correlation"")"),"0")</f>
        <v>0</v>
      </c>
      <c r="C8">
        <v>0.136</v>
      </c>
      <c r="D8">
        <v>1.088</v>
      </c>
      <c r="E8">
        <v>8.896</v>
      </c>
    </row>
    <row r="9">
      <c r="A9" s="3">
        <v>256.0</v>
      </c>
      <c r="B9">
        <f>IFERROR(__xludf.DUMMYFUNCTION("FILTER('Intel i5 4210U'!$AK$8:$AO$36, 'Intel i5 4210U'!$A$8:$A$36=""Correlation"")"),"0")</f>
        <v>0</v>
      </c>
      <c r="C9">
        <v>0.148</v>
      </c>
      <c r="D9">
        <v>1.22</v>
      </c>
      <c r="E9">
        <v>13.304</v>
      </c>
    </row>
    <row r="10">
      <c r="A10" s="3">
        <v>512.0</v>
      </c>
      <c r="B10">
        <f>IFERROR(__xludf.DUMMYFUNCTION("FILTER('Intel i5 4210U'!$AP$8:$AT$36, 'Intel i5 4210U'!$A$8:$A$36=""Correlation"")"),"0")</f>
        <v>0</v>
      </c>
      <c r="C10">
        <v>0.22</v>
      </c>
      <c r="D10">
        <v>1.768</v>
      </c>
      <c r="E10">
        <v>25.452</v>
      </c>
    </row>
    <row r="11">
      <c r="A11" s="3">
        <v>1024.0</v>
      </c>
      <c r="B11">
        <f>IFERROR(__xludf.DUMMYFUNCTION("FILTER('Intel i5 4210U'!$AU$8:$AY$36, 'Intel i5 4210U'!$A$8:$A$36=""Correlation"")"),"0")</f>
        <v>0</v>
      </c>
      <c r="C11">
        <v>0.224</v>
      </c>
      <c r="D11">
        <v>2.568</v>
      </c>
      <c r="E11">
        <v>23.176</v>
      </c>
    </row>
    <row r="12">
      <c r="A12" s="3">
        <v>2048.0</v>
      </c>
      <c r="B12">
        <f>IFERROR(__xludf.DUMMYFUNCTION("FILTER('Intel i5 4210U'!$AZ$8:$BD$36, 'Intel i5 4210U'!$A$8:$A$36=""Correlation"")"),"0")</f>
        <v>0</v>
      </c>
      <c r="C12">
        <v>0.276</v>
      </c>
      <c r="D12">
        <v>2.432</v>
      </c>
      <c r="E12">
        <v>35.304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4210U'!$A$8:$A$36=""Covariance"")"),"0")</f>
        <v>0</v>
      </c>
      <c r="C2">
        <v>0.224</v>
      </c>
      <c r="D2">
        <v>2.456</v>
      </c>
      <c r="E2">
        <v>32.52</v>
      </c>
    </row>
    <row r="3">
      <c r="A3" s="3">
        <v>4.0</v>
      </c>
      <c r="B3">
        <f>IFERROR(__xludf.DUMMYFUNCTION("FILTER('Intel i5 4210U'!$G$8:$K$36, 'Intel i5 4210U'!$A$8:$A$36=""Covariance"")"),"0")</f>
        <v>0</v>
      </c>
      <c r="C3">
        <v>0.088</v>
      </c>
      <c r="D3">
        <v>0.804</v>
      </c>
      <c r="E3">
        <v>6.924</v>
      </c>
    </row>
    <row r="4">
      <c r="A4" s="3">
        <v>8.0</v>
      </c>
      <c r="B4">
        <f>IFERROR(__xludf.DUMMYFUNCTION("FILTER('Intel i5 4210U'!$L$8:$P$36, 'Intel i5 4210U'!$A$8:$A$36=""Covariance"")"),"0")</f>
        <v>0</v>
      </c>
      <c r="C4">
        <v>0.076</v>
      </c>
      <c r="D4">
        <v>0.604</v>
      </c>
      <c r="E4">
        <v>5.22</v>
      </c>
    </row>
    <row r="5">
      <c r="A5" s="3">
        <v>16.0</v>
      </c>
      <c r="B5">
        <f>IFERROR(__xludf.DUMMYFUNCTION("FILTER('Intel i5 4210U'!$Q$8:$U$36, 'Intel i5 4210U'!$A$8:$A$36=""Covariance"")"),"0")</f>
        <v>0</v>
      </c>
      <c r="C5">
        <v>0.096</v>
      </c>
      <c r="D5">
        <v>0.788</v>
      </c>
      <c r="E5">
        <v>3.028</v>
      </c>
    </row>
    <row r="6">
      <c r="A6" s="3">
        <v>32.0</v>
      </c>
      <c r="B6">
        <f>IFERROR(__xludf.DUMMYFUNCTION("FILTER('Intel i5 4210U'!$V$8:$Z$36, 'Intel i5 4210U'!$A$8:$A$36=""Covariance"")"),"0")</f>
        <v>0</v>
      </c>
      <c r="C6">
        <v>0.1</v>
      </c>
      <c r="D6">
        <v>0.848</v>
      </c>
      <c r="E6">
        <v>10.152</v>
      </c>
    </row>
    <row r="7">
      <c r="A7" s="3">
        <v>64.0</v>
      </c>
      <c r="B7">
        <f>IFERROR(__xludf.DUMMYFUNCTION("FILTER('Intel i5 4210U'!$AA$8:$AE$36, 'Intel i5 4210U'!$A$8:$A$36=""Covariance"")"),"0")</f>
        <v>0</v>
      </c>
      <c r="C7">
        <v>0.112</v>
      </c>
      <c r="D7">
        <v>0.888</v>
      </c>
      <c r="E7">
        <v>7.1</v>
      </c>
    </row>
    <row r="8">
      <c r="A8" s="3">
        <v>128.0</v>
      </c>
      <c r="B8">
        <f>IFERROR(__xludf.DUMMYFUNCTION("FILTER('Intel i5 4210U'!$AF$8:$AJ$36, 'Intel i5 4210U'!$A$8:$A$36=""Covariance"")"),"0")</f>
        <v>0</v>
      </c>
      <c r="C8">
        <v>0.136</v>
      </c>
      <c r="D8">
        <v>1.048</v>
      </c>
      <c r="E8">
        <v>9.544</v>
      </c>
    </row>
    <row r="9">
      <c r="A9" s="3">
        <v>256.0</v>
      </c>
      <c r="B9">
        <f>IFERROR(__xludf.DUMMYFUNCTION("FILTER('Intel i5 4210U'!$AK$8:$AO$36, 'Intel i5 4210U'!$A$8:$A$36=""Covariance"")"),"0")</f>
        <v>0</v>
      </c>
      <c r="C9">
        <v>0.148</v>
      </c>
      <c r="D9">
        <v>1.2</v>
      </c>
      <c r="E9">
        <v>13.3</v>
      </c>
    </row>
    <row r="10">
      <c r="A10" s="3">
        <v>512.0</v>
      </c>
      <c r="B10">
        <f>IFERROR(__xludf.DUMMYFUNCTION("FILTER('Intel i5 4210U'!$AP$8:$AT$36, 'Intel i5 4210U'!$A$8:$A$36=""Covariance"")"),"0")</f>
        <v>0</v>
      </c>
      <c r="C10">
        <v>0.216</v>
      </c>
      <c r="D10">
        <v>1.76</v>
      </c>
      <c r="E10">
        <v>21.012</v>
      </c>
    </row>
    <row r="11">
      <c r="A11" s="3">
        <v>1024.0</v>
      </c>
      <c r="B11">
        <f>IFERROR(__xludf.DUMMYFUNCTION("FILTER('Intel i5 4210U'!$AU$8:$AY$36, 'Intel i5 4210U'!$A$8:$A$36=""Covariance"")"),"0")</f>
        <v>0</v>
      </c>
      <c r="C11">
        <v>0.224</v>
      </c>
      <c r="D11">
        <v>2.648</v>
      </c>
      <c r="E11">
        <v>23.868</v>
      </c>
    </row>
    <row r="12">
      <c r="A12" s="3">
        <v>2048.0</v>
      </c>
      <c r="B12">
        <f>IFERROR(__xludf.DUMMYFUNCTION("FILTER('Intel i5 4210U'!$AZ$8:$BD$36, 'Intel i5 4210U'!$A$8:$A$36=""Covariance"")"),"0")</f>
        <v>0</v>
      </c>
      <c r="C12">
        <v>0.248</v>
      </c>
      <c r="D12">
        <v>2.46</v>
      </c>
      <c r="E12">
        <v>35.048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4210U'!$A$8:$A$36=""2mm"")"),"0")</f>
        <v>0</v>
      </c>
      <c r="C2">
        <v>0.012</v>
      </c>
      <c r="D2">
        <v>34.192</v>
      </c>
      <c r="E2">
        <v>100.836</v>
      </c>
    </row>
    <row r="3">
      <c r="A3" s="3">
        <v>4.0</v>
      </c>
      <c r="B3">
        <f>IFERROR(__xludf.DUMMYFUNCTION("FILTER('Intel i5 4210U'!$G$8:$K$36, 'Intel i5 4210U'!$A$8:$A$36=""2mm"")"),"0")</f>
        <v>0</v>
      </c>
      <c r="C3">
        <v>0.0</v>
      </c>
      <c r="D3">
        <v>1.124</v>
      </c>
      <c r="E3">
        <v>12.388</v>
      </c>
    </row>
    <row r="4">
      <c r="A4" s="3">
        <v>8.0</v>
      </c>
      <c r="B4">
        <f>IFERROR(__xludf.DUMMYFUNCTION("FILTER('Intel i5 4210U'!$L$8:$P$36, 'Intel i5 4210U'!$A$8:$A$36=""2mm"")"),"0")</f>
        <v>0</v>
      </c>
      <c r="C4">
        <v>0.004</v>
      </c>
      <c r="D4">
        <v>1.136</v>
      </c>
      <c r="E4">
        <v>9.232</v>
      </c>
    </row>
    <row r="5">
      <c r="A5" s="3">
        <v>16.0</v>
      </c>
      <c r="B5">
        <f>IFERROR(__xludf.DUMMYFUNCTION("FILTER('Intel i5 4210U'!$Q$8:$U$36, 'Intel i5 4210U'!$A$8:$A$36=""2mm"")"),"0")</f>
        <v>0</v>
      </c>
      <c r="C5">
        <v>0.0</v>
      </c>
      <c r="D5">
        <v>1.256</v>
      </c>
      <c r="E5">
        <v>8.404</v>
      </c>
    </row>
    <row r="6">
      <c r="A6" s="3">
        <v>32.0</v>
      </c>
      <c r="B6">
        <f>IFERROR(__xludf.DUMMYFUNCTION("FILTER('Intel i5 4210U'!$V$8:$Z$36, 'Intel i5 4210U'!$A$8:$A$36=""2mm"")"),"0")</f>
        <v>0</v>
      </c>
      <c r="C6">
        <v>0.0</v>
      </c>
      <c r="D6">
        <v>1.236</v>
      </c>
      <c r="E6">
        <v>14.516</v>
      </c>
    </row>
    <row r="7">
      <c r="A7" s="3">
        <v>64.0</v>
      </c>
      <c r="B7">
        <f>IFERROR(__xludf.DUMMYFUNCTION("FILTER('Intel i5 4210U'!$AA$8:$AE$36, 'Intel i5 4210U'!$A$8:$A$36=""2mm"")"),"0")</f>
        <v>0</v>
      </c>
      <c r="C7">
        <v>0.004</v>
      </c>
      <c r="D7">
        <v>1.208</v>
      </c>
      <c r="E7">
        <v>11.588</v>
      </c>
    </row>
    <row r="8">
      <c r="A8" s="3">
        <v>128.0</v>
      </c>
      <c r="B8">
        <f>IFERROR(__xludf.DUMMYFUNCTION("FILTER('Intel i5 4210U'!$AF$8:$AJ$36, 'Intel i5 4210U'!$A$8:$A$36=""2mm"")"),"0")</f>
        <v>0</v>
      </c>
      <c r="C8">
        <v>0.004</v>
      </c>
      <c r="D8">
        <v>1.224</v>
      </c>
      <c r="E8">
        <v>11.108</v>
      </c>
    </row>
    <row r="9">
      <c r="A9" s="3">
        <v>256.0</v>
      </c>
      <c r="B9">
        <f>IFERROR(__xludf.DUMMYFUNCTION("FILTER('Intel i5 4210U'!$AK$8:$AO$36, 'Intel i5 4210U'!$A$8:$A$36=""2mm"")"),"0")</f>
        <v>0</v>
      </c>
      <c r="C9">
        <v>0.0</v>
      </c>
      <c r="D9">
        <v>1.144</v>
      </c>
      <c r="E9">
        <v>9.532</v>
      </c>
    </row>
    <row r="10">
      <c r="A10" s="3">
        <v>512.0</v>
      </c>
      <c r="B10">
        <f>IFERROR(__xludf.DUMMYFUNCTION("FILTER('Intel i5 4210U'!$AP$8:$AT$36, 'Intel i5 4210U'!$A$8:$A$36=""2mm"")"),"0")</f>
        <v>0</v>
      </c>
      <c r="C10">
        <v>0.004</v>
      </c>
      <c r="D10">
        <v>1.14</v>
      </c>
      <c r="E10">
        <v>11.288</v>
      </c>
    </row>
    <row r="11">
      <c r="A11" s="3">
        <v>1024.0</v>
      </c>
      <c r="B11">
        <f>IFERROR(__xludf.DUMMYFUNCTION("FILTER('Intel i5 4210U'!$AU$8:$AY$36, 'Intel i5 4210U'!$A$8:$A$36=""2mm"")"),"0")</f>
        <v>0</v>
      </c>
      <c r="C11">
        <v>0.0</v>
      </c>
      <c r="D11">
        <v>1.148</v>
      </c>
      <c r="E11">
        <v>9.612</v>
      </c>
    </row>
    <row r="12">
      <c r="A12" s="3">
        <v>2048.0</v>
      </c>
      <c r="B12">
        <f>IFERROR(__xludf.DUMMYFUNCTION("FILTER('Intel i5 4210U'!$AZ$8:$BD$36, 'Intel i5 4210U'!$A$8:$A$36=""2mm"")"),"0")</f>
        <v>0</v>
      </c>
      <c r="C12">
        <v>0.004</v>
      </c>
      <c r="D12">
        <v>1.116</v>
      </c>
      <c r="E12">
        <v>10.16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4210U'!$A$8:$A$36=""3mm"")"),"0")</f>
        <v>0</v>
      </c>
      <c r="C2">
        <v>0.02</v>
      </c>
      <c r="D2">
        <v>51.384</v>
      </c>
      <c r="E2">
        <v>184.572</v>
      </c>
    </row>
    <row r="3">
      <c r="A3" s="3">
        <v>4.0</v>
      </c>
      <c r="B3">
        <f>IFERROR(__xludf.DUMMYFUNCTION("FILTER('Intel i5 4210U'!$G$8:$K$36, 'Intel i5 4210U'!$A$8:$A$36=""3mm"")"),"0")</f>
        <v>0</v>
      </c>
      <c r="C3">
        <v>0.0</v>
      </c>
      <c r="D3">
        <v>1.524</v>
      </c>
      <c r="E3">
        <v>16.064</v>
      </c>
    </row>
    <row r="4">
      <c r="A4" s="3">
        <v>8.0</v>
      </c>
      <c r="B4">
        <f>IFERROR(__xludf.DUMMYFUNCTION("FILTER('Intel i5 4210U'!$L$8:$P$36, 'Intel i5 4210U'!$A$8:$A$36=""3mm"")"),"0")</f>
        <v>0</v>
      </c>
      <c r="C4">
        <v>0.0</v>
      </c>
      <c r="D4">
        <v>1.632</v>
      </c>
      <c r="E4">
        <v>16.092</v>
      </c>
    </row>
    <row r="5">
      <c r="A5" s="3">
        <v>16.0</v>
      </c>
      <c r="B5">
        <f>IFERROR(__xludf.DUMMYFUNCTION("FILTER('Intel i5 4210U'!$Q$8:$U$36, 'Intel i5 4210U'!$A$8:$A$36=""3mm"")"),"0")</f>
        <v>0</v>
      </c>
      <c r="C5">
        <v>0.004</v>
      </c>
      <c r="D5">
        <v>1.644</v>
      </c>
      <c r="E5">
        <v>16.712</v>
      </c>
    </row>
    <row r="6">
      <c r="A6" s="3">
        <v>32.0</v>
      </c>
      <c r="B6">
        <f>IFERROR(__xludf.DUMMYFUNCTION("FILTER('Intel i5 4210U'!$V$8:$Z$36, 'Intel i5 4210U'!$A$8:$A$36=""3mm"")"),"0")</f>
        <v>0</v>
      </c>
      <c r="C6">
        <v>0.0</v>
      </c>
      <c r="D6">
        <v>1.572</v>
      </c>
      <c r="E6">
        <v>19.268</v>
      </c>
    </row>
    <row r="7">
      <c r="A7" s="3">
        <v>64.0</v>
      </c>
      <c r="B7">
        <f>IFERROR(__xludf.DUMMYFUNCTION("FILTER('Intel i5 4210U'!$AA$8:$AE$36, 'Intel i5 4210U'!$A$8:$A$36=""3mm"")"),"0")</f>
        <v>0</v>
      </c>
      <c r="C7">
        <v>0.004</v>
      </c>
      <c r="D7">
        <v>2.356</v>
      </c>
      <c r="E7">
        <v>16.764</v>
      </c>
    </row>
    <row r="8">
      <c r="A8" s="3">
        <v>128.0</v>
      </c>
      <c r="B8">
        <f>IFERROR(__xludf.DUMMYFUNCTION("FILTER('Intel i5 4210U'!$AF$8:$AJ$36, 'Intel i5 4210U'!$A$8:$A$36=""3mm"")"),"0")</f>
        <v>0</v>
      </c>
      <c r="C8">
        <v>0.004</v>
      </c>
      <c r="D8">
        <v>1.824</v>
      </c>
      <c r="E8">
        <v>18.828</v>
      </c>
    </row>
    <row r="9">
      <c r="A9" s="3">
        <v>256.0</v>
      </c>
      <c r="B9">
        <f>IFERROR(__xludf.DUMMYFUNCTION("FILTER('Intel i5 4210U'!$AK$8:$AO$36, 'Intel i5 4210U'!$A$8:$A$36=""3mm"")"),"0")</f>
        <v>0</v>
      </c>
      <c r="C9">
        <v>0.004</v>
      </c>
      <c r="D9">
        <v>2.132</v>
      </c>
      <c r="E9">
        <v>16.776</v>
      </c>
    </row>
    <row r="10">
      <c r="A10" s="3">
        <v>512.0</v>
      </c>
      <c r="B10">
        <f>IFERROR(__xludf.DUMMYFUNCTION("FILTER('Intel i5 4210U'!$AP$8:$AT$36, 'Intel i5 4210U'!$A$8:$A$36=""3mm"")"),"0")</f>
        <v>0</v>
      </c>
      <c r="C10">
        <v>0.004</v>
      </c>
      <c r="D10">
        <v>1.92</v>
      </c>
      <c r="E10">
        <v>21.004</v>
      </c>
    </row>
    <row r="11">
      <c r="A11" s="3">
        <v>1024.0</v>
      </c>
      <c r="B11">
        <f>IFERROR(__xludf.DUMMYFUNCTION("FILTER('Intel i5 4210U'!$AU$8:$AY$36, 'Intel i5 4210U'!$A$8:$A$36=""3mm"")"),"0")</f>
        <v>0</v>
      </c>
      <c r="C11">
        <v>0.0</v>
      </c>
      <c r="D11">
        <v>1.504</v>
      </c>
      <c r="E11">
        <v>16.644</v>
      </c>
    </row>
    <row r="12">
      <c r="A12" s="3">
        <v>2048.0</v>
      </c>
      <c r="B12">
        <f>IFERROR(__xludf.DUMMYFUNCTION("FILTER('Intel i5 4210U'!$AZ$8:$BD$36, 'Intel i5 4210U'!$A$8:$A$36=""3mm"")"),"0")</f>
        <v>0</v>
      </c>
      <c r="C12">
        <v>0.0</v>
      </c>
      <c r="D12">
        <v>1.484</v>
      </c>
      <c r="E12">
        <v>17.136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4210U'!$A$8:$A$36=""Atax"")"),"0")</f>
        <v>0</v>
      </c>
      <c r="C2">
        <v>0.0</v>
      </c>
      <c r="D2">
        <v>0.136</v>
      </c>
      <c r="E2">
        <v>0.88</v>
      </c>
    </row>
    <row r="3">
      <c r="A3" s="3">
        <v>4.0</v>
      </c>
      <c r="B3">
        <f>IFERROR(__xludf.DUMMYFUNCTION("FILTER('Intel i5 4210U'!$G$8:$K$36, 'Intel i5 4210U'!$A$8:$A$36=""Atax"")"),"0")</f>
        <v>0</v>
      </c>
      <c r="C3">
        <v>0.0</v>
      </c>
      <c r="D3">
        <v>0.148</v>
      </c>
      <c r="E3">
        <v>0.68</v>
      </c>
    </row>
    <row r="4">
      <c r="A4" s="3">
        <v>8.0</v>
      </c>
      <c r="B4">
        <f>IFERROR(__xludf.DUMMYFUNCTION("FILTER('Intel i5 4210U'!$L$8:$P$36, 'Intel i5 4210U'!$A$8:$A$36=""Atax"")"),"0")</f>
        <v>0</v>
      </c>
      <c r="C4">
        <v>0.0</v>
      </c>
      <c r="D4">
        <v>0.136</v>
      </c>
      <c r="E4">
        <v>0.588</v>
      </c>
    </row>
    <row r="5">
      <c r="A5" s="3">
        <v>16.0</v>
      </c>
      <c r="B5">
        <f>IFERROR(__xludf.DUMMYFUNCTION("FILTER('Intel i5 4210U'!$Q$8:$U$36, 'Intel i5 4210U'!$A$8:$A$36=""Atax"")"),"0")</f>
        <v>0</v>
      </c>
      <c r="C5">
        <v>0.0</v>
      </c>
      <c r="D5">
        <v>0.156</v>
      </c>
      <c r="E5">
        <v>0.624</v>
      </c>
    </row>
    <row r="6">
      <c r="A6" s="3">
        <v>32.0</v>
      </c>
      <c r="B6">
        <f>IFERROR(__xludf.DUMMYFUNCTION("FILTER('Intel i5 4210U'!$V$8:$Z$36, 'Intel i5 4210U'!$A$8:$A$36=""Atax"")"),"0")</f>
        <v>0</v>
      </c>
      <c r="C6">
        <v>0.0</v>
      </c>
      <c r="D6">
        <v>0.232</v>
      </c>
      <c r="E6">
        <v>1.128</v>
      </c>
    </row>
    <row r="7">
      <c r="A7" s="3">
        <v>64.0</v>
      </c>
      <c r="B7">
        <f>IFERROR(__xludf.DUMMYFUNCTION("FILTER('Intel i5 4210U'!$AA$8:$AE$36, 'Intel i5 4210U'!$A$8:$A$36=""Atax"")"),"0")</f>
        <v>0</v>
      </c>
      <c r="C7">
        <v>0.004</v>
      </c>
      <c r="D7">
        <v>0.28</v>
      </c>
      <c r="E7">
        <v>0.812</v>
      </c>
    </row>
    <row r="8">
      <c r="A8" s="3">
        <v>128.0</v>
      </c>
      <c r="B8">
        <f>IFERROR(__xludf.DUMMYFUNCTION("FILTER('Intel i5 4210U'!$AF$8:$AJ$36, 'Intel i5 4210U'!$A$8:$A$36=""Atax"")"),"0")</f>
        <v>0</v>
      </c>
      <c r="C8">
        <v>0.0</v>
      </c>
      <c r="D8">
        <v>0.284</v>
      </c>
      <c r="E8">
        <v>0.904</v>
      </c>
    </row>
    <row r="9">
      <c r="A9" s="3">
        <v>256.0</v>
      </c>
      <c r="B9">
        <f>IFERROR(__xludf.DUMMYFUNCTION("FILTER('Intel i5 4210U'!$AK$8:$AO$36, 'Intel i5 4210U'!$A$8:$A$36=""Atax"")"),"0")</f>
        <v>0</v>
      </c>
      <c r="C9">
        <v>0.0</v>
      </c>
      <c r="D9">
        <v>0.184</v>
      </c>
      <c r="E9">
        <v>0.796</v>
      </c>
    </row>
    <row r="10">
      <c r="A10" s="3">
        <v>512.0</v>
      </c>
      <c r="B10">
        <f>IFERROR(__xludf.DUMMYFUNCTION("FILTER('Intel i5 4210U'!$AP$8:$AT$36, 'Intel i5 4210U'!$A$8:$A$36=""Atax"")"),"0")</f>
        <v>0</v>
      </c>
      <c r="C10">
        <v>0.004</v>
      </c>
      <c r="D10">
        <v>0.192</v>
      </c>
      <c r="E10">
        <v>0.888</v>
      </c>
    </row>
    <row r="11">
      <c r="A11" s="3">
        <v>1024.0</v>
      </c>
      <c r="B11">
        <f>IFERROR(__xludf.DUMMYFUNCTION("FILTER('Intel i5 4210U'!$AU$8:$AY$36, 'Intel i5 4210U'!$A$8:$A$36=""Atax"")"),"0")</f>
        <v>0</v>
      </c>
      <c r="C11">
        <v>0.0</v>
      </c>
      <c r="D11">
        <v>0.204</v>
      </c>
      <c r="E11">
        <v>0.904</v>
      </c>
    </row>
    <row r="12">
      <c r="A12" s="3">
        <v>2048.0</v>
      </c>
      <c r="B12">
        <f>IFERROR(__xludf.DUMMYFUNCTION("FILTER('Intel i5 4210U'!$AZ$8:$BD$36, 'Intel i5 4210U'!$A$8:$A$36=""Atax"")"),"0")</f>
        <v>0</v>
      </c>
      <c r="C12">
        <v>0.004</v>
      </c>
      <c r="D12">
        <v>0.22</v>
      </c>
      <c r="E12">
        <v>0.96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0.0</v>
      </c>
      <c r="B2">
        <f>IFERROR(__xludf.DUMMYFUNCTION("FILTER('Intel i5 4210U'!$B$8:$F$36, 'Intel i5 4210U'!$A$8:$A$36=""Bicg"")"),"0")</f>
        <v>0</v>
      </c>
      <c r="C2">
        <v>0.0</v>
      </c>
      <c r="D2">
        <v>0.188</v>
      </c>
      <c r="E2">
        <v>1.244</v>
      </c>
    </row>
    <row r="3">
      <c r="A3" s="3">
        <v>4.0</v>
      </c>
      <c r="B3">
        <f>IFERROR(__xludf.DUMMYFUNCTION("FILTER('Intel i5 4210U'!$G$8:$K$36, 'Intel i5 4210U'!$A$8:$A$36=""Bicg"")"),"0")</f>
        <v>0</v>
      </c>
      <c r="C3">
        <v>0.0</v>
      </c>
      <c r="D3">
        <v>0.096</v>
      </c>
      <c r="E3">
        <v>0.424</v>
      </c>
    </row>
    <row r="4">
      <c r="A4" s="3">
        <v>8.0</v>
      </c>
      <c r="B4">
        <f>IFERROR(__xludf.DUMMYFUNCTION("FILTER('Intel i5 4210U'!$L$8:$P$36, 'Intel i5 4210U'!$A$8:$A$36=""Bicg"")"),"0")</f>
        <v>0</v>
      </c>
      <c r="C4">
        <v>0.0</v>
      </c>
      <c r="D4">
        <v>0.124</v>
      </c>
      <c r="E4">
        <v>0.492</v>
      </c>
    </row>
    <row r="5">
      <c r="A5" s="3">
        <v>16.0</v>
      </c>
      <c r="B5">
        <f>IFERROR(__xludf.DUMMYFUNCTION("FILTER('Intel i5 4210U'!$Q$8:$U$36, 'Intel i5 4210U'!$A$8:$A$36=""Bicg"")"),"0")</f>
        <v>0</v>
      </c>
      <c r="C5">
        <v>0.0</v>
      </c>
      <c r="D5">
        <v>0.112</v>
      </c>
      <c r="E5">
        <v>0.46</v>
      </c>
    </row>
    <row r="6">
      <c r="A6" s="3">
        <v>32.0</v>
      </c>
      <c r="B6">
        <f>IFERROR(__xludf.DUMMYFUNCTION("FILTER('Intel i5 4210U'!$V$8:$Z$36, 'Intel i5 4210U'!$A$8:$A$36=""Bicg"")"),"0")</f>
        <v>0</v>
      </c>
      <c r="C6">
        <v>0.0</v>
      </c>
      <c r="D6">
        <v>0.172</v>
      </c>
      <c r="E6">
        <v>0.736</v>
      </c>
    </row>
    <row r="7">
      <c r="A7" s="3">
        <v>64.0</v>
      </c>
      <c r="B7">
        <f>IFERROR(__xludf.DUMMYFUNCTION("FILTER('Intel i5 4210U'!$AA$8:$AE$36, 'Intel i5 4210U'!$A$8:$A$36=""Bicg"")"),"0")</f>
        <v>0</v>
      </c>
      <c r="C7">
        <v>0.0</v>
      </c>
      <c r="D7">
        <v>0.164</v>
      </c>
      <c r="E7">
        <v>0.648</v>
      </c>
    </row>
    <row r="8">
      <c r="A8" s="3">
        <v>128.0</v>
      </c>
      <c r="B8">
        <f>IFERROR(__xludf.DUMMYFUNCTION("FILTER('Intel i5 4210U'!$AF$8:$AJ$36, 'Intel i5 4210U'!$A$8:$A$36=""Bicg"")"),"0")</f>
        <v>0</v>
      </c>
      <c r="C8">
        <v>0.0</v>
      </c>
      <c r="D8">
        <v>0.216</v>
      </c>
      <c r="E8">
        <v>0.916</v>
      </c>
    </row>
    <row r="9">
      <c r="A9" s="3">
        <v>256.0</v>
      </c>
      <c r="B9">
        <f>IFERROR(__xludf.DUMMYFUNCTION("FILTER('Intel i5 4210U'!$AK$8:$AO$36, 'Intel i5 4210U'!$A$8:$A$36=""Bicg"")"),"0")</f>
        <v>0</v>
      </c>
      <c r="C9">
        <v>0.0</v>
      </c>
      <c r="D9">
        <v>0.12</v>
      </c>
      <c r="E9">
        <v>0.816</v>
      </c>
    </row>
    <row r="10">
      <c r="A10" s="3">
        <v>512.0</v>
      </c>
      <c r="B10">
        <f>IFERROR(__xludf.DUMMYFUNCTION("FILTER('Intel i5 4210U'!$AP$8:$AT$36, 'Intel i5 4210U'!$A$8:$A$36=""Bicg"")"),"0")</f>
        <v>0</v>
      </c>
      <c r="C10">
        <v>0.0</v>
      </c>
      <c r="D10">
        <v>0.128</v>
      </c>
      <c r="E10">
        <v>0.58</v>
      </c>
    </row>
    <row r="11">
      <c r="A11" s="3">
        <v>1024.0</v>
      </c>
      <c r="B11">
        <f>IFERROR(__xludf.DUMMYFUNCTION("FILTER('Intel i5 4210U'!$AU$8:$AY$36, 'Intel i5 4210U'!$A$8:$A$36=""Bicg"")"),"0")</f>
        <v>0</v>
      </c>
      <c r="C11">
        <v>0.004</v>
      </c>
      <c r="D11">
        <v>0.128</v>
      </c>
      <c r="E11">
        <v>0.5</v>
      </c>
    </row>
    <row r="12">
      <c r="A12" s="3">
        <v>2048.0</v>
      </c>
      <c r="B12">
        <f>IFERROR(__xludf.DUMMYFUNCTION("FILTER('Intel i5 4210U'!$AZ$8:$BD$36, 'Intel i5 4210U'!$A$8:$A$36=""Bicg"")"),"0")</f>
        <v>0</v>
      </c>
      <c r="C12">
        <v>0.0</v>
      </c>
      <c r="D12">
        <v>0.12</v>
      </c>
      <c r="E12">
        <v>0.52</v>
      </c>
    </row>
  </sheetData>
  <drawing r:id="rId1"/>
</worksheet>
</file>