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AF514CEA-7DC6-4561-B067-F40982BA1AE9}" xr6:coauthVersionLast="47" xr6:coauthVersionMax="47" xr10:uidLastSave="{00000000-0000-0000-0000-000000000000}"/>
  <bookViews>
    <workbookView xWindow="-110" yWindow="-110" windowWidth="19420" windowHeight="10420" activeTab="1" xr2:uid="{37B3F657-F263-431E-B655-BD10B34058C5}"/>
  </bookViews>
  <sheets>
    <sheet name="ALL DOC" sheetId="1" r:id="rId1"/>
    <sheet name="numb 4 &amp; 5" sheetId="8" r:id="rId2"/>
    <sheet name="Caught" sheetId="3" r:id="rId3"/>
    <sheet name="Flee" sheetId="4" r:id="rId4"/>
    <sheet name="Caught&amp;Flee" sheetId="2" r:id="rId5"/>
  </sheets>
  <externalReferences>
    <externalReference r:id="rId6"/>
  </externalReferences>
  <definedNames>
    <definedName name="_xlchart.v1.0" hidden="1">'ALL DOC'!$I$1</definedName>
    <definedName name="_xlchart.v1.1" hidden="1">'ALL DOC'!$I$2:$I$286</definedName>
    <definedName name="_xlchart.v1.2" hidden="1">'[1]3'!$I$2:$I$286</definedName>
    <definedName name="_xlchart.v1.3" hidden="1">'[1]3'!$I$2:$I$286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1" i="8" l="1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7" i="8"/>
  <c r="AJ68" i="8"/>
  <c r="AJ69" i="8"/>
  <c r="AJ70" i="8"/>
  <c r="AJ71" i="8"/>
  <c r="AJ72" i="8"/>
  <c r="AJ73" i="8"/>
  <c r="AJ74" i="8"/>
  <c r="AJ75" i="8"/>
  <c r="AJ76" i="8"/>
  <c r="AJ77" i="8"/>
  <c r="AJ78" i="8"/>
  <c r="AJ79" i="8"/>
  <c r="AJ80" i="8"/>
  <c r="AJ81" i="8"/>
  <c r="AJ82" i="8"/>
  <c r="AJ83" i="8"/>
  <c r="AJ84" i="8"/>
  <c r="AJ85" i="8"/>
  <c r="AJ86" i="8"/>
  <c r="AJ30" i="8"/>
  <c r="AG17" i="8" l="1"/>
  <c r="R9" i="1" l="1"/>
  <c r="T9" i="1"/>
  <c r="S25" i="8"/>
  <c r="S26" i="8"/>
  <c r="S27" i="8"/>
  <c r="S28" i="8"/>
  <c r="S24" i="8"/>
  <c r="R19" i="8"/>
  <c r="R18" i="8"/>
  <c r="R17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" i="8"/>
  <c r="R16" i="8"/>
  <c r="P11" i="1"/>
  <c r="P10" i="1"/>
  <c r="P9" i="1"/>
  <c r="J2" i="1"/>
  <c r="J3" i="1"/>
  <c r="P19" i="1"/>
  <c r="J13" i="1"/>
  <c r="J14" i="1"/>
  <c r="J15" i="1"/>
  <c r="J16" i="1"/>
  <c r="J17" i="1"/>
  <c r="J18" i="1"/>
  <c r="J19" i="1"/>
  <c r="J7" i="1"/>
  <c r="J8" i="1"/>
  <c r="J9" i="1"/>
  <c r="J10" i="1"/>
  <c r="J11" i="1"/>
  <c r="J12" i="1"/>
  <c r="J4" i="1"/>
  <c r="J5" i="1"/>
  <c r="J6" i="1"/>
  <c r="P21" i="1"/>
  <c r="P20" i="1"/>
  <c r="P14" i="1"/>
  <c r="P44" i="1"/>
  <c r="P39" i="1"/>
  <c r="P40" i="1"/>
  <c r="P36" i="1"/>
  <c r="P43" i="1"/>
  <c r="P29" i="1" l="1"/>
  <c r="P35" i="1"/>
  <c r="P32" i="1" s="1"/>
  <c r="P28" i="1"/>
  <c r="P15" i="1"/>
  <c r="P16" i="1"/>
  <c r="H8" i="3"/>
  <c r="H7" i="3"/>
  <c r="H6" i="3"/>
  <c r="H5" i="3"/>
  <c r="H4" i="3"/>
  <c r="H3" i="3"/>
  <c r="H2" i="3"/>
  <c r="J284" i="1" l="1"/>
  <c r="J276" i="1"/>
  <c r="J268" i="1"/>
  <c r="J260" i="1"/>
  <c r="J252" i="1"/>
  <c r="J244" i="1"/>
  <c r="J228" i="1"/>
  <c r="J220" i="1"/>
  <c r="J212" i="1"/>
  <c r="J204" i="1"/>
  <c r="J196" i="1"/>
  <c r="J188" i="1"/>
  <c r="J180" i="1"/>
  <c r="J164" i="1"/>
  <c r="J156" i="1"/>
  <c r="J148" i="1"/>
  <c r="J140" i="1"/>
  <c r="J132" i="1"/>
  <c r="J124" i="1"/>
  <c r="J116" i="1"/>
  <c r="J100" i="1"/>
  <c r="J92" i="1"/>
  <c r="J84" i="1"/>
  <c r="J76" i="1"/>
  <c r="J68" i="1"/>
  <c r="J60" i="1"/>
  <c r="J52" i="1"/>
  <c r="J36" i="1"/>
  <c r="J28" i="1"/>
  <c r="J20" i="1"/>
  <c r="J283" i="1"/>
  <c r="J275" i="1"/>
  <c r="J259" i="1"/>
  <c r="J251" i="1"/>
  <c r="J243" i="1"/>
  <c r="J235" i="1"/>
  <c r="J227" i="1"/>
  <c r="J219" i="1"/>
  <c r="J211" i="1"/>
  <c r="J195" i="1"/>
  <c r="J187" i="1"/>
  <c r="J179" i="1"/>
  <c r="J171" i="1"/>
  <c r="J163" i="1"/>
  <c r="J155" i="1"/>
  <c r="J147" i="1"/>
  <c r="J131" i="1"/>
  <c r="J123" i="1"/>
  <c r="J115" i="1"/>
  <c r="J107" i="1"/>
  <c r="J99" i="1"/>
  <c r="J91" i="1"/>
  <c r="J83" i="1"/>
  <c r="J67" i="1"/>
  <c r="J59" i="1"/>
  <c r="J51" i="1"/>
  <c r="J43" i="1"/>
  <c r="J35" i="1"/>
  <c r="J27" i="1"/>
  <c r="J282" i="1"/>
  <c r="J274" i="1"/>
  <c r="J266" i="1"/>
  <c r="J258" i="1"/>
  <c r="J250" i="1"/>
  <c r="J242" i="1"/>
  <c r="J226" i="1"/>
  <c r="J218" i="1"/>
  <c r="J210" i="1"/>
  <c r="J202" i="1"/>
  <c r="J194" i="1"/>
  <c r="J186" i="1"/>
  <c r="J285" i="1"/>
  <c r="J257" i="1"/>
  <c r="J246" i="1"/>
  <c r="J232" i="1"/>
  <c r="J221" i="1"/>
  <c r="J207" i="1"/>
  <c r="J193" i="1"/>
  <c r="J182" i="1"/>
  <c r="J160" i="1"/>
  <c r="J150" i="1"/>
  <c r="J138" i="1"/>
  <c r="J128" i="1"/>
  <c r="J118" i="1"/>
  <c r="J106" i="1"/>
  <c r="J96" i="1"/>
  <c r="J74" i="1"/>
  <c r="J64" i="1"/>
  <c r="J54" i="1"/>
  <c r="J42" i="1"/>
  <c r="J32" i="1"/>
  <c r="J22" i="1"/>
  <c r="J270" i="1"/>
  <c r="J256" i="1"/>
  <c r="J245" i="1"/>
  <c r="J231" i="1"/>
  <c r="J217" i="1"/>
  <c r="J206" i="1"/>
  <c r="J192" i="1"/>
  <c r="J169" i="1"/>
  <c r="J159" i="1"/>
  <c r="J149" i="1"/>
  <c r="J137" i="1"/>
  <c r="J127" i="1"/>
  <c r="J117" i="1"/>
  <c r="J105" i="1"/>
  <c r="J85" i="1"/>
  <c r="J73" i="1"/>
  <c r="J63" i="1"/>
  <c r="J53" i="1"/>
  <c r="J41" i="1"/>
  <c r="J31" i="1"/>
  <c r="J21" i="1"/>
  <c r="J280" i="1"/>
  <c r="J269" i="1"/>
  <c r="J255" i="1"/>
  <c r="J241" i="1"/>
  <c r="J230" i="1"/>
  <c r="J216" i="1"/>
  <c r="J205" i="1"/>
  <c r="J178" i="1"/>
  <c r="J168" i="1"/>
  <c r="J158" i="1"/>
  <c r="J146" i="1"/>
  <c r="J136" i="1"/>
  <c r="J126" i="1"/>
  <c r="J114" i="1"/>
  <c r="J94" i="1"/>
  <c r="J82" i="1"/>
  <c r="J72" i="1"/>
  <c r="J62" i="1"/>
  <c r="J50" i="1"/>
  <c r="J40" i="1"/>
  <c r="J30" i="1"/>
  <c r="J279" i="1"/>
  <c r="J265" i="1"/>
  <c r="J254" i="1"/>
  <c r="J240" i="1"/>
  <c r="J229" i="1"/>
  <c r="J215" i="1"/>
  <c r="J190" i="1"/>
  <c r="J177" i="1"/>
  <c r="J167" i="1"/>
  <c r="J286" i="1"/>
  <c r="J261" i="1"/>
  <c r="J233" i="1"/>
  <c r="J208" i="1"/>
  <c r="J161" i="1"/>
  <c r="J143" i="1"/>
  <c r="J125" i="1"/>
  <c r="J110" i="1"/>
  <c r="J90" i="1"/>
  <c r="J77" i="1"/>
  <c r="J57" i="1"/>
  <c r="J24" i="1"/>
  <c r="J278" i="1"/>
  <c r="J253" i="1"/>
  <c r="J225" i="1"/>
  <c r="J200" i="1"/>
  <c r="J176" i="1"/>
  <c r="J142" i="1"/>
  <c r="J122" i="1"/>
  <c r="J109" i="1"/>
  <c r="J89" i="1"/>
  <c r="J71" i="1"/>
  <c r="J56" i="1"/>
  <c r="J38" i="1"/>
  <c r="J277" i="1"/>
  <c r="J249" i="1"/>
  <c r="J224" i="1"/>
  <c r="J199" i="1"/>
  <c r="J175" i="1"/>
  <c r="J154" i="1"/>
  <c r="J121" i="1"/>
  <c r="J103" i="1"/>
  <c r="J88" i="1"/>
  <c r="J70" i="1"/>
  <c r="J55" i="1"/>
  <c r="J37" i="1"/>
  <c r="J273" i="1"/>
  <c r="J248" i="1"/>
  <c r="J223" i="1"/>
  <c r="J198" i="1"/>
  <c r="J174" i="1"/>
  <c r="J153" i="1"/>
  <c r="J135" i="1"/>
  <c r="J102" i="1"/>
  <c r="J87" i="1"/>
  <c r="J69" i="1"/>
  <c r="J49" i="1"/>
  <c r="J34" i="1"/>
  <c r="J272" i="1"/>
  <c r="J222" i="1"/>
  <c r="J197" i="1"/>
  <c r="J173" i="1"/>
  <c r="J152" i="1"/>
  <c r="J134" i="1"/>
  <c r="J119" i="1"/>
  <c r="J101" i="1"/>
  <c r="J66" i="1"/>
  <c r="J48" i="1"/>
  <c r="J33" i="1"/>
  <c r="J264" i="1"/>
  <c r="J239" i="1"/>
  <c r="J214" i="1"/>
  <c r="J166" i="1"/>
  <c r="J151" i="1"/>
  <c r="J133" i="1"/>
  <c r="J113" i="1"/>
  <c r="J98" i="1"/>
  <c r="J80" i="1"/>
  <c r="J65" i="1"/>
  <c r="J262" i="1"/>
  <c r="J162" i="1"/>
  <c r="J93" i="1"/>
  <c r="J26" i="1"/>
  <c r="J238" i="1"/>
  <c r="J145" i="1"/>
  <c r="J79" i="1"/>
  <c r="J237" i="1"/>
  <c r="J144" i="1"/>
  <c r="J78" i="1"/>
  <c r="J213" i="1"/>
  <c r="J130" i="1"/>
  <c r="J61" i="1"/>
  <c r="J209" i="1"/>
  <c r="J129" i="1"/>
  <c r="J58" i="1"/>
  <c r="J185" i="1"/>
  <c r="J112" i="1"/>
  <c r="J46" i="1"/>
  <c r="J111" i="1"/>
  <c r="J45" i="1"/>
  <c r="J263" i="1"/>
  <c r="J165" i="1"/>
  <c r="J97" i="1"/>
  <c r="J29" i="1"/>
  <c r="P33" i="1"/>
  <c r="J236" i="1"/>
  <c r="P30" i="1"/>
  <c r="P31" i="1"/>
  <c r="J184" i="1" l="1"/>
  <c r="J25" i="1"/>
  <c r="J47" i="1"/>
  <c r="J189" i="1"/>
  <c r="J81" i="1"/>
  <c r="J247" i="1"/>
  <c r="J120" i="1"/>
  <c r="J141" i="1"/>
  <c r="J23" i="1"/>
  <c r="J157" i="1"/>
  <c r="J39" i="1"/>
  <c r="J183" i="1"/>
  <c r="J201" i="1"/>
  <c r="J104" i="1"/>
  <c r="J191" i="1"/>
  <c r="J95" i="1"/>
  <c r="J181" i="1"/>
  <c r="J281" i="1"/>
  <c r="J86" i="1"/>
  <c r="J170" i="1"/>
  <c r="J271" i="1"/>
  <c r="J234" i="1"/>
  <c r="J75" i="1"/>
  <c r="J139" i="1"/>
  <c r="J203" i="1"/>
  <c r="J267" i="1"/>
  <c r="J44" i="1"/>
  <c r="J108" i="1"/>
  <c r="J172" i="1"/>
</calcChain>
</file>

<file path=xl/sharedStrings.xml><?xml version="1.0" encoding="utf-8"?>
<sst xmlns="http://schemas.openxmlformats.org/spreadsheetml/2006/main" count="4696" uniqueCount="287">
  <si>
    <t>class</t>
  </si>
  <si>
    <t>group</t>
  </si>
  <si>
    <t>Pokemon</t>
  </si>
  <si>
    <t>date_caught</t>
  </si>
  <si>
    <t>location</t>
  </si>
  <si>
    <t>type</t>
  </si>
  <si>
    <t>status</t>
  </si>
  <si>
    <t>attack</t>
  </si>
  <si>
    <t>hp</t>
  </si>
  <si>
    <t>def</t>
  </si>
  <si>
    <t>cp</t>
  </si>
  <si>
    <t>TI 2I</t>
  </si>
  <si>
    <t>A</t>
  </si>
  <si>
    <t>Flaeron</t>
  </si>
  <si>
    <t>Univ Brawijaya</t>
  </si>
  <si>
    <t>Fire</t>
  </si>
  <si>
    <t>Caught</t>
  </si>
  <si>
    <t>Ninetales</t>
  </si>
  <si>
    <t>Furfrou</t>
  </si>
  <si>
    <t>Normal</t>
  </si>
  <si>
    <t>Throh</t>
  </si>
  <si>
    <t>Fighting</t>
  </si>
  <si>
    <t>Heracross</t>
  </si>
  <si>
    <t>Bug/Fighting</t>
  </si>
  <si>
    <t>Oddish</t>
  </si>
  <si>
    <t>Grass/Poison</t>
  </si>
  <si>
    <t>Arbok</t>
  </si>
  <si>
    <t>Poison</t>
  </si>
  <si>
    <t>Feraligatr</t>
  </si>
  <si>
    <t>Water</t>
  </si>
  <si>
    <t>Lairon</t>
  </si>
  <si>
    <t>Steel/Rock</t>
  </si>
  <si>
    <t>Chinchou</t>
  </si>
  <si>
    <t>Water/Electric</t>
  </si>
  <si>
    <t>Tranquill</t>
  </si>
  <si>
    <t>Normal/Flying</t>
  </si>
  <si>
    <t>Ledyba</t>
  </si>
  <si>
    <t>Bug/Flying</t>
  </si>
  <si>
    <t>Masquerain</t>
  </si>
  <si>
    <t>Togedemaru</t>
  </si>
  <si>
    <t>Electric/Steel</t>
  </si>
  <si>
    <t>Pidove</t>
  </si>
  <si>
    <t>Surskit</t>
  </si>
  <si>
    <t>Bug/Water</t>
  </si>
  <si>
    <t>Pikachu</t>
  </si>
  <si>
    <t>Electric</t>
  </si>
  <si>
    <t>Grubbin</t>
  </si>
  <si>
    <t>Bug</t>
  </si>
  <si>
    <t>Tynamo</t>
  </si>
  <si>
    <t xml:space="preserve">Electric </t>
  </si>
  <si>
    <t>Stufful</t>
  </si>
  <si>
    <t>Normal/Fighting</t>
  </si>
  <si>
    <t>Magikarp</t>
  </si>
  <si>
    <t>Masquearin</t>
  </si>
  <si>
    <t>Flee</t>
  </si>
  <si>
    <t>Karrablast</t>
  </si>
  <si>
    <t>Yanma</t>
  </si>
  <si>
    <t>Cyndaquil</t>
  </si>
  <si>
    <t>Typhlosion</t>
  </si>
  <si>
    <t>Vulpix</t>
  </si>
  <si>
    <t>Lillipup</t>
  </si>
  <si>
    <t>Doduo</t>
  </si>
  <si>
    <t>Aron</t>
  </si>
  <si>
    <t>Caterpie</t>
  </si>
  <si>
    <t>Sandshrew</t>
  </si>
  <si>
    <t>Ground</t>
  </si>
  <si>
    <t>Slugma</t>
  </si>
  <si>
    <t>B</t>
  </si>
  <si>
    <t>Sudimoro</t>
  </si>
  <si>
    <t>Shelmet</t>
  </si>
  <si>
    <t>Polinema</t>
  </si>
  <si>
    <t>Clauncher</t>
  </si>
  <si>
    <t>Starly</t>
  </si>
  <si>
    <t>Patrat</t>
  </si>
  <si>
    <t>bug</t>
  </si>
  <si>
    <t>Zubat</t>
  </si>
  <si>
    <t>Poison/Flying</t>
  </si>
  <si>
    <t>Shroomish</t>
  </si>
  <si>
    <t>Grass</t>
  </si>
  <si>
    <t>Hoppip</t>
  </si>
  <si>
    <t>Grass/Flying</t>
  </si>
  <si>
    <t>Saxophone</t>
  </si>
  <si>
    <t>Charmander</t>
  </si>
  <si>
    <t>Burmy</t>
  </si>
  <si>
    <t xml:space="preserve">Grass </t>
  </si>
  <si>
    <t>Dau</t>
  </si>
  <si>
    <t>Castform</t>
  </si>
  <si>
    <t>Weedle</t>
  </si>
  <si>
    <t>Bug/Poison</t>
  </si>
  <si>
    <t>Solrock</t>
  </si>
  <si>
    <t>Rock/Psychic</t>
  </si>
  <si>
    <t>Purrloin</t>
  </si>
  <si>
    <t>Dark</t>
  </si>
  <si>
    <t>Bunnelby</t>
  </si>
  <si>
    <t>Froakie</t>
  </si>
  <si>
    <t>Suhat</t>
  </si>
  <si>
    <t>Sentret</t>
  </si>
  <si>
    <t>Sunkern</t>
  </si>
  <si>
    <t>Sandslash</t>
  </si>
  <si>
    <t>Ekans</t>
  </si>
  <si>
    <t>C</t>
  </si>
  <si>
    <t>Bulbasaur</t>
  </si>
  <si>
    <t>pikachu</t>
  </si>
  <si>
    <t>diglett</t>
  </si>
  <si>
    <t>drownzee</t>
  </si>
  <si>
    <t>Psychic</t>
  </si>
  <si>
    <t>Voltrob</t>
  </si>
  <si>
    <t>Hitmonlee</t>
  </si>
  <si>
    <t>Eevee</t>
  </si>
  <si>
    <t>Hoothoot</t>
  </si>
  <si>
    <t>Univ Malang</t>
  </si>
  <si>
    <t>Nosepass</t>
  </si>
  <si>
    <t>Teddiursa</t>
  </si>
  <si>
    <t>Grace/Ice</t>
  </si>
  <si>
    <t>Houndour</t>
  </si>
  <si>
    <t>Himontop</t>
  </si>
  <si>
    <t>Volbeat</t>
  </si>
  <si>
    <t>Glameow</t>
  </si>
  <si>
    <t>Bidoof</t>
  </si>
  <si>
    <t>Buneary</t>
  </si>
  <si>
    <t>Rock</t>
  </si>
  <si>
    <t>Snower</t>
  </si>
  <si>
    <t>Oshawott</t>
  </si>
  <si>
    <t>Pansear</t>
  </si>
  <si>
    <t>Grace/steel</t>
  </si>
  <si>
    <t>Ground/Electric</t>
  </si>
  <si>
    <t>Roggenrola</t>
  </si>
  <si>
    <t>Drilbur</t>
  </si>
  <si>
    <t>Vanipeda</t>
  </si>
  <si>
    <t>Barawijaya</t>
  </si>
  <si>
    <t>Drowzee</t>
  </si>
  <si>
    <t>D</t>
  </si>
  <si>
    <t>Yungoos</t>
  </si>
  <si>
    <t>Stunky</t>
  </si>
  <si>
    <t>Poison/Dark</t>
  </si>
  <si>
    <t>Gastly</t>
  </si>
  <si>
    <t>Ghost/Poison</t>
  </si>
  <si>
    <t>Duoduo</t>
  </si>
  <si>
    <t>Tympole</t>
  </si>
  <si>
    <t>Pansage</t>
  </si>
  <si>
    <t xml:space="preserve">Bug </t>
  </si>
  <si>
    <t>Primeape</t>
  </si>
  <si>
    <t>Foongus</t>
  </si>
  <si>
    <t>Drifblim</t>
  </si>
  <si>
    <t>Ghost/Flying</t>
  </si>
  <si>
    <t>Staravia</t>
  </si>
  <si>
    <t>Dark/Fire</t>
  </si>
  <si>
    <t>Mareanie</t>
  </si>
  <si>
    <t>Poison/Water</t>
  </si>
  <si>
    <t>E</t>
  </si>
  <si>
    <t>Tranquil</t>
  </si>
  <si>
    <t>Normal / Fly</t>
  </si>
  <si>
    <t>Hitmontop</t>
  </si>
  <si>
    <t>Fighter</t>
  </si>
  <si>
    <t>Sewaddle</t>
  </si>
  <si>
    <t>Sulfat</t>
  </si>
  <si>
    <t>Bug / leaf</t>
  </si>
  <si>
    <t>Flareon</t>
  </si>
  <si>
    <t>Popplio</t>
  </si>
  <si>
    <t>Aaron</t>
  </si>
  <si>
    <t>Kricketot</t>
  </si>
  <si>
    <t>Deerling</t>
  </si>
  <si>
    <t>Normal / Grass</t>
  </si>
  <si>
    <t>Cuterpie</t>
  </si>
  <si>
    <t>Water / Electric</t>
  </si>
  <si>
    <t>Leaf / Poison</t>
  </si>
  <si>
    <t>Chikorita</t>
  </si>
  <si>
    <t xml:space="preserve">Leaf </t>
  </si>
  <si>
    <t>Poison / Water</t>
  </si>
  <si>
    <t>Fletchling</t>
  </si>
  <si>
    <t>Exeggcute</t>
  </si>
  <si>
    <t>Leaf / Psychic</t>
  </si>
  <si>
    <t>Corsola</t>
  </si>
  <si>
    <t>Water / Rock</t>
  </si>
  <si>
    <t>Sawk</t>
  </si>
  <si>
    <t>Tentacool</t>
  </si>
  <si>
    <t>F</t>
  </si>
  <si>
    <t>Panpour</t>
  </si>
  <si>
    <t>Rampal</t>
  </si>
  <si>
    <t>Tepig</t>
  </si>
  <si>
    <t>Elgyem</t>
  </si>
  <si>
    <t>Araya</t>
  </si>
  <si>
    <t>Snivy</t>
  </si>
  <si>
    <t>Wooper</t>
  </si>
  <si>
    <t>Water/Ground</t>
  </si>
  <si>
    <t>Bergmite</t>
  </si>
  <si>
    <t>Ice</t>
  </si>
  <si>
    <t>Voltorb</t>
  </si>
  <si>
    <t>Sawojajar</t>
  </si>
  <si>
    <t>Meowth</t>
  </si>
  <si>
    <t>Venonat</t>
  </si>
  <si>
    <t>Venipede</t>
  </si>
  <si>
    <t>Klojen</t>
  </si>
  <si>
    <t>Dunsparce</t>
  </si>
  <si>
    <t>Ferroseed</t>
  </si>
  <si>
    <t>Grass/Steel</t>
  </si>
  <si>
    <t>Blitzle</t>
  </si>
  <si>
    <t>Pakis</t>
  </si>
  <si>
    <t>Ralts</t>
  </si>
  <si>
    <t>Psychic/Fairy</t>
  </si>
  <si>
    <t>Lunatone</t>
  </si>
  <si>
    <t>Wimpod</t>
  </si>
  <si>
    <t>Poliwag</t>
  </si>
  <si>
    <t>Batu</t>
  </si>
  <si>
    <t>Seel</t>
  </si>
  <si>
    <t>Squirtle</t>
  </si>
  <si>
    <t xml:space="preserve">Caught </t>
  </si>
  <si>
    <t>Probabilitas</t>
  </si>
  <si>
    <t>Total</t>
  </si>
  <si>
    <t>Nominal</t>
  </si>
  <si>
    <t>Index</t>
  </si>
  <si>
    <t>274/285</t>
  </si>
  <si>
    <t>11/285</t>
  </si>
  <si>
    <t>Status</t>
  </si>
  <si>
    <t>Attact</t>
  </si>
  <si>
    <t>DEF</t>
  </si>
  <si>
    <t>HP</t>
  </si>
  <si>
    <t>CP</t>
  </si>
  <si>
    <t>STATUS</t>
  </si>
  <si>
    <t>MEAN</t>
  </si>
  <si>
    <t>MEDIAN</t>
  </si>
  <si>
    <t>MODE</t>
  </si>
  <si>
    <t>Q1</t>
  </si>
  <si>
    <t>Q2</t>
  </si>
  <si>
    <t>Q3</t>
  </si>
  <si>
    <t>IQR</t>
  </si>
  <si>
    <t>Upper Bound</t>
  </si>
  <si>
    <t>Lower Bound</t>
  </si>
  <si>
    <t>Mean</t>
  </si>
  <si>
    <t>Median</t>
  </si>
  <si>
    <t>Mode</t>
  </si>
  <si>
    <t>OUTLIERS</t>
  </si>
  <si>
    <t>outliers hp</t>
  </si>
  <si>
    <t>ANSWER</t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</si>
  <si>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Calculate on “HP”,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</si>
  <si>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Based on your calculation at No. 1, make these several things:</t>
    </r>
  </si>
  <si>
    <t>Min</t>
  </si>
  <si>
    <t>Max</t>
  </si>
  <si>
    <t>Q2-Q1</t>
  </si>
  <si>
    <t>Q3-Q2</t>
  </si>
  <si>
    <t>Max-Q3</t>
  </si>
  <si>
    <t>Q1-Min</t>
  </si>
  <si>
    <t>max</t>
  </si>
  <si>
    <t>min</t>
  </si>
  <si>
    <t>cp(&lt;400)</t>
  </si>
  <si>
    <t>Up to 400</t>
  </si>
  <si>
    <t>Stan.Dev</t>
  </si>
  <si>
    <t>Mean HP</t>
  </si>
  <si>
    <t>Stan.Dev HP</t>
  </si>
  <si>
    <t>B. Probability (&gt;60)</t>
  </si>
  <si>
    <t>&gt;60</t>
  </si>
  <si>
    <t>sum from &gt;60</t>
  </si>
  <si>
    <t>Zscore</t>
  </si>
  <si>
    <t>def(&gt;60)</t>
  </si>
  <si>
    <t>Zscore &lt;400</t>
  </si>
  <si>
    <t>3 decimal</t>
  </si>
  <si>
    <t>Mean &amp; SD from numb 1</t>
  </si>
  <si>
    <t>interval</t>
  </si>
  <si>
    <t>bins array</t>
  </si>
  <si>
    <t>freq</t>
  </si>
  <si>
    <t>probabilitas</t>
  </si>
  <si>
    <t>60-88</t>
  </si>
  <si>
    <t>89-116</t>
  </si>
  <si>
    <t>117-144</t>
  </si>
  <si>
    <t>145-172</t>
  </si>
  <si>
    <t>173-200</t>
  </si>
  <si>
    <r>
      <t>b.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theme="1"/>
        <rFont val="Times New Roman"/>
        <family val="1"/>
      </rPr>
      <t>Determine the Q1, Q2, and Q3. (5 pts)</t>
    </r>
  </si>
  <si>
    <r>
      <t>a.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Times New Roman"/>
        <family val="1"/>
      </rPr>
      <t>Determine the mean, variance, and its standard deviation. (5 pts)</t>
    </r>
  </si>
  <si>
    <r>
      <t>c.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Times New Roman"/>
        <family val="1"/>
      </rPr>
      <t xml:space="preserve">Is there any </t>
    </r>
    <r>
      <rPr>
        <b/>
        <i/>
        <sz val="11"/>
        <color theme="1"/>
        <rFont val="Times New Roman"/>
        <family val="1"/>
      </rPr>
      <t>outliers</t>
    </r>
    <r>
      <rPr>
        <b/>
        <sz val="11"/>
        <color theme="1"/>
        <rFont val="Times New Roman"/>
        <family val="1"/>
      </rPr>
      <t>? Mention if any! (5 pts)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</si>
  <si>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imes New Roman"/>
        <family val="1"/>
      </rPr>
      <t>Mean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</si>
  <si>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imes New Roman"/>
        <family val="1"/>
      </rPr>
      <t>Variance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</si>
  <si>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imes New Roman"/>
        <family val="1"/>
      </rPr>
      <t>Standard deviation</t>
    </r>
  </si>
  <si>
    <r>
      <t>b.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theme="1"/>
        <rFont val="Times New Roman"/>
        <family val="1"/>
      </rPr>
      <t xml:space="preserve">Histogram of “HP” with the </t>
    </r>
    <r>
      <rPr>
        <b/>
        <i/>
        <sz val="11"/>
        <color theme="1"/>
        <rFont val="Times New Roman"/>
        <family val="1"/>
      </rPr>
      <t>bins</t>
    </r>
    <r>
      <rPr>
        <b/>
        <sz val="11"/>
        <color theme="1"/>
        <rFont val="Times New Roman"/>
        <family val="1"/>
      </rPr>
      <t xml:space="preserve"> is 100. (10 pts)</t>
    </r>
  </si>
  <si>
    <r>
      <t>a.</t>
    </r>
    <r>
      <rPr>
        <b/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Times New Roman"/>
        <family val="1"/>
      </rPr>
      <t>Boxplot of “HP” (10 pts)</t>
    </r>
  </si>
  <si>
    <t>Type</t>
  </si>
  <si>
    <t>QUESTION</t>
  </si>
  <si>
    <t>Note : Randomly = Combination</t>
  </si>
  <si>
    <t>Formula :</t>
  </si>
  <si>
    <t>S0 =</t>
  </si>
  <si>
    <t xml:space="preserve">10C3 = </t>
  </si>
  <si>
    <t>120,128,138,157</t>
  </si>
  <si>
    <t>Cara lain dengan jawaban lain dan sudut pandang lain</t>
  </si>
  <si>
    <t xml:space="preserve">Total Caught of Pokemon </t>
  </si>
  <si>
    <t xml:space="preserve">Total Electric Pokemon(caught) </t>
  </si>
  <si>
    <t>Probability Electric Pokemon caughted</t>
  </si>
  <si>
    <t xml:space="preserve">3 electric Pokemon from 10times randomly 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</si>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</sst>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1"/>
      <color rgb="FF000000"/>
      <name val="Calibri"/>
      <charset val="1"/>
    </font>
    <font>
      <sz val="10"/>
      <color theme="1"/>
      <name val="Arial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b/>
      <sz val="11"/>
      <color theme="1"/>
      <name val="Times New Roman"/>
      <family val="1"/>
    </font>
    <font>
      <b/>
      <sz val="7"/>
      <color theme="1"/>
      <name val="Times New Roman"/>
      <family val="1"/>
    </font>
    <font>
      <sz val="11"/>
      <color theme="1"/>
      <name val="Symbol"/>
      <family val="1"/>
      <charset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0" borderId="0" xfId="0" applyFont="1"/>
    <xf numFmtId="14" fontId="3" fillId="0" borderId="0" xfId="0" applyNumberFormat="1" applyFont="1"/>
    <xf numFmtId="14" fontId="0" fillId="0" borderId="0" xfId="0" applyNumberFormat="1"/>
    <xf numFmtId="0" fontId="2" fillId="0" borderId="0" xfId="0" applyFont="1"/>
    <xf numFmtId="0" fontId="1" fillId="0" borderId="0" xfId="0" applyFont="1" applyAlignment="1">
      <alignment readingOrder="1"/>
    </xf>
    <xf numFmtId="14" fontId="1" fillId="0" borderId="0" xfId="0" applyNumberFormat="1" applyFont="1" applyAlignment="1">
      <alignment readingOrder="1"/>
    </xf>
    <xf numFmtId="0" fontId="4" fillId="0" borderId="0" xfId="0" applyFont="1"/>
    <xf numFmtId="0" fontId="0" fillId="2" borderId="0" xfId="0" applyFill="1"/>
    <xf numFmtId="0" fontId="5" fillId="0" borderId="0" xfId="0" applyFont="1"/>
    <xf numFmtId="0" fontId="0" fillId="0" borderId="0" xfId="0" quotePrefix="1"/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 applyAlignment="1">
      <alignment readingOrder="1"/>
    </xf>
    <xf numFmtId="0" fontId="3" fillId="5" borderId="0" xfId="0" applyFont="1" applyFill="1"/>
    <xf numFmtId="0" fontId="11" fillId="3" borderId="0" xfId="0" applyFont="1" applyFill="1"/>
    <xf numFmtId="0" fontId="12" fillId="3" borderId="0" xfId="0" applyFont="1" applyFill="1"/>
    <xf numFmtId="0" fontId="11" fillId="3" borderId="0" xfId="0" applyFont="1" applyFill="1" applyAlignment="1">
      <alignment readingOrder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readingOrder="1"/>
    </xf>
    <xf numFmtId="0" fontId="0" fillId="6" borderId="0" xfId="0" applyFill="1"/>
    <xf numFmtId="0" fontId="5" fillId="7" borderId="0" xfId="0" applyFont="1" applyFill="1"/>
    <xf numFmtId="0" fontId="0" fillId="7" borderId="0" xfId="0" applyFill="1"/>
    <xf numFmtId="0" fontId="5" fillId="8" borderId="0" xfId="0" applyFont="1" applyFill="1"/>
    <xf numFmtId="0" fontId="0" fillId="8" borderId="0" xfId="0" applyFill="1"/>
    <xf numFmtId="0" fontId="11" fillId="8" borderId="0" xfId="0" applyFont="1" applyFill="1" applyAlignment="1">
      <alignment readingOrder="1"/>
    </xf>
    <xf numFmtId="0" fontId="11" fillId="8" borderId="0" xfId="0" applyFont="1" applyFill="1"/>
    <xf numFmtId="0" fontId="6" fillId="6" borderId="0" xfId="0" applyFont="1" applyFill="1" applyAlignment="1">
      <alignment horizontal="justify" vertical="center"/>
    </xf>
    <xf numFmtId="0" fontId="0" fillId="0" borderId="0" xfId="0" applyAlignment="1">
      <alignment horizontal="center"/>
    </xf>
    <xf numFmtId="22" fontId="0" fillId="0" borderId="0" xfId="0" quotePrefix="1" applyNumberFormat="1"/>
    <xf numFmtId="3" fontId="0" fillId="0" borderId="0" xfId="0" applyNumberFormat="1"/>
    <xf numFmtId="0" fontId="6" fillId="9" borderId="0" xfId="0" applyFont="1" applyFill="1" applyAlignment="1">
      <alignment horizontal="justify" vertical="center"/>
    </xf>
    <xf numFmtId="0" fontId="0" fillId="9" borderId="0" xfId="0" applyFill="1"/>
    <xf numFmtId="0" fontId="5" fillId="9" borderId="0" xfId="0" applyFont="1" applyFill="1"/>
    <xf numFmtId="0" fontId="0" fillId="0" borderId="0" xfId="0" applyFill="1"/>
    <xf numFmtId="0" fontId="5" fillId="0" borderId="0" xfId="0" applyFont="1" applyFill="1"/>
    <xf numFmtId="0" fontId="5" fillId="8" borderId="1" xfId="0" applyFont="1" applyFill="1" applyBorder="1" applyAlignment="1">
      <alignment horizontal="center"/>
    </xf>
    <xf numFmtId="0" fontId="0" fillId="8" borderId="1" xfId="0" applyFill="1" applyBorder="1"/>
    <xf numFmtId="0" fontId="0" fillId="8" borderId="4" xfId="0" applyFont="1" applyFill="1" applyBorder="1"/>
    <xf numFmtId="0" fontId="0" fillId="8" borderId="6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8" fillId="8" borderId="11" xfId="0" applyFont="1" applyFill="1" applyBorder="1" applyAlignment="1">
      <alignment horizontal="left" vertical="center"/>
    </xf>
    <xf numFmtId="0" fontId="8" fillId="8" borderId="2" xfId="0" applyFont="1" applyFill="1" applyBorder="1" applyAlignment="1">
      <alignment horizontal="justify" vertical="center"/>
    </xf>
    <xf numFmtId="0" fontId="0" fillId="8" borderId="3" xfId="0" applyFill="1" applyBorder="1"/>
    <xf numFmtId="0" fontId="0" fillId="8" borderId="6" xfId="0" applyFill="1" applyBorder="1"/>
    <xf numFmtId="2" fontId="0" fillId="8" borderId="9" xfId="0" applyNumberFormat="1" applyFill="1" applyBorder="1"/>
    <xf numFmtId="0" fontId="8" fillId="8" borderId="11" xfId="0" applyFont="1" applyFill="1" applyBorder="1" applyAlignment="1">
      <alignment horizontal="justify" vertical="center"/>
    </xf>
    <xf numFmtId="0" fontId="6" fillId="8" borderId="4" xfId="0" applyFont="1" applyFill="1" applyBorder="1" applyAlignment="1">
      <alignment horizontal="justify" vertical="center"/>
    </xf>
    <xf numFmtId="0" fontId="0" fillId="8" borderId="12" xfId="0" applyFill="1" applyBorder="1"/>
    <xf numFmtId="0" fontId="0" fillId="8" borderId="11" xfId="0" applyFill="1" applyBorder="1"/>
    <xf numFmtId="0" fontId="0" fillId="8" borderId="13" xfId="0" applyFill="1" applyBorder="1"/>
    <xf numFmtId="0" fontId="0" fillId="8" borderId="14" xfId="0" applyFill="1" applyBorder="1"/>
    <xf numFmtId="0" fontId="6" fillId="8" borderId="11" xfId="0" applyFont="1" applyFill="1" applyBorder="1" applyAlignment="1">
      <alignment horizontal="justify" vertical="center"/>
    </xf>
    <xf numFmtId="0" fontId="5" fillId="8" borderId="1" xfId="0" applyFont="1" applyFill="1" applyBorder="1"/>
    <xf numFmtId="0" fontId="0" fillId="0" borderId="2" xfId="0" applyBorder="1"/>
    <xf numFmtId="0" fontId="0" fillId="0" borderId="15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0" xfId="0" applyBorder="1" applyAlignment="1">
      <alignment horizontal="left"/>
    </xf>
    <xf numFmtId="0" fontId="0" fillId="0" borderId="12" xfId="0" applyBorder="1"/>
    <xf numFmtId="0" fontId="0" fillId="0" borderId="7" xfId="0" applyBorder="1"/>
    <xf numFmtId="0" fontId="5" fillId="9" borderId="2" xfId="0" applyFont="1" applyFill="1" applyBorder="1"/>
    <xf numFmtId="0" fontId="5" fillId="9" borderId="15" xfId="0" applyFont="1" applyFill="1" applyBorder="1"/>
    <xf numFmtId="0" fontId="5" fillId="9" borderId="0" xfId="0" applyFont="1" applyFill="1" applyBorder="1"/>
    <xf numFmtId="0" fontId="0" fillId="8" borderId="4" xfId="0" applyFill="1" applyBorder="1"/>
    <xf numFmtId="0" fontId="0" fillId="8" borderId="0" xfId="0" applyFill="1" applyBorder="1"/>
    <xf numFmtId="0" fontId="5" fillId="8" borderId="0" xfId="0" applyFont="1" applyFill="1" applyBorder="1"/>
    <xf numFmtId="0" fontId="5" fillId="8" borderId="4" xfId="0" applyFont="1" applyFill="1" applyBorder="1"/>
    <xf numFmtId="46" fontId="0" fillId="8" borderId="0" xfId="0" applyNumberFormat="1" applyFill="1" applyBorder="1"/>
    <xf numFmtId="0" fontId="0" fillId="8" borderId="0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0" borderId="1" xfId="0" applyFill="1" applyBorder="1"/>
    <xf numFmtId="0" fontId="0" fillId="10" borderId="8" xfId="0" applyFill="1" applyBorder="1"/>
    <xf numFmtId="0" fontId="0" fillId="0" borderId="6" xfId="0" applyBorder="1"/>
    <xf numFmtId="0" fontId="0" fillId="10" borderId="11" xfId="0" applyFill="1" applyBorder="1"/>
    <xf numFmtId="0" fontId="0" fillId="11" borderId="4" xfId="0" applyFill="1" applyBorder="1"/>
    <xf numFmtId="14" fontId="0" fillId="11" borderId="8" xfId="0" applyNumberFormat="1" applyFill="1" applyBorder="1"/>
    <xf numFmtId="0" fontId="0" fillId="11" borderId="9" xfId="0" applyFill="1" applyBorder="1"/>
    <xf numFmtId="0" fontId="12" fillId="11" borderId="9" xfId="0" applyFont="1" applyFill="1" applyBorder="1"/>
    <xf numFmtId="0" fontId="11" fillId="11" borderId="4" xfId="0" applyFont="1" applyFill="1" applyBorder="1" applyAlignment="1">
      <alignment readingOrder="1"/>
    </xf>
    <xf numFmtId="0" fontId="11" fillId="11" borderId="9" xfId="0" applyFont="1" applyFill="1" applyBorder="1" applyAlignment="1">
      <alignment readingOrder="1"/>
    </xf>
    <xf numFmtId="0" fontId="11" fillId="11" borderId="4" xfId="0" applyFont="1" applyFill="1" applyBorder="1"/>
    <xf numFmtId="0" fontId="11" fillId="11" borderId="9" xfId="0" applyFont="1" applyFill="1" applyBorder="1"/>
    <xf numFmtId="0" fontId="0" fillId="11" borderId="6" xfId="0" applyFill="1" applyBorder="1"/>
    <xf numFmtId="0" fontId="0" fillId="11" borderId="10" xfId="0" applyFill="1" applyBorder="1"/>
    <xf numFmtId="0" fontId="0" fillId="9" borderId="1" xfId="0" applyFill="1" applyBorder="1"/>
    <xf numFmtId="0" fontId="11" fillId="9" borderId="1" xfId="0" applyFont="1" applyFill="1" applyBorder="1" applyAlignment="1">
      <alignment readingOrder="1"/>
    </xf>
    <xf numFmtId="0" fontId="11" fillId="9" borderId="1" xfId="0" applyFont="1" applyFill="1" applyBorder="1"/>
    <xf numFmtId="0" fontId="14" fillId="0" borderId="2" xfId="0" applyFont="1" applyBorder="1"/>
    <xf numFmtId="0" fontId="14" fillId="0" borderId="4" xfId="0" applyFont="1" applyBorder="1"/>
    <xf numFmtId="0" fontId="15" fillId="10" borderId="4" xfId="0" applyFont="1" applyFill="1" applyBorder="1"/>
    <xf numFmtId="0" fontId="14" fillId="10" borderId="4" xfId="0" applyFont="1" applyFill="1" applyBorder="1"/>
    <xf numFmtId="0" fontId="14" fillId="10" borderId="0" xfId="0" applyFont="1" applyFill="1" applyBorder="1"/>
    <xf numFmtId="0" fontId="0" fillId="9" borderId="0" xfId="0" applyFill="1" applyBorder="1"/>
    <xf numFmtId="0" fontId="14" fillId="8" borderId="4" xfId="0" applyFont="1" applyFill="1" applyBorder="1"/>
    <xf numFmtId="0" fontId="0" fillId="9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'numb 4 &amp; 5'!$AJ$29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'numb 4 &amp; 5'!$AI$30:$AI$86</c:f>
              <c:strCache>
                <c:ptCount val="57"/>
                <c:pt idx="0">
                  <c:v>Aron</c:v>
                </c:pt>
                <c:pt idx="1">
                  <c:v>Bulbasaur</c:v>
                </c:pt>
                <c:pt idx="2">
                  <c:v>Bunnelby</c:v>
                </c:pt>
                <c:pt idx="3">
                  <c:v>Castform</c:v>
                </c:pt>
                <c:pt idx="4">
                  <c:v>Caterpie</c:v>
                </c:pt>
                <c:pt idx="5">
                  <c:v>Charmander</c:v>
                </c:pt>
                <c:pt idx="6">
                  <c:v>Chinchou</c:v>
                </c:pt>
                <c:pt idx="7">
                  <c:v>Clauncher</c:v>
                </c:pt>
                <c:pt idx="8">
                  <c:v>Cyndaquil</c:v>
                </c:pt>
                <c:pt idx="9">
                  <c:v>Deerling</c:v>
                </c:pt>
                <c:pt idx="10">
                  <c:v>diglett</c:v>
                </c:pt>
                <c:pt idx="11">
                  <c:v>Drifblim</c:v>
                </c:pt>
                <c:pt idx="12">
                  <c:v>Duoduo</c:v>
                </c:pt>
                <c:pt idx="13">
                  <c:v>Eevee</c:v>
                </c:pt>
                <c:pt idx="14">
                  <c:v>Ekans</c:v>
                </c:pt>
                <c:pt idx="15">
                  <c:v>Foongus</c:v>
                </c:pt>
                <c:pt idx="16">
                  <c:v>Froakie</c:v>
                </c:pt>
                <c:pt idx="17">
                  <c:v>Gastly</c:v>
                </c:pt>
                <c:pt idx="18">
                  <c:v>Glameow</c:v>
                </c:pt>
                <c:pt idx="19">
                  <c:v>Himontop</c:v>
                </c:pt>
                <c:pt idx="20">
                  <c:v>Hitmontop</c:v>
                </c:pt>
                <c:pt idx="21">
                  <c:v>Hoppip</c:v>
                </c:pt>
                <c:pt idx="22">
                  <c:v>Houndour</c:v>
                </c:pt>
                <c:pt idx="23">
                  <c:v>Karrablast</c:v>
                </c:pt>
                <c:pt idx="24">
                  <c:v>Kricketot</c:v>
                </c:pt>
                <c:pt idx="25">
                  <c:v>Ledyba</c:v>
                </c:pt>
                <c:pt idx="26">
                  <c:v>Lillipup</c:v>
                </c:pt>
                <c:pt idx="27">
                  <c:v>Magikarp</c:v>
                </c:pt>
                <c:pt idx="28">
                  <c:v>Mareanie</c:v>
                </c:pt>
                <c:pt idx="29">
                  <c:v>Nosepass</c:v>
                </c:pt>
                <c:pt idx="30">
                  <c:v>Oddish</c:v>
                </c:pt>
                <c:pt idx="31">
                  <c:v>Pansage</c:v>
                </c:pt>
                <c:pt idx="32">
                  <c:v>Patrat</c:v>
                </c:pt>
                <c:pt idx="33">
                  <c:v>Pidove</c:v>
                </c:pt>
                <c:pt idx="34">
                  <c:v>pikachu</c:v>
                </c:pt>
                <c:pt idx="35">
                  <c:v>Primeape</c:v>
                </c:pt>
                <c:pt idx="36">
                  <c:v>Purrloin</c:v>
                </c:pt>
                <c:pt idx="37">
                  <c:v>Sentret</c:v>
                </c:pt>
                <c:pt idx="38">
                  <c:v>Shelmet</c:v>
                </c:pt>
                <c:pt idx="39">
                  <c:v>Shroomish</c:v>
                </c:pt>
                <c:pt idx="40">
                  <c:v>Slugma</c:v>
                </c:pt>
                <c:pt idx="41">
                  <c:v>Solrock</c:v>
                </c:pt>
                <c:pt idx="42">
                  <c:v>Staravia</c:v>
                </c:pt>
                <c:pt idx="43">
                  <c:v>Starly</c:v>
                </c:pt>
                <c:pt idx="44">
                  <c:v>Stufful</c:v>
                </c:pt>
                <c:pt idx="45">
                  <c:v>Stunky</c:v>
                </c:pt>
                <c:pt idx="46">
                  <c:v>Surskit</c:v>
                </c:pt>
                <c:pt idx="47">
                  <c:v>Teddiursa</c:v>
                </c:pt>
                <c:pt idx="48">
                  <c:v>Tranquil</c:v>
                </c:pt>
                <c:pt idx="49">
                  <c:v>Tympole</c:v>
                </c:pt>
                <c:pt idx="50">
                  <c:v>Tynamo</c:v>
                </c:pt>
                <c:pt idx="51">
                  <c:v>Volbeat</c:v>
                </c:pt>
                <c:pt idx="52">
                  <c:v>Voltrob</c:v>
                </c:pt>
                <c:pt idx="53">
                  <c:v>Vulpix</c:v>
                </c:pt>
                <c:pt idx="54">
                  <c:v>Weedle</c:v>
                </c:pt>
                <c:pt idx="55">
                  <c:v>Yungoos</c:v>
                </c:pt>
                <c:pt idx="56">
                  <c:v>Zubat</c:v>
                </c:pt>
              </c:strCache>
            </c:strRef>
          </c:cat>
          <c:val>
            <c:numRef>
              <c:f>'numb 4 &amp; 5'!$AJ$30:$AJ$86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5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9-457B-8A71-9500D5C98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8548576"/>
        <c:axId val="358557216"/>
        <c:axId val="0"/>
      </c:bar3DChart>
      <c:catAx>
        <c:axId val="35854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57216"/>
        <c:crosses val="autoZero"/>
        <c:auto val="1"/>
        <c:lblAlgn val="ctr"/>
        <c:lblOffset val="100"/>
        <c:noMultiLvlLbl val="0"/>
      </c:catAx>
      <c:valAx>
        <c:axId val="3585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4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plotSurface>
          <cx:spPr>
            <a:solidFill>
              <a:srgbClr val="FFCCFF"/>
            </a:solidFill>
          </cx:spPr>
        </cx:plotSurface>
        <cx:series layoutId="clusteredColumn" uniqueId="{E759A661-6961-494A-9871-41B2FAAEB7C0}">
          <cx:spPr>
            <a:solidFill>
              <a:srgbClr val="FF6699"/>
            </a:solidFill>
          </cx:spPr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.379999995"/>
        <cx:title>
          <cx:tx>
            <cx:txData>
              <cx:v>Field1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  <cx:spPr>
    <a:solidFill>
      <a:schemeClr val="accent4">
        <a:lumMod val="20000"/>
        <a:lumOff val="80000"/>
      </a:schemeClr>
    </a:solidFill>
    <a:ln>
      <a:solidFill>
        <a:schemeClr val="tx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d-ID" sz="1400" b="1" i="0" u="none" strike="noStrike" baseline="0">
              <a:solidFill>
                <a:srgbClr val="FF0000"/>
              </a:solidFill>
              <a:latin typeface="Calibri" panose="020F0502020204030204"/>
            </a:rPr>
            <a:t>Boxplot</a:t>
          </a:r>
        </a:p>
      </cx:txPr>
    </cx:title>
    <cx:plotArea>
      <cx:plotAreaRegion>
        <cx:plotSurface>
          <cx:spPr>
            <a:solidFill>
              <a:srgbClr val="002060"/>
            </a:solidFill>
            <a:ln>
              <a:solidFill>
                <a:schemeClr val="bg1">
                  <a:lumMod val="95000"/>
                </a:schemeClr>
              </a:solidFill>
            </a:ln>
          </cx:spPr>
        </cx:plotSurface>
        <cx:series layoutId="boxWhisker" uniqueId="{F3BF2645-5318-4823-9033-9094D3A82E5F}">
          <cx:tx>
            <cx:txData>
              <cx:f>_xlchart.v1.0</cx:f>
              <cx:v>hp</cx:v>
            </cx:txData>
          </cx:tx>
          <cx:spPr>
            <a:solidFill>
              <a:srgbClr val="FFCCFF"/>
            </a:solidFill>
            <a:ln w="19050">
              <a:solidFill>
                <a:srgbClr val="FF000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solidFill>
      <a:srgbClr val="FFCCFF"/>
    </a:solidFill>
    <a:ln>
      <a:solidFill>
        <a:schemeClr val="tx1">
          <a:lumMod val="65000"/>
          <a:lumOff val="35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20158</xdr:colOff>
      <xdr:row>45</xdr:row>
      <xdr:rowOff>55721</xdr:rowOff>
    </xdr:from>
    <xdr:to>
      <xdr:col>14</xdr:col>
      <xdr:colOff>3507987</xdr:colOff>
      <xdr:row>55</xdr:row>
      <xdr:rowOff>69695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2" descr="Chart type: Histogram. Frequency of 'Field1'&#10;&#10;Description automatically generated">
              <a:extLst>
                <a:ext uri="{FF2B5EF4-FFF2-40B4-BE49-F238E27FC236}">
                  <a16:creationId xmlns:a16="http://schemas.microsoft.com/office/drawing/2014/main" id="{B3FD7415-0D81-40CB-B115-6C107383F1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73085" y="8976697"/>
              <a:ext cx="3487829" cy="1872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Bagan ini tidak tersedia dalam versi Excel Anda.
Mengedit bentuk ini atau menyimpan buku kerja ini ke dalam format file yang berbeda akan merusak bagan secara permanen.</a:t>
              </a:r>
            </a:p>
          </xdr:txBody>
        </xdr:sp>
      </mc:Fallback>
    </mc:AlternateContent>
    <xdr:clientData/>
  </xdr:twoCellAnchor>
  <xdr:twoCellAnchor>
    <xdr:from>
      <xdr:col>16</xdr:col>
      <xdr:colOff>64274</xdr:colOff>
      <xdr:row>25</xdr:row>
      <xdr:rowOff>22303</xdr:rowOff>
    </xdr:from>
    <xdr:to>
      <xdr:col>22</xdr:col>
      <xdr:colOff>268713</xdr:colOff>
      <xdr:row>39</xdr:row>
      <xdr:rowOff>140320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Bagan 1">
              <a:extLst>
                <a:ext uri="{FF2B5EF4-FFF2-40B4-BE49-F238E27FC236}">
                  <a16:creationId xmlns:a16="http://schemas.microsoft.com/office/drawing/2014/main" id="{3D0C8F80-530C-39DE-72BA-4276589B63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23115" y="483126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Bagan ini tidak tersedia dalam versi Excel Anda.
Mengedit bentuk ini atau menyimpan buku kerja ini ke dalam format file yang berbeda akan merusak bagan secara permanen.</a:t>
              </a:r>
            </a:p>
          </xdr:txBody>
        </xdr:sp>
      </mc:Fallback>
    </mc:AlternateContent>
    <xdr:clientData/>
  </xdr:twoCellAnchor>
  <xdr:oneCellAnchor>
    <xdr:from>
      <xdr:col>17</xdr:col>
      <xdr:colOff>356219</xdr:colOff>
      <xdr:row>35</xdr:row>
      <xdr:rowOff>139390</xdr:rowOff>
    </xdr:from>
    <xdr:ext cx="184731" cy="264560"/>
    <xdr:sp macro="" textlink="">
      <xdr:nvSpPr>
        <xdr:cNvPr id="3" name="Kotak Teks 2">
          <a:extLst>
            <a:ext uri="{FF2B5EF4-FFF2-40B4-BE49-F238E27FC236}">
              <a16:creationId xmlns:a16="http://schemas.microsoft.com/office/drawing/2014/main" id="{649D8960-3873-9E07-99E9-29F481C3E6BD}"/>
            </a:ext>
          </a:extLst>
        </xdr:cNvPr>
        <xdr:cNvSpPr txBox="1"/>
      </xdr:nvSpPr>
      <xdr:spPr>
        <a:xfrm>
          <a:off x="16347378" y="68301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16</xdr:col>
      <xdr:colOff>363964</xdr:colOff>
      <xdr:row>34</xdr:row>
      <xdr:rowOff>131646</xdr:rowOff>
    </xdr:from>
    <xdr:ext cx="1634165" cy="264560"/>
    <xdr:sp macro="" textlink="">
      <xdr:nvSpPr>
        <xdr:cNvPr id="4" name="Kotak Teks 3">
          <a:extLst>
            <a:ext uri="{FF2B5EF4-FFF2-40B4-BE49-F238E27FC236}">
              <a16:creationId xmlns:a16="http://schemas.microsoft.com/office/drawing/2014/main" id="{AE61C8E9-FC21-F52C-F9F9-090F327675A2}"/>
            </a:ext>
          </a:extLst>
        </xdr:cNvPr>
        <xdr:cNvSpPr txBox="1"/>
      </xdr:nvSpPr>
      <xdr:spPr>
        <a:xfrm>
          <a:off x="15565244" y="6636524"/>
          <a:ext cx="16341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Outliers 120,128,138,157</a:t>
          </a:r>
          <a:endParaRPr lang="en-ID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68215</xdr:colOff>
      <xdr:row>2</xdr:row>
      <xdr:rowOff>32134</xdr:rowOff>
    </xdr:from>
    <xdr:to>
      <xdr:col>36</xdr:col>
      <xdr:colOff>487961</xdr:colOff>
      <xdr:row>8</xdr:row>
      <xdr:rowOff>32133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7AE027D4-05A2-D5D9-B3DF-F11727DF80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621" t="47938" r="34663" b="38327"/>
        <a:stretch/>
      </xdr:blipFill>
      <xdr:spPr>
        <a:xfrm>
          <a:off x="21938362" y="405663"/>
          <a:ext cx="6125408" cy="1120588"/>
        </a:xfrm>
        <a:prstGeom prst="rect">
          <a:avLst/>
        </a:prstGeom>
      </xdr:spPr>
    </xdr:pic>
    <xdr:clientData/>
  </xdr:twoCellAnchor>
  <xdr:twoCellAnchor editAs="oneCell">
    <xdr:from>
      <xdr:col>20</xdr:col>
      <xdr:colOff>43053</xdr:colOff>
      <xdr:row>6</xdr:row>
      <xdr:rowOff>107627</xdr:rowOff>
    </xdr:from>
    <xdr:to>
      <xdr:col>28</xdr:col>
      <xdr:colOff>548901</xdr:colOff>
      <xdr:row>17</xdr:row>
      <xdr:rowOff>53814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5720B2A1-B93C-CA5B-FB40-1BFCB73F54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980" t="62943" r="26964" b="8724"/>
        <a:stretch/>
      </xdr:blipFill>
      <xdr:spPr>
        <a:xfrm>
          <a:off x="15250765" y="1205424"/>
          <a:ext cx="5413644" cy="2087966"/>
        </a:xfrm>
        <a:prstGeom prst="rect">
          <a:avLst/>
        </a:prstGeom>
      </xdr:spPr>
    </xdr:pic>
    <xdr:clientData/>
  </xdr:twoCellAnchor>
  <xdr:twoCellAnchor editAs="oneCell">
    <xdr:from>
      <xdr:col>31</xdr:col>
      <xdr:colOff>528640</xdr:colOff>
      <xdr:row>9</xdr:row>
      <xdr:rowOff>32289</xdr:rowOff>
    </xdr:from>
    <xdr:to>
      <xdr:col>37</xdr:col>
      <xdr:colOff>352163</xdr:colOff>
      <xdr:row>12</xdr:row>
      <xdr:rowOff>129154</xdr:rowOff>
    </xdr:to>
    <xdr:pic>
      <xdr:nvPicPr>
        <xdr:cNvPr id="4" name="Gambar 3">
          <a:extLst>
            <a:ext uri="{FF2B5EF4-FFF2-40B4-BE49-F238E27FC236}">
              <a16:creationId xmlns:a16="http://schemas.microsoft.com/office/drawing/2014/main" id="{1BE1CD46-CFF4-E27A-2C87-16E67E9CE1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0357" t="52641" r="5374" b="37193"/>
        <a:stretch/>
      </xdr:blipFill>
      <xdr:spPr>
        <a:xfrm>
          <a:off x="22398787" y="1713171"/>
          <a:ext cx="6136170" cy="657159"/>
        </a:xfrm>
        <a:prstGeom prst="rect">
          <a:avLst/>
        </a:prstGeom>
      </xdr:spPr>
    </xdr:pic>
    <xdr:clientData/>
  </xdr:twoCellAnchor>
  <xdr:twoCellAnchor editAs="oneCell">
    <xdr:from>
      <xdr:col>31</xdr:col>
      <xdr:colOff>184848</xdr:colOff>
      <xdr:row>25</xdr:row>
      <xdr:rowOff>10761</xdr:rowOff>
    </xdr:from>
    <xdr:to>
      <xdr:col>37</xdr:col>
      <xdr:colOff>8371</xdr:colOff>
      <xdr:row>27</xdr:row>
      <xdr:rowOff>123543</xdr:rowOff>
    </xdr:to>
    <xdr:pic>
      <xdr:nvPicPr>
        <xdr:cNvPr id="5" name="Gambar 4">
          <a:extLst>
            <a:ext uri="{FF2B5EF4-FFF2-40B4-BE49-F238E27FC236}">
              <a16:creationId xmlns:a16="http://schemas.microsoft.com/office/drawing/2014/main" id="{B77E4579-F0DB-45F3-B5DF-FE2A35C6BF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0357" t="62102" r="5374" b="29007"/>
        <a:stretch/>
      </xdr:blipFill>
      <xdr:spPr>
        <a:xfrm>
          <a:off x="22054995" y="4903996"/>
          <a:ext cx="6136170" cy="561018"/>
        </a:xfrm>
        <a:prstGeom prst="rect">
          <a:avLst/>
        </a:prstGeom>
      </xdr:spPr>
    </xdr:pic>
    <xdr:clientData/>
  </xdr:twoCellAnchor>
  <xdr:twoCellAnchor editAs="oneCell">
    <xdr:from>
      <xdr:col>35</xdr:col>
      <xdr:colOff>74547</xdr:colOff>
      <xdr:row>16</xdr:row>
      <xdr:rowOff>136433</xdr:rowOff>
    </xdr:from>
    <xdr:to>
      <xdr:col>39</xdr:col>
      <xdr:colOff>53338</xdr:colOff>
      <xdr:row>23</xdr:row>
      <xdr:rowOff>104145</xdr:rowOff>
    </xdr:to>
    <xdr:pic>
      <xdr:nvPicPr>
        <xdr:cNvPr id="6" name="Gambar 5">
          <a:extLst>
            <a:ext uri="{FF2B5EF4-FFF2-40B4-BE49-F238E27FC236}">
              <a16:creationId xmlns:a16="http://schemas.microsoft.com/office/drawing/2014/main" id="{E176A1B5-B719-E367-5DC3-928A4D850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7030" t="73869" r="55599" b="1875"/>
        <a:stretch/>
      </xdr:blipFill>
      <xdr:spPr>
        <a:xfrm>
          <a:off x="26184253" y="3199374"/>
          <a:ext cx="2406732" cy="1424477"/>
        </a:xfrm>
        <a:prstGeom prst="rect">
          <a:avLst/>
        </a:prstGeom>
      </xdr:spPr>
    </xdr:pic>
    <xdr:clientData/>
  </xdr:twoCellAnchor>
  <xdr:twoCellAnchor>
    <xdr:from>
      <xdr:col>36</xdr:col>
      <xdr:colOff>146611</xdr:colOff>
      <xdr:row>61</xdr:row>
      <xdr:rowOff>75826</xdr:rowOff>
    </xdr:from>
    <xdr:to>
      <xdr:col>43</xdr:col>
      <xdr:colOff>469714</xdr:colOff>
      <xdr:row>76</xdr:row>
      <xdr:rowOff>17556</xdr:rowOff>
    </xdr:to>
    <xdr:graphicFrame macro="">
      <xdr:nvGraphicFramePr>
        <xdr:cNvPr id="7" name="Bagan 6">
          <a:extLst>
            <a:ext uri="{FF2B5EF4-FFF2-40B4-BE49-F238E27FC236}">
              <a16:creationId xmlns:a16="http://schemas.microsoft.com/office/drawing/2014/main" id="{9CF22F1E-78DB-D169-5609-5E528FC69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Pokemon_Zerlina%20Wollwage.xlsx" TargetMode="External"/><Relationship Id="rId1" Type="http://schemas.openxmlformats.org/officeDocument/2006/relationships/externalLinkPath" Target="Pokemon_Zerlina%20Wollw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"/>
      <sheetName val="2"/>
      <sheetName val="3"/>
      <sheetName val="4"/>
      <sheetName val="5"/>
    </sheetNames>
    <sheetDataSet>
      <sheetData sheetId="0" refreshError="1"/>
      <sheetData sheetId="1" refreshError="1"/>
      <sheetData sheetId="2">
        <row r="2">
          <cell r="I2">
            <v>103</v>
          </cell>
        </row>
        <row r="3">
          <cell r="I3">
            <v>121</v>
          </cell>
        </row>
        <row r="4">
          <cell r="I4">
            <v>128</v>
          </cell>
        </row>
        <row r="5">
          <cell r="I5">
            <v>157</v>
          </cell>
        </row>
        <row r="6">
          <cell r="I6">
            <v>105</v>
          </cell>
        </row>
        <row r="7">
          <cell r="I7">
            <v>12</v>
          </cell>
        </row>
        <row r="8">
          <cell r="I8">
            <v>108</v>
          </cell>
        </row>
        <row r="9">
          <cell r="I9">
            <v>52</v>
          </cell>
        </row>
        <row r="10">
          <cell r="I10">
            <v>27</v>
          </cell>
        </row>
        <row r="11">
          <cell r="I11">
            <v>106</v>
          </cell>
        </row>
        <row r="12">
          <cell r="I12">
            <v>47</v>
          </cell>
        </row>
        <row r="13">
          <cell r="I13">
            <v>65</v>
          </cell>
        </row>
        <row r="14">
          <cell r="I14">
            <v>121</v>
          </cell>
        </row>
        <row r="15">
          <cell r="I15">
            <v>120</v>
          </cell>
        </row>
        <row r="16">
          <cell r="I16">
            <v>65</v>
          </cell>
        </row>
        <row r="17">
          <cell r="I17">
            <v>75</v>
          </cell>
        </row>
        <row r="18">
          <cell r="I18">
            <v>90</v>
          </cell>
        </row>
        <row r="19">
          <cell r="I19">
            <v>40</v>
          </cell>
        </row>
        <row r="20">
          <cell r="I20">
            <v>47</v>
          </cell>
        </row>
        <row r="21">
          <cell r="I21">
            <v>33</v>
          </cell>
        </row>
        <row r="22">
          <cell r="I22">
            <v>107</v>
          </cell>
        </row>
        <row r="23">
          <cell r="I23">
            <v>72</v>
          </cell>
        </row>
        <row r="24">
          <cell r="I24">
            <v>103</v>
          </cell>
        </row>
        <row r="25">
          <cell r="I25">
            <v>80</v>
          </cell>
        </row>
        <row r="26">
          <cell r="I26">
            <v>44</v>
          </cell>
        </row>
        <row r="27">
          <cell r="I27">
            <v>70</v>
          </cell>
        </row>
        <row r="28">
          <cell r="I28">
            <v>68</v>
          </cell>
        </row>
        <row r="29">
          <cell r="I29">
            <v>53</v>
          </cell>
        </row>
        <row r="30">
          <cell r="I30">
            <v>91</v>
          </cell>
        </row>
        <row r="31">
          <cell r="I31">
            <v>74</v>
          </cell>
        </row>
        <row r="32">
          <cell r="I32">
            <v>25</v>
          </cell>
        </row>
        <row r="33">
          <cell r="I33">
            <v>82</v>
          </cell>
        </row>
        <row r="34">
          <cell r="I34">
            <v>55</v>
          </cell>
        </row>
        <row r="35">
          <cell r="I35">
            <v>50</v>
          </cell>
        </row>
        <row r="36">
          <cell r="I36">
            <v>25</v>
          </cell>
        </row>
        <row r="37">
          <cell r="I37">
            <v>87</v>
          </cell>
        </row>
        <row r="38">
          <cell r="I38">
            <v>87</v>
          </cell>
        </row>
        <row r="39">
          <cell r="I39">
            <v>100</v>
          </cell>
        </row>
        <row r="40">
          <cell r="I40">
            <v>72</v>
          </cell>
        </row>
        <row r="41">
          <cell r="I41">
            <v>107</v>
          </cell>
        </row>
        <row r="42">
          <cell r="I42">
            <v>40</v>
          </cell>
        </row>
        <row r="43">
          <cell r="I43">
            <v>52</v>
          </cell>
        </row>
        <row r="44">
          <cell r="I44">
            <v>53</v>
          </cell>
        </row>
        <row r="45">
          <cell r="I45">
            <v>97</v>
          </cell>
        </row>
        <row r="46">
          <cell r="I46">
            <v>29</v>
          </cell>
        </row>
        <row r="47">
          <cell r="I47">
            <v>86</v>
          </cell>
        </row>
        <row r="48">
          <cell r="I48">
            <v>79</v>
          </cell>
        </row>
        <row r="49">
          <cell r="I49">
            <v>49</v>
          </cell>
        </row>
        <row r="50">
          <cell r="I50">
            <v>29</v>
          </cell>
        </row>
        <row r="51">
          <cell r="I51">
            <v>34</v>
          </cell>
        </row>
        <row r="52">
          <cell r="I52">
            <v>38</v>
          </cell>
        </row>
        <row r="53">
          <cell r="I53">
            <v>40</v>
          </cell>
        </row>
        <row r="54">
          <cell r="I54">
            <v>12</v>
          </cell>
        </row>
        <row r="55">
          <cell r="I55">
            <v>12</v>
          </cell>
        </row>
        <row r="56">
          <cell r="I56">
            <v>57</v>
          </cell>
        </row>
        <row r="57">
          <cell r="I57">
            <v>42</v>
          </cell>
        </row>
        <row r="58">
          <cell r="I58">
            <v>45</v>
          </cell>
        </row>
        <row r="59">
          <cell r="I59">
            <v>38</v>
          </cell>
        </row>
        <row r="60">
          <cell r="I60">
            <v>50</v>
          </cell>
        </row>
        <row r="61">
          <cell r="I61">
            <v>35</v>
          </cell>
        </row>
        <row r="62">
          <cell r="I62">
            <v>55</v>
          </cell>
        </row>
        <row r="63">
          <cell r="I63">
            <v>13</v>
          </cell>
        </row>
        <row r="64">
          <cell r="I64">
            <v>55</v>
          </cell>
        </row>
        <row r="65">
          <cell r="I65">
            <v>12</v>
          </cell>
        </row>
        <row r="66">
          <cell r="I66">
            <v>38</v>
          </cell>
        </row>
        <row r="67">
          <cell r="I67">
            <v>28</v>
          </cell>
        </row>
        <row r="68">
          <cell r="I68">
            <v>45</v>
          </cell>
        </row>
        <row r="69">
          <cell r="I69">
            <v>43</v>
          </cell>
        </row>
        <row r="70">
          <cell r="I70">
            <v>56</v>
          </cell>
        </row>
        <row r="71">
          <cell r="I71">
            <v>12</v>
          </cell>
        </row>
        <row r="72">
          <cell r="I72">
            <v>39</v>
          </cell>
        </row>
        <row r="73">
          <cell r="I73">
            <v>23</v>
          </cell>
        </row>
        <row r="74">
          <cell r="I74">
            <v>24</v>
          </cell>
        </row>
        <row r="75">
          <cell r="I75">
            <v>33</v>
          </cell>
        </row>
        <row r="76">
          <cell r="I76">
            <v>41</v>
          </cell>
        </row>
        <row r="77">
          <cell r="I77">
            <v>35</v>
          </cell>
        </row>
        <row r="78">
          <cell r="I78">
            <v>31</v>
          </cell>
        </row>
        <row r="79">
          <cell r="I79">
            <v>14</v>
          </cell>
        </row>
        <row r="80">
          <cell r="I80">
            <v>72</v>
          </cell>
        </row>
        <row r="81">
          <cell r="I81">
            <v>48</v>
          </cell>
        </row>
        <row r="82">
          <cell r="I82">
            <v>85</v>
          </cell>
        </row>
        <row r="83">
          <cell r="I83">
            <v>66</v>
          </cell>
        </row>
        <row r="84">
          <cell r="I84">
            <v>22</v>
          </cell>
        </row>
        <row r="85">
          <cell r="I85">
            <v>41</v>
          </cell>
        </row>
        <row r="86">
          <cell r="I86">
            <v>13</v>
          </cell>
        </row>
        <row r="87">
          <cell r="I87">
            <v>27</v>
          </cell>
        </row>
        <row r="88">
          <cell r="I88">
            <v>20</v>
          </cell>
        </row>
        <row r="89">
          <cell r="I89">
            <v>53</v>
          </cell>
        </row>
        <row r="90">
          <cell r="I90">
            <v>57</v>
          </cell>
        </row>
        <row r="91">
          <cell r="I91">
            <v>60</v>
          </cell>
        </row>
        <row r="92">
          <cell r="I92">
            <v>50</v>
          </cell>
        </row>
        <row r="93">
          <cell r="I93">
            <v>77</v>
          </cell>
        </row>
        <row r="94">
          <cell r="I94">
            <v>50</v>
          </cell>
        </row>
        <row r="95">
          <cell r="I95">
            <v>55</v>
          </cell>
        </row>
        <row r="96">
          <cell r="I96">
            <v>61</v>
          </cell>
        </row>
        <row r="97">
          <cell r="I97">
            <v>36</v>
          </cell>
        </row>
        <row r="98">
          <cell r="I98">
            <v>50</v>
          </cell>
        </row>
        <row r="99">
          <cell r="I99">
            <v>33</v>
          </cell>
        </row>
        <row r="100">
          <cell r="I100">
            <v>29</v>
          </cell>
        </row>
        <row r="101">
          <cell r="I101">
            <v>25</v>
          </cell>
        </row>
        <row r="102">
          <cell r="I102">
            <v>23</v>
          </cell>
        </row>
        <row r="103">
          <cell r="I103">
            <v>47</v>
          </cell>
        </row>
        <row r="104">
          <cell r="I104">
            <v>74</v>
          </cell>
        </row>
        <row r="105">
          <cell r="I105">
            <v>53</v>
          </cell>
        </row>
        <row r="106">
          <cell r="I106">
            <v>111</v>
          </cell>
        </row>
        <row r="107">
          <cell r="I107">
            <v>120</v>
          </cell>
        </row>
        <row r="108">
          <cell r="I108">
            <v>12</v>
          </cell>
        </row>
        <row r="109">
          <cell r="I109">
            <v>46</v>
          </cell>
        </row>
        <row r="110">
          <cell r="I110">
            <v>45</v>
          </cell>
        </row>
        <row r="111">
          <cell r="I111">
            <v>23</v>
          </cell>
        </row>
        <row r="112">
          <cell r="I112">
            <v>69</v>
          </cell>
        </row>
        <row r="113">
          <cell r="I113">
            <v>71</v>
          </cell>
        </row>
        <row r="114">
          <cell r="I114">
            <v>45</v>
          </cell>
        </row>
        <row r="115">
          <cell r="I115">
            <v>10</v>
          </cell>
        </row>
        <row r="116">
          <cell r="I116">
            <v>67</v>
          </cell>
        </row>
        <row r="117">
          <cell r="I117">
            <v>76</v>
          </cell>
        </row>
        <row r="118">
          <cell r="I118">
            <v>24</v>
          </cell>
        </row>
        <row r="119">
          <cell r="I119">
            <v>19</v>
          </cell>
        </row>
        <row r="120">
          <cell r="I120">
            <v>37</v>
          </cell>
        </row>
        <row r="121">
          <cell r="I121">
            <v>69</v>
          </cell>
        </row>
        <row r="122">
          <cell r="I122">
            <v>45</v>
          </cell>
        </row>
        <row r="123">
          <cell r="I123">
            <v>87</v>
          </cell>
        </row>
        <row r="124">
          <cell r="I124">
            <v>78</v>
          </cell>
        </row>
        <row r="125">
          <cell r="I125">
            <v>73</v>
          </cell>
        </row>
        <row r="126">
          <cell r="I126">
            <v>62</v>
          </cell>
        </row>
        <row r="127">
          <cell r="I127">
            <v>55</v>
          </cell>
        </row>
        <row r="128">
          <cell r="I128">
            <v>82</v>
          </cell>
        </row>
        <row r="129">
          <cell r="I129">
            <v>62</v>
          </cell>
        </row>
        <row r="130">
          <cell r="I130">
            <v>86</v>
          </cell>
        </row>
        <row r="131">
          <cell r="I131">
            <v>70</v>
          </cell>
        </row>
        <row r="132">
          <cell r="I132">
            <v>99</v>
          </cell>
        </row>
        <row r="133">
          <cell r="I133">
            <v>32</v>
          </cell>
        </row>
        <row r="134">
          <cell r="I134">
            <v>48</v>
          </cell>
        </row>
        <row r="135">
          <cell r="I135">
            <v>31</v>
          </cell>
        </row>
        <row r="136">
          <cell r="I136">
            <v>98</v>
          </cell>
        </row>
        <row r="137">
          <cell r="I137">
            <v>69</v>
          </cell>
        </row>
        <row r="138">
          <cell r="I138">
            <v>79</v>
          </cell>
        </row>
        <row r="139">
          <cell r="I139">
            <v>138</v>
          </cell>
        </row>
        <row r="140">
          <cell r="I140">
            <v>23</v>
          </cell>
        </row>
        <row r="141">
          <cell r="I141">
            <v>77</v>
          </cell>
        </row>
        <row r="142">
          <cell r="I142">
            <v>61</v>
          </cell>
        </row>
        <row r="143">
          <cell r="I143">
            <v>22</v>
          </cell>
        </row>
        <row r="144">
          <cell r="I144">
            <v>77</v>
          </cell>
        </row>
        <row r="145">
          <cell r="I145">
            <v>61</v>
          </cell>
        </row>
        <row r="146">
          <cell r="I146">
            <v>22</v>
          </cell>
        </row>
        <row r="147">
          <cell r="I147">
            <v>62</v>
          </cell>
        </row>
        <row r="148">
          <cell r="I148">
            <v>56</v>
          </cell>
        </row>
        <row r="149">
          <cell r="I149">
            <v>61</v>
          </cell>
        </row>
        <row r="150">
          <cell r="I150">
            <v>88</v>
          </cell>
        </row>
        <row r="151">
          <cell r="I151">
            <v>53</v>
          </cell>
        </row>
        <row r="152">
          <cell r="I152">
            <v>44</v>
          </cell>
        </row>
        <row r="153">
          <cell r="I153">
            <v>63</v>
          </cell>
        </row>
        <row r="154">
          <cell r="I154">
            <v>10</v>
          </cell>
        </row>
        <row r="155">
          <cell r="I155">
            <v>42</v>
          </cell>
        </row>
        <row r="156">
          <cell r="I156">
            <v>29</v>
          </cell>
        </row>
        <row r="157">
          <cell r="I157">
            <v>43</v>
          </cell>
        </row>
        <row r="158">
          <cell r="I158">
            <v>17</v>
          </cell>
        </row>
        <row r="159">
          <cell r="I159">
            <v>39</v>
          </cell>
        </row>
        <row r="160">
          <cell r="I160">
            <v>63</v>
          </cell>
        </row>
        <row r="161">
          <cell r="I161">
            <v>61</v>
          </cell>
        </row>
        <row r="162">
          <cell r="I162">
            <v>39</v>
          </cell>
        </row>
        <row r="163">
          <cell r="I163">
            <v>44</v>
          </cell>
        </row>
        <row r="164">
          <cell r="I164">
            <v>64</v>
          </cell>
        </row>
        <row r="165">
          <cell r="I165">
            <v>42</v>
          </cell>
        </row>
        <row r="166">
          <cell r="I166">
            <v>47</v>
          </cell>
        </row>
        <row r="167">
          <cell r="I167">
            <v>44</v>
          </cell>
        </row>
        <row r="168">
          <cell r="I168">
            <v>43</v>
          </cell>
        </row>
        <row r="169">
          <cell r="I169">
            <v>28</v>
          </cell>
        </row>
        <row r="170">
          <cell r="I170">
            <v>14</v>
          </cell>
        </row>
        <row r="171">
          <cell r="I171">
            <v>34</v>
          </cell>
        </row>
        <row r="172">
          <cell r="I172">
            <v>36</v>
          </cell>
        </row>
        <row r="173">
          <cell r="I173">
            <v>53</v>
          </cell>
        </row>
        <row r="174">
          <cell r="I174">
            <v>46</v>
          </cell>
        </row>
        <row r="175">
          <cell r="I175">
            <v>50</v>
          </cell>
        </row>
        <row r="176">
          <cell r="I176">
            <v>43</v>
          </cell>
        </row>
        <row r="177">
          <cell r="I177">
            <v>47</v>
          </cell>
        </row>
        <row r="178">
          <cell r="I178">
            <v>34</v>
          </cell>
        </row>
        <row r="179">
          <cell r="I179">
            <v>69</v>
          </cell>
        </row>
        <row r="180">
          <cell r="I180">
            <v>40</v>
          </cell>
        </row>
        <row r="181">
          <cell r="I181">
            <v>62</v>
          </cell>
        </row>
        <row r="182">
          <cell r="I182">
            <v>23</v>
          </cell>
        </row>
        <row r="183">
          <cell r="I183">
            <v>53</v>
          </cell>
        </row>
        <row r="184">
          <cell r="I184">
            <v>37</v>
          </cell>
        </row>
        <row r="185">
          <cell r="I185">
            <v>36</v>
          </cell>
        </row>
        <row r="186">
          <cell r="I186">
            <v>61</v>
          </cell>
        </row>
        <row r="187">
          <cell r="I187">
            <v>49</v>
          </cell>
        </row>
        <row r="188">
          <cell r="I188">
            <v>30</v>
          </cell>
        </row>
        <row r="189">
          <cell r="I189">
            <v>21</v>
          </cell>
        </row>
        <row r="190">
          <cell r="I190">
            <v>20</v>
          </cell>
        </row>
        <row r="191">
          <cell r="I191">
            <v>15</v>
          </cell>
        </row>
        <row r="192">
          <cell r="I192">
            <v>12</v>
          </cell>
        </row>
        <row r="193">
          <cell r="I193">
            <v>47</v>
          </cell>
        </row>
        <row r="194">
          <cell r="I194">
            <v>36</v>
          </cell>
        </row>
        <row r="195">
          <cell r="I195">
            <v>24</v>
          </cell>
        </row>
        <row r="196">
          <cell r="I196">
            <v>29</v>
          </cell>
        </row>
        <row r="197">
          <cell r="I197">
            <v>13</v>
          </cell>
        </row>
        <row r="198">
          <cell r="I198">
            <v>42</v>
          </cell>
        </row>
        <row r="199">
          <cell r="I199">
            <v>12</v>
          </cell>
        </row>
        <row r="200">
          <cell r="I200">
            <v>28</v>
          </cell>
        </row>
        <row r="201">
          <cell r="I201">
            <v>48</v>
          </cell>
        </row>
        <row r="202">
          <cell r="I202">
            <v>65</v>
          </cell>
        </row>
        <row r="203">
          <cell r="I203">
            <v>44</v>
          </cell>
        </row>
        <row r="204">
          <cell r="I204">
            <v>58</v>
          </cell>
        </row>
        <row r="205">
          <cell r="I205">
            <v>13</v>
          </cell>
        </row>
        <row r="206">
          <cell r="I206">
            <v>28</v>
          </cell>
        </row>
        <row r="207">
          <cell r="I207">
            <v>34</v>
          </cell>
        </row>
        <row r="208">
          <cell r="I208">
            <v>43</v>
          </cell>
        </row>
        <row r="209">
          <cell r="I209">
            <v>30</v>
          </cell>
        </row>
        <row r="210">
          <cell r="I210">
            <v>30</v>
          </cell>
        </row>
        <row r="211">
          <cell r="I211">
            <v>96</v>
          </cell>
        </row>
        <row r="212">
          <cell r="I212">
            <v>84</v>
          </cell>
        </row>
        <row r="213">
          <cell r="I213">
            <v>13</v>
          </cell>
        </row>
        <row r="214">
          <cell r="I214">
            <v>74</v>
          </cell>
        </row>
        <row r="215">
          <cell r="I215">
            <v>15</v>
          </cell>
        </row>
        <row r="216">
          <cell r="I216">
            <v>43</v>
          </cell>
        </row>
        <row r="217">
          <cell r="I217">
            <v>49</v>
          </cell>
        </row>
        <row r="218">
          <cell r="I218">
            <v>46</v>
          </cell>
        </row>
        <row r="219">
          <cell r="I219">
            <v>72</v>
          </cell>
        </row>
        <row r="220">
          <cell r="I220">
            <v>26</v>
          </cell>
        </row>
        <row r="221">
          <cell r="I221">
            <v>41</v>
          </cell>
        </row>
        <row r="222">
          <cell r="I222">
            <v>17</v>
          </cell>
        </row>
        <row r="223">
          <cell r="I223">
            <v>59</v>
          </cell>
        </row>
        <row r="224">
          <cell r="I224">
            <v>70</v>
          </cell>
        </row>
        <row r="225">
          <cell r="I225">
            <v>34</v>
          </cell>
        </row>
        <row r="226">
          <cell r="I226">
            <v>24</v>
          </cell>
        </row>
        <row r="227">
          <cell r="I227">
            <v>29</v>
          </cell>
        </row>
        <row r="228">
          <cell r="I228">
            <v>29</v>
          </cell>
        </row>
        <row r="229">
          <cell r="I229">
            <v>51</v>
          </cell>
        </row>
        <row r="230">
          <cell r="I230">
            <v>92</v>
          </cell>
        </row>
        <row r="231">
          <cell r="I231">
            <v>76</v>
          </cell>
        </row>
        <row r="232">
          <cell r="I232">
            <v>24</v>
          </cell>
        </row>
        <row r="233">
          <cell r="I233">
            <v>93</v>
          </cell>
        </row>
        <row r="234">
          <cell r="I234">
            <v>27</v>
          </cell>
        </row>
        <row r="235">
          <cell r="I235">
            <v>22</v>
          </cell>
        </row>
        <row r="236">
          <cell r="I236">
            <v>88</v>
          </cell>
        </row>
        <row r="237">
          <cell r="I237">
            <v>60</v>
          </cell>
        </row>
        <row r="238">
          <cell r="I238">
            <v>91</v>
          </cell>
        </row>
        <row r="239">
          <cell r="I239">
            <v>15</v>
          </cell>
        </row>
        <row r="240">
          <cell r="I240">
            <v>33</v>
          </cell>
        </row>
        <row r="241">
          <cell r="I241">
            <v>50</v>
          </cell>
        </row>
        <row r="242">
          <cell r="I242">
            <v>42</v>
          </cell>
        </row>
        <row r="243">
          <cell r="I243">
            <v>43</v>
          </cell>
        </row>
        <row r="244">
          <cell r="I244">
            <v>13</v>
          </cell>
        </row>
        <row r="245">
          <cell r="I245">
            <v>59</v>
          </cell>
        </row>
        <row r="246">
          <cell r="I246">
            <v>24</v>
          </cell>
        </row>
        <row r="247">
          <cell r="I247">
            <v>42</v>
          </cell>
        </row>
        <row r="248">
          <cell r="I248">
            <v>25</v>
          </cell>
        </row>
        <row r="249">
          <cell r="I249">
            <v>24</v>
          </cell>
        </row>
        <row r="250">
          <cell r="I250">
            <v>38</v>
          </cell>
        </row>
        <row r="251">
          <cell r="I251">
            <v>50</v>
          </cell>
        </row>
        <row r="252">
          <cell r="I252">
            <v>34</v>
          </cell>
        </row>
        <row r="253">
          <cell r="I253">
            <v>35</v>
          </cell>
        </row>
        <row r="254">
          <cell r="I254">
            <v>46</v>
          </cell>
        </row>
        <row r="255">
          <cell r="I255">
            <v>60</v>
          </cell>
        </row>
        <row r="256">
          <cell r="I256">
            <v>12</v>
          </cell>
        </row>
        <row r="257">
          <cell r="I257">
            <v>14</v>
          </cell>
        </row>
        <row r="258">
          <cell r="I258">
            <v>32</v>
          </cell>
        </row>
        <row r="259">
          <cell r="I259">
            <v>34</v>
          </cell>
        </row>
        <row r="260">
          <cell r="I260">
            <v>24</v>
          </cell>
        </row>
        <row r="261">
          <cell r="I261">
            <v>33</v>
          </cell>
        </row>
        <row r="262">
          <cell r="I262">
            <v>119</v>
          </cell>
        </row>
        <row r="263">
          <cell r="I263">
            <v>44</v>
          </cell>
        </row>
        <row r="264">
          <cell r="I264">
            <v>47</v>
          </cell>
        </row>
        <row r="265">
          <cell r="I265">
            <v>31</v>
          </cell>
        </row>
        <row r="266">
          <cell r="I266">
            <v>29</v>
          </cell>
        </row>
        <row r="267">
          <cell r="I267">
            <v>30</v>
          </cell>
        </row>
        <row r="268">
          <cell r="I268">
            <v>60</v>
          </cell>
        </row>
        <row r="269">
          <cell r="I269">
            <v>34</v>
          </cell>
        </row>
        <row r="270">
          <cell r="I270">
            <v>29</v>
          </cell>
        </row>
        <row r="271">
          <cell r="I271">
            <v>35</v>
          </cell>
        </row>
        <row r="272">
          <cell r="I272">
            <v>54</v>
          </cell>
        </row>
        <row r="273">
          <cell r="I273">
            <v>57</v>
          </cell>
        </row>
        <row r="274">
          <cell r="I274">
            <v>19</v>
          </cell>
        </row>
        <row r="275">
          <cell r="I275">
            <v>77</v>
          </cell>
        </row>
        <row r="276">
          <cell r="I276">
            <v>39</v>
          </cell>
        </row>
        <row r="277">
          <cell r="I277">
            <v>34</v>
          </cell>
        </row>
        <row r="278">
          <cell r="I278">
            <v>47</v>
          </cell>
        </row>
        <row r="279">
          <cell r="I279">
            <v>11</v>
          </cell>
        </row>
        <row r="280">
          <cell r="I280">
            <v>54</v>
          </cell>
        </row>
        <row r="281">
          <cell r="I281">
            <v>24</v>
          </cell>
        </row>
        <row r="282">
          <cell r="I282">
            <v>10</v>
          </cell>
        </row>
        <row r="283">
          <cell r="I283">
            <v>12</v>
          </cell>
        </row>
        <row r="284">
          <cell r="I284">
            <v>65</v>
          </cell>
        </row>
        <row r="285">
          <cell r="I285">
            <v>35</v>
          </cell>
        </row>
        <row r="286">
          <cell r="I286">
            <v>87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68376-9EF4-4AAC-853F-92A02BA404CA}">
  <dimension ref="A1:V286"/>
  <sheetViews>
    <sheetView topLeftCell="H35" zoomScale="82" zoomScaleNormal="82" workbookViewId="0">
      <selection activeCell="O26" sqref="O26:P45"/>
    </sheetView>
  </sheetViews>
  <sheetFormatPr defaultColWidth="8.81640625" defaultRowHeight="14.5" x14ac:dyDescent="0.35"/>
  <cols>
    <col min="3" max="3" width="12.453125" customWidth="1"/>
    <col min="4" max="4" width="11.81640625" bestFit="1" customWidth="1"/>
    <col min="5" max="5" width="18" customWidth="1"/>
    <col min="6" max="6" width="15.453125" customWidth="1"/>
    <col min="11" max="12" width="9.08984375" customWidth="1"/>
    <col min="15" max="15" width="62" customWidth="1"/>
    <col min="16" max="16" width="16.81640625" customWidth="1"/>
    <col min="17" max="17" width="11.26953125" customWidth="1"/>
    <col min="18" max="18" width="15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9" t="s">
        <v>232</v>
      </c>
      <c r="K1" t="s">
        <v>9</v>
      </c>
      <c r="L1" t="s">
        <v>10</v>
      </c>
    </row>
    <row r="2" spans="1:21" x14ac:dyDescent="0.35">
      <c r="A2" t="s">
        <v>11</v>
      </c>
      <c r="B2" t="s">
        <v>12</v>
      </c>
      <c r="C2" t="s">
        <v>13</v>
      </c>
      <c r="D2" s="3">
        <v>45000</v>
      </c>
      <c r="E2" t="s">
        <v>14</v>
      </c>
      <c r="F2" t="s">
        <v>15</v>
      </c>
      <c r="G2" t="s">
        <v>16</v>
      </c>
      <c r="H2">
        <v>246</v>
      </c>
      <c r="I2">
        <v>103</v>
      </c>
      <c r="J2" t="b">
        <f>OR(I2&gt;$P$20,I2&lt;$P$21)</f>
        <v>1</v>
      </c>
      <c r="K2">
        <v>179</v>
      </c>
      <c r="L2">
        <v>1648</v>
      </c>
    </row>
    <row r="3" spans="1:21" x14ac:dyDescent="0.35">
      <c r="A3" t="s">
        <v>11</v>
      </c>
      <c r="B3" t="s">
        <v>12</v>
      </c>
      <c r="C3" t="s">
        <v>17</v>
      </c>
      <c r="D3" s="3">
        <v>45000</v>
      </c>
      <c r="E3" t="s">
        <v>14</v>
      </c>
      <c r="F3" t="s">
        <v>15</v>
      </c>
      <c r="G3" t="s">
        <v>16</v>
      </c>
      <c r="H3">
        <v>169</v>
      </c>
      <c r="I3">
        <v>121</v>
      </c>
      <c r="J3" t="b">
        <f>OR(I3&gt;$P$20,I3&lt;$P$21)</f>
        <v>1</v>
      </c>
      <c r="K3">
        <v>190</v>
      </c>
      <c r="L3">
        <v>1461</v>
      </c>
      <c r="O3" s="38" t="s">
        <v>233</v>
      </c>
      <c r="P3" s="37"/>
      <c r="Q3" s="39"/>
      <c r="R3" s="39"/>
      <c r="S3" s="39"/>
      <c r="T3" s="39"/>
      <c r="U3" s="40"/>
    </row>
    <row r="4" spans="1:21" x14ac:dyDescent="0.35">
      <c r="A4" t="s">
        <v>11</v>
      </c>
      <c r="B4" t="s">
        <v>12</v>
      </c>
      <c r="C4" t="s">
        <v>18</v>
      </c>
      <c r="D4" s="3">
        <v>45000</v>
      </c>
      <c r="E4" t="s">
        <v>14</v>
      </c>
      <c r="F4" t="s">
        <v>19</v>
      </c>
      <c r="G4" t="s">
        <v>16</v>
      </c>
      <c r="H4">
        <v>164</v>
      </c>
      <c r="I4">
        <v>128</v>
      </c>
      <c r="J4" t="b">
        <f t="shared" ref="J4:J19" si="0">OR(I4&gt;$P$20,I4&lt;$P$21)</f>
        <v>1</v>
      </c>
      <c r="K4">
        <v>167</v>
      </c>
      <c r="L4">
        <v>1403</v>
      </c>
    </row>
    <row r="5" spans="1:21" x14ac:dyDescent="0.35">
      <c r="A5" t="s">
        <v>11</v>
      </c>
      <c r="B5" t="s">
        <v>12</v>
      </c>
      <c r="C5" t="s">
        <v>20</v>
      </c>
      <c r="D5" s="3">
        <v>45000</v>
      </c>
      <c r="E5" t="s">
        <v>14</v>
      </c>
      <c r="F5" t="s">
        <v>21</v>
      </c>
      <c r="G5" t="s">
        <v>16</v>
      </c>
      <c r="H5">
        <v>172</v>
      </c>
      <c r="I5">
        <v>157</v>
      </c>
      <c r="J5" t="b">
        <f t="shared" si="0"/>
        <v>1</v>
      </c>
      <c r="K5">
        <v>160</v>
      </c>
      <c r="L5">
        <v>1288</v>
      </c>
    </row>
    <row r="6" spans="1:21" x14ac:dyDescent="0.35">
      <c r="A6" t="s">
        <v>11</v>
      </c>
      <c r="B6" t="s">
        <v>12</v>
      </c>
      <c r="C6" t="s">
        <v>22</v>
      </c>
      <c r="D6" s="3">
        <v>45000</v>
      </c>
      <c r="E6" t="s">
        <v>14</v>
      </c>
      <c r="F6" t="s">
        <v>23</v>
      </c>
      <c r="G6" t="s">
        <v>16</v>
      </c>
      <c r="H6">
        <v>234</v>
      </c>
      <c r="I6">
        <v>105</v>
      </c>
      <c r="J6" t="b">
        <f t="shared" si="0"/>
        <v>1</v>
      </c>
      <c r="K6">
        <v>179</v>
      </c>
      <c r="L6">
        <v>1243</v>
      </c>
      <c r="O6" s="36" t="s">
        <v>234</v>
      </c>
      <c r="P6" s="37"/>
    </row>
    <row r="7" spans="1:21" ht="28" x14ac:dyDescent="0.35">
      <c r="A7" t="s">
        <v>11</v>
      </c>
      <c r="B7" t="s">
        <v>12</v>
      </c>
      <c r="C7" t="s">
        <v>24</v>
      </c>
      <c r="D7" s="3">
        <v>45000</v>
      </c>
      <c r="E7" t="s">
        <v>14</v>
      </c>
      <c r="F7" t="s">
        <v>25</v>
      </c>
      <c r="G7" t="s">
        <v>16</v>
      </c>
      <c r="H7">
        <v>131</v>
      </c>
      <c r="I7">
        <v>12</v>
      </c>
      <c r="J7" t="b">
        <f t="shared" si="0"/>
        <v>1</v>
      </c>
      <c r="K7">
        <v>112</v>
      </c>
      <c r="L7">
        <v>14</v>
      </c>
      <c r="O7" s="48" t="s">
        <v>267</v>
      </c>
      <c r="P7" s="49"/>
    </row>
    <row r="8" spans="1:21" ht="13" customHeight="1" x14ac:dyDescent="0.35">
      <c r="A8" t="s">
        <v>11</v>
      </c>
      <c r="B8" t="s">
        <v>12</v>
      </c>
      <c r="C8" t="s">
        <v>26</v>
      </c>
      <c r="D8" s="3">
        <v>45000</v>
      </c>
      <c r="E8" t="s">
        <v>14</v>
      </c>
      <c r="F8" t="s">
        <v>27</v>
      </c>
      <c r="G8" t="s">
        <v>16</v>
      </c>
      <c r="H8">
        <v>167</v>
      </c>
      <c r="I8">
        <v>108</v>
      </c>
      <c r="J8" t="b">
        <f t="shared" si="0"/>
        <v>1</v>
      </c>
      <c r="K8">
        <v>153</v>
      </c>
      <c r="L8">
        <v>1204</v>
      </c>
      <c r="O8" s="58" t="s">
        <v>274</v>
      </c>
      <c r="P8" s="59" t="s">
        <v>209</v>
      </c>
    </row>
    <row r="9" spans="1:21" x14ac:dyDescent="0.35">
      <c r="A9" t="s">
        <v>11</v>
      </c>
      <c r="B9" t="s">
        <v>12</v>
      </c>
      <c r="C9" t="s">
        <v>28</v>
      </c>
      <c r="D9" s="3">
        <v>45000</v>
      </c>
      <c r="E9" t="s">
        <v>14</v>
      </c>
      <c r="F9" t="s">
        <v>29</v>
      </c>
      <c r="G9" t="s">
        <v>16</v>
      </c>
      <c r="H9">
        <v>205</v>
      </c>
      <c r="I9">
        <v>52</v>
      </c>
      <c r="J9" t="b">
        <f t="shared" si="0"/>
        <v>1</v>
      </c>
      <c r="K9">
        <v>188</v>
      </c>
      <c r="L9">
        <v>287</v>
      </c>
      <c r="O9" s="53" t="s">
        <v>269</v>
      </c>
      <c r="P9" s="45">
        <f>AVERAGE(I2:I286)</f>
        <v>49.814035087719297</v>
      </c>
      <c r="Q9" s="55" t="s">
        <v>229</v>
      </c>
      <c r="R9" s="56">
        <f>MEDIAN(I2:I286)</f>
        <v>45</v>
      </c>
      <c r="S9" s="55" t="s">
        <v>230</v>
      </c>
      <c r="T9" s="57">
        <f>MODE(I2:I286)</f>
        <v>12</v>
      </c>
    </row>
    <row r="10" spans="1:21" ht="14" customHeight="1" x14ac:dyDescent="0.35">
      <c r="A10" t="s">
        <v>11</v>
      </c>
      <c r="B10" t="s">
        <v>12</v>
      </c>
      <c r="C10" t="s">
        <v>30</v>
      </c>
      <c r="D10" s="3">
        <v>45000</v>
      </c>
      <c r="E10" t="s">
        <v>14</v>
      </c>
      <c r="F10" t="s">
        <v>31</v>
      </c>
      <c r="G10" t="s">
        <v>16</v>
      </c>
      <c r="H10">
        <v>158</v>
      </c>
      <c r="I10">
        <v>27</v>
      </c>
      <c r="J10" t="b">
        <f t="shared" si="0"/>
        <v>1</v>
      </c>
      <c r="K10">
        <v>198</v>
      </c>
      <c r="L10">
        <v>80</v>
      </c>
      <c r="O10" s="53" t="s">
        <v>270</v>
      </c>
      <c r="P10" s="45">
        <f>_xlfn.VAR.S(I2:I286)</f>
        <v>739.22233753397563</v>
      </c>
    </row>
    <row r="11" spans="1:21" ht="16" customHeight="1" x14ac:dyDescent="0.35">
      <c r="A11" t="s">
        <v>11</v>
      </c>
      <c r="B11" t="s">
        <v>12</v>
      </c>
      <c r="C11" t="s">
        <v>32</v>
      </c>
      <c r="D11" s="3">
        <v>45000</v>
      </c>
      <c r="E11" t="s">
        <v>14</v>
      </c>
      <c r="F11" t="s">
        <v>33</v>
      </c>
      <c r="G11" t="s">
        <v>16</v>
      </c>
      <c r="H11">
        <v>106</v>
      </c>
      <c r="I11">
        <v>106</v>
      </c>
      <c r="J11" t="b">
        <f t="shared" si="0"/>
        <v>1</v>
      </c>
      <c r="K11">
        <v>97</v>
      </c>
      <c r="L11">
        <v>485</v>
      </c>
      <c r="O11" s="53" t="s">
        <v>271</v>
      </c>
      <c r="P11" s="45">
        <f>STDEV(I2:I286)</f>
        <v>27.188643539793883</v>
      </c>
    </row>
    <row r="12" spans="1:21" ht="14.5" customHeight="1" x14ac:dyDescent="0.35">
      <c r="A12" t="s">
        <v>11</v>
      </c>
      <c r="B12" t="s">
        <v>12</v>
      </c>
      <c r="C12" t="s">
        <v>34</v>
      </c>
      <c r="D12" s="3">
        <v>45000</v>
      </c>
      <c r="E12" t="s">
        <v>14</v>
      </c>
      <c r="F12" t="s">
        <v>35</v>
      </c>
      <c r="G12" t="s">
        <v>16</v>
      </c>
      <c r="H12">
        <v>144</v>
      </c>
      <c r="I12">
        <v>47</v>
      </c>
      <c r="J12" t="b">
        <f t="shared" si="0"/>
        <v>1</v>
      </c>
      <c r="K12">
        <v>107</v>
      </c>
      <c r="L12">
        <v>173</v>
      </c>
      <c r="O12" s="50"/>
      <c r="P12" s="46"/>
    </row>
    <row r="13" spans="1:21" ht="15.5" customHeight="1" x14ac:dyDescent="0.35">
      <c r="A13" t="s">
        <v>11</v>
      </c>
      <c r="B13" t="s">
        <v>12</v>
      </c>
      <c r="C13" t="s">
        <v>36</v>
      </c>
      <c r="D13" s="3">
        <v>45000</v>
      </c>
      <c r="E13" t="s">
        <v>14</v>
      </c>
      <c r="F13" t="s">
        <v>37</v>
      </c>
      <c r="G13" t="s">
        <v>16</v>
      </c>
      <c r="H13">
        <v>72</v>
      </c>
      <c r="I13">
        <v>65</v>
      </c>
      <c r="J13" t="b">
        <f>OR(I13&gt;$P$20,I13&lt;$P$21)</f>
        <v>1</v>
      </c>
      <c r="K13">
        <v>118</v>
      </c>
      <c r="L13">
        <v>251</v>
      </c>
      <c r="O13" s="52" t="s">
        <v>266</v>
      </c>
      <c r="P13" s="59" t="s">
        <v>209</v>
      </c>
    </row>
    <row r="14" spans="1:21" x14ac:dyDescent="0.35">
      <c r="A14" t="s">
        <v>11</v>
      </c>
      <c r="B14" t="s">
        <v>12</v>
      </c>
      <c r="C14" t="s">
        <v>38</v>
      </c>
      <c r="D14" s="3">
        <v>45000</v>
      </c>
      <c r="E14" t="s">
        <v>14</v>
      </c>
      <c r="F14" t="s">
        <v>37</v>
      </c>
      <c r="G14" t="s">
        <v>16</v>
      </c>
      <c r="H14">
        <v>192</v>
      </c>
      <c r="I14">
        <v>121</v>
      </c>
      <c r="J14" t="b">
        <f t="shared" si="0"/>
        <v>1</v>
      </c>
      <c r="K14">
        <v>150</v>
      </c>
      <c r="L14">
        <v>1533</v>
      </c>
      <c r="O14" s="43" t="s">
        <v>222</v>
      </c>
      <c r="P14" s="45">
        <f>QUARTILE(I2:I286,1)</f>
        <v>29</v>
      </c>
    </row>
    <row r="15" spans="1:21" x14ac:dyDescent="0.35">
      <c r="A15" t="s">
        <v>11</v>
      </c>
      <c r="B15" t="s">
        <v>12</v>
      </c>
      <c r="C15" t="s">
        <v>39</v>
      </c>
      <c r="D15" s="3">
        <v>45000</v>
      </c>
      <c r="E15" t="s">
        <v>14</v>
      </c>
      <c r="F15" t="s">
        <v>40</v>
      </c>
      <c r="G15" t="s">
        <v>16</v>
      </c>
      <c r="H15">
        <v>190</v>
      </c>
      <c r="I15">
        <v>120</v>
      </c>
      <c r="J15" t="b">
        <f t="shared" si="0"/>
        <v>1</v>
      </c>
      <c r="K15">
        <v>145</v>
      </c>
      <c r="L15">
        <v>1595</v>
      </c>
      <c r="O15" s="43" t="s">
        <v>223</v>
      </c>
      <c r="P15" s="45">
        <f>QUARTILE(I2:I286,2)</f>
        <v>45</v>
      </c>
    </row>
    <row r="16" spans="1:21" x14ac:dyDescent="0.35">
      <c r="A16" t="s">
        <v>11</v>
      </c>
      <c r="B16" t="s">
        <v>12</v>
      </c>
      <c r="C16" t="s">
        <v>41</v>
      </c>
      <c r="D16" s="3">
        <v>45000</v>
      </c>
      <c r="E16" t="s">
        <v>14</v>
      </c>
      <c r="F16" t="s">
        <v>35</v>
      </c>
      <c r="G16" t="s">
        <v>16</v>
      </c>
      <c r="H16">
        <v>98</v>
      </c>
      <c r="I16">
        <v>65</v>
      </c>
      <c r="J16" t="b">
        <f t="shared" si="0"/>
        <v>1</v>
      </c>
      <c r="K16">
        <v>80</v>
      </c>
      <c r="L16">
        <v>268</v>
      </c>
      <c r="O16" s="43" t="s">
        <v>224</v>
      </c>
      <c r="P16" s="45">
        <f>QUARTILE(I2:I286,3)</f>
        <v>65</v>
      </c>
    </row>
    <row r="17" spans="1:16" x14ac:dyDescent="0.35">
      <c r="A17" t="s">
        <v>11</v>
      </c>
      <c r="B17" t="s">
        <v>12</v>
      </c>
      <c r="C17" t="s">
        <v>42</v>
      </c>
      <c r="D17" s="3">
        <v>45000</v>
      </c>
      <c r="E17" t="s">
        <v>14</v>
      </c>
      <c r="F17" t="s">
        <v>43</v>
      </c>
      <c r="G17" t="s">
        <v>16</v>
      </c>
      <c r="H17">
        <v>93</v>
      </c>
      <c r="I17">
        <v>75</v>
      </c>
      <c r="J17" t="b">
        <f t="shared" si="0"/>
        <v>1</v>
      </c>
      <c r="K17">
        <v>87</v>
      </c>
      <c r="L17">
        <v>382</v>
      </c>
      <c r="O17" s="50"/>
      <c r="P17" s="46"/>
    </row>
    <row r="18" spans="1:16" x14ac:dyDescent="0.35">
      <c r="A18" t="s">
        <v>11</v>
      </c>
      <c r="B18" t="s">
        <v>12</v>
      </c>
      <c r="C18" t="s">
        <v>42</v>
      </c>
      <c r="D18" s="3">
        <v>45000</v>
      </c>
      <c r="E18" t="s">
        <v>14</v>
      </c>
      <c r="F18" t="s">
        <v>43</v>
      </c>
      <c r="G18" t="s">
        <v>16</v>
      </c>
      <c r="H18">
        <v>93</v>
      </c>
      <c r="I18">
        <v>90</v>
      </c>
      <c r="J18" t="b">
        <f t="shared" si="0"/>
        <v>1</v>
      </c>
      <c r="K18">
        <v>87</v>
      </c>
      <c r="L18">
        <v>519</v>
      </c>
      <c r="O18" s="52" t="s">
        <v>268</v>
      </c>
      <c r="P18" s="59" t="s">
        <v>209</v>
      </c>
    </row>
    <row r="19" spans="1:16" x14ac:dyDescent="0.35">
      <c r="A19" t="s">
        <v>11</v>
      </c>
      <c r="B19" t="s">
        <v>12</v>
      </c>
      <c r="C19" t="s">
        <v>41</v>
      </c>
      <c r="D19" s="3">
        <v>45000</v>
      </c>
      <c r="E19" t="s">
        <v>14</v>
      </c>
      <c r="F19" t="s">
        <v>40</v>
      </c>
      <c r="G19" t="s">
        <v>16</v>
      </c>
      <c r="H19">
        <v>98</v>
      </c>
      <c r="I19">
        <v>40</v>
      </c>
      <c r="J19" t="b">
        <f t="shared" si="0"/>
        <v>1</v>
      </c>
      <c r="K19">
        <v>80</v>
      </c>
      <c r="L19">
        <v>104</v>
      </c>
      <c r="O19" s="43" t="s">
        <v>225</v>
      </c>
      <c r="P19" s="45">
        <f>P16-P14</f>
        <v>36</v>
      </c>
    </row>
    <row r="20" spans="1:16" x14ac:dyDescent="0.35">
      <c r="A20" t="s">
        <v>11</v>
      </c>
      <c r="B20" t="s">
        <v>12</v>
      </c>
      <c r="C20" t="s">
        <v>34</v>
      </c>
      <c r="D20" s="3">
        <v>45000</v>
      </c>
      <c r="E20" t="s">
        <v>14</v>
      </c>
      <c r="F20" t="s">
        <v>35</v>
      </c>
      <c r="G20" t="s">
        <v>16</v>
      </c>
      <c r="H20">
        <v>144</v>
      </c>
      <c r="I20">
        <v>47</v>
      </c>
      <c r="J20" t="b">
        <f t="shared" ref="J20:J66" si="1">OR(I20&gt;$P$20,I20&lt;$P$21)</f>
        <v>1</v>
      </c>
      <c r="K20">
        <v>97</v>
      </c>
      <c r="L20">
        <v>173</v>
      </c>
      <c r="O20" s="43" t="s">
        <v>226</v>
      </c>
      <c r="P20" s="45">
        <f>P14-(1.5*P19)</f>
        <v>-25</v>
      </c>
    </row>
    <row r="21" spans="1:16" x14ac:dyDescent="0.35">
      <c r="A21" t="s">
        <v>11</v>
      </c>
      <c r="B21" t="s">
        <v>12</v>
      </c>
      <c r="C21" t="s">
        <v>44</v>
      </c>
      <c r="D21" s="3">
        <v>45000</v>
      </c>
      <c r="E21" t="s">
        <v>14</v>
      </c>
      <c r="F21" t="s">
        <v>45</v>
      </c>
      <c r="G21" t="s">
        <v>16</v>
      </c>
      <c r="H21">
        <v>112</v>
      </c>
      <c r="I21">
        <v>33</v>
      </c>
      <c r="J21" t="b">
        <f t="shared" si="1"/>
        <v>1</v>
      </c>
      <c r="K21">
        <v>96</v>
      </c>
      <c r="L21">
        <v>111</v>
      </c>
      <c r="O21" s="43" t="s">
        <v>227</v>
      </c>
      <c r="P21" s="45">
        <f>P14+(1.5*P19)</f>
        <v>83</v>
      </c>
    </row>
    <row r="22" spans="1:16" x14ac:dyDescent="0.35">
      <c r="A22" t="s">
        <v>11</v>
      </c>
      <c r="B22" t="s">
        <v>12</v>
      </c>
      <c r="C22" t="s">
        <v>46</v>
      </c>
      <c r="D22" s="3">
        <v>45000</v>
      </c>
      <c r="E22" t="s">
        <v>14</v>
      </c>
      <c r="F22" t="s">
        <v>47</v>
      </c>
      <c r="G22" t="s">
        <v>16</v>
      </c>
      <c r="H22">
        <v>62</v>
      </c>
      <c r="I22">
        <v>107</v>
      </c>
      <c r="J22" t="b">
        <f t="shared" si="1"/>
        <v>1</v>
      </c>
      <c r="K22">
        <v>45</v>
      </c>
      <c r="L22">
        <v>769</v>
      </c>
      <c r="O22" s="44" t="s">
        <v>231</v>
      </c>
      <c r="P22" s="46" t="s">
        <v>280</v>
      </c>
    </row>
    <row r="23" spans="1:16" x14ac:dyDescent="0.35">
      <c r="A23" t="s">
        <v>11</v>
      </c>
      <c r="B23" t="s">
        <v>12</v>
      </c>
      <c r="C23" t="s">
        <v>48</v>
      </c>
      <c r="D23" s="3">
        <v>45000</v>
      </c>
      <c r="E23" t="s">
        <v>14</v>
      </c>
      <c r="F23" t="s">
        <v>49</v>
      </c>
      <c r="G23" t="s">
        <v>16</v>
      </c>
      <c r="H23">
        <v>55</v>
      </c>
      <c r="I23">
        <v>72</v>
      </c>
      <c r="J23" t="b">
        <f t="shared" si="1"/>
        <v>1</v>
      </c>
      <c r="K23">
        <v>40</v>
      </c>
      <c r="L23">
        <v>423</v>
      </c>
    </row>
    <row r="24" spans="1:16" x14ac:dyDescent="0.35">
      <c r="A24" t="s">
        <v>11</v>
      </c>
      <c r="B24" t="s">
        <v>12</v>
      </c>
      <c r="C24" t="s">
        <v>41</v>
      </c>
      <c r="D24" s="3">
        <v>45000</v>
      </c>
      <c r="E24" t="s">
        <v>14</v>
      </c>
      <c r="F24" t="s">
        <v>35</v>
      </c>
      <c r="G24" t="s">
        <v>16</v>
      </c>
      <c r="H24">
        <v>55</v>
      </c>
      <c r="I24">
        <v>103</v>
      </c>
      <c r="J24" t="b">
        <f t="shared" si="1"/>
        <v>1</v>
      </c>
      <c r="K24">
        <v>50</v>
      </c>
      <c r="L24">
        <v>586</v>
      </c>
    </row>
    <row r="25" spans="1:16" x14ac:dyDescent="0.35">
      <c r="A25" t="s">
        <v>11</v>
      </c>
      <c r="B25" t="s">
        <v>12</v>
      </c>
      <c r="C25" t="s">
        <v>50</v>
      </c>
      <c r="D25" s="3">
        <v>45000</v>
      </c>
      <c r="E25" t="s">
        <v>14</v>
      </c>
      <c r="F25" t="s">
        <v>51</v>
      </c>
      <c r="G25" t="s">
        <v>16</v>
      </c>
      <c r="H25">
        <v>75</v>
      </c>
      <c r="I25">
        <v>80</v>
      </c>
      <c r="J25" t="b">
        <f t="shared" si="1"/>
        <v>1</v>
      </c>
      <c r="K25">
        <v>50</v>
      </c>
      <c r="L25">
        <v>378</v>
      </c>
      <c r="O25" s="11"/>
    </row>
    <row r="26" spans="1:16" ht="15" customHeight="1" x14ac:dyDescent="0.35">
      <c r="A26" t="s">
        <v>11</v>
      </c>
      <c r="B26" t="s">
        <v>12</v>
      </c>
      <c r="C26" t="s">
        <v>52</v>
      </c>
      <c r="D26" s="3">
        <v>45000</v>
      </c>
      <c r="E26" t="s">
        <v>14</v>
      </c>
      <c r="F26" t="s">
        <v>29</v>
      </c>
      <c r="G26" t="s">
        <v>16</v>
      </c>
      <c r="H26">
        <v>10</v>
      </c>
      <c r="I26">
        <v>44</v>
      </c>
      <c r="J26" t="b">
        <f t="shared" si="1"/>
        <v>1</v>
      </c>
      <c r="K26">
        <v>8</v>
      </c>
      <c r="L26">
        <v>92</v>
      </c>
      <c r="O26" s="36" t="s">
        <v>235</v>
      </c>
      <c r="P26" s="37"/>
    </row>
    <row r="27" spans="1:16" x14ac:dyDescent="0.35">
      <c r="A27" t="s">
        <v>11</v>
      </c>
      <c r="B27" t="s">
        <v>12</v>
      </c>
      <c r="C27" t="s">
        <v>53</v>
      </c>
      <c r="D27" s="3">
        <v>45000</v>
      </c>
      <c r="E27" t="s">
        <v>14</v>
      </c>
      <c r="F27" t="s">
        <v>37</v>
      </c>
      <c r="G27" s="8" t="s">
        <v>54</v>
      </c>
      <c r="H27" s="8">
        <v>60</v>
      </c>
      <c r="I27" s="8">
        <v>70</v>
      </c>
      <c r="J27" t="b">
        <f t="shared" si="1"/>
        <v>1</v>
      </c>
      <c r="K27" s="8">
        <v>62</v>
      </c>
      <c r="L27" s="8">
        <v>881</v>
      </c>
      <c r="O27" s="47" t="s">
        <v>273</v>
      </c>
      <c r="P27" s="41" t="s">
        <v>208</v>
      </c>
    </row>
    <row r="28" spans="1:16" x14ac:dyDescent="0.35">
      <c r="A28" t="s">
        <v>11</v>
      </c>
      <c r="B28" t="s">
        <v>12</v>
      </c>
      <c r="C28" t="s">
        <v>55</v>
      </c>
      <c r="D28" s="3">
        <v>45000</v>
      </c>
      <c r="E28" t="s">
        <v>14</v>
      </c>
      <c r="F28" t="s">
        <v>47</v>
      </c>
      <c r="G28" t="s">
        <v>16</v>
      </c>
      <c r="H28">
        <v>50</v>
      </c>
      <c r="I28">
        <v>68</v>
      </c>
      <c r="J28" t="b">
        <f t="shared" si="1"/>
        <v>1</v>
      </c>
      <c r="K28">
        <v>45</v>
      </c>
      <c r="L28">
        <v>376</v>
      </c>
      <c r="O28" s="43" t="s">
        <v>236</v>
      </c>
      <c r="P28" s="45">
        <f>MIN(I2:I286)</f>
        <v>10</v>
      </c>
    </row>
    <row r="29" spans="1:16" x14ac:dyDescent="0.35">
      <c r="A29" t="s">
        <v>11</v>
      </c>
      <c r="B29" t="s">
        <v>12</v>
      </c>
      <c r="C29" t="s">
        <v>42</v>
      </c>
      <c r="D29" s="3">
        <v>45000</v>
      </c>
      <c r="E29" t="s">
        <v>14</v>
      </c>
      <c r="F29" t="s">
        <v>43</v>
      </c>
      <c r="G29" t="s">
        <v>16</v>
      </c>
      <c r="H29">
        <v>32</v>
      </c>
      <c r="I29">
        <v>53</v>
      </c>
      <c r="J29" t="b">
        <f t="shared" si="1"/>
        <v>1</v>
      </c>
      <c r="K29">
        <v>30</v>
      </c>
      <c r="L29">
        <v>186</v>
      </c>
      <c r="O29" s="43" t="s">
        <v>222</v>
      </c>
      <c r="P29" s="45">
        <f>QUARTILE(I2:I286,1)</f>
        <v>29</v>
      </c>
    </row>
    <row r="30" spans="1:16" x14ac:dyDescent="0.35">
      <c r="A30" t="s">
        <v>11</v>
      </c>
      <c r="B30" t="s">
        <v>12</v>
      </c>
      <c r="C30" t="s">
        <v>56</v>
      </c>
      <c r="D30" s="3">
        <v>45000</v>
      </c>
      <c r="E30" t="s">
        <v>14</v>
      </c>
      <c r="F30" t="s">
        <v>37</v>
      </c>
      <c r="G30" t="s">
        <v>16</v>
      </c>
      <c r="H30">
        <v>65</v>
      </c>
      <c r="I30">
        <v>91</v>
      </c>
      <c r="J30" t="b">
        <f t="shared" si="1"/>
        <v>1</v>
      </c>
      <c r="K30">
        <v>45</v>
      </c>
      <c r="L30">
        <v>576</v>
      </c>
      <c r="O30" s="43" t="s">
        <v>238</v>
      </c>
      <c r="P30" s="45">
        <f>P34-P29</f>
        <v>16</v>
      </c>
    </row>
    <row r="31" spans="1:16" ht="16" customHeight="1" x14ac:dyDescent="0.35">
      <c r="A31" t="s">
        <v>11</v>
      </c>
      <c r="B31" t="s">
        <v>12</v>
      </c>
      <c r="C31" t="s">
        <v>42</v>
      </c>
      <c r="D31" s="3">
        <v>45000</v>
      </c>
      <c r="E31" t="s">
        <v>14</v>
      </c>
      <c r="F31" t="s">
        <v>43</v>
      </c>
      <c r="G31" t="s">
        <v>16</v>
      </c>
      <c r="H31">
        <v>32</v>
      </c>
      <c r="I31">
        <v>74</v>
      </c>
      <c r="J31" t="b">
        <f t="shared" si="1"/>
        <v>1</v>
      </c>
      <c r="K31">
        <v>30</v>
      </c>
      <c r="L31">
        <v>405</v>
      </c>
      <c r="O31" s="43" t="s">
        <v>239</v>
      </c>
      <c r="P31" s="45">
        <f>P35-P34</f>
        <v>20</v>
      </c>
    </row>
    <row r="32" spans="1:16" x14ac:dyDescent="0.35">
      <c r="A32" t="s">
        <v>11</v>
      </c>
      <c r="B32" t="s">
        <v>12</v>
      </c>
      <c r="C32" t="s">
        <v>57</v>
      </c>
      <c r="D32" s="3">
        <v>45000</v>
      </c>
      <c r="E32" t="s">
        <v>14</v>
      </c>
      <c r="F32" t="s">
        <v>15</v>
      </c>
      <c r="G32" t="s">
        <v>16</v>
      </c>
      <c r="H32">
        <v>50</v>
      </c>
      <c r="I32">
        <v>25</v>
      </c>
      <c r="J32" t="b">
        <f t="shared" si="1"/>
        <v>1</v>
      </c>
      <c r="K32">
        <v>60</v>
      </c>
      <c r="L32">
        <v>59</v>
      </c>
      <c r="O32" s="43" t="s">
        <v>240</v>
      </c>
      <c r="P32" s="45">
        <f>P36-P35</f>
        <v>92</v>
      </c>
    </row>
    <row r="33" spans="1:16" x14ac:dyDescent="0.35">
      <c r="A33" t="s">
        <v>11</v>
      </c>
      <c r="B33" t="s">
        <v>12</v>
      </c>
      <c r="C33" t="s">
        <v>58</v>
      </c>
      <c r="D33" s="3">
        <v>45000</v>
      </c>
      <c r="E33" t="s">
        <v>14</v>
      </c>
      <c r="F33" t="s">
        <v>15</v>
      </c>
      <c r="G33" t="s">
        <v>16</v>
      </c>
      <c r="H33">
        <v>109</v>
      </c>
      <c r="I33">
        <v>82</v>
      </c>
      <c r="J33" t="b">
        <f t="shared" si="1"/>
        <v>1</v>
      </c>
      <c r="K33">
        <v>85</v>
      </c>
      <c r="L33">
        <v>775</v>
      </c>
      <c r="O33" s="43" t="s">
        <v>241</v>
      </c>
      <c r="P33" s="45">
        <f>P29-P28</f>
        <v>19</v>
      </c>
    </row>
    <row r="34" spans="1:16" x14ac:dyDescent="0.35">
      <c r="A34" t="s">
        <v>11</v>
      </c>
      <c r="B34" t="s">
        <v>12</v>
      </c>
      <c r="C34" t="s">
        <v>46</v>
      </c>
      <c r="D34" s="3">
        <v>45000</v>
      </c>
      <c r="E34" t="s">
        <v>14</v>
      </c>
      <c r="F34" t="s">
        <v>47</v>
      </c>
      <c r="G34" t="s">
        <v>16</v>
      </c>
      <c r="H34">
        <v>89</v>
      </c>
      <c r="I34">
        <v>55</v>
      </c>
      <c r="J34" t="b">
        <f t="shared" si="1"/>
        <v>1</v>
      </c>
      <c r="K34">
        <v>45</v>
      </c>
      <c r="L34">
        <v>578</v>
      </c>
      <c r="O34" s="43" t="s">
        <v>223</v>
      </c>
      <c r="P34" s="45">
        <v>45</v>
      </c>
    </row>
    <row r="35" spans="1:16" x14ac:dyDescent="0.35">
      <c r="A35" t="s">
        <v>11</v>
      </c>
      <c r="B35" t="s">
        <v>12</v>
      </c>
      <c r="C35" t="s">
        <v>59</v>
      </c>
      <c r="D35" s="3">
        <v>45000</v>
      </c>
      <c r="E35" t="s">
        <v>14</v>
      </c>
      <c r="F35" t="s">
        <v>15</v>
      </c>
      <c r="G35" t="s">
        <v>16</v>
      </c>
      <c r="H35">
        <v>60</v>
      </c>
      <c r="I35">
        <v>50</v>
      </c>
      <c r="J35" t="b">
        <f t="shared" si="1"/>
        <v>1</v>
      </c>
      <c r="K35">
        <v>65</v>
      </c>
      <c r="L35">
        <v>309</v>
      </c>
      <c r="O35" s="43" t="s">
        <v>224</v>
      </c>
      <c r="P35" s="45">
        <f>QUARTILE(I2:I286,3)</f>
        <v>65</v>
      </c>
    </row>
    <row r="36" spans="1:16" x14ac:dyDescent="0.35">
      <c r="A36" t="s">
        <v>11</v>
      </c>
      <c r="B36" t="s">
        <v>12</v>
      </c>
      <c r="C36" t="s">
        <v>60</v>
      </c>
      <c r="D36" s="3">
        <v>45000</v>
      </c>
      <c r="E36" t="s">
        <v>14</v>
      </c>
      <c r="F36" t="s">
        <v>19</v>
      </c>
      <c r="G36" t="s">
        <v>16</v>
      </c>
      <c r="H36">
        <v>93</v>
      </c>
      <c r="I36">
        <v>25</v>
      </c>
      <c r="J36" t="b">
        <f t="shared" si="1"/>
        <v>1</v>
      </c>
      <c r="K36">
        <v>45</v>
      </c>
      <c r="L36">
        <v>574</v>
      </c>
      <c r="O36" s="44" t="s">
        <v>237</v>
      </c>
      <c r="P36" s="46">
        <f>MAX(I2:I286)</f>
        <v>157</v>
      </c>
    </row>
    <row r="37" spans="1:16" x14ac:dyDescent="0.35">
      <c r="A37" t="s">
        <v>11</v>
      </c>
      <c r="B37" t="s">
        <v>12</v>
      </c>
      <c r="C37" t="s">
        <v>42</v>
      </c>
      <c r="D37" s="3">
        <v>45000</v>
      </c>
      <c r="E37" t="s">
        <v>14</v>
      </c>
      <c r="F37" t="s">
        <v>43</v>
      </c>
      <c r="G37" t="s">
        <v>16</v>
      </c>
      <c r="H37">
        <v>50</v>
      </c>
      <c r="I37">
        <v>87</v>
      </c>
      <c r="J37" t="b">
        <f t="shared" si="1"/>
        <v>1</v>
      </c>
      <c r="K37">
        <v>60</v>
      </c>
      <c r="L37">
        <v>468</v>
      </c>
      <c r="O37" s="29"/>
      <c r="P37" s="29"/>
    </row>
    <row r="38" spans="1:16" x14ac:dyDescent="0.35">
      <c r="A38" t="s">
        <v>11</v>
      </c>
      <c r="B38" t="s">
        <v>12</v>
      </c>
      <c r="C38" t="s">
        <v>61</v>
      </c>
      <c r="D38" s="3">
        <v>45000</v>
      </c>
      <c r="E38" t="s">
        <v>14</v>
      </c>
      <c r="F38" t="s">
        <v>35</v>
      </c>
      <c r="G38" t="s">
        <v>16</v>
      </c>
      <c r="H38">
        <v>75</v>
      </c>
      <c r="I38">
        <v>87</v>
      </c>
      <c r="J38" t="b">
        <f t="shared" si="1"/>
        <v>1</v>
      </c>
      <c r="K38">
        <v>50</v>
      </c>
      <c r="L38">
        <v>871</v>
      </c>
      <c r="O38" s="52" t="s">
        <v>272</v>
      </c>
      <c r="P38" s="42"/>
    </row>
    <row r="39" spans="1:16" x14ac:dyDescent="0.35">
      <c r="A39" t="s">
        <v>11</v>
      </c>
      <c r="B39" t="s">
        <v>12</v>
      </c>
      <c r="C39" t="s">
        <v>62</v>
      </c>
      <c r="D39" s="3">
        <v>45000</v>
      </c>
      <c r="E39" t="s">
        <v>14</v>
      </c>
      <c r="F39" t="s">
        <v>31</v>
      </c>
      <c r="G39" t="s">
        <v>16</v>
      </c>
      <c r="H39">
        <v>109</v>
      </c>
      <c r="I39">
        <v>100</v>
      </c>
      <c r="J39" t="b">
        <f t="shared" si="1"/>
        <v>1</v>
      </c>
      <c r="K39">
        <v>77</v>
      </c>
      <c r="L39">
        <v>879</v>
      </c>
      <c r="O39" s="43" t="s">
        <v>243</v>
      </c>
      <c r="P39" s="45">
        <f>MIN(I2:I286)</f>
        <v>10</v>
      </c>
    </row>
    <row r="40" spans="1:16" ht="31.5" customHeight="1" x14ac:dyDescent="0.35">
      <c r="A40" t="s">
        <v>11</v>
      </c>
      <c r="B40" t="s">
        <v>12</v>
      </c>
      <c r="C40" t="s">
        <v>48</v>
      </c>
      <c r="D40" s="3">
        <v>45000</v>
      </c>
      <c r="E40" t="s">
        <v>14</v>
      </c>
      <c r="F40" t="s">
        <v>45</v>
      </c>
      <c r="G40" t="s">
        <v>16</v>
      </c>
      <c r="H40">
        <v>80</v>
      </c>
      <c r="I40">
        <v>72</v>
      </c>
      <c r="J40" t="b">
        <f t="shared" si="1"/>
        <v>1</v>
      </c>
      <c r="K40">
        <v>66</v>
      </c>
      <c r="L40">
        <v>423</v>
      </c>
      <c r="O40" s="43" t="s">
        <v>242</v>
      </c>
      <c r="P40" s="45">
        <f>MAX(I2:I286)</f>
        <v>157</v>
      </c>
    </row>
    <row r="41" spans="1:16" ht="27" customHeight="1" x14ac:dyDescent="0.35">
      <c r="A41" t="s">
        <v>11</v>
      </c>
      <c r="B41" t="s">
        <v>12</v>
      </c>
      <c r="C41" t="s">
        <v>46</v>
      </c>
      <c r="D41" s="3">
        <v>45000</v>
      </c>
      <c r="E41" t="s">
        <v>14</v>
      </c>
      <c r="F41" t="s">
        <v>47</v>
      </c>
      <c r="G41" t="s">
        <v>16</v>
      </c>
      <c r="H41">
        <v>98</v>
      </c>
      <c r="I41">
        <v>107</v>
      </c>
      <c r="J41" t="b">
        <f t="shared" si="1"/>
        <v>1</v>
      </c>
      <c r="K41">
        <v>54</v>
      </c>
      <c r="L41">
        <v>769</v>
      </c>
      <c r="O41" s="43" t="s">
        <v>222</v>
      </c>
      <c r="P41" s="51">
        <v>29</v>
      </c>
    </row>
    <row r="42" spans="1:16" x14ac:dyDescent="0.35">
      <c r="A42" t="s">
        <v>11</v>
      </c>
      <c r="B42" t="s">
        <v>12</v>
      </c>
      <c r="C42" t="s">
        <v>36</v>
      </c>
      <c r="D42" s="3">
        <v>45000</v>
      </c>
      <c r="E42" t="s">
        <v>14</v>
      </c>
      <c r="F42" t="s">
        <v>37</v>
      </c>
      <c r="G42" s="8" t="s">
        <v>54</v>
      </c>
      <c r="H42" s="8">
        <v>20</v>
      </c>
      <c r="I42" s="8">
        <v>40</v>
      </c>
      <c r="J42" t="b">
        <f t="shared" si="1"/>
        <v>1</v>
      </c>
      <c r="K42" s="8">
        <v>30</v>
      </c>
      <c r="L42" s="8">
        <v>544</v>
      </c>
      <c r="O42" s="43" t="s">
        <v>224</v>
      </c>
      <c r="P42" s="51">
        <v>65</v>
      </c>
    </row>
    <row r="43" spans="1:16" x14ac:dyDescent="0.35">
      <c r="A43" t="s">
        <v>11</v>
      </c>
      <c r="B43" t="s">
        <v>12</v>
      </c>
      <c r="C43" t="s">
        <v>42</v>
      </c>
      <c r="D43" s="3">
        <v>45000</v>
      </c>
      <c r="E43" t="s">
        <v>14</v>
      </c>
      <c r="F43" t="s">
        <v>43</v>
      </c>
      <c r="G43" t="s">
        <v>16</v>
      </c>
      <c r="H43">
        <v>50</v>
      </c>
      <c r="I43">
        <v>52</v>
      </c>
      <c r="J43" t="b">
        <f t="shared" si="1"/>
        <v>1</v>
      </c>
      <c r="K43">
        <v>60</v>
      </c>
      <c r="L43">
        <v>199</v>
      </c>
      <c r="O43" s="43" t="s">
        <v>225</v>
      </c>
      <c r="P43" s="51">
        <f>P42-P41</f>
        <v>36</v>
      </c>
    </row>
    <row r="44" spans="1:16" x14ac:dyDescent="0.35">
      <c r="A44" t="s">
        <v>11</v>
      </c>
      <c r="B44" t="s">
        <v>12</v>
      </c>
      <c r="C44" t="s">
        <v>63</v>
      </c>
      <c r="D44" s="3">
        <v>45000</v>
      </c>
      <c r="E44" t="s">
        <v>14</v>
      </c>
      <c r="F44" t="s">
        <v>47</v>
      </c>
      <c r="G44" t="s">
        <v>16</v>
      </c>
      <c r="H44">
        <v>55</v>
      </c>
      <c r="I44">
        <v>53</v>
      </c>
      <c r="J44" t="b">
        <f t="shared" si="1"/>
        <v>1</v>
      </c>
      <c r="K44">
        <v>55</v>
      </c>
      <c r="L44">
        <v>102</v>
      </c>
      <c r="O44" s="43" t="s">
        <v>229</v>
      </c>
      <c r="P44" s="45">
        <f>MEDIAN(I2:I286)</f>
        <v>45</v>
      </c>
    </row>
    <row r="45" spans="1:16" x14ac:dyDescent="0.35">
      <c r="A45" t="s">
        <v>11</v>
      </c>
      <c r="B45" t="s">
        <v>12</v>
      </c>
      <c r="C45" t="s">
        <v>64</v>
      </c>
      <c r="D45" s="3">
        <v>45000</v>
      </c>
      <c r="E45" t="s">
        <v>14</v>
      </c>
      <c r="F45" t="s">
        <v>65</v>
      </c>
      <c r="G45" t="s">
        <v>16</v>
      </c>
      <c r="H45">
        <v>126</v>
      </c>
      <c r="I45">
        <v>97</v>
      </c>
      <c r="J45" t="b">
        <f t="shared" si="1"/>
        <v>1</v>
      </c>
      <c r="K45">
        <v>120</v>
      </c>
      <c r="L45">
        <v>773</v>
      </c>
      <c r="O45" s="50"/>
      <c r="P45" s="46"/>
    </row>
    <row r="46" spans="1:16" x14ac:dyDescent="0.35">
      <c r="A46" t="s">
        <v>11</v>
      </c>
      <c r="B46" t="s">
        <v>12</v>
      </c>
      <c r="C46" t="s">
        <v>60</v>
      </c>
      <c r="D46" s="3">
        <v>45000</v>
      </c>
      <c r="E46" t="s">
        <v>14</v>
      </c>
      <c r="F46" t="s">
        <v>19</v>
      </c>
      <c r="G46" t="s">
        <v>16</v>
      </c>
      <c r="H46">
        <v>93</v>
      </c>
      <c r="I46">
        <v>29</v>
      </c>
      <c r="J46" t="b">
        <f t="shared" si="1"/>
        <v>1</v>
      </c>
      <c r="K46">
        <v>45</v>
      </c>
      <c r="L46">
        <v>57</v>
      </c>
    </row>
    <row r="47" spans="1:16" x14ac:dyDescent="0.35">
      <c r="A47" t="s">
        <v>11</v>
      </c>
      <c r="B47" t="s">
        <v>12</v>
      </c>
      <c r="C47" t="s">
        <v>61</v>
      </c>
      <c r="D47" s="3">
        <v>45000</v>
      </c>
      <c r="E47" t="s">
        <v>14</v>
      </c>
      <c r="F47" t="s">
        <v>35</v>
      </c>
      <c r="G47" t="s">
        <v>16</v>
      </c>
      <c r="H47">
        <v>75</v>
      </c>
      <c r="I47">
        <v>86</v>
      </c>
      <c r="J47" t="b">
        <f t="shared" si="1"/>
        <v>1</v>
      </c>
      <c r="K47">
        <v>50</v>
      </c>
      <c r="L47">
        <v>874</v>
      </c>
      <c r="O47" s="32"/>
    </row>
    <row r="48" spans="1:16" x14ac:dyDescent="0.35">
      <c r="A48" t="s">
        <v>11</v>
      </c>
      <c r="B48" t="s">
        <v>12</v>
      </c>
      <c r="C48" t="s">
        <v>66</v>
      </c>
      <c r="D48" s="3">
        <v>45000</v>
      </c>
      <c r="E48" t="s">
        <v>14</v>
      </c>
      <c r="F48" t="s">
        <v>15</v>
      </c>
      <c r="G48" t="s">
        <v>16</v>
      </c>
      <c r="H48">
        <v>118</v>
      </c>
      <c r="I48">
        <v>79</v>
      </c>
      <c r="J48" t="b">
        <f t="shared" si="1"/>
        <v>1</v>
      </c>
      <c r="K48">
        <v>71</v>
      </c>
      <c r="L48">
        <v>445</v>
      </c>
      <c r="O48" s="11"/>
    </row>
    <row r="49" spans="1:15" x14ac:dyDescent="0.35">
      <c r="A49" t="s">
        <v>11</v>
      </c>
      <c r="B49" t="s">
        <v>12</v>
      </c>
      <c r="C49" t="s">
        <v>42</v>
      </c>
      <c r="D49" s="3">
        <v>45000</v>
      </c>
      <c r="E49" t="s">
        <v>14</v>
      </c>
      <c r="F49" t="s">
        <v>43</v>
      </c>
      <c r="G49" t="s">
        <v>16</v>
      </c>
      <c r="H49">
        <v>50</v>
      </c>
      <c r="I49">
        <v>49</v>
      </c>
      <c r="J49" t="b">
        <f t="shared" si="1"/>
        <v>1</v>
      </c>
      <c r="K49">
        <v>60</v>
      </c>
      <c r="L49">
        <v>170</v>
      </c>
    </row>
    <row r="50" spans="1:15" x14ac:dyDescent="0.35">
      <c r="A50" t="s">
        <v>11</v>
      </c>
      <c r="B50" t="s">
        <v>12</v>
      </c>
      <c r="C50" t="s">
        <v>62</v>
      </c>
      <c r="D50" s="3">
        <v>45000</v>
      </c>
      <c r="E50" t="s">
        <v>14</v>
      </c>
      <c r="F50" t="s">
        <v>31</v>
      </c>
      <c r="G50" t="s">
        <v>16</v>
      </c>
      <c r="H50">
        <v>121</v>
      </c>
      <c r="I50">
        <v>29</v>
      </c>
      <c r="J50" t="b">
        <f t="shared" si="1"/>
        <v>1</v>
      </c>
      <c r="K50">
        <v>141</v>
      </c>
      <c r="L50">
        <v>81</v>
      </c>
    </row>
    <row r="51" spans="1:15" x14ac:dyDescent="0.35">
      <c r="A51" t="s">
        <v>11</v>
      </c>
      <c r="B51" t="s">
        <v>67</v>
      </c>
      <c r="C51" t="s">
        <v>63</v>
      </c>
      <c r="D51" s="3">
        <v>44999</v>
      </c>
      <c r="E51" t="s">
        <v>68</v>
      </c>
      <c r="F51" t="s">
        <v>47</v>
      </c>
      <c r="G51" t="s">
        <v>16</v>
      </c>
      <c r="H51">
        <v>55</v>
      </c>
      <c r="I51">
        <v>34</v>
      </c>
      <c r="J51" t="b">
        <f t="shared" si="1"/>
        <v>1</v>
      </c>
      <c r="K51">
        <v>55</v>
      </c>
      <c r="L51">
        <v>43</v>
      </c>
    </row>
    <row r="52" spans="1:15" x14ac:dyDescent="0.35">
      <c r="A52" t="s">
        <v>11</v>
      </c>
      <c r="B52" t="s">
        <v>67</v>
      </c>
      <c r="C52" t="s">
        <v>69</v>
      </c>
      <c r="D52" s="3">
        <v>45000</v>
      </c>
      <c r="E52" s="3" t="s">
        <v>70</v>
      </c>
      <c r="F52" t="s">
        <v>47</v>
      </c>
      <c r="G52" t="s">
        <v>16</v>
      </c>
      <c r="H52">
        <v>72</v>
      </c>
      <c r="I52">
        <v>38</v>
      </c>
      <c r="J52" t="b">
        <f t="shared" si="1"/>
        <v>1</v>
      </c>
      <c r="K52">
        <v>140</v>
      </c>
      <c r="L52">
        <v>76</v>
      </c>
      <c r="O52" s="11"/>
    </row>
    <row r="53" spans="1:15" x14ac:dyDescent="0.35">
      <c r="A53" t="s">
        <v>11</v>
      </c>
      <c r="B53" t="s">
        <v>67</v>
      </c>
      <c r="C53" t="s">
        <v>71</v>
      </c>
      <c r="D53" s="3">
        <v>45000</v>
      </c>
      <c r="E53" t="s">
        <v>70</v>
      </c>
      <c r="F53" t="s">
        <v>29</v>
      </c>
      <c r="G53" t="s">
        <v>16</v>
      </c>
      <c r="H53">
        <v>108</v>
      </c>
      <c r="I53">
        <v>40</v>
      </c>
      <c r="J53" t="b">
        <f t="shared" si="1"/>
        <v>1</v>
      </c>
      <c r="K53">
        <v>117</v>
      </c>
      <c r="L53">
        <v>131</v>
      </c>
    </row>
    <row r="54" spans="1:15" x14ac:dyDescent="0.35">
      <c r="A54" t="s">
        <v>11</v>
      </c>
      <c r="B54" t="s">
        <v>67</v>
      </c>
      <c r="C54" t="s">
        <v>72</v>
      </c>
      <c r="D54" s="3">
        <v>45000</v>
      </c>
      <c r="E54" t="s">
        <v>70</v>
      </c>
      <c r="F54" t="s">
        <v>35</v>
      </c>
      <c r="G54" t="s">
        <v>16</v>
      </c>
      <c r="H54">
        <v>101</v>
      </c>
      <c r="I54">
        <v>12</v>
      </c>
      <c r="J54" t="b">
        <f t="shared" si="1"/>
        <v>1</v>
      </c>
      <c r="K54">
        <v>58</v>
      </c>
      <c r="L54">
        <v>10</v>
      </c>
    </row>
    <row r="55" spans="1:15" x14ac:dyDescent="0.35">
      <c r="A55" t="s">
        <v>11</v>
      </c>
      <c r="B55" t="s">
        <v>67</v>
      </c>
      <c r="C55" t="s">
        <v>36</v>
      </c>
      <c r="D55" s="3">
        <v>45000</v>
      </c>
      <c r="E55" t="s">
        <v>70</v>
      </c>
      <c r="F55" t="s">
        <v>37</v>
      </c>
      <c r="G55" t="s">
        <v>16</v>
      </c>
      <c r="H55">
        <v>72</v>
      </c>
      <c r="I55">
        <v>12</v>
      </c>
      <c r="J55" t="b">
        <f t="shared" si="1"/>
        <v>1</v>
      </c>
      <c r="K55">
        <v>118</v>
      </c>
      <c r="L55">
        <v>10</v>
      </c>
    </row>
    <row r="56" spans="1:15" x14ac:dyDescent="0.35">
      <c r="A56" t="s">
        <v>11</v>
      </c>
      <c r="B56" t="s">
        <v>67</v>
      </c>
      <c r="C56" t="s">
        <v>73</v>
      </c>
      <c r="D56" s="3">
        <v>45000</v>
      </c>
      <c r="E56" t="s">
        <v>70</v>
      </c>
      <c r="F56" t="s">
        <v>19</v>
      </c>
      <c r="G56" t="s">
        <v>16</v>
      </c>
      <c r="H56">
        <v>98</v>
      </c>
      <c r="I56">
        <v>57</v>
      </c>
      <c r="J56" t="b">
        <f t="shared" si="1"/>
        <v>1</v>
      </c>
      <c r="K56">
        <v>73</v>
      </c>
      <c r="L56">
        <v>189</v>
      </c>
    </row>
    <row r="57" spans="1:15" x14ac:dyDescent="0.35">
      <c r="A57" t="s">
        <v>11</v>
      </c>
      <c r="B57" t="s">
        <v>67</v>
      </c>
      <c r="C57" t="s">
        <v>63</v>
      </c>
      <c r="D57" s="3">
        <v>45000</v>
      </c>
      <c r="E57" t="s">
        <v>70</v>
      </c>
      <c r="F57" t="s">
        <v>74</v>
      </c>
      <c r="G57" t="s">
        <v>16</v>
      </c>
      <c r="H57">
        <v>55</v>
      </c>
      <c r="I57">
        <v>42</v>
      </c>
      <c r="J57" t="b">
        <f t="shared" si="1"/>
        <v>1</v>
      </c>
      <c r="K57">
        <v>55</v>
      </c>
      <c r="L57">
        <v>68</v>
      </c>
    </row>
    <row r="58" spans="1:15" x14ac:dyDescent="0.35">
      <c r="A58" t="s">
        <v>11</v>
      </c>
      <c r="B58" t="s">
        <v>67</v>
      </c>
      <c r="C58" t="s">
        <v>72</v>
      </c>
      <c r="D58" s="3">
        <v>45000</v>
      </c>
      <c r="E58" t="s">
        <v>70</v>
      </c>
      <c r="F58" t="s">
        <v>35</v>
      </c>
      <c r="G58" t="s">
        <v>16</v>
      </c>
      <c r="H58">
        <v>101</v>
      </c>
      <c r="I58">
        <v>45</v>
      </c>
      <c r="J58" t="b">
        <f t="shared" si="1"/>
        <v>1</v>
      </c>
      <c r="K58">
        <v>58</v>
      </c>
      <c r="L58">
        <v>124</v>
      </c>
    </row>
    <row r="59" spans="1:15" x14ac:dyDescent="0.35">
      <c r="A59" t="s">
        <v>11</v>
      </c>
      <c r="B59" t="s">
        <v>67</v>
      </c>
      <c r="C59" t="s">
        <v>75</v>
      </c>
      <c r="D59" s="3">
        <v>45000</v>
      </c>
      <c r="E59" t="s">
        <v>70</v>
      </c>
      <c r="F59" t="s">
        <v>76</v>
      </c>
      <c r="G59" t="s">
        <v>16</v>
      </c>
      <c r="H59">
        <v>83</v>
      </c>
      <c r="I59">
        <v>38</v>
      </c>
      <c r="J59" t="b">
        <f t="shared" si="1"/>
        <v>1</v>
      </c>
      <c r="K59">
        <v>73</v>
      </c>
      <c r="L59">
        <v>85</v>
      </c>
      <c r="O59" s="12"/>
    </row>
    <row r="60" spans="1:15" x14ac:dyDescent="0.35">
      <c r="A60" t="s">
        <v>11</v>
      </c>
      <c r="B60" t="s">
        <v>67</v>
      </c>
      <c r="C60" t="s">
        <v>52</v>
      </c>
      <c r="D60" s="3">
        <v>45000</v>
      </c>
      <c r="E60" t="s">
        <v>70</v>
      </c>
      <c r="F60" t="s">
        <v>29</v>
      </c>
      <c r="G60" t="s">
        <v>16</v>
      </c>
      <c r="H60">
        <v>29</v>
      </c>
      <c r="I60">
        <v>50</v>
      </c>
      <c r="J60" t="b">
        <f t="shared" si="1"/>
        <v>1</v>
      </c>
      <c r="K60">
        <v>85</v>
      </c>
      <c r="L60">
        <v>108</v>
      </c>
      <c r="O60" s="13"/>
    </row>
    <row r="61" spans="1:15" x14ac:dyDescent="0.35">
      <c r="A61" t="s">
        <v>11</v>
      </c>
      <c r="B61" t="s">
        <v>67</v>
      </c>
      <c r="C61" t="s">
        <v>77</v>
      </c>
      <c r="D61" s="3">
        <v>45000</v>
      </c>
      <c r="E61" t="s">
        <v>70</v>
      </c>
      <c r="F61" t="s">
        <v>78</v>
      </c>
      <c r="G61" t="s">
        <v>16</v>
      </c>
      <c r="H61">
        <v>74</v>
      </c>
      <c r="I61">
        <v>35</v>
      </c>
      <c r="J61" t="b">
        <f t="shared" si="1"/>
        <v>1</v>
      </c>
      <c r="K61">
        <v>110</v>
      </c>
      <c r="L61">
        <v>54</v>
      </c>
      <c r="O61" s="13"/>
    </row>
    <row r="62" spans="1:15" x14ac:dyDescent="0.35">
      <c r="A62" t="s">
        <v>11</v>
      </c>
      <c r="B62" t="s">
        <v>67</v>
      </c>
      <c r="C62" t="s">
        <v>36</v>
      </c>
      <c r="D62" s="3">
        <v>45000</v>
      </c>
      <c r="E62" t="s">
        <v>70</v>
      </c>
      <c r="F62" t="s">
        <v>37</v>
      </c>
      <c r="G62" t="s">
        <v>16</v>
      </c>
      <c r="H62">
        <v>72</v>
      </c>
      <c r="I62">
        <v>55</v>
      </c>
      <c r="J62" t="b">
        <f t="shared" si="1"/>
        <v>1</v>
      </c>
      <c r="K62">
        <v>118</v>
      </c>
      <c r="L62">
        <v>193</v>
      </c>
      <c r="O62" s="13"/>
    </row>
    <row r="63" spans="1:15" x14ac:dyDescent="0.35">
      <c r="A63" t="s">
        <v>11</v>
      </c>
      <c r="B63" t="s">
        <v>67</v>
      </c>
      <c r="C63" t="s">
        <v>41</v>
      </c>
      <c r="D63" s="3">
        <v>45000</v>
      </c>
      <c r="E63" t="s">
        <v>70</v>
      </c>
      <c r="F63" t="s">
        <v>35</v>
      </c>
      <c r="G63" t="s">
        <v>16</v>
      </c>
      <c r="H63">
        <v>98</v>
      </c>
      <c r="I63">
        <v>13</v>
      </c>
      <c r="J63" t="b">
        <f t="shared" si="1"/>
        <v>1</v>
      </c>
      <c r="K63">
        <v>80</v>
      </c>
      <c r="L63">
        <v>10</v>
      </c>
    </row>
    <row r="64" spans="1:15" x14ac:dyDescent="0.35">
      <c r="A64" t="s">
        <v>11</v>
      </c>
      <c r="B64" t="s">
        <v>67</v>
      </c>
      <c r="C64" t="s">
        <v>48</v>
      </c>
      <c r="D64" s="3">
        <v>45000</v>
      </c>
      <c r="E64" t="s">
        <v>70</v>
      </c>
      <c r="F64" t="s">
        <v>49</v>
      </c>
      <c r="G64" t="s">
        <v>16</v>
      </c>
      <c r="H64">
        <v>105</v>
      </c>
      <c r="I64">
        <v>55</v>
      </c>
      <c r="J64" t="b">
        <f t="shared" si="1"/>
        <v>1</v>
      </c>
      <c r="K64">
        <v>78</v>
      </c>
      <c r="L64">
        <v>268</v>
      </c>
      <c r="O64" s="11"/>
    </row>
    <row r="65" spans="1:18" x14ac:dyDescent="0.35">
      <c r="A65" t="s">
        <v>11</v>
      </c>
      <c r="B65" t="s">
        <v>67</v>
      </c>
      <c r="C65" t="s">
        <v>60</v>
      </c>
      <c r="D65" s="3">
        <v>45000</v>
      </c>
      <c r="E65" t="s">
        <v>70</v>
      </c>
      <c r="F65" t="s">
        <v>19</v>
      </c>
      <c r="G65" t="s">
        <v>16</v>
      </c>
      <c r="H65">
        <v>107</v>
      </c>
      <c r="I65">
        <v>12</v>
      </c>
      <c r="J65" t="b">
        <f t="shared" si="1"/>
        <v>1</v>
      </c>
      <c r="K65">
        <v>86</v>
      </c>
      <c r="L65">
        <v>12</v>
      </c>
    </row>
    <row r="66" spans="1:18" x14ac:dyDescent="0.35">
      <c r="A66" t="s">
        <v>11</v>
      </c>
      <c r="B66" t="s">
        <v>67</v>
      </c>
      <c r="C66" t="s">
        <v>79</v>
      </c>
      <c r="D66" s="3">
        <v>45000</v>
      </c>
      <c r="E66" t="s">
        <v>70</v>
      </c>
      <c r="F66" t="s">
        <v>80</v>
      </c>
      <c r="G66" t="s">
        <v>16</v>
      </c>
      <c r="H66">
        <v>67</v>
      </c>
      <c r="I66">
        <v>38</v>
      </c>
      <c r="J66" t="b">
        <f t="shared" si="1"/>
        <v>1</v>
      </c>
      <c r="K66">
        <v>94</v>
      </c>
      <c r="L66">
        <v>98</v>
      </c>
      <c r="O66" s="33"/>
      <c r="R66" s="33"/>
    </row>
    <row r="67" spans="1:18" x14ac:dyDescent="0.35">
      <c r="A67" t="s">
        <v>11</v>
      </c>
      <c r="B67" t="s">
        <v>67</v>
      </c>
      <c r="C67" t="s">
        <v>63</v>
      </c>
      <c r="D67" s="3">
        <v>45000</v>
      </c>
      <c r="E67" t="s">
        <v>81</v>
      </c>
      <c r="F67" t="s">
        <v>47</v>
      </c>
      <c r="G67" t="s">
        <v>16</v>
      </c>
      <c r="H67">
        <v>55</v>
      </c>
      <c r="I67">
        <v>28</v>
      </c>
      <c r="J67" t="b">
        <f t="shared" ref="J67:J130" si="2">OR(I67&gt;$P$20,I67&lt;$P$21)</f>
        <v>1</v>
      </c>
      <c r="K67">
        <v>55</v>
      </c>
      <c r="L67">
        <v>25</v>
      </c>
      <c r="R67" s="34"/>
    </row>
    <row r="68" spans="1:18" x14ac:dyDescent="0.35">
      <c r="A68" t="s">
        <v>11</v>
      </c>
      <c r="B68" t="s">
        <v>67</v>
      </c>
      <c r="C68" t="s">
        <v>57</v>
      </c>
      <c r="D68" s="3">
        <v>45000</v>
      </c>
      <c r="E68" t="s">
        <v>81</v>
      </c>
      <c r="F68" t="s">
        <v>15</v>
      </c>
      <c r="G68" t="s">
        <v>16</v>
      </c>
      <c r="H68">
        <v>116</v>
      </c>
      <c r="I68">
        <v>45</v>
      </c>
      <c r="J68" t="b">
        <f t="shared" si="2"/>
        <v>1</v>
      </c>
      <c r="K68">
        <v>93</v>
      </c>
      <c r="L68">
        <v>166</v>
      </c>
      <c r="R68" s="35"/>
    </row>
    <row r="69" spans="1:18" x14ac:dyDescent="0.35">
      <c r="A69" t="s">
        <v>11</v>
      </c>
      <c r="B69" t="s">
        <v>67</v>
      </c>
      <c r="C69" t="s">
        <v>72</v>
      </c>
      <c r="D69" s="3">
        <v>45000</v>
      </c>
      <c r="E69" t="s">
        <v>81</v>
      </c>
      <c r="F69" t="s">
        <v>35</v>
      </c>
      <c r="G69" t="s">
        <v>16</v>
      </c>
      <c r="H69">
        <v>101</v>
      </c>
      <c r="I69">
        <v>43</v>
      </c>
      <c r="J69" t="b">
        <f t="shared" si="2"/>
        <v>1</v>
      </c>
      <c r="K69">
        <v>58</v>
      </c>
      <c r="L69">
        <v>113</v>
      </c>
    </row>
    <row r="70" spans="1:18" x14ac:dyDescent="0.35">
      <c r="A70" t="s">
        <v>11</v>
      </c>
      <c r="B70" t="s">
        <v>67</v>
      </c>
      <c r="C70" t="s">
        <v>34</v>
      </c>
      <c r="D70" s="3">
        <v>45000</v>
      </c>
      <c r="E70" t="s">
        <v>81</v>
      </c>
      <c r="F70" t="s">
        <v>35</v>
      </c>
      <c r="G70" t="s">
        <v>16</v>
      </c>
      <c r="H70">
        <v>144</v>
      </c>
      <c r="I70">
        <v>56</v>
      </c>
      <c r="J70" t="b">
        <f t="shared" si="2"/>
        <v>1</v>
      </c>
      <c r="K70">
        <v>107</v>
      </c>
      <c r="L70">
        <v>243</v>
      </c>
    </row>
    <row r="71" spans="1:18" x14ac:dyDescent="0.35">
      <c r="A71" t="s">
        <v>11</v>
      </c>
      <c r="B71" t="s">
        <v>67</v>
      </c>
      <c r="C71" t="s">
        <v>82</v>
      </c>
      <c r="D71" s="3">
        <v>45000</v>
      </c>
      <c r="E71" t="s">
        <v>81</v>
      </c>
      <c r="F71" t="s">
        <v>15</v>
      </c>
      <c r="G71" t="s">
        <v>16</v>
      </c>
      <c r="H71">
        <v>116</v>
      </c>
      <c r="I71">
        <v>12</v>
      </c>
      <c r="J71" t="b">
        <f t="shared" si="2"/>
        <v>1</v>
      </c>
      <c r="K71">
        <v>93</v>
      </c>
      <c r="L71">
        <v>12</v>
      </c>
      <c r="O71" s="11"/>
    </row>
    <row r="72" spans="1:18" x14ac:dyDescent="0.35">
      <c r="A72" t="s">
        <v>11</v>
      </c>
      <c r="B72" t="s">
        <v>67</v>
      </c>
      <c r="C72" t="s">
        <v>83</v>
      </c>
      <c r="D72" s="3">
        <v>45000</v>
      </c>
      <c r="E72" t="s">
        <v>81</v>
      </c>
      <c r="F72" t="s">
        <v>47</v>
      </c>
      <c r="G72" t="s">
        <v>16</v>
      </c>
      <c r="H72">
        <v>53</v>
      </c>
      <c r="I72">
        <v>39</v>
      </c>
      <c r="J72" t="b">
        <f t="shared" si="2"/>
        <v>1</v>
      </c>
      <c r="K72">
        <v>83</v>
      </c>
      <c r="L72">
        <v>71</v>
      </c>
      <c r="O72" s="11"/>
    </row>
    <row r="73" spans="1:18" x14ac:dyDescent="0.35">
      <c r="A73" t="s">
        <v>11</v>
      </c>
      <c r="B73" t="s">
        <v>67</v>
      </c>
      <c r="C73" t="s">
        <v>60</v>
      </c>
      <c r="D73" s="3">
        <v>45000</v>
      </c>
      <c r="E73" t="s">
        <v>81</v>
      </c>
      <c r="F73" t="s">
        <v>84</v>
      </c>
      <c r="G73" t="s">
        <v>16</v>
      </c>
      <c r="H73">
        <v>107</v>
      </c>
      <c r="I73">
        <v>23</v>
      </c>
      <c r="J73" t="b">
        <f t="shared" si="2"/>
        <v>1</v>
      </c>
      <c r="K73">
        <v>86</v>
      </c>
      <c r="L73">
        <v>34</v>
      </c>
      <c r="O73" s="12"/>
    </row>
    <row r="74" spans="1:18" x14ac:dyDescent="0.35">
      <c r="A74" t="s">
        <v>11</v>
      </c>
      <c r="B74" t="s">
        <v>67</v>
      </c>
      <c r="C74" t="s">
        <v>79</v>
      </c>
      <c r="D74" s="3">
        <v>45000</v>
      </c>
      <c r="E74" t="s">
        <v>81</v>
      </c>
      <c r="F74" t="s">
        <v>80</v>
      </c>
      <c r="G74" t="s">
        <v>16</v>
      </c>
      <c r="H74">
        <v>67</v>
      </c>
      <c r="I74">
        <v>24</v>
      </c>
      <c r="J74" t="b">
        <f t="shared" si="2"/>
        <v>1</v>
      </c>
      <c r="K74">
        <v>94</v>
      </c>
      <c r="L74">
        <v>35</v>
      </c>
    </row>
    <row r="75" spans="1:18" x14ac:dyDescent="0.35">
      <c r="A75" t="s">
        <v>11</v>
      </c>
      <c r="B75" t="s">
        <v>67</v>
      </c>
      <c r="C75" t="s">
        <v>79</v>
      </c>
      <c r="D75" s="3">
        <v>45001</v>
      </c>
      <c r="E75" t="s">
        <v>85</v>
      </c>
      <c r="F75" t="s">
        <v>80</v>
      </c>
      <c r="G75" t="s">
        <v>16</v>
      </c>
      <c r="H75">
        <v>67</v>
      </c>
      <c r="I75">
        <v>33</v>
      </c>
      <c r="J75" t="b">
        <f t="shared" si="2"/>
        <v>1</v>
      </c>
      <c r="K75">
        <v>94</v>
      </c>
      <c r="L75">
        <v>70</v>
      </c>
    </row>
    <row r="76" spans="1:18" x14ac:dyDescent="0.35">
      <c r="A76" t="s">
        <v>11</v>
      </c>
      <c r="B76" t="s">
        <v>67</v>
      </c>
      <c r="C76" t="s">
        <v>48</v>
      </c>
      <c r="D76" s="3">
        <v>45001</v>
      </c>
      <c r="E76" t="s">
        <v>85</v>
      </c>
      <c r="F76" t="s">
        <v>49</v>
      </c>
      <c r="G76" t="s">
        <v>16</v>
      </c>
      <c r="H76">
        <v>105</v>
      </c>
      <c r="I76">
        <v>41</v>
      </c>
      <c r="J76" t="b">
        <f t="shared" si="2"/>
        <v>1</v>
      </c>
      <c r="K76">
        <v>78</v>
      </c>
      <c r="L76">
        <v>137</v>
      </c>
    </row>
    <row r="77" spans="1:18" x14ac:dyDescent="0.35">
      <c r="A77" t="s">
        <v>11</v>
      </c>
      <c r="B77" t="s">
        <v>67</v>
      </c>
      <c r="C77" t="s">
        <v>57</v>
      </c>
      <c r="D77" s="3">
        <v>45001</v>
      </c>
      <c r="E77" t="s">
        <v>85</v>
      </c>
      <c r="F77" t="s">
        <v>15</v>
      </c>
      <c r="G77" t="s">
        <v>16</v>
      </c>
      <c r="H77">
        <v>116</v>
      </c>
      <c r="I77">
        <v>35</v>
      </c>
      <c r="J77" t="b">
        <f t="shared" si="2"/>
        <v>1</v>
      </c>
      <c r="K77">
        <v>93</v>
      </c>
      <c r="L77">
        <v>116</v>
      </c>
    </row>
    <row r="78" spans="1:18" x14ac:dyDescent="0.35">
      <c r="A78" t="s">
        <v>11</v>
      </c>
      <c r="B78" t="s">
        <v>67</v>
      </c>
      <c r="C78" t="s">
        <v>72</v>
      </c>
      <c r="D78" s="3">
        <v>45001</v>
      </c>
      <c r="E78" t="s">
        <v>85</v>
      </c>
      <c r="F78" t="s">
        <v>35</v>
      </c>
      <c r="G78" t="s">
        <v>16</v>
      </c>
      <c r="H78">
        <v>101</v>
      </c>
      <c r="I78">
        <v>31</v>
      </c>
      <c r="J78" t="b">
        <f t="shared" si="2"/>
        <v>1</v>
      </c>
      <c r="K78">
        <v>58</v>
      </c>
      <c r="L78">
        <v>65</v>
      </c>
    </row>
    <row r="79" spans="1:18" x14ac:dyDescent="0.35">
      <c r="A79" t="s">
        <v>11</v>
      </c>
      <c r="B79" t="s">
        <v>67</v>
      </c>
      <c r="C79" t="s">
        <v>77</v>
      </c>
      <c r="D79" s="3">
        <v>45001</v>
      </c>
      <c r="E79" t="s">
        <v>85</v>
      </c>
      <c r="F79" t="s">
        <v>78</v>
      </c>
      <c r="G79" t="s">
        <v>16</v>
      </c>
      <c r="H79">
        <v>74</v>
      </c>
      <c r="I79">
        <v>14</v>
      </c>
      <c r="J79" t="b">
        <f t="shared" si="2"/>
        <v>1</v>
      </c>
      <c r="K79">
        <v>110</v>
      </c>
      <c r="L79">
        <v>10</v>
      </c>
    </row>
    <row r="80" spans="1:18" x14ac:dyDescent="0.35">
      <c r="A80" t="s">
        <v>11</v>
      </c>
      <c r="B80" t="s">
        <v>67</v>
      </c>
      <c r="C80" t="s">
        <v>86</v>
      </c>
      <c r="D80" s="3">
        <v>45001</v>
      </c>
      <c r="E80" t="s">
        <v>70</v>
      </c>
      <c r="F80" t="s">
        <v>19</v>
      </c>
      <c r="G80" t="s">
        <v>16</v>
      </c>
      <c r="H80">
        <v>139</v>
      </c>
      <c r="I80">
        <v>72</v>
      </c>
      <c r="J80" t="b">
        <f t="shared" si="2"/>
        <v>1</v>
      </c>
      <c r="K80">
        <v>139</v>
      </c>
      <c r="L80">
        <v>393</v>
      </c>
    </row>
    <row r="81" spans="1:12" x14ac:dyDescent="0.35">
      <c r="A81" t="s">
        <v>11</v>
      </c>
      <c r="B81" t="s">
        <v>67</v>
      </c>
      <c r="C81" t="s">
        <v>87</v>
      </c>
      <c r="D81" s="3">
        <v>45001</v>
      </c>
      <c r="E81" t="s">
        <v>70</v>
      </c>
      <c r="F81" t="s">
        <v>88</v>
      </c>
      <c r="G81" t="s">
        <v>16</v>
      </c>
      <c r="H81">
        <v>63</v>
      </c>
      <c r="I81">
        <v>48</v>
      </c>
      <c r="J81" t="b">
        <f t="shared" si="2"/>
        <v>1</v>
      </c>
      <c r="K81">
        <v>50</v>
      </c>
      <c r="L81">
        <v>87</v>
      </c>
    </row>
    <row r="82" spans="1:12" x14ac:dyDescent="0.35">
      <c r="A82" t="s">
        <v>11</v>
      </c>
      <c r="B82" t="s">
        <v>67</v>
      </c>
      <c r="C82" t="s">
        <v>89</v>
      </c>
      <c r="D82" s="3">
        <v>45001</v>
      </c>
      <c r="E82" t="s">
        <v>70</v>
      </c>
      <c r="F82" t="s">
        <v>90</v>
      </c>
      <c r="G82" t="s">
        <v>16</v>
      </c>
      <c r="H82">
        <v>178</v>
      </c>
      <c r="I82">
        <v>85</v>
      </c>
      <c r="J82" t="b">
        <f t="shared" si="2"/>
        <v>1</v>
      </c>
      <c r="K82">
        <v>153</v>
      </c>
      <c r="L82">
        <v>543</v>
      </c>
    </row>
    <row r="83" spans="1:12" x14ac:dyDescent="0.35">
      <c r="A83" t="s">
        <v>11</v>
      </c>
      <c r="B83" t="s">
        <v>67</v>
      </c>
      <c r="C83" t="s">
        <v>72</v>
      </c>
      <c r="D83" s="3">
        <v>45001</v>
      </c>
      <c r="E83" t="s">
        <v>70</v>
      </c>
      <c r="F83" t="s">
        <v>35</v>
      </c>
      <c r="G83" t="s">
        <v>16</v>
      </c>
      <c r="H83">
        <v>101</v>
      </c>
      <c r="I83">
        <v>66</v>
      </c>
      <c r="J83" t="b">
        <f t="shared" si="2"/>
        <v>1</v>
      </c>
      <c r="K83">
        <v>58</v>
      </c>
      <c r="L83">
        <v>268</v>
      </c>
    </row>
    <row r="84" spans="1:12" x14ac:dyDescent="0.35">
      <c r="A84" t="s">
        <v>11</v>
      </c>
      <c r="B84" t="s">
        <v>67</v>
      </c>
      <c r="C84" t="s">
        <v>91</v>
      </c>
      <c r="D84" s="3">
        <v>45001</v>
      </c>
      <c r="E84" t="s">
        <v>70</v>
      </c>
      <c r="F84" t="s">
        <v>92</v>
      </c>
      <c r="G84" t="s">
        <v>16</v>
      </c>
      <c r="H84">
        <v>98</v>
      </c>
      <c r="I84">
        <v>22</v>
      </c>
      <c r="J84" t="b">
        <f t="shared" si="2"/>
        <v>1</v>
      </c>
      <c r="K84">
        <v>73</v>
      </c>
      <c r="L84">
        <v>28</v>
      </c>
    </row>
    <row r="85" spans="1:12" x14ac:dyDescent="0.35">
      <c r="A85" t="s">
        <v>11</v>
      </c>
      <c r="B85" t="s">
        <v>67</v>
      </c>
      <c r="C85" t="s">
        <v>48</v>
      </c>
      <c r="D85" s="3">
        <v>45001</v>
      </c>
      <c r="E85" t="s">
        <v>70</v>
      </c>
      <c r="F85" t="s">
        <v>49</v>
      </c>
      <c r="G85" t="s">
        <v>16</v>
      </c>
      <c r="H85">
        <v>105</v>
      </c>
      <c r="I85">
        <v>41</v>
      </c>
      <c r="J85" t="b">
        <f t="shared" si="2"/>
        <v>1</v>
      </c>
      <c r="K85">
        <v>78</v>
      </c>
      <c r="L85">
        <v>147</v>
      </c>
    </row>
    <row r="86" spans="1:12" x14ac:dyDescent="0.35">
      <c r="A86" t="s">
        <v>11</v>
      </c>
      <c r="B86" t="s">
        <v>67</v>
      </c>
      <c r="C86" t="s">
        <v>60</v>
      </c>
      <c r="D86" s="3">
        <v>45002</v>
      </c>
      <c r="E86" t="s">
        <v>70</v>
      </c>
      <c r="F86" t="s">
        <v>19</v>
      </c>
      <c r="G86" t="s">
        <v>16</v>
      </c>
      <c r="H86">
        <v>107</v>
      </c>
      <c r="I86">
        <v>13</v>
      </c>
      <c r="J86" t="b">
        <f t="shared" si="2"/>
        <v>1</v>
      </c>
      <c r="K86">
        <v>86</v>
      </c>
      <c r="L86">
        <v>12</v>
      </c>
    </row>
    <row r="87" spans="1:12" x14ac:dyDescent="0.35">
      <c r="A87" t="s">
        <v>11</v>
      </c>
      <c r="B87" t="s">
        <v>67</v>
      </c>
      <c r="C87" t="s">
        <v>93</v>
      </c>
      <c r="D87" s="3">
        <v>45002</v>
      </c>
      <c r="E87" t="s">
        <v>70</v>
      </c>
      <c r="F87" t="s">
        <v>19</v>
      </c>
      <c r="G87" t="s">
        <v>16</v>
      </c>
      <c r="H87">
        <v>68</v>
      </c>
      <c r="I87">
        <v>27</v>
      </c>
      <c r="J87" t="b">
        <f t="shared" si="2"/>
        <v>1</v>
      </c>
      <c r="K87">
        <v>72</v>
      </c>
      <c r="L87">
        <v>33</v>
      </c>
    </row>
    <row r="88" spans="1:12" x14ac:dyDescent="0.35">
      <c r="A88" t="s">
        <v>11</v>
      </c>
      <c r="B88" t="s">
        <v>67</v>
      </c>
      <c r="C88" t="s">
        <v>94</v>
      </c>
      <c r="D88" s="3">
        <v>45002</v>
      </c>
      <c r="E88" t="s">
        <v>70</v>
      </c>
      <c r="F88" t="s">
        <v>29</v>
      </c>
      <c r="G88" t="s">
        <v>16</v>
      </c>
      <c r="H88">
        <v>122</v>
      </c>
      <c r="I88">
        <v>20</v>
      </c>
      <c r="J88" t="b">
        <f t="shared" si="2"/>
        <v>1</v>
      </c>
      <c r="K88">
        <v>84</v>
      </c>
      <c r="L88">
        <v>37</v>
      </c>
    </row>
    <row r="89" spans="1:12" x14ac:dyDescent="0.35">
      <c r="A89" t="s">
        <v>11</v>
      </c>
      <c r="B89" t="s">
        <v>67</v>
      </c>
      <c r="C89" t="s">
        <v>87</v>
      </c>
      <c r="D89" s="3">
        <v>45002</v>
      </c>
      <c r="E89" t="s">
        <v>70</v>
      </c>
      <c r="F89" t="s">
        <v>88</v>
      </c>
      <c r="G89" t="s">
        <v>16</v>
      </c>
      <c r="H89">
        <v>63</v>
      </c>
      <c r="I89">
        <v>53</v>
      </c>
      <c r="J89" t="b">
        <f t="shared" si="2"/>
        <v>1</v>
      </c>
      <c r="K89">
        <v>50</v>
      </c>
      <c r="L89">
        <v>108</v>
      </c>
    </row>
    <row r="90" spans="1:12" x14ac:dyDescent="0.35">
      <c r="A90" t="s">
        <v>11</v>
      </c>
      <c r="B90" t="s">
        <v>67</v>
      </c>
      <c r="C90" t="s">
        <v>41</v>
      </c>
      <c r="D90" s="3">
        <v>45002</v>
      </c>
      <c r="E90" t="s">
        <v>70</v>
      </c>
      <c r="F90" t="s">
        <v>35</v>
      </c>
      <c r="G90" t="s">
        <v>16</v>
      </c>
      <c r="H90">
        <v>98</v>
      </c>
      <c r="I90">
        <v>57</v>
      </c>
      <c r="J90" t="b">
        <f t="shared" si="2"/>
        <v>1</v>
      </c>
      <c r="K90">
        <v>80</v>
      </c>
      <c r="L90">
        <v>170</v>
      </c>
    </row>
    <row r="91" spans="1:12" x14ac:dyDescent="0.35">
      <c r="A91" t="s">
        <v>11</v>
      </c>
      <c r="B91" t="s">
        <v>67</v>
      </c>
      <c r="C91" t="s">
        <v>41</v>
      </c>
      <c r="D91" s="3">
        <v>45002</v>
      </c>
      <c r="E91" t="s">
        <v>70</v>
      </c>
      <c r="F91" t="s">
        <v>35</v>
      </c>
      <c r="G91" t="s">
        <v>16</v>
      </c>
      <c r="H91">
        <v>98</v>
      </c>
      <c r="I91">
        <v>60</v>
      </c>
      <c r="J91" t="b">
        <f t="shared" si="2"/>
        <v>1</v>
      </c>
      <c r="K91">
        <v>80</v>
      </c>
      <c r="L91">
        <v>205</v>
      </c>
    </row>
    <row r="92" spans="1:12" x14ac:dyDescent="0.35">
      <c r="A92" t="s">
        <v>11</v>
      </c>
      <c r="B92" t="s">
        <v>67</v>
      </c>
      <c r="C92" t="s">
        <v>36</v>
      </c>
      <c r="D92" s="3">
        <v>45002</v>
      </c>
      <c r="E92" t="s">
        <v>70</v>
      </c>
      <c r="F92" t="s">
        <v>37</v>
      </c>
      <c r="G92" t="s">
        <v>16</v>
      </c>
      <c r="H92">
        <v>72</v>
      </c>
      <c r="I92">
        <v>50</v>
      </c>
      <c r="J92" t="b">
        <f t="shared" si="2"/>
        <v>1</v>
      </c>
      <c r="K92">
        <v>118</v>
      </c>
      <c r="L92">
        <v>152</v>
      </c>
    </row>
    <row r="93" spans="1:12" x14ac:dyDescent="0.35">
      <c r="A93" t="s">
        <v>11</v>
      </c>
      <c r="B93" t="s">
        <v>67</v>
      </c>
      <c r="C93" t="s">
        <v>50</v>
      </c>
      <c r="D93" s="3">
        <v>45002</v>
      </c>
      <c r="E93" t="s">
        <v>70</v>
      </c>
      <c r="F93" t="s">
        <v>51</v>
      </c>
      <c r="G93" t="s">
        <v>16</v>
      </c>
      <c r="H93">
        <v>136</v>
      </c>
      <c r="I93">
        <v>77</v>
      </c>
      <c r="J93" t="b">
        <f t="shared" si="2"/>
        <v>1</v>
      </c>
      <c r="K93">
        <v>95</v>
      </c>
      <c r="L93">
        <v>367</v>
      </c>
    </row>
    <row r="94" spans="1:12" x14ac:dyDescent="0.35">
      <c r="A94" t="s">
        <v>11</v>
      </c>
      <c r="B94" t="s">
        <v>67</v>
      </c>
      <c r="C94" t="s">
        <v>41</v>
      </c>
      <c r="D94" s="3">
        <v>45002</v>
      </c>
      <c r="E94" t="s">
        <v>95</v>
      </c>
      <c r="F94" t="s">
        <v>35</v>
      </c>
      <c r="G94" t="s">
        <v>16</v>
      </c>
      <c r="H94">
        <v>98</v>
      </c>
      <c r="I94">
        <v>50</v>
      </c>
      <c r="J94" t="b">
        <f t="shared" si="2"/>
        <v>1</v>
      </c>
      <c r="K94">
        <v>80</v>
      </c>
      <c r="L94">
        <v>155</v>
      </c>
    </row>
    <row r="95" spans="1:12" x14ac:dyDescent="0.35">
      <c r="A95" t="s">
        <v>11</v>
      </c>
      <c r="B95" t="s">
        <v>67</v>
      </c>
      <c r="C95" t="s">
        <v>87</v>
      </c>
      <c r="D95" s="3">
        <v>45002</v>
      </c>
      <c r="E95" t="s">
        <v>95</v>
      </c>
      <c r="F95" t="s">
        <v>88</v>
      </c>
      <c r="G95" t="s">
        <v>16</v>
      </c>
      <c r="H95">
        <v>63</v>
      </c>
      <c r="I95">
        <v>55</v>
      </c>
      <c r="J95" t="b">
        <f t="shared" si="2"/>
        <v>1</v>
      </c>
      <c r="K95">
        <v>50</v>
      </c>
      <c r="L95">
        <v>105</v>
      </c>
    </row>
    <row r="96" spans="1:12" x14ac:dyDescent="0.35">
      <c r="A96" t="s">
        <v>11</v>
      </c>
      <c r="B96" t="s">
        <v>67</v>
      </c>
      <c r="C96" t="s">
        <v>32</v>
      </c>
      <c r="D96" s="3">
        <v>45002</v>
      </c>
      <c r="E96" t="s">
        <v>95</v>
      </c>
      <c r="F96" t="s">
        <v>33</v>
      </c>
      <c r="G96" t="s">
        <v>16</v>
      </c>
      <c r="H96">
        <v>106</v>
      </c>
      <c r="I96">
        <v>61</v>
      </c>
      <c r="J96" t="b">
        <f t="shared" si="2"/>
        <v>1</v>
      </c>
      <c r="K96">
        <v>97</v>
      </c>
      <c r="L96">
        <v>163</v>
      </c>
    </row>
    <row r="97" spans="1:12" x14ac:dyDescent="0.35">
      <c r="A97" t="s">
        <v>11</v>
      </c>
      <c r="B97" t="s">
        <v>67</v>
      </c>
      <c r="C97" t="s">
        <v>34</v>
      </c>
      <c r="D97" s="3">
        <v>45002</v>
      </c>
      <c r="E97" t="s">
        <v>95</v>
      </c>
      <c r="F97" t="s">
        <v>35</v>
      </c>
      <c r="G97" t="s">
        <v>16</v>
      </c>
      <c r="H97">
        <v>144</v>
      </c>
      <c r="I97">
        <v>36</v>
      </c>
      <c r="J97" t="b">
        <f t="shared" si="2"/>
        <v>1</v>
      </c>
      <c r="K97">
        <v>107</v>
      </c>
      <c r="L97">
        <v>96</v>
      </c>
    </row>
    <row r="98" spans="1:12" x14ac:dyDescent="0.35">
      <c r="A98" t="s">
        <v>11</v>
      </c>
      <c r="B98" t="s">
        <v>67</v>
      </c>
      <c r="C98" t="s">
        <v>73</v>
      </c>
      <c r="D98" s="3">
        <v>45002</v>
      </c>
      <c r="E98" t="s">
        <v>95</v>
      </c>
      <c r="F98" t="s">
        <v>19</v>
      </c>
      <c r="G98" t="s">
        <v>16</v>
      </c>
      <c r="H98">
        <v>98</v>
      </c>
      <c r="I98">
        <v>50</v>
      </c>
      <c r="J98" t="b">
        <f t="shared" si="2"/>
        <v>1</v>
      </c>
      <c r="K98">
        <v>73</v>
      </c>
      <c r="L98">
        <v>167</v>
      </c>
    </row>
    <row r="99" spans="1:12" x14ac:dyDescent="0.35">
      <c r="A99" t="s">
        <v>11</v>
      </c>
      <c r="B99" t="s">
        <v>67</v>
      </c>
      <c r="C99" t="s">
        <v>36</v>
      </c>
      <c r="D99" s="3">
        <v>45002</v>
      </c>
      <c r="E99" t="s">
        <v>95</v>
      </c>
      <c r="F99" t="s">
        <v>37</v>
      </c>
      <c r="G99" t="s">
        <v>16</v>
      </c>
      <c r="H99">
        <v>72</v>
      </c>
      <c r="I99">
        <v>33</v>
      </c>
      <c r="J99" t="b">
        <f t="shared" si="2"/>
        <v>1</v>
      </c>
      <c r="K99">
        <v>118</v>
      </c>
      <c r="L99">
        <v>66</v>
      </c>
    </row>
    <row r="100" spans="1:12" x14ac:dyDescent="0.35">
      <c r="A100" t="s">
        <v>11</v>
      </c>
      <c r="B100" t="s">
        <v>67</v>
      </c>
      <c r="C100" t="s">
        <v>39</v>
      </c>
      <c r="D100" s="3">
        <v>45002</v>
      </c>
      <c r="E100" t="s">
        <v>95</v>
      </c>
      <c r="F100" t="s">
        <v>40</v>
      </c>
      <c r="G100" t="s">
        <v>16</v>
      </c>
      <c r="H100">
        <v>190</v>
      </c>
      <c r="I100">
        <v>29</v>
      </c>
      <c r="J100" t="b">
        <f t="shared" si="2"/>
        <v>1</v>
      </c>
      <c r="K100">
        <v>145</v>
      </c>
      <c r="L100">
        <v>90</v>
      </c>
    </row>
    <row r="101" spans="1:12" x14ac:dyDescent="0.35">
      <c r="A101" t="s">
        <v>11</v>
      </c>
      <c r="B101" t="s">
        <v>67</v>
      </c>
      <c r="C101" t="s">
        <v>96</v>
      </c>
      <c r="D101" s="3">
        <v>45002</v>
      </c>
      <c r="E101" t="s">
        <v>95</v>
      </c>
      <c r="F101" t="s">
        <v>19</v>
      </c>
      <c r="G101" t="s">
        <v>16</v>
      </c>
      <c r="H101">
        <v>79</v>
      </c>
      <c r="I101">
        <v>25</v>
      </c>
      <c r="J101" t="b">
        <f t="shared" si="2"/>
        <v>1</v>
      </c>
      <c r="K101">
        <v>73</v>
      </c>
      <c r="L101">
        <v>39</v>
      </c>
    </row>
    <row r="102" spans="1:12" x14ac:dyDescent="0.35">
      <c r="A102" t="s">
        <v>11</v>
      </c>
      <c r="B102" t="s">
        <v>67</v>
      </c>
      <c r="C102" t="s">
        <v>97</v>
      </c>
      <c r="D102" s="3">
        <v>45002</v>
      </c>
      <c r="E102" t="s">
        <v>95</v>
      </c>
      <c r="F102" t="s">
        <v>78</v>
      </c>
      <c r="G102" t="s">
        <v>16</v>
      </c>
      <c r="H102">
        <v>55</v>
      </c>
      <c r="I102">
        <v>23</v>
      </c>
      <c r="J102" t="b">
        <f t="shared" si="2"/>
        <v>1</v>
      </c>
      <c r="K102">
        <v>55</v>
      </c>
      <c r="L102">
        <v>21</v>
      </c>
    </row>
    <row r="103" spans="1:12" x14ac:dyDescent="0.35">
      <c r="A103" t="s">
        <v>11</v>
      </c>
      <c r="B103" t="s">
        <v>67</v>
      </c>
      <c r="C103" t="s">
        <v>46</v>
      </c>
      <c r="D103" s="3">
        <v>45002</v>
      </c>
      <c r="E103" t="s">
        <v>95</v>
      </c>
      <c r="F103" t="s">
        <v>47</v>
      </c>
      <c r="G103" t="s">
        <v>16</v>
      </c>
      <c r="H103">
        <v>115</v>
      </c>
      <c r="I103">
        <v>47</v>
      </c>
      <c r="J103" t="b">
        <f t="shared" si="2"/>
        <v>1</v>
      </c>
      <c r="K103">
        <v>85</v>
      </c>
      <c r="L103">
        <v>160</v>
      </c>
    </row>
    <row r="104" spans="1:12" x14ac:dyDescent="0.35">
      <c r="A104" t="s">
        <v>11</v>
      </c>
      <c r="B104" t="s">
        <v>67</v>
      </c>
      <c r="C104" t="s">
        <v>98</v>
      </c>
      <c r="D104" s="3">
        <v>45002</v>
      </c>
      <c r="E104" t="s">
        <v>95</v>
      </c>
      <c r="F104" t="s">
        <v>65</v>
      </c>
      <c r="G104" t="s">
        <v>16</v>
      </c>
      <c r="H104">
        <v>182</v>
      </c>
      <c r="I104">
        <v>74</v>
      </c>
      <c r="J104" t="b">
        <f t="shared" si="2"/>
        <v>1</v>
      </c>
      <c r="K104">
        <v>175</v>
      </c>
      <c r="L104">
        <v>541</v>
      </c>
    </row>
    <row r="105" spans="1:12" x14ac:dyDescent="0.35">
      <c r="A105" t="s">
        <v>11</v>
      </c>
      <c r="B105" t="s">
        <v>67</v>
      </c>
      <c r="C105" t="s">
        <v>48</v>
      </c>
      <c r="D105" s="3">
        <v>45002</v>
      </c>
      <c r="E105" t="s">
        <v>95</v>
      </c>
      <c r="F105" t="s">
        <v>49</v>
      </c>
      <c r="G105" t="s">
        <v>16</v>
      </c>
      <c r="H105">
        <v>105</v>
      </c>
      <c r="I105">
        <v>53</v>
      </c>
      <c r="J105" t="b">
        <f t="shared" si="2"/>
        <v>1</v>
      </c>
      <c r="K105">
        <v>78</v>
      </c>
      <c r="L105">
        <v>251</v>
      </c>
    </row>
    <row r="106" spans="1:12" x14ac:dyDescent="0.35">
      <c r="A106" t="s">
        <v>11</v>
      </c>
      <c r="B106" t="s">
        <v>67</v>
      </c>
      <c r="C106" t="s">
        <v>99</v>
      </c>
      <c r="D106" s="3">
        <v>45002</v>
      </c>
      <c r="E106" t="s">
        <v>95</v>
      </c>
      <c r="F106" t="s">
        <v>27</v>
      </c>
      <c r="G106" s="8" t="s">
        <v>54</v>
      </c>
      <c r="H106" s="8">
        <v>110</v>
      </c>
      <c r="I106" s="8">
        <v>111</v>
      </c>
      <c r="J106" t="b">
        <f t="shared" si="2"/>
        <v>1</v>
      </c>
      <c r="K106" s="8">
        <v>97</v>
      </c>
      <c r="L106" s="8">
        <v>230</v>
      </c>
    </row>
    <row r="107" spans="1:12" x14ac:dyDescent="0.35">
      <c r="A107" t="s">
        <v>11</v>
      </c>
      <c r="B107" t="s">
        <v>67</v>
      </c>
      <c r="C107" t="s">
        <v>87</v>
      </c>
      <c r="D107" s="3">
        <v>45002</v>
      </c>
      <c r="E107" t="s">
        <v>95</v>
      </c>
      <c r="F107" t="s">
        <v>88</v>
      </c>
      <c r="G107" s="8" t="s">
        <v>54</v>
      </c>
      <c r="H107" s="8">
        <v>63</v>
      </c>
      <c r="I107" s="8">
        <v>120</v>
      </c>
      <c r="J107" t="b">
        <f t="shared" si="2"/>
        <v>1</v>
      </c>
      <c r="K107" s="8">
        <v>60</v>
      </c>
      <c r="L107" s="8">
        <v>243</v>
      </c>
    </row>
    <row r="108" spans="1:12" x14ac:dyDescent="0.35">
      <c r="A108" t="s">
        <v>11</v>
      </c>
      <c r="B108" t="s">
        <v>100</v>
      </c>
      <c r="C108" t="s">
        <v>101</v>
      </c>
      <c r="D108" s="3">
        <v>45003</v>
      </c>
      <c r="E108" t="s">
        <v>70</v>
      </c>
      <c r="F108" t="s">
        <v>25</v>
      </c>
      <c r="G108" t="s">
        <v>16</v>
      </c>
      <c r="H108" s="7">
        <v>49</v>
      </c>
      <c r="I108">
        <v>12</v>
      </c>
      <c r="J108" t="b">
        <f t="shared" si="2"/>
        <v>1</v>
      </c>
      <c r="K108" s="7">
        <v>49</v>
      </c>
      <c r="L108">
        <v>14</v>
      </c>
    </row>
    <row r="109" spans="1:12" x14ac:dyDescent="0.35">
      <c r="A109" t="s">
        <v>11</v>
      </c>
      <c r="B109" t="s">
        <v>100</v>
      </c>
      <c r="C109" t="s">
        <v>63</v>
      </c>
      <c r="D109" s="3">
        <v>45003</v>
      </c>
      <c r="E109" t="s">
        <v>70</v>
      </c>
      <c r="F109" t="s">
        <v>47</v>
      </c>
      <c r="G109" t="s">
        <v>16</v>
      </c>
      <c r="H109" s="7">
        <v>84</v>
      </c>
      <c r="I109">
        <v>46</v>
      </c>
      <c r="J109" t="b">
        <f t="shared" si="2"/>
        <v>1</v>
      </c>
      <c r="K109" s="7">
        <v>79</v>
      </c>
      <c r="L109">
        <v>60</v>
      </c>
    </row>
    <row r="110" spans="1:12" x14ac:dyDescent="0.35">
      <c r="A110" t="s">
        <v>11</v>
      </c>
      <c r="B110" t="s">
        <v>100</v>
      </c>
      <c r="C110" t="s">
        <v>102</v>
      </c>
      <c r="D110" s="3">
        <v>45003</v>
      </c>
      <c r="E110" t="s">
        <v>70</v>
      </c>
      <c r="F110" t="s">
        <v>45</v>
      </c>
      <c r="G110" t="s">
        <v>16</v>
      </c>
      <c r="H110" s="7">
        <v>78</v>
      </c>
      <c r="I110">
        <v>45</v>
      </c>
      <c r="J110" t="b">
        <f t="shared" si="2"/>
        <v>1</v>
      </c>
      <c r="K110" s="7">
        <v>87</v>
      </c>
      <c r="L110">
        <v>189</v>
      </c>
    </row>
    <row r="111" spans="1:12" x14ac:dyDescent="0.35">
      <c r="A111" t="s">
        <v>11</v>
      </c>
      <c r="B111" t="s">
        <v>100</v>
      </c>
      <c r="C111" t="s">
        <v>103</v>
      </c>
      <c r="D111" s="3">
        <v>45003</v>
      </c>
      <c r="E111" t="s">
        <v>70</v>
      </c>
      <c r="F111" t="s">
        <v>65</v>
      </c>
      <c r="G111" t="s">
        <v>16</v>
      </c>
      <c r="H111" s="7">
        <v>96</v>
      </c>
      <c r="I111">
        <v>23</v>
      </c>
      <c r="J111" t="b">
        <f t="shared" si="2"/>
        <v>1</v>
      </c>
      <c r="K111" s="7">
        <v>82</v>
      </c>
      <c r="L111">
        <v>101</v>
      </c>
    </row>
    <row r="112" spans="1:12" x14ac:dyDescent="0.35">
      <c r="A112" t="s">
        <v>11</v>
      </c>
      <c r="B112" t="s">
        <v>100</v>
      </c>
      <c r="C112" t="s">
        <v>104</v>
      </c>
      <c r="D112" s="3">
        <v>45003</v>
      </c>
      <c r="E112" t="s">
        <v>14</v>
      </c>
      <c r="F112" t="s">
        <v>105</v>
      </c>
      <c r="G112" t="s">
        <v>16</v>
      </c>
      <c r="H112" s="7">
        <v>37</v>
      </c>
      <c r="I112">
        <v>69</v>
      </c>
      <c r="J112" t="b">
        <f t="shared" si="2"/>
        <v>1</v>
      </c>
      <c r="K112" s="7">
        <v>123</v>
      </c>
      <c r="L112">
        <v>279</v>
      </c>
    </row>
    <row r="113" spans="1:12" x14ac:dyDescent="0.35">
      <c r="A113" t="s">
        <v>11</v>
      </c>
      <c r="B113" t="s">
        <v>100</v>
      </c>
      <c r="C113" t="s">
        <v>106</v>
      </c>
      <c r="D113" s="3">
        <v>45003</v>
      </c>
      <c r="E113" t="s">
        <v>14</v>
      </c>
      <c r="F113" t="s">
        <v>45</v>
      </c>
      <c r="G113" t="s">
        <v>16</v>
      </c>
      <c r="H113" s="7">
        <v>118</v>
      </c>
      <c r="I113">
        <v>71</v>
      </c>
      <c r="J113" t="b">
        <f t="shared" si="2"/>
        <v>1</v>
      </c>
      <c r="K113" s="7">
        <v>50</v>
      </c>
      <c r="L113">
        <v>414</v>
      </c>
    </row>
    <row r="114" spans="1:12" x14ac:dyDescent="0.35">
      <c r="A114" t="s">
        <v>11</v>
      </c>
      <c r="B114" t="s">
        <v>100</v>
      </c>
      <c r="C114" t="s">
        <v>107</v>
      </c>
      <c r="D114" s="3">
        <v>45004</v>
      </c>
      <c r="E114" t="s">
        <v>14</v>
      </c>
      <c r="F114" t="s">
        <v>21</v>
      </c>
      <c r="G114" t="s">
        <v>16</v>
      </c>
      <c r="H114" s="7">
        <v>105</v>
      </c>
      <c r="I114">
        <v>45</v>
      </c>
      <c r="J114" t="b">
        <f t="shared" si="2"/>
        <v>1</v>
      </c>
      <c r="K114" s="7">
        <v>109</v>
      </c>
      <c r="L114">
        <v>390</v>
      </c>
    </row>
    <row r="115" spans="1:12" x14ac:dyDescent="0.35">
      <c r="A115" t="s">
        <v>11</v>
      </c>
      <c r="B115" t="s">
        <v>100</v>
      </c>
      <c r="C115" t="s">
        <v>52</v>
      </c>
      <c r="D115" s="3">
        <v>45004</v>
      </c>
      <c r="E115" t="s">
        <v>14</v>
      </c>
      <c r="F115" t="s">
        <v>29</v>
      </c>
      <c r="G115" t="s">
        <v>16</v>
      </c>
      <c r="H115" s="7">
        <v>68</v>
      </c>
      <c r="I115">
        <v>10</v>
      </c>
      <c r="J115" t="b">
        <f t="shared" si="2"/>
        <v>1</v>
      </c>
      <c r="K115" s="7">
        <v>85</v>
      </c>
      <c r="L115">
        <v>10</v>
      </c>
    </row>
    <row r="116" spans="1:12" x14ac:dyDescent="0.35">
      <c r="A116" t="s">
        <v>11</v>
      </c>
      <c r="B116" t="s">
        <v>100</v>
      </c>
      <c r="C116" t="s">
        <v>108</v>
      </c>
      <c r="D116" s="3">
        <v>45004</v>
      </c>
      <c r="E116" t="s">
        <v>14</v>
      </c>
      <c r="F116" t="s">
        <v>19</v>
      </c>
      <c r="G116" t="s">
        <v>16</v>
      </c>
      <c r="H116" s="7">
        <v>63</v>
      </c>
      <c r="I116">
        <v>67</v>
      </c>
      <c r="J116" t="b">
        <f t="shared" si="2"/>
        <v>1</v>
      </c>
      <c r="K116" s="7">
        <v>48</v>
      </c>
      <c r="L116">
        <v>288</v>
      </c>
    </row>
    <row r="117" spans="1:12" x14ac:dyDescent="0.35">
      <c r="A117" t="s">
        <v>11</v>
      </c>
      <c r="B117" t="s">
        <v>100</v>
      </c>
      <c r="C117" t="s">
        <v>109</v>
      </c>
      <c r="D117" s="3">
        <v>45004</v>
      </c>
      <c r="E117" t="s">
        <v>14</v>
      </c>
      <c r="F117" t="s">
        <v>35</v>
      </c>
      <c r="G117" t="s">
        <v>16</v>
      </c>
      <c r="H117" s="7">
        <v>46</v>
      </c>
      <c r="I117">
        <v>76</v>
      </c>
      <c r="J117" t="b">
        <f t="shared" si="2"/>
        <v>1</v>
      </c>
      <c r="K117" s="7">
        <v>59</v>
      </c>
      <c r="L117">
        <v>187</v>
      </c>
    </row>
    <row r="118" spans="1:12" x14ac:dyDescent="0.35">
      <c r="A118" t="s">
        <v>11</v>
      </c>
      <c r="B118" t="s">
        <v>100</v>
      </c>
      <c r="C118" t="s">
        <v>72</v>
      </c>
      <c r="D118" s="3">
        <v>45004</v>
      </c>
      <c r="E118" t="s">
        <v>110</v>
      </c>
      <c r="F118" t="s">
        <v>45</v>
      </c>
      <c r="G118" t="s">
        <v>16</v>
      </c>
      <c r="H118" s="7">
        <v>35</v>
      </c>
      <c r="I118">
        <v>24</v>
      </c>
      <c r="J118" t="b">
        <f t="shared" si="2"/>
        <v>1</v>
      </c>
      <c r="K118" s="7">
        <v>101</v>
      </c>
      <c r="L118">
        <v>36</v>
      </c>
    </row>
    <row r="119" spans="1:12" x14ac:dyDescent="0.35">
      <c r="A119" t="s">
        <v>11</v>
      </c>
      <c r="B119" t="s">
        <v>100</v>
      </c>
      <c r="C119" t="s">
        <v>111</v>
      </c>
      <c r="D119" s="3">
        <v>45004</v>
      </c>
      <c r="E119" t="s">
        <v>110</v>
      </c>
      <c r="F119" t="s">
        <v>80</v>
      </c>
      <c r="G119" t="s">
        <v>16</v>
      </c>
      <c r="H119" s="7">
        <v>53</v>
      </c>
      <c r="I119">
        <v>19</v>
      </c>
      <c r="J119" t="b">
        <f t="shared" si="2"/>
        <v>1</v>
      </c>
      <c r="K119" s="7">
        <v>103</v>
      </c>
      <c r="L119">
        <v>21</v>
      </c>
    </row>
    <row r="120" spans="1:12" x14ac:dyDescent="0.35">
      <c r="A120" t="s">
        <v>11</v>
      </c>
      <c r="B120" t="s">
        <v>100</v>
      </c>
      <c r="C120" t="s">
        <v>79</v>
      </c>
      <c r="D120" s="3">
        <v>45004</v>
      </c>
      <c r="E120" t="s">
        <v>70</v>
      </c>
      <c r="F120" t="s">
        <v>19</v>
      </c>
      <c r="G120" t="s">
        <v>16</v>
      </c>
      <c r="H120" s="7">
        <v>49</v>
      </c>
      <c r="I120">
        <v>37</v>
      </c>
      <c r="J120" t="b">
        <f t="shared" si="2"/>
        <v>1</v>
      </c>
      <c r="K120" s="7">
        <v>99</v>
      </c>
      <c r="L120">
        <v>82</v>
      </c>
    </row>
    <row r="121" spans="1:12" x14ac:dyDescent="0.35">
      <c r="A121" t="s">
        <v>11</v>
      </c>
      <c r="B121" t="s">
        <v>100</v>
      </c>
      <c r="C121" t="s">
        <v>112</v>
      </c>
      <c r="D121" s="3">
        <v>45003</v>
      </c>
      <c r="E121" t="s">
        <v>70</v>
      </c>
      <c r="F121" t="s">
        <v>19</v>
      </c>
      <c r="G121" t="s">
        <v>16</v>
      </c>
      <c r="H121" s="7">
        <v>51</v>
      </c>
      <c r="I121">
        <v>69</v>
      </c>
      <c r="J121" t="b">
        <f t="shared" si="2"/>
        <v>1</v>
      </c>
      <c r="K121" s="7">
        <v>110</v>
      </c>
      <c r="L121">
        <v>204</v>
      </c>
    </row>
    <row r="122" spans="1:12" x14ac:dyDescent="0.35">
      <c r="A122" t="s">
        <v>11</v>
      </c>
      <c r="B122" t="s">
        <v>100</v>
      </c>
      <c r="C122" t="s">
        <v>66</v>
      </c>
      <c r="D122" s="3">
        <v>45003</v>
      </c>
      <c r="E122" s="4" t="s">
        <v>70</v>
      </c>
      <c r="F122" t="s">
        <v>113</v>
      </c>
      <c r="G122" t="s">
        <v>16</v>
      </c>
      <c r="H122" s="7">
        <v>74</v>
      </c>
      <c r="I122">
        <v>45</v>
      </c>
      <c r="J122" t="b">
        <f t="shared" si="2"/>
        <v>1</v>
      </c>
      <c r="K122" s="7">
        <v>115</v>
      </c>
      <c r="L122">
        <v>153</v>
      </c>
    </row>
    <row r="123" spans="1:12" x14ac:dyDescent="0.35">
      <c r="A123" t="s">
        <v>11</v>
      </c>
      <c r="B123" t="s">
        <v>100</v>
      </c>
      <c r="C123" t="s">
        <v>114</v>
      </c>
      <c r="D123" s="3">
        <v>45003</v>
      </c>
      <c r="E123" t="s">
        <v>70</v>
      </c>
      <c r="F123" t="s">
        <v>19</v>
      </c>
      <c r="G123" t="s">
        <v>16</v>
      </c>
      <c r="H123" s="7">
        <v>60</v>
      </c>
      <c r="I123">
        <v>87</v>
      </c>
      <c r="J123" t="b">
        <f t="shared" si="2"/>
        <v>1</v>
      </c>
      <c r="K123" s="7">
        <v>98</v>
      </c>
      <c r="L123">
        <v>487</v>
      </c>
    </row>
    <row r="124" spans="1:12" x14ac:dyDescent="0.35">
      <c r="A124" t="s">
        <v>11</v>
      </c>
      <c r="B124" t="s">
        <v>100</v>
      </c>
      <c r="C124" t="s">
        <v>115</v>
      </c>
      <c r="D124" s="3">
        <v>45003</v>
      </c>
      <c r="E124" t="s">
        <v>70</v>
      </c>
      <c r="F124" t="s">
        <v>29</v>
      </c>
      <c r="G124" t="s">
        <v>16</v>
      </c>
      <c r="H124" s="7">
        <v>89</v>
      </c>
      <c r="I124">
        <v>78</v>
      </c>
      <c r="J124" t="b">
        <f t="shared" si="2"/>
        <v>1</v>
      </c>
      <c r="K124" s="7">
        <v>43</v>
      </c>
      <c r="L124">
        <v>394</v>
      </c>
    </row>
    <row r="125" spans="1:12" x14ac:dyDescent="0.35">
      <c r="A125" t="s">
        <v>11</v>
      </c>
      <c r="B125" t="s">
        <v>100</v>
      </c>
      <c r="C125" t="s">
        <v>111</v>
      </c>
      <c r="D125" s="3">
        <v>45003</v>
      </c>
      <c r="E125" t="s">
        <v>70</v>
      </c>
      <c r="F125" t="s">
        <v>19</v>
      </c>
      <c r="G125" t="s">
        <v>16</v>
      </c>
      <c r="H125" s="7">
        <v>75</v>
      </c>
      <c r="I125">
        <v>73</v>
      </c>
      <c r="J125" t="b">
        <f t="shared" si="2"/>
        <v>1</v>
      </c>
      <c r="K125" s="7">
        <v>42</v>
      </c>
      <c r="L125">
        <v>325</v>
      </c>
    </row>
    <row r="126" spans="1:12" x14ac:dyDescent="0.35">
      <c r="A126" t="s">
        <v>11</v>
      </c>
      <c r="B126" t="s">
        <v>100</v>
      </c>
      <c r="C126" t="s">
        <v>116</v>
      </c>
      <c r="D126" s="3">
        <v>45003</v>
      </c>
      <c r="E126" t="s">
        <v>70</v>
      </c>
      <c r="F126" t="s">
        <v>19</v>
      </c>
      <c r="G126" t="s">
        <v>16</v>
      </c>
      <c r="H126" s="7">
        <v>39</v>
      </c>
      <c r="I126">
        <v>62</v>
      </c>
      <c r="J126" t="b">
        <f t="shared" si="2"/>
        <v>1</v>
      </c>
      <c r="K126" s="7">
        <v>30</v>
      </c>
      <c r="L126">
        <v>268</v>
      </c>
    </row>
    <row r="127" spans="1:12" x14ac:dyDescent="0.35">
      <c r="A127" t="s">
        <v>11</v>
      </c>
      <c r="B127" t="s">
        <v>100</v>
      </c>
      <c r="C127" t="s">
        <v>86</v>
      </c>
      <c r="D127" s="3">
        <v>45004</v>
      </c>
      <c r="E127" t="s">
        <v>70</v>
      </c>
      <c r="F127" t="s">
        <v>92</v>
      </c>
      <c r="G127" t="s">
        <v>16</v>
      </c>
      <c r="H127" s="7">
        <v>44</v>
      </c>
      <c r="I127">
        <v>55</v>
      </c>
      <c r="J127" t="b">
        <f t="shared" si="2"/>
        <v>1</v>
      </c>
      <c r="K127" s="7">
        <v>90</v>
      </c>
      <c r="L127">
        <v>221</v>
      </c>
    </row>
    <row r="128" spans="1:12" x14ac:dyDescent="0.35">
      <c r="A128" t="s">
        <v>11</v>
      </c>
      <c r="B128" t="s">
        <v>100</v>
      </c>
      <c r="C128" t="s">
        <v>72</v>
      </c>
      <c r="D128" s="3">
        <v>45004</v>
      </c>
      <c r="E128" t="s">
        <v>14</v>
      </c>
      <c r="F128" t="s">
        <v>15</v>
      </c>
      <c r="G128" t="s">
        <v>16</v>
      </c>
      <c r="H128" s="7">
        <v>44</v>
      </c>
      <c r="I128">
        <v>82</v>
      </c>
      <c r="J128" t="b">
        <f t="shared" si="2"/>
        <v>1</v>
      </c>
      <c r="K128" s="7">
        <v>32</v>
      </c>
      <c r="L128">
        <v>444</v>
      </c>
    </row>
    <row r="129" spans="1:12" x14ac:dyDescent="0.35">
      <c r="A129" t="s">
        <v>11</v>
      </c>
      <c r="B129" t="s">
        <v>100</v>
      </c>
      <c r="C129" t="s">
        <v>117</v>
      </c>
      <c r="D129" s="3">
        <v>45004</v>
      </c>
      <c r="E129" t="s">
        <v>14</v>
      </c>
      <c r="F129" t="s">
        <v>35</v>
      </c>
      <c r="G129" t="s">
        <v>16</v>
      </c>
      <c r="H129" s="7">
        <v>92</v>
      </c>
      <c r="I129">
        <v>62</v>
      </c>
      <c r="J129" t="b">
        <f t="shared" si="2"/>
        <v>1</v>
      </c>
      <c r="K129" s="7">
        <v>46</v>
      </c>
      <c r="L129">
        <v>242</v>
      </c>
    </row>
    <row r="130" spans="1:12" x14ac:dyDescent="0.35">
      <c r="A130" t="s">
        <v>11</v>
      </c>
      <c r="B130" t="s">
        <v>100</v>
      </c>
      <c r="C130" t="s">
        <v>118</v>
      </c>
      <c r="D130" s="3">
        <v>45004</v>
      </c>
      <c r="E130" t="s">
        <v>14</v>
      </c>
      <c r="F130" t="s">
        <v>35</v>
      </c>
      <c r="G130" t="s">
        <v>16</v>
      </c>
      <c r="H130" s="7">
        <v>111</v>
      </c>
      <c r="I130">
        <v>86</v>
      </c>
      <c r="J130" t="b">
        <f t="shared" si="2"/>
        <v>1</v>
      </c>
      <c r="K130" s="7">
        <v>37</v>
      </c>
      <c r="L130">
        <v>520</v>
      </c>
    </row>
    <row r="131" spans="1:12" x14ac:dyDescent="0.35">
      <c r="A131" t="s">
        <v>11</v>
      </c>
      <c r="B131" t="s">
        <v>100</v>
      </c>
      <c r="C131" t="s">
        <v>119</v>
      </c>
      <c r="D131" s="3">
        <v>45004</v>
      </c>
      <c r="E131" t="s">
        <v>14</v>
      </c>
      <c r="F131" t="s">
        <v>120</v>
      </c>
      <c r="G131" t="s">
        <v>16</v>
      </c>
      <c r="H131" s="7">
        <v>109</v>
      </c>
      <c r="I131">
        <v>70</v>
      </c>
      <c r="J131" t="b">
        <f t="shared" ref="J131:J194" si="3">OR(I131&gt;$P$20,I131&lt;$P$21)</f>
        <v>1</v>
      </c>
      <c r="K131" s="7">
        <v>33</v>
      </c>
      <c r="L131">
        <v>323</v>
      </c>
    </row>
    <row r="132" spans="1:12" x14ac:dyDescent="0.35">
      <c r="A132" t="s">
        <v>11</v>
      </c>
      <c r="B132" t="s">
        <v>100</v>
      </c>
      <c r="C132" t="s">
        <v>121</v>
      </c>
      <c r="D132" s="3">
        <v>45004</v>
      </c>
      <c r="E132" s="4" t="s">
        <v>14</v>
      </c>
      <c r="F132" t="s">
        <v>65</v>
      </c>
      <c r="G132" t="s">
        <v>16</v>
      </c>
      <c r="H132" s="7">
        <v>32</v>
      </c>
      <c r="I132">
        <v>99</v>
      </c>
      <c r="J132" t="b">
        <f t="shared" si="3"/>
        <v>1</v>
      </c>
      <c r="K132" s="7">
        <v>31</v>
      </c>
      <c r="L132">
        <v>749</v>
      </c>
    </row>
    <row r="133" spans="1:12" x14ac:dyDescent="0.35">
      <c r="A133" t="s">
        <v>11</v>
      </c>
      <c r="B133" t="s">
        <v>100</v>
      </c>
      <c r="C133" t="s">
        <v>122</v>
      </c>
      <c r="D133" s="3">
        <v>45004</v>
      </c>
      <c r="E133" t="s">
        <v>14</v>
      </c>
      <c r="F133" t="s">
        <v>92</v>
      </c>
      <c r="G133" t="s">
        <v>16</v>
      </c>
      <c r="H133" s="7">
        <v>124</v>
      </c>
      <c r="I133">
        <v>32</v>
      </c>
      <c r="J133" t="b">
        <f t="shared" si="3"/>
        <v>1</v>
      </c>
      <c r="K133" s="7">
        <v>41</v>
      </c>
      <c r="L133">
        <v>77</v>
      </c>
    </row>
    <row r="134" spans="1:12" x14ac:dyDescent="0.35">
      <c r="A134" t="s">
        <v>11</v>
      </c>
      <c r="B134" t="s">
        <v>100</v>
      </c>
      <c r="C134" t="s">
        <v>73</v>
      </c>
      <c r="D134" s="3">
        <v>45004</v>
      </c>
      <c r="E134" t="s">
        <v>14</v>
      </c>
      <c r="F134" t="s">
        <v>88</v>
      </c>
      <c r="G134" t="s">
        <v>16</v>
      </c>
      <c r="H134" s="7">
        <v>47</v>
      </c>
      <c r="I134">
        <v>48</v>
      </c>
      <c r="J134" t="b">
        <f t="shared" si="3"/>
        <v>1</v>
      </c>
      <c r="K134" s="7">
        <v>90</v>
      </c>
      <c r="L134">
        <v>185</v>
      </c>
    </row>
    <row r="135" spans="1:12" x14ac:dyDescent="0.35">
      <c r="A135" t="s">
        <v>11</v>
      </c>
      <c r="B135" t="s">
        <v>100</v>
      </c>
      <c r="C135" t="s">
        <v>60</v>
      </c>
      <c r="D135" s="3">
        <v>45004</v>
      </c>
      <c r="E135" t="s">
        <v>14</v>
      </c>
      <c r="F135" t="s">
        <v>19</v>
      </c>
      <c r="G135" t="s">
        <v>16</v>
      </c>
      <c r="H135" s="7">
        <v>80</v>
      </c>
      <c r="I135">
        <v>31</v>
      </c>
      <c r="J135" t="b">
        <f t="shared" si="3"/>
        <v>1</v>
      </c>
      <c r="K135" s="7">
        <v>114</v>
      </c>
      <c r="L135">
        <v>57</v>
      </c>
    </row>
    <row r="136" spans="1:12" x14ac:dyDescent="0.35">
      <c r="A136" t="s">
        <v>11</v>
      </c>
      <c r="B136" t="s">
        <v>100</v>
      </c>
      <c r="C136" t="s">
        <v>91</v>
      </c>
      <c r="D136" s="3">
        <v>45004</v>
      </c>
      <c r="E136" t="s">
        <v>14</v>
      </c>
      <c r="F136" t="s">
        <v>25</v>
      </c>
      <c r="G136" t="s">
        <v>16</v>
      </c>
      <c r="H136" s="7">
        <v>77</v>
      </c>
      <c r="I136">
        <v>98</v>
      </c>
      <c r="J136" t="b">
        <f t="shared" si="3"/>
        <v>1</v>
      </c>
      <c r="K136" s="7">
        <v>103</v>
      </c>
      <c r="L136">
        <v>420</v>
      </c>
    </row>
    <row r="137" spans="1:12" x14ac:dyDescent="0.35">
      <c r="A137" t="s">
        <v>11</v>
      </c>
      <c r="B137" t="s">
        <v>100</v>
      </c>
      <c r="C137" t="s">
        <v>123</v>
      </c>
      <c r="D137" s="3">
        <v>45004</v>
      </c>
      <c r="E137" t="s">
        <v>14</v>
      </c>
      <c r="F137" t="s">
        <v>124</v>
      </c>
      <c r="G137" t="s">
        <v>16</v>
      </c>
      <c r="H137" s="7">
        <v>74</v>
      </c>
      <c r="I137">
        <v>69</v>
      </c>
      <c r="J137" t="b">
        <f t="shared" si="3"/>
        <v>1</v>
      </c>
      <c r="K137" s="7">
        <v>77</v>
      </c>
      <c r="L137">
        <v>365</v>
      </c>
    </row>
    <row r="138" spans="1:12" x14ac:dyDescent="0.35">
      <c r="A138" t="s">
        <v>11</v>
      </c>
      <c r="B138" t="s">
        <v>100</v>
      </c>
      <c r="C138" t="s">
        <v>41</v>
      </c>
      <c r="D138" s="3">
        <v>45004</v>
      </c>
      <c r="E138" t="s">
        <v>14</v>
      </c>
      <c r="F138" t="s">
        <v>47</v>
      </c>
      <c r="G138" t="s">
        <v>16</v>
      </c>
      <c r="H138" s="7">
        <v>51</v>
      </c>
      <c r="I138">
        <v>79</v>
      </c>
      <c r="J138" t="b">
        <f t="shared" si="3"/>
        <v>1</v>
      </c>
      <c r="K138" s="7">
        <v>37</v>
      </c>
      <c r="L138">
        <v>371</v>
      </c>
    </row>
    <row r="139" spans="1:12" x14ac:dyDescent="0.35">
      <c r="A139" t="s">
        <v>11</v>
      </c>
      <c r="B139" t="s">
        <v>100</v>
      </c>
      <c r="C139" t="s">
        <v>34</v>
      </c>
      <c r="D139" s="3">
        <v>45004</v>
      </c>
      <c r="E139" t="s">
        <v>14</v>
      </c>
      <c r="F139" t="s">
        <v>125</v>
      </c>
      <c r="G139" t="s">
        <v>16</v>
      </c>
      <c r="H139" s="7">
        <v>114</v>
      </c>
      <c r="I139">
        <v>138</v>
      </c>
      <c r="J139" t="b">
        <f t="shared" si="3"/>
        <v>1</v>
      </c>
      <c r="K139" s="7">
        <v>52</v>
      </c>
      <c r="L139">
        <v>1030</v>
      </c>
    </row>
    <row r="140" spans="1:12" x14ac:dyDescent="0.35">
      <c r="A140" t="s">
        <v>11</v>
      </c>
      <c r="B140" t="s">
        <v>100</v>
      </c>
      <c r="C140" t="s">
        <v>126</v>
      </c>
      <c r="D140" s="3">
        <v>45004</v>
      </c>
      <c r="E140" t="s">
        <v>14</v>
      </c>
      <c r="F140" t="s">
        <v>15</v>
      </c>
      <c r="G140" t="s">
        <v>16</v>
      </c>
      <c r="H140" s="7">
        <v>46</v>
      </c>
      <c r="I140">
        <v>23</v>
      </c>
      <c r="J140" t="b">
        <f t="shared" si="3"/>
        <v>1</v>
      </c>
      <c r="K140" s="7">
        <v>67</v>
      </c>
      <c r="L140">
        <v>38</v>
      </c>
    </row>
    <row r="141" spans="1:12" x14ac:dyDescent="0.35">
      <c r="A141" t="s">
        <v>11</v>
      </c>
      <c r="B141" t="s">
        <v>100</v>
      </c>
      <c r="C141" t="s">
        <v>127</v>
      </c>
      <c r="D141" s="3">
        <v>45004</v>
      </c>
      <c r="E141" t="s">
        <v>14</v>
      </c>
      <c r="F141" t="s">
        <v>78</v>
      </c>
      <c r="G141" t="s">
        <v>16</v>
      </c>
      <c r="H141" s="7">
        <v>120</v>
      </c>
      <c r="I141">
        <v>77</v>
      </c>
      <c r="J141" t="b">
        <f t="shared" si="3"/>
        <v>1</v>
      </c>
      <c r="K141" s="7">
        <v>54</v>
      </c>
      <c r="L141">
        <v>425</v>
      </c>
    </row>
    <row r="142" spans="1:12" x14ac:dyDescent="0.35">
      <c r="A142" t="s">
        <v>11</v>
      </c>
      <c r="B142" t="s">
        <v>100</v>
      </c>
      <c r="C142" t="s">
        <v>91</v>
      </c>
      <c r="D142" s="3">
        <v>45004</v>
      </c>
      <c r="E142" t="s">
        <v>14</v>
      </c>
      <c r="F142" t="s">
        <v>15</v>
      </c>
      <c r="G142" t="s">
        <v>16</v>
      </c>
      <c r="H142" s="7">
        <v>52</v>
      </c>
      <c r="I142">
        <v>61</v>
      </c>
      <c r="J142" t="b">
        <f t="shared" si="3"/>
        <v>1</v>
      </c>
      <c r="K142" s="7">
        <v>111</v>
      </c>
      <c r="L142">
        <v>314</v>
      </c>
    </row>
    <row r="143" spans="1:12" x14ac:dyDescent="0.35">
      <c r="A143" t="s">
        <v>11</v>
      </c>
      <c r="B143" t="s">
        <v>100</v>
      </c>
      <c r="C143" t="s">
        <v>128</v>
      </c>
      <c r="D143" s="3">
        <v>45004</v>
      </c>
      <c r="E143" t="s">
        <v>14</v>
      </c>
      <c r="F143" t="s">
        <v>125</v>
      </c>
      <c r="G143" t="s">
        <v>16</v>
      </c>
      <c r="H143" s="7">
        <v>104</v>
      </c>
      <c r="I143">
        <v>22</v>
      </c>
      <c r="J143" t="b">
        <f t="shared" si="3"/>
        <v>1</v>
      </c>
      <c r="K143" s="7">
        <v>40</v>
      </c>
      <c r="L143">
        <v>98</v>
      </c>
    </row>
    <row r="144" spans="1:12" x14ac:dyDescent="0.35">
      <c r="A144" t="s">
        <v>11</v>
      </c>
      <c r="B144" t="s">
        <v>100</v>
      </c>
      <c r="C144" t="s">
        <v>102</v>
      </c>
      <c r="D144" s="3">
        <v>45004</v>
      </c>
      <c r="E144" t="s">
        <v>129</v>
      </c>
      <c r="F144" t="s">
        <v>45</v>
      </c>
      <c r="G144" t="s">
        <v>16</v>
      </c>
      <c r="H144" s="7">
        <v>57</v>
      </c>
      <c r="I144">
        <v>77</v>
      </c>
      <c r="J144" t="b">
        <f t="shared" si="3"/>
        <v>1</v>
      </c>
      <c r="K144" s="7">
        <v>31</v>
      </c>
      <c r="L144">
        <v>425</v>
      </c>
    </row>
    <row r="145" spans="1:12" x14ac:dyDescent="0.35">
      <c r="A145" t="s">
        <v>11</v>
      </c>
      <c r="B145" t="s">
        <v>100</v>
      </c>
      <c r="C145" t="s">
        <v>103</v>
      </c>
      <c r="D145" s="3">
        <v>45004</v>
      </c>
      <c r="E145" t="s">
        <v>129</v>
      </c>
      <c r="F145" t="s">
        <v>65</v>
      </c>
      <c r="G145" t="s">
        <v>16</v>
      </c>
      <c r="H145" s="7">
        <v>50</v>
      </c>
      <c r="I145">
        <v>61</v>
      </c>
      <c r="J145" t="b">
        <f t="shared" si="3"/>
        <v>1</v>
      </c>
      <c r="K145" s="7">
        <v>112</v>
      </c>
      <c r="L145">
        <v>314</v>
      </c>
    </row>
    <row r="146" spans="1:12" x14ac:dyDescent="0.35">
      <c r="A146" t="s">
        <v>11</v>
      </c>
      <c r="B146" t="s">
        <v>100</v>
      </c>
      <c r="C146" t="s">
        <v>130</v>
      </c>
      <c r="D146" s="3">
        <v>45004</v>
      </c>
      <c r="E146" t="s">
        <v>129</v>
      </c>
      <c r="F146" t="s">
        <v>105</v>
      </c>
      <c r="G146" t="s">
        <v>16</v>
      </c>
      <c r="H146" s="7">
        <v>49</v>
      </c>
      <c r="I146">
        <v>22</v>
      </c>
      <c r="J146" t="b">
        <f t="shared" si="3"/>
        <v>1</v>
      </c>
      <c r="K146" s="7">
        <v>57</v>
      </c>
      <c r="L146">
        <v>98</v>
      </c>
    </row>
    <row r="147" spans="1:12" x14ac:dyDescent="0.35">
      <c r="A147" t="s">
        <v>11</v>
      </c>
      <c r="B147" t="s">
        <v>100</v>
      </c>
      <c r="C147" t="s">
        <v>106</v>
      </c>
      <c r="D147" s="3">
        <v>45004</v>
      </c>
      <c r="E147" t="s">
        <v>129</v>
      </c>
      <c r="F147" t="s">
        <v>45</v>
      </c>
      <c r="G147" t="s">
        <v>16</v>
      </c>
      <c r="H147" s="7">
        <v>63</v>
      </c>
      <c r="I147">
        <v>62</v>
      </c>
      <c r="J147" t="b">
        <f t="shared" si="3"/>
        <v>1</v>
      </c>
      <c r="K147" s="7">
        <v>95</v>
      </c>
      <c r="L147">
        <v>236</v>
      </c>
    </row>
    <row r="148" spans="1:12" x14ac:dyDescent="0.35">
      <c r="A148" t="s">
        <v>11</v>
      </c>
      <c r="B148" t="s">
        <v>100</v>
      </c>
      <c r="C148" t="s">
        <v>107</v>
      </c>
      <c r="D148" s="3">
        <v>45004</v>
      </c>
      <c r="E148" t="s">
        <v>129</v>
      </c>
      <c r="F148" t="s">
        <v>21</v>
      </c>
      <c r="G148" t="s">
        <v>16</v>
      </c>
      <c r="H148" s="7">
        <v>56</v>
      </c>
      <c r="I148">
        <v>56</v>
      </c>
      <c r="J148" t="b">
        <f t="shared" si="3"/>
        <v>1</v>
      </c>
      <c r="K148" s="7">
        <v>69</v>
      </c>
      <c r="L148">
        <v>198</v>
      </c>
    </row>
    <row r="149" spans="1:12" x14ac:dyDescent="0.35">
      <c r="A149" t="s">
        <v>11</v>
      </c>
      <c r="B149" t="s">
        <v>131</v>
      </c>
      <c r="C149" t="s">
        <v>112</v>
      </c>
      <c r="D149" s="3">
        <v>45004</v>
      </c>
      <c r="E149" t="s">
        <v>70</v>
      </c>
      <c r="F149" t="s">
        <v>19</v>
      </c>
      <c r="G149" t="s">
        <v>16</v>
      </c>
      <c r="H149">
        <v>142</v>
      </c>
      <c r="I149">
        <v>61</v>
      </c>
      <c r="J149" t="b">
        <f t="shared" si="3"/>
        <v>1</v>
      </c>
      <c r="K149">
        <v>93</v>
      </c>
      <c r="L149">
        <v>251</v>
      </c>
    </row>
    <row r="150" spans="1:12" x14ac:dyDescent="0.35">
      <c r="A150" t="s">
        <v>11</v>
      </c>
      <c r="B150" t="s">
        <v>131</v>
      </c>
      <c r="C150" t="s">
        <v>32</v>
      </c>
      <c r="D150" s="3">
        <v>45003</v>
      </c>
      <c r="E150" t="s">
        <v>70</v>
      </c>
      <c r="F150" t="s">
        <v>33</v>
      </c>
      <c r="G150" t="s">
        <v>16</v>
      </c>
      <c r="H150">
        <v>106</v>
      </c>
      <c r="I150">
        <v>88</v>
      </c>
      <c r="J150" t="b">
        <f t="shared" si="3"/>
        <v>1</v>
      </c>
      <c r="K150">
        <v>97</v>
      </c>
      <c r="L150">
        <v>333</v>
      </c>
    </row>
    <row r="151" spans="1:12" x14ac:dyDescent="0.35">
      <c r="A151" t="s">
        <v>11</v>
      </c>
      <c r="B151" t="s">
        <v>131</v>
      </c>
      <c r="C151" t="s">
        <v>132</v>
      </c>
      <c r="D151" s="3">
        <v>45003</v>
      </c>
      <c r="E151" t="s">
        <v>70</v>
      </c>
      <c r="F151" t="s">
        <v>19</v>
      </c>
      <c r="G151" t="s">
        <v>16</v>
      </c>
      <c r="H151">
        <v>122</v>
      </c>
      <c r="I151">
        <v>53</v>
      </c>
      <c r="J151" t="b">
        <f t="shared" si="3"/>
        <v>1</v>
      </c>
      <c r="K151">
        <v>56</v>
      </c>
      <c r="L151">
        <v>157</v>
      </c>
    </row>
    <row r="152" spans="1:12" x14ac:dyDescent="0.35">
      <c r="A152" t="s">
        <v>11</v>
      </c>
      <c r="B152" t="s">
        <v>131</v>
      </c>
      <c r="C152" t="s">
        <v>87</v>
      </c>
      <c r="D152" s="3">
        <v>45003</v>
      </c>
      <c r="E152" t="s">
        <v>70</v>
      </c>
      <c r="F152" t="s">
        <v>88</v>
      </c>
      <c r="G152" t="s">
        <v>16</v>
      </c>
      <c r="H152">
        <v>122</v>
      </c>
      <c r="I152">
        <v>44</v>
      </c>
      <c r="J152" t="b">
        <f t="shared" si="3"/>
        <v>1</v>
      </c>
      <c r="K152">
        <v>56</v>
      </c>
      <c r="L152">
        <v>72</v>
      </c>
    </row>
    <row r="153" spans="1:12" x14ac:dyDescent="0.35">
      <c r="A153" t="s">
        <v>11</v>
      </c>
      <c r="B153" t="s">
        <v>131</v>
      </c>
      <c r="C153" t="s">
        <v>94</v>
      </c>
      <c r="D153" s="3">
        <v>45003</v>
      </c>
      <c r="E153" t="s">
        <v>70</v>
      </c>
      <c r="F153" t="s">
        <v>29</v>
      </c>
      <c r="G153" t="s">
        <v>16</v>
      </c>
      <c r="H153">
        <v>122</v>
      </c>
      <c r="I153">
        <v>63</v>
      </c>
      <c r="J153" t="b">
        <f t="shared" si="3"/>
        <v>1</v>
      </c>
      <c r="K153">
        <v>84</v>
      </c>
      <c r="L153">
        <v>340</v>
      </c>
    </row>
    <row r="154" spans="1:12" x14ac:dyDescent="0.35">
      <c r="A154" t="s">
        <v>11</v>
      </c>
      <c r="B154" t="s">
        <v>131</v>
      </c>
      <c r="C154" t="s">
        <v>99</v>
      </c>
      <c r="D154" s="3">
        <v>45003</v>
      </c>
      <c r="E154" t="s">
        <v>70</v>
      </c>
      <c r="F154" t="s">
        <v>27</v>
      </c>
      <c r="G154" t="s">
        <v>16</v>
      </c>
      <c r="H154">
        <v>110</v>
      </c>
      <c r="I154">
        <v>10</v>
      </c>
      <c r="J154" t="b">
        <f t="shared" si="3"/>
        <v>1</v>
      </c>
      <c r="K154">
        <v>97</v>
      </c>
      <c r="L154">
        <v>11</v>
      </c>
    </row>
    <row r="155" spans="1:12" x14ac:dyDescent="0.35">
      <c r="A155" t="s">
        <v>11</v>
      </c>
      <c r="B155" t="s">
        <v>131</v>
      </c>
      <c r="C155" t="s">
        <v>24</v>
      </c>
      <c r="D155" s="3">
        <v>45003</v>
      </c>
      <c r="E155" t="s">
        <v>70</v>
      </c>
      <c r="F155" t="s">
        <v>25</v>
      </c>
      <c r="G155" t="s">
        <v>16</v>
      </c>
      <c r="H155">
        <v>131</v>
      </c>
      <c r="I155">
        <v>42</v>
      </c>
      <c r="J155" t="b">
        <f t="shared" si="3"/>
        <v>1</v>
      </c>
      <c r="K155">
        <v>112</v>
      </c>
      <c r="L155">
        <v>190</v>
      </c>
    </row>
    <row r="156" spans="1:12" x14ac:dyDescent="0.35">
      <c r="A156" t="s">
        <v>11</v>
      </c>
      <c r="B156" t="s">
        <v>131</v>
      </c>
      <c r="C156" t="s">
        <v>133</v>
      </c>
      <c r="D156" s="3">
        <v>45003</v>
      </c>
      <c r="E156" t="s">
        <v>70</v>
      </c>
      <c r="F156" t="s">
        <v>134</v>
      </c>
      <c r="G156" t="s">
        <v>16</v>
      </c>
      <c r="H156">
        <v>121</v>
      </c>
      <c r="I156">
        <v>29</v>
      </c>
      <c r="J156" t="b">
        <f t="shared" si="3"/>
        <v>1</v>
      </c>
      <c r="K156">
        <v>90</v>
      </c>
      <c r="L156">
        <v>45</v>
      </c>
    </row>
    <row r="157" spans="1:12" x14ac:dyDescent="0.35">
      <c r="A157" t="s">
        <v>11</v>
      </c>
      <c r="B157" t="s">
        <v>131</v>
      </c>
      <c r="C157" t="s">
        <v>135</v>
      </c>
      <c r="D157" s="3">
        <v>45003</v>
      </c>
      <c r="E157" t="s">
        <v>70</v>
      </c>
      <c r="F157" t="s">
        <v>136</v>
      </c>
      <c r="G157" t="s">
        <v>16</v>
      </c>
      <c r="H157">
        <v>186</v>
      </c>
      <c r="I157">
        <v>43</v>
      </c>
      <c r="J157" t="b">
        <f t="shared" si="3"/>
        <v>1</v>
      </c>
      <c r="K157">
        <v>67</v>
      </c>
      <c r="L157">
        <v>289</v>
      </c>
    </row>
    <row r="158" spans="1:12" x14ac:dyDescent="0.35">
      <c r="A158" t="s">
        <v>11</v>
      </c>
      <c r="B158" t="s">
        <v>131</v>
      </c>
      <c r="C158" t="s">
        <v>50</v>
      </c>
      <c r="D158" s="3">
        <v>45003</v>
      </c>
      <c r="E158" t="s">
        <v>70</v>
      </c>
      <c r="F158" t="s">
        <v>51</v>
      </c>
      <c r="G158" t="s">
        <v>16</v>
      </c>
      <c r="H158">
        <v>136</v>
      </c>
      <c r="I158">
        <v>17</v>
      </c>
      <c r="J158" t="b">
        <f t="shared" si="3"/>
        <v>1</v>
      </c>
      <c r="K158">
        <v>95</v>
      </c>
      <c r="L158">
        <v>17</v>
      </c>
    </row>
    <row r="159" spans="1:12" x14ac:dyDescent="0.35">
      <c r="A159" t="s">
        <v>11</v>
      </c>
      <c r="B159" t="s">
        <v>131</v>
      </c>
      <c r="C159" t="s">
        <v>137</v>
      </c>
      <c r="D159" s="3">
        <v>45003</v>
      </c>
      <c r="E159" t="s">
        <v>70</v>
      </c>
      <c r="F159" t="s">
        <v>35</v>
      </c>
      <c r="G159" t="s">
        <v>16</v>
      </c>
      <c r="H159">
        <v>158</v>
      </c>
      <c r="I159">
        <v>39</v>
      </c>
      <c r="J159" t="b">
        <f t="shared" si="3"/>
        <v>1</v>
      </c>
      <c r="K159">
        <v>83</v>
      </c>
      <c r="L159">
        <v>217</v>
      </c>
    </row>
    <row r="160" spans="1:12" x14ac:dyDescent="0.35">
      <c r="A160" t="s">
        <v>11</v>
      </c>
      <c r="B160" t="s">
        <v>131</v>
      </c>
      <c r="C160" t="s">
        <v>41</v>
      </c>
      <c r="D160" s="3">
        <v>45003</v>
      </c>
      <c r="E160" t="s">
        <v>70</v>
      </c>
      <c r="F160" t="s">
        <v>35</v>
      </c>
      <c r="G160" t="s">
        <v>16</v>
      </c>
      <c r="H160">
        <v>98</v>
      </c>
      <c r="I160">
        <v>63</v>
      </c>
      <c r="J160" t="b">
        <f t="shared" si="3"/>
        <v>1</v>
      </c>
      <c r="K160">
        <v>80</v>
      </c>
      <c r="L160">
        <v>217</v>
      </c>
    </row>
    <row r="161" spans="1:12" x14ac:dyDescent="0.35">
      <c r="A161" t="s">
        <v>11</v>
      </c>
      <c r="B161" t="s">
        <v>131</v>
      </c>
      <c r="C161" t="s">
        <v>106</v>
      </c>
      <c r="D161" s="3">
        <v>45003</v>
      </c>
      <c r="E161" t="s">
        <v>70</v>
      </c>
      <c r="F161" t="s">
        <v>49</v>
      </c>
      <c r="G161" t="s">
        <v>16</v>
      </c>
      <c r="H161">
        <v>109</v>
      </c>
      <c r="I161">
        <v>61</v>
      </c>
      <c r="J161" t="b">
        <f t="shared" si="3"/>
        <v>1</v>
      </c>
      <c r="K161">
        <v>111</v>
      </c>
      <c r="L161">
        <v>326</v>
      </c>
    </row>
    <row r="162" spans="1:12" x14ac:dyDescent="0.35">
      <c r="A162" t="s">
        <v>11</v>
      </c>
      <c r="B162" t="s">
        <v>131</v>
      </c>
      <c r="C162" t="s">
        <v>24</v>
      </c>
      <c r="D162" s="3">
        <v>45003</v>
      </c>
      <c r="E162" t="s">
        <v>70</v>
      </c>
      <c r="F162" t="s">
        <v>25</v>
      </c>
      <c r="G162" t="s">
        <v>16</v>
      </c>
      <c r="H162">
        <v>131</v>
      </c>
      <c r="I162">
        <v>39</v>
      </c>
      <c r="J162" t="b">
        <f t="shared" si="3"/>
        <v>1</v>
      </c>
      <c r="K162">
        <v>112</v>
      </c>
      <c r="L162">
        <v>153</v>
      </c>
    </row>
    <row r="163" spans="1:12" x14ac:dyDescent="0.35">
      <c r="A163" t="s">
        <v>11</v>
      </c>
      <c r="B163" t="s">
        <v>131</v>
      </c>
      <c r="C163" t="s">
        <v>91</v>
      </c>
      <c r="D163" s="3">
        <v>45003</v>
      </c>
      <c r="E163" t="s">
        <v>70</v>
      </c>
      <c r="F163" t="s">
        <v>92</v>
      </c>
      <c r="G163" t="s">
        <v>16</v>
      </c>
      <c r="H163">
        <v>98</v>
      </c>
      <c r="I163">
        <v>44</v>
      </c>
      <c r="J163" t="b">
        <f t="shared" si="3"/>
        <v>1</v>
      </c>
      <c r="K163">
        <v>73</v>
      </c>
      <c r="L163">
        <v>124</v>
      </c>
    </row>
    <row r="164" spans="1:12" x14ac:dyDescent="0.35">
      <c r="A164" t="s">
        <v>11</v>
      </c>
      <c r="B164" t="s">
        <v>131</v>
      </c>
      <c r="C164" t="s">
        <v>75</v>
      </c>
      <c r="D164" s="3">
        <v>45003</v>
      </c>
      <c r="E164" t="s">
        <v>70</v>
      </c>
      <c r="F164" t="s">
        <v>76</v>
      </c>
      <c r="G164" t="s">
        <v>16</v>
      </c>
      <c r="H164">
        <v>83</v>
      </c>
      <c r="I164">
        <v>64</v>
      </c>
      <c r="J164" t="b">
        <f t="shared" si="3"/>
        <v>1</v>
      </c>
      <c r="K164">
        <v>73</v>
      </c>
      <c r="L164">
        <v>228</v>
      </c>
    </row>
    <row r="165" spans="1:12" x14ac:dyDescent="0.35">
      <c r="A165" t="s">
        <v>11</v>
      </c>
      <c r="B165" t="s">
        <v>131</v>
      </c>
      <c r="C165" t="s">
        <v>138</v>
      </c>
      <c r="D165" s="3">
        <v>45003</v>
      </c>
      <c r="E165" t="s">
        <v>70</v>
      </c>
      <c r="F165" t="s">
        <v>29</v>
      </c>
      <c r="G165" t="s">
        <v>16</v>
      </c>
      <c r="H165">
        <v>98</v>
      </c>
      <c r="I165">
        <v>42</v>
      </c>
      <c r="J165" t="b">
        <f t="shared" si="3"/>
        <v>1</v>
      </c>
      <c r="K165">
        <v>78</v>
      </c>
      <c r="L165">
        <v>92</v>
      </c>
    </row>
    <row r="166" spans="1:12" x14ac:dyDescent="0.35">
      <c r="A166" t="s">
        <v>11</v>
      </c>
      <c r="B166" t="s">
        <v>131</v>
      </c>
      <c r="C166" t="s">
        <v>32</v>
      </c>
      <c r="D166" s="3">
        <v>45003</v>
      </c>
      <c r="E166" t="s">
        <v>70</v>
      </c>
      <c r="F166" t="s">
        <v>33</v>
      </c>
      <c r="G166" t="s">
        <v>16</v>
      </c>
      <c r="H166">
        <v>106</v>
      </c>
      <c r="I166">
        <v>47</v>
      </c>
      <c r="J166" t="b">
        <f t="shared" si="3"/>
        <v>1</v>
      </c>
      <c r="K166">
        <v>97</v>
      </c>
      <c r="L166">
        <v>104</v>
      </c>
    </row>
    <row r="167" spans="1:12" x14ac:dyDescent="0.35">
      <c r="A167" t="s">
        <v>11</v>
      </c>
      <c r="B167" t="s">
        <v>131</v>
      </c>
      <c r="C167" t="s">
        <v>94</v>
      </c>
      <c r="D167" s="3">
        <v>45003</v>
      </c>
      <c r="E167" t="s">
        <v>70</v>
      </c>
      <c r="F167" t="s">
        <v>29</v>
      </c>
      <c r="G167" t="s">
        <v>16</v>
      </c>
      <c r="H167">
        <v>122</v>
      </c>
      <c r="I167">
        <v>44</v>
      </c>
      <c r="J167" t="b">
        <f t="shared" si="3"/>
        <v>1</v>
      </c>
      <c r="K167">
        <v>84</v>
      </c>
      <c r="L167">
        <v>173</v>
      </c>
    </row>
    <row r="168" spans="1:12" x14ac:dyDescent="0.35">
      <c r="A168" t="s">
        <v>11</v>
      </c>
      <c r="B168" t="s">
        <v>131</v>
      </c>
      <c r="C168" t="s">
        <v>117</v>
      </c>
      <c r="D168" s="3">
        <v>45003</v>
      </c>
      <c r="E168" t="s">
        <v>70</v>
      </c>
      <c r="F168" t="s">
        <v>19</v>
      </c>
      <c r="G168" t="s">
        <v>16</v>
      </c>
      <c r="H168">
        <v>109</v>
      </c>
      <c r="I168">
        <v>43</v>
      </c>
      <c r="J168" t="b">
        <f t="shared" si="3"/>
        <v>1</v>
      </c>
      <c r="K168">
        <v>82</v>
      </c>
      <c r="L168">
        <v>125</v>
      </c>
    </row>
    <row r="169" spans="1:12" x14ac:dyDescent="0.35">
      <c r="A169" t="s">
        <v>11</v>
      </c>
      <c r="B169" t="s">
        <v>131</v>
      </c>
      <c r="C169" t="s">
        <v>139</v>
      </c>
      <c r="D169" s="3">
        <v>45003</v>
      </c>
      <c r="E169" t="s">
        <v>70</v>
      </c>
      <c r="F169" t="s">
        <v>78</v>
      </c>
      <c r="G169" t="s">
        <v>16</v>
      </c>
      <c r="H169">
        <v>104</v>
      </c>
      <c r="I169">
        <v>28</v>
      </c>
      <c r="J169" t="b">
        <f t="shared" si="3"/>
        <v>1</v>
      </c>
      <c r="K169">
        <v>94</v>
      </c>
      <c r="L169">
        <v>95</v>
      </c>
    </row>
    <row r="170" spans="1:12" x14ac:dyDescent="0.35">
      <c r="A170" t="s">
        <v>11</v>
      </c>
      <c r="B170" t="s">
        <v>131</v>
      </c>
      <c r="C170" t="s">
        <v>117</v>
      </c>
      <c r="D170" s="3">
        <v>45002</v>
      </c>
      <c r="E170" t="s">
        <v>70</v>
      </c>
      <c r="F170" t="s">
        <v>19</v>
      </c>
      <c r="G170" t="s">
        <v>16</v>
      </c>
      <c r="H170">
        <v>109</v>
      </c>
      <c r="I170">
        <v>14</v>
      </c>
      <c r="J170" t="b">
        <f t="shared" si="3"/>
        <v>1</v>
      </c>
      <c r="K170">
        <v>82</v>
      </c>
      <c r="L170">
        <v>11</v>
      </c>
    </row>
    <row r="171" spans="1:12" x14ac:dyDescent="0.35">
      <c r="A171" t="s">
        <v>11</v>
      </c>
      <c r="B171" t="s">
        <v>131</v>
      </c>
      <c r="C171" t="s">
        <v>52</v>
      </c>
      <c r="D171" s="3">
        <v>45002</v>
      </c>
      <c r="E171" t="s">
        <v>70</v>
      </c>
      <c r="F171" t="s">
        <v>29</v>
      </c>
      <c r="G171" t="s">
        <v>16</v>
      </c>
      <c r="H171">
        <v>29</v>
      </c>
      <c r="I171">
        <v>34</v>
      </c>
      <c r="J171" t="b">
        <f t="shared" si="3"/>
        <v>1</v>
      </c>
      <c r="K171">
        <v>85</v>
      </c>
      <c r="L171">
        <v>40</v>
      </c>
    </row>
    <row r="172" spans="1:12" x14ac:dyDescent="0.35">
      <c r="A172" t="s">
        <v>11</v>
      </c>
      <c r="B172" t="s">
        <v>131</v>
      </c>
      <c r="C172" t="s">
        <v>55</v>
      </c>
      <c r="D172" s="3">
        <v>45002</v>
      </c>
      <c r="E172" t="s">
        <v>70</v>
      </c>
      <c r="F172" t="s">
        <v>140</v>
      </c>
      <c r="G172" t="s">
        <v>16</v>
      </c>
      <c r="H172">
        <v>137</v>
      </c>
      <c r="I172">
        <v>36</v>
      </c>
      <c r="J172" t="b">
        <f t="shared" si="3"/>
        <v>1</v>
      </c>
      <c r="K172">
        <v>87</v>
      </c>
      <c r="L172">
        <v>108</v>
      </c>
    </row>
    <row r="173" spans="1:12" x14ac:dyDescent="0.35">
      <c r="A173" t="s">
        <v>11</v>
      </c>
      <c r="B173" t="s">
        <v>131</v>
      </c>
      <c r="C173" t="s">
        <v>62</v>
      </c>
      <c r="D173" s="3">
        <v>45000</v>
      </c>
      <c r="E173" t="s">
        <v>70</v>
      </c>
      <c r="F173" t="s">
        <v>31</v>
      </c>
      <c r="G173" t="s">
        <v>16</v>
      </c>
      <c r="H173">
        <v>121</v>
      </c>
      <c r="I173">
        <v>53</v>
      </c>
      <c r="J173" t="b">
        <f t="shared" si="3"/>
        <v>1</v>
      </c>
      <c r="K173">
        <v>141</v>
      </c>
      <c r="L173">
        <v>251</v>
      </c>
    </row>
    <row r="174" spans="1:12" x14ac:dyDescent="0.35">
      <c r="A174" t="s">
        <v>11</v>
      </c>
      <c r="B174" t="s">
        <v>131</v>
      </c>
      <c r="C174" t="s">
        <v>72</v>
      </c>
      <c r="D174" s="3">
        <v>45000</v>
      </c>
      <c r="E174" t="s">
        <v>70</v>
      </c>
      <c r="F174" t="s">
        <v>35</v>
      </c>
      <c r="G174" t="s">
        <v>16</v>
      </c>
      <c r="H174">
        <v>101</v>
      </c>
      <c r="I174">
        <v>46</v>
      </c>
      <c r="J174" t="b">
        <f t="shared" si="3"/>
        <v>1</v>
      </c>
      <c r="K174">
        <v>58</v>
      </c>
      <c r="L174">
        <v>141</v>
      </c>
    </row>
    <row r="175" spans="1:12" x14ac:dyDescent="0.35">
      <c r="A175" t="s">
        <v>11</v>
      </c>
      <c r="B175" t="s">
        <v>131</v>
      </c>
      <c r="C175" t="s">
        <v>63</v>
      </c>
      <c r="D175" s="3">
        <v>45000</v>
      </c>
      <c r="E175" t="s">
        <v>70</v>
      </c>
      <c r="F175" t="s">
        <v>140</v>
      </c>
      <c r="G175" t="s">
        <v>16</v>
      </c>
      <c r="H175">
        <v>55</v>
      </c>
      <c r="I175">
        <v>50</v>
      </c>
      <c r="J175" t="b">
        <f t="shared" si="3"/>
        <v>1</v>
      </c>
      <c r="K175">
        <v>55</v>
      </c>
      <c r="L175">
        <v>75</v>
      </c>
    </row>
    <row r="176" spans="1:12" x14ac:dyDescent="0.35">
      <c r="A176" t="s">
        <v>11</v>
      </c>
      <c r="B176" t="s">
        <v>131</v>
      </c>
      <c r="C176" t="s">
        <v>42</v>
      </c>
      <c r="D176" s="3">
        <v>45000</v>
      </c>
      <c r="E176" t="s">
        <v>70</v>
      </c>
      <c r="F176" t="s">
        <v>43</v>
      </c>
      <c r="G176" t="s">
        <v>16</v>
      </c>
      <c r="H176">
        <v>93</v>
      </c>
      <c r="I176">
        <v>43</v>
      </c>
      <c r="J176" t="b">
        <f t="shared" si="3"/>
        <v>1</v>
      </c>
      <c r="K176">
        <v>87</v>
      </c>
      <c r="L176">
        <v>142</v>
      </c>
    </row>
    <row r="177" spans="1:12" x14ac:dyDescent="0.35">
      <c r="A177" t="s">
        <v>11</v>
      </c>
      <c r="B177" t="s">
        <v>131</v>
      </c>
      <c r="C177" t="s">
        <v>141</v>
      </c>
      <c r="D177" s="3">
        <v>45000</v>
      </c>
      <c r="E177" t="s">
        <v>70</v>
      </c>
      <c r="F177" t="s">
        <v>21</v>
      </c>
      <c r="G177" t="s">
        <v>16</v>
      </c>
      <c r="H177">
        <v>207</v>
      </c>
      <c r="I177">
        <v>47</v>
      </c>
      <c r="J177" t="b">
        <f t="shared" si="3"/>
        <v>1</v>
      </c>
      <c r="K177">
        <v>138</v>
      </c>
      <c r="L177">
        <v>280</v>
      </c>
    </row>
    <row r="178" spans="1:12" x14ac:dyDescent="0.35">
      <c r="A178" t="s">
        <v>11</v>
      </c>
      <c r="B178" t="s">
        <v>131</v>
      </c>
      <c r="C178" t="s">
        <v>36</v>
      </c>
      <c r="D178" s="3">
        <v>45000</v>
      </c>
      <c r="E178" t="s">
        <v>70</v>
      </c>
      <c r="F178" t="s">
        <v>37</v>
      </c>
      <c r="G178" t="s">
        <v>16</v>
      </c>
      <c r="H178">
        <v>72</v>
      </c>
      <c r="I178">
        <v>34</v>
      </c>
      <c r="J178" t="b">
        <f t="shared" si="3"/>
        <v>1</v>
      </c>
      <c r="K178">
        <v>118</v>
      </c>
      <c r="L178">
        <v>73</v>
      </c>
    </row>
    <row r="179" spans="1:12" x14ac:dyDescent="0.35">
      <c r="A179" t="s">
        <v>11</v>
      </c>
      <c r="B179" t="s">
        <v>131</v>
      </c>
      <c r="C179" t="s">
        <v>89</v>
      </c>
      <c r="D179" s="3">
        <v>45000</v>
      </c>
      <c r="E179" t="s">
        <v>70</v>
      </c>
      <c r="F179" t="s">
        <v>90</v>
      </c>
      <c r="G179" t="s">
        <v>16</v>
      </c>
      <c r="H179">
        <v>178</v>
      </c>
      <c r="I179">
        <v>69</v>
      </c>
      <c r="J179" t="b">
        <f t="shared" si="3"/>
        <v>1</v>
      </c>
      <c r="K179">
        <v>153</v>
      </c>
      <c r="L179">
        <v>350</v>
      </c>
    </row>
    <row r="180" spans="1:12" x14ac:dyDescent="0.35">
      <c r="A180" t="s">
        <v>11</v>
      </c>
      <c r="B180" t="s">
        <v>131</v>
      </c>
      <c r="C180" t="s">
        <v>99</v>
      </c>
      <c r="D180" s="3">
        <v>45000</v>
      </c>
      <c r="E180" t="s">
        <v>70</v>
      </c>
      <c r="F180" t="s">
        <v>27</v>
      </c>
      <c r="G180" t="s">
        <v>16</v>
      </c>
      <c r="H180">
        <v>110</v>
      </c>
      <c r="I180">
        <v>40</v>
      </c>
      <c r="J180" t="b">
        <f t="shared" si="3"/>
        <v>1</v>
      </c>
      <c r="K180">
        <v>97</v>
      </c>
      <c r="L180">
        <v>164</v>
      </c>
    </row>
    <row r="181" spans="1:12" x14ac:dyDescent="0.35">
      <c r="A181" t="s">
        <v>11</v>
      </c>
      <c r="B181" t="s">
        <v>131</v>
      </c>
      <c r="C181" t="s">
        <v>73</v>
      </c>
      <c r="D181" s="3">
        <v>45000</v>
      </c>
      <c r="E181" t="s">
        <v>70</v>
      </c>
      <c r="F181" t="s">
        <v>19</v>
      </c>
      <c r="G181" t="s">
        <v>16</v>
      </c>
      <c r="H181">
        <v>98</v>
      </c>
      <c r="I181">
        <v>62</v>
      </c>
      <c r="J181" t="b">
        <f t="shared" si="3"/>
        <v>1</v>
      </c>
      <c r="K181">
        <v>73</v>
      </c>
      <c r="L181">
        <v>231</v>
      </c>
    </row>
    <row r="182" spans="1:12" x14ac:dyDescent="0.35">
      <c r="A182" t="s">
        <v>11</v>
      </c>
      <c r="B182" t="s">
        <v>131</v>
      </c>
      <c r="C182" t="s">
        <v>79</v>
      </c>
      <c r="D182" s="3">
        <v>44999</v>
      </c>
      <c r="E182" t="s">
        <v>70</v>
      </c>
      <c r="F182" t="s">
        <v>80</v>
      </c>
      <c r="G182" t="s">
        <v>16</v>
      </c>
      <c r="H182">
        <v>67</v>
      </c>
      <c r="I182">
        <v>23</v>
      </c>
      <c r="J182" t="b">
        <f t="shared" si="3"/>
        <v>1</v>
      </c>
      <c r="K182">
        <v>94</v>
      </c>
      <c r="L182">
        <v>29</v>
      </c>
    </row>
    <row r="183" spans="1:12" x14ac:dyDescent="0.35">
      <c r="A183" t="s">
        <v>11</v>
      </c>
      <c r="B183" t="s">
        <v>131</v>
      </c>
      <c r="C183" t="s">
        <v>112</v>
      </c>
      <c r="D183" s="3">
        <v>44999</v>
      </c>
      <c r="E183" t="s">
        <v>70</v>
      </c>
      <c r="F183" t="s">
        <v>19</v>
      </c>
      <c r="G183" t="s">
        <v>16</v>
      </c>
      <c r="H183">
        <v>142</v>
      </c>
      <c r="I183">
        <v>53</v>
      </c>
      <c r="J183" t="b">
        <f t="shared" si="3"/>
        <v>1</v>
      </c>
      <c r="K183">
        <v>93</v>
      </c>
      <c r="L183">
        <v>203</v>
      </c>
    </row>
    <row r="184" spans="1:12" x14ac:dyDescent="0.35">
      <c r="A184" t="s">
        <v>11</v>
      </c>
      <c r="B184" t="s">
        <v>131</v>
      </c>
      <c r="C184" t="s">
        <v>93</v>
      </c>
      <c r="D184" s="3">
        <v>44999</v>
      </c>
      <c r="E184" t="s">
        <v>70</v>
      </c>
      <c r="F184" t="s">
        <v>19</v>
      </c>
      <c r="G184" t="s">
        <v>16</v>
      </c>
      <c r="H184">
        <v>68</v>
      </c>
      <c r="I184">
        <v>37</v>
      </c>
      <c r="J184" t="b">
        <f t="shared" si="3"/>
        <v>1</v>
      </c>
      <c r="K184">
        <v>72</v>
      </c>
      <c r="L184">
        <v>62</v>
      </c>
    </row>
    <row r="185" spans="1:12" x14ac:dyDescent="0.35">
      <c r="A185" t="s">
        <v>11</v>
      </c>
      <c r="B185" t="s">
        <v>131</v>
      </c>
      <c r="C185" t="s">
        <v>59</v>
      </c>
      <c r="D185" s="3">
        <v>44999</v>
      </c>
      <c r="E185" t="s">
        <v>70</v>
      </c>
      <c r="F185" t="s">
        <v>15</v>
      </c>
      <c r="G185" t="s">
        <v>16</v>
      </c>
      <c r="H185">
        <v>96</v>
      </c>
      <c r="I185">
        <v>36</v>
      </c>
      <c r="J185" t="b">
        <f t="shared" si="3"/>
        <v>1</v>
      </c>
      <c r="K185">
        <v>109</v>
      </c>
      <c r="L185">
        <v>102</v>
      </c>
    </row>
    <row r="186" spans="1:12" x14ac:dyDescent="0.35">
      <c r="A186" t="s">
        <v>11</v>
      </c>
      <c r="B186" t="s">
        <v>131</v>
      </c>
      <c r="C186" t="s">
        <v>142</v>
      </c>
      <c r="D186" s="3">
        <v>44999</v>
      </c>
      <c r="E186" t="s">
        <v>70</v>
      </c>
      <c r="F186" t="s">
        <v>25</v>
      </c>
      <c r="G186" t="s">
        <v>16</v>
      </c>
      <c r="H186">
        <v>97</v>
      </c>
      <c r="I186">
        <v>61</v>
      </c>
      <c r="J186" t="b">
        <f t="shared" si="3"/>
        <v>1</v>
      </c>
      <c r="K186">
        <v>91</v>
      </c>
      <c r="L186">
        <v>166</v>
      </c>
    </row>
    <row r="187" spans="1:12" x14ac:dyDescent="0.35">
      <c r="A187" t="s">
        <v>11</v>
      </c>
      <c r="B187" t="s">
        <v>131</v>
      </c>
      <c r="C187" t="s">
        <v>75</v>
      </c>
      <c r="D187" s="3">
        <v>44999</v>
      </c>
      <c r="E187" t="s">
        <v>70</v>
      </c>
      <c r="F187" t="s">
        <v>76</v>
      </c>
      <c r="G187" t="s">
        <v>16</v>
      </c>
      <c r="H187">
        <v>83</v>
      </c>
      <c r="I187">
        <v>49</v>
      </c>
      <c r="J187" t="b">
        <f t="shared" si="3"/>
        <v>1</v>
      </c>
      <c r="K187">
        <v>73</v>
      </c>
      <c r="L187">
        <v>126</v>
      </c>
    </row>
    <row r="188" spans="1:12" x14ac:dyDescent="0.35">
      <c r="A188" t="s">
        <v>11</v>
      </c>
      <c r="B188" t="s">
        <v>131</v>
      </c>
      <c r="C188" t="s">
        <v>143</v>
      </c>
      <c r="D188" s="3">
        <v>44999</v>
      </c>
      <c r="E188" t="s">
        <v>70</v>
      </c>
      <c r="F188" t="s">
        <v>144</v>
      </c>
      <c r="G188" t="s">
        <v>16</v>
      </c>
      <c r="H188">
        <v>180</v>
      </c>
      <c r="I188">
        <v>30</v>
      </c>
      <c r="J188" t="b">
        <f t="shared" si="3"/>
        <v>1</v>
      </c>
      <c r="K188">
        <v>102</v>
      </c>
      <c r="L188">
        <v>31</v>
      </c>
    </row>
    <row r="189" spans="1:12" x14ac:dyDescent="0.35">
      <c r="A189" t="s">
        <v>11</v>
      </c>
      <c r="B189" t="s">
        <v>131</v>
      </c>
      <c r="C189" t="s">
        <v>106</v>
      </c>
      <c r="D189" s="3">
        <v>44999</v>
      </c>
      <c r="E189" t="s">
        <v>70</v>
      </c>
      <c r="F189" t="s">
        <v>49</v>
      </c>
      <c r="G189" t="s">
        <v>16</v>
      </c>
      <c r="H189">
        <v>109</v>
      </c>
      <c r="I189">
        <v>21</v>
      </c>
      <c r="J189" t="b">
        <f t="shared" si="3"/>
        <v>1</v>
      </c>
      <c r="K189">
        <v>111</v>
      </c>
      <c r="L189">
        <v>37</v>
      </c>
    </row>
    <row r="190" spans="1:12" x14ac:dyDescent="0.35">
      <c r="A190" t="s">
        <v>11</v>
      </c>
      <c r="B190" t="s">
        <v>131</v>
      </c>
      <c r="C190" t="s">
        <v>42</v>
      </c>
      <c r="D190" s="3">
        <v>44999</v>
      </c>
      <c r="E190" t="s">
        <v>70</v>
      </c>
      <c r="F190" t="s">
        <v>43</v>
      </c>
      <c r="G190" t="s">
        <v>16</v>
      </c>
      <c r="H190">
        <v>93</v>
      </c>
      <c r="I190">
        <v>20</v>
      </c>
      <c r="J190" t="b">
        <f t="shared" si="3"/>
        <v>1</v>
      </c>
      <c r="K190">
        <v>87</v>
      </c>
      <c r="L190">
        <v>32</v>
      </c>
    </row>
    <row r="191" spans="1:12" x14ac:dyDescent="0.35">
      <c r="A191" t="s">
        <v>11</v>
      </c>
      <c r="B191" t="s">
        <v>131</v>
      </c>
      <c r="C191" t="s">
        <v>145</v>
      </c>
      <c r="D191" s="3">
        <v>44999</v>
      </c>
      <c r="E191" t="s">
        <v>70</v>
      </c>
      <c r="F191" t="s">
        <v>35</v>
      </c>
      <c r="G191" t="s">
        <v>16</v>
      </c>
      <c r="H191">
        <v>142</v>
      </c>
      <c r="I191">
        <v>15</v>
      </c>
      <c r="J191" t="b">
        <f t="shared" si="3"/>
        <v>1</v>
      </c>
      <c r="K191">
        <v>94</v>
      </c>
      <c r="L191">
        <v>17</v>
      </c>
    </row>
    <row r="192" spans="1:12" x14ac:dyDescent="0.35">
      <c r="A192" t="s">
        <v>11</v>
      </c>
      <c r="B192" t="s">
        <v>131</v>
      </c>
      <c r="C192" t="s">
        <v>114</v>
      </c>
      <c r="D192" s="3">
        <v>44999</v>
      </c>
      <c r="E192" t="s">
        <v>70</v>
      </c>
      <c r="F192" t="s">
        <v>146</v>
      </c>
      <c r="G192" t="s">
        <v>16</v>
      </c>
      <c r="H192">
        <v>152</v>
      </c>
      <c r="I192">
        <v>12</v>
      </c>
      <c r="J192" t="b">
        <f t="shared" si="3"/>
        <v>1</v>
      </c>
      <c r="K192">
        <v>83</v>
      </c>
      <c r="L192">
        <v>15</v>
      </c>
    </row>
    <row r="193" spans="1:12" x14ac:dyDescent="0.35">
      <c r="A193" t="s">
        <v>11</v>
      </c>
      <c r="B193" t="s">
        <v>131</v>
      </c>
      <c r="C193" t="s">
        <v>147</v>
      </c>
      <c r="D193" s="3">
        <v>44999</v>
      </c>
      <c r="E193" t="s">
        <v>70</v>
      </c>
      <c r="F193" t="s">
        <v>148</v>
      </c>
      <c r="G193" t="s">
        <v>16</v>
      </c>
      <c r="H193">
        <v>98</v>
      </c>
      <c r="I193">
        <v>47</v>
      </c>
      <c r="J193" t="b">
        <f t="shared" si="3"/>
        <v>1</v>
      </c>
      <c r="K193">
        <v>110</v>
      </c>
      <c r="L193">
        <v>141</v>
      </c>
    </row>
    <row r="194" spans="1:12" x14ac:dyDescent="0.35">
      <c r="A194" t="s">
        <v>11</v>
      </c>
      <c r="B194" t="s">
        <v>131</v>
      </c>
      <c r="C194" t="s">
        <v>114</v>
      </c>
      <c r="D194" s="3">
        <v>44999</v>
      </c>
      <c r="E194" t="s">
        <v>70</v>
      </c>
      <c r="F194" t="s">
        <v>146</v>
      </c>
      <c r="G194" t="s">
        <v>16</v>
      </c>
      <c r="H194">
        <v>152</v>
      </c>
      <c r="I194">
        <v>36</v>
      </c>
      <c r="J194" t="b">
        <f t="shared" si="3"/>
        <v>1</v>
      </c>
      <c r="K194">
        <v>83</v>
      </c>
      <c r="L194">
        <v>115</v>
      </c>
    </row>
    <row r="195" spans="1:12" x14ac:dyDescent="0.35">
      <c r="A195" t="s">
        <v>11</v>
      </c>
      <c r="B195" t="s">
        <v>131</v>
      </c>
      <c r="C195" t="s">
        <v>96</v>
      </c>
      <c r="D195" s="3">
        <v>44999</v>
      </c>
      <c r="E195" t="s">
        <v>70</v>
      </c>
      <c r="F195" t="s">
        <v>19</v>
      </c>
      <c r="G195" t="s">
        <v>16</v>
      </c>
      <c r="H195">
        <v>84</v>
      </c>
      <c r="I195">
        <v>24</v>
      </c>
      <c r="J195" t="b">
        <f t="shared" ref="J195:J258" si="4">OR(I195&gt;$P$20,I195&lt;$P$21)</f>
        <v>1</v>
      </c>
      <c r="K195">
        <v>79</v>
      </c>
      <c r="L195">
        <v>39</v>
      </c>
    </row>
    <row r="196" spans="1:12" x14ac:dyDescent="0.35">
      <c r="A196" t="s">
        <v>11</v>
      </c>
      <c r="B196" t="s">
        <v>131</v>
      </c>
      <c r="C196" t="s">
        <v>63</v>
      </c>
      <c r="D196" s="3">
        <v>44999</v>
      </c>
      <c r="E196" t="s">
        <v>70</v>
      </c>
      <c r="F196" t="s">
        <v>47</v>
      </c>
      <c r="G196" t="s">
        <v>16</v>
      </c>
      <c r="H196">
        <v>55</v>
      </c>
      <c r="I196">
        <v>29</v>
      </c>
      <c r="J196" t="b">
        <f t="shared" si="4"/>
        <v>1</v>
      </c>
      <c r="K196">
        <v>55</v>
      </c>
      <c r="L196">
        <v>30</v>
      </c>
    </row>
    <row r="197" spans="1:12" x14ac:dyDescent="0.35">
      <c r="A197" t="s">
        <v>11</v>
      </c>
      <c r="B197" t="s">
        <v>131</v>
      </c>
      <c r="C197" t="s">
        <v>108</v>
      </c>
      <c r="D197" s="3">
        <v>44999</v>
      </c>
      <c r="E197" t="s">
        <v>70</v>
      </c>
      <c r="F197" t="s">
        <v>19</v>
      </c>
      <c r="G197" t="s">
        <v>16</v>
      </c>
      <c r="H197">
        <v>104</v>
      </c>
      <c r="I197">
        <v>13</v>
      </c>
      <c r="J197" t="b">
        <f t="shared" si="4"/>
        <v>1</v>
      </c>
      <c r="K197">
        <v>114</v>
      </c>
      <c r="L197">
        <v>14</v>
      </c>
    </row>
    <row r="198" spans="1:12" x14ac:dyDescent="0.35">
      <c r="A198" t="s">
        <v>11</v>
      </c>
      <c r="B198" t="s">
        <v>131</v>
      </c>
      <c r="C198" t="s">
        <v>42</v>
      </c>
      <c r="D198" s="3">
        <v>44999</v>
      </c>
      <c r="E198" t="s">
        <v>70</v>
      </c>
      <c r="F198" t="s">
        <v>43</v>
      </c>
      <c r="G198" t="s">
        <v>16</v>
      </c>
      <c r="H198">
        <v>93</v>
      </c>
      <c r="I198">
        <v>42</v>
      </c>
      <c r="J198" t="b">
        <f t="shared" si="4"/>
        <v>1</v>
      </c>
      <c r="K198">
        <v>87</v>
      </c>
      <c r="L198">
        <v>122</v>
      </c>
    </row>
    <row r="199" spans="1:12" x14ac:dyDescent="0.35">
      <c r="A199" t="s">
        <v>11</v>
      </c>
      <c r="B199" t="s">
        <v>131</v>
      </c>
      <c r="C199" t="s">
        <v>101</v>
      </c>
      <c r="D199" s="3">
        <v>44999</v>
      </c>
      <c r="E199" t="s">
        <v>70</v>
      </c>
      <c r="F199" t="s">
        <v>25</v>
      </c>
      <c r="G199" t="s">
        <v>16</v>
      </c>
      <c r="H199">
        <v>118</v>
      </c>
      <c r="I199">
        <v>12</v>
      </c>
      <c r="J199" t="b">
        <f t="shared" si="4"/>
        <v>1</v>
      </c>
      <c r="K199">
        <v>111</v>
      </c>
      <c r="L199">
        <v>14</v>
      </c>
    </row>
    <row r="200" spans="1:12" x14ac:dyDescent="0.35">
      <c r="A200" s="5" t="s">
        <v>11</v>
      </c>
      <c r="B200" s="5" t="s">
        <v>149</v>
      </c>
      <c r="C200" s="5" t="s">
        <v>82</v>
      </c>
      <c r="D200" s="6">
        <v>45000</v>
      </c>
      <c r="E200" s="5" t="s">
        <v>70</v>
      </c>
      <c r="F200" s="5" t="s">
        <v>15</v>
      </c>
      <c r="G200" s="5" t="s">
        <v>16</v>
      </c>
      <c r="H200" s="5">
        <v>43</v>
      </c>
      <c r="I200" s="5">
        <v>28</v>
      </c>
      <c r="J200" t="b">
        <f t="shared" si="4"/>
        <v>1</v>
      </c>
      <c r="K200" s="5">
        <v>14</v>
      </c>
      <c r="L200" s="5">
        <v>12</v>
      </c>
    </row>
    <row r="201" spans="1:12" x14ac:dyDescent="0.35">
      <c r="A201" s="5" t="s">
        <v>11</v>
      </c>
      <c r="B201" s="5" t="s">
        <v>149</v>
      </c>
      <c r="C201" s="5" t="s">
        <v>150</v>
      </c>
      <c r="D201" s="6">
        <v>45005</v>
      </c>
      <c r="E201" s="5" t="s">
        <v>70</v>
      </c>
      <c r="F201" s="5" t="s">
        <v>151</v>
      </c>
      <c r="G201" s="5" t="s">
        <v>16</v>
      </c>
      <c r="H201" s="5">
        <v>62</v>
      </c>
      <c r="I201" s="5">
        <v>48</v>
      </c>
      <c r="J201" t="b">
        <f t="shared" si="4"/>
        <v>1</v>
      </c>
      <c r="K201" s="5">
        <v>68</v>
      </c>
      <c r="L201" s="5">
        <v>18</v>
      </c>
    </row>
    <row r="202" spans="1:12" x14ac:dyDescent="0.35">
      <c r="A202" s="5" t="s">
        <v>11</v>
      </c>
      <c r="B202" s="5" t="s">
        <v>149</v>
      </c>
      <c r="C202" s="5" t="s">
        <v>152</v>
      </c>
      <c r="D202" s="6">
        <v>45002</v>
      </c>
      <c r="E202" s="5" t="s">
        <v>70</v>
      </c>
      <c r="F202" s="5" t="s">
        <v>153</v>
      </c>
      <c r="G202" s="5" t="s">
        <v>16</v>
      </c>
      <c r="H202">
        <v>71</v>
      </c>
      <c r="I202" s="5">
        <v>65</v>
      </c>
      <c r="J202" t="b">
        <f t="shared" si="4"/>
        <v>1</v>
      </c>
      <c r="K202" s="5">
        <v>80</v>
      </c>
      <c r="L202" s="5">
        <v>28</v>
      </c>
    </row>
    <row r="203" spans="1:12" x14ac:dyDescent="0.35">
      <c r="A203" s="5" t="s">
        <v>11</v>
      </c>
      <c r="B203" s="5" t="s">
        <v>149</v>
      </c>
      <c r="C203" s="5" t="s">
        <v>72</v>
      </c>
      <c r="D203" s="6">
        <v>45002</v>
      </c>
      <c r="E203" s="5" t="s">
        <v>70</v>
      </c>
      <c r="F203" s="5" t="s">
        <v>151</v>
      </c>
      <c r="G203" s="5" t="s">
        <v>16</v>
      </c>
      <c r="H203">
        <v>57</v>
      </c>
      <c r="I203" s="5">
        <v>44</v>
      </c>
      <c r="J203" t="b">
        <f t="shared" si="4"/>
        <v>1</v>
      </c>
      <c r="K203" s="5">
        <v>69</v>
      </c>
      <c r="L203" s="5">
        <v>29</v>
      </c>
    </row>
    <row r="204" spans="1:12" x14ac:dyDescent="0.35">
      <c r="A204" s="5" t="s">
        <v>11</v>
      </c>
      <c r="B204" s="5" t="s">
        <v>149</v>
      </c>
      <c r="C204" s="5" t="s">
        <v>154</v>
      </c>
      <c r="D204" s="6">
        <v>45003</v>
      </c>
      <c r="E204" s="5" t="s">
        <v>155</v>
      </c>
      <c r="F204" s="5" t="s">
        <v>156</v>
      </c>
      <c r="G204" s="5" t="s">
        <v>16</v>
      </c>
      <c r="H204" s="5">
        <v>16</v>
      </c>
      <c r="I204" s="5">
        <v>58</v>
      </c>
      <c r="J204" t="b">
        <f t="shared" si="4"/>
        <v>1</v>
      </c>
      <c r="K204" s="5">
        <v>24</v>
      </c>
      <c r="L204" s="5">
        <v>34</v>
      </c>
    </row>
    <row r="205" spans="1:12" x14ac:dyDescent="0.35">
      <c r="A205" s="5" t="s">
        <v>11</v>
      </c>
      <c r="B205" s="5" t="s">
        <v>149</v>
      </c>
      <c r="C205" s="5" t="s">
        <v>157</v>
      </c>
      <c r="D205" s="6">
        <v>45002</v>
      </c>
      <c r="E205" s="5" t="s">
        <v>155</v>
      </c>
      <c r="F205" s="5" t="s">
        <v>15</v>
      </c>
      <c r="G205" s="5" t="s">
        <v>16</v>
      </c>
      <c r="H205" s="5">
        <v>55</v>
      </c>
      <c r="I205" s="5">
        <v>13</v>
      </c>
      <c r="J205" t="b">
        <f t="shared" si="4"/>
        <v>1</v>
      </c>
      <c r="K205" s="5">
        <v>29</v>
      </c>
      <c r="L205" s="5">
        <v>39</v>
      </c>
    </row>
    <row r="206" spans="1:12" x14ac:dyDescent="0.35">
      <c r="A206" s="5" t="s">
        <v>11</v>
      </c>
      <c r="B206" s="5" t="s">
        <v>149</v>
      </c>
      <c r="C206" s="5" t="s">
        <v>106</v>
      </c>
      <c r="D206" s="6">
        <v>45002</v>
      </c>
      <c r="E206" s="5" t="s">
        <v>155</v>
      </c>
      <c r="F206" s="5" t="s">
        <v>45</v>
      </c>
      <c r="G206" s="5" t="s">
        <v>16</v>
      </c>
      <c r="H206" s="5">
        <v>44</v>
      </c>
      <c r="I206" s="5">
        <v>28</v>
      </c>
      <c r="J206" t="b">
        <f t="shared" si="4"/>
        <v>1</v>
      </c>
      <c r="K206" s="5">
        <v>67</v>
      </c>
      <c r="L206" s="5">
        <v>40</v>
      </c>
    </row>
    <row r="207" spans="1:12" x14ac:dyDescent="0.35">
      <c r="A207" s="5" t="s">
        <v>11</v>
      </c>
      <c r="B207" s="5" t="s">
        <v>149</v>
      </c>
      <c r="C207" s="5" t="s">
        <v>158</v>
      </c>
      <c r="D207" s="6">
        <v>45002</v>
      </c>
      <c r="E207" s="5" t="s">
        <v>85</v>
      </c>
      <c r="F207" s="5" t="s">
        <v>29</v>
      </c>
      <c r="G207" s="5" t="s">
        <v>16</v>
      </c>
      <c r="H207" s="5">
        <v>14</v>
      </c>
      <c r="I207" s="5">
        <v>34</v>
      </c>
      <c r="J207" t="b">
        <f t="shared" si="4"/>
        <v>1</v>
      </c>
      <c r="K207" s="5">
        <v>62</v>
      </c>
      <c r="L207" s="5">
        <v>48</v>
      </c>
    </row>
    <row r="208" spans="1:12" x14ac:dyDescent="0.35">
      <c r="A208" s="5" t="s">
        <v>11</v>
      </c>
      <c r="B208" s="5" t="s">
        <v>149</v>
      </c>
      <c r="C208" s="5" t="s">
        <v>59</v>
      </c>
      <c r="D208" s="6">
        <v>45002</v>
      </c>
      <c r="E208" s="5" t="s">
        <v>85</v>
      </c>
      <c r="F208" s="5" t="s">
        <v>15</v>
      </c>
      <c r="G208" s="5" t="s">
        <v>16</v>
      </c>
      <c r="H208" s="5">
        <v>56</v>
      </c>
      <c r="I208" s="5">
        <v>43</v>
      </c>
      <c r="J208" t="b">
        <f t="shared" si="4"/>
        <v>1</v>
      </c>
      <c r="K208" s="5">
        <v>46</v>
      </c>
      <c r="L208" s="5">
        <v>51</v>
      </c>
    </row>
    <row r="209" spans="1:22" x14ac:dyDescent="0.35">
      <c r="A209" s="5" t="s">
        <v>11</v>
      </c>
      <c r="B209" t="s">
        <v>149</v>
      </c>
      <c r="C209" t="s">
        <v>159</v>
      </c>
      <c r="D209" s="3">
        <v>45005</v>
      </c>
      <c r="E209" t="s">
        <v>95</v>
      </c>
      <c r="F209" t="s">
        <v>31</v>
      </c>
      <c r="G209" t="s">
        <v>16</v>
      </c>
      <c r="H209">
        <v>26</v>
      </c>
      <c r="I209">
        <v>30</v>
      </c>
      <c r="J209" t="b">
        <f t="shared" si="4"/>
        <v>1</v>
      </c>
      <c r="K209">
        <v>73</v>
      </c>
      <c r="L209">
        <v>52</v>
      </c>
      <c r="N209" s="1"/>
      <c r="O209" s="2"/>
      <c r="P209" s="1"/>
      <c r="Q209" s="1"/>
      <c r="R209" s="1"/>
      <c r="S209" s="1"/>
      <c r="T209" s="1"/>
      <c r="U209" s="1"/>
      <c r="V209" s="1"/>
    </row>
    <row r="210" spans="1:22" x14ac:dyDescent="0.35">
      <c r="A210" s="5" t="s">
        <v>11</v>
      </c>
      <c r="B210" t="s">
        <v>149</v>
      </c>
      <c r="C210" t="s">
        <v>34</v>
      </c>
      <c r="D210" s="3">
        <v>45002</v>
      </c>
      <c r="E210" t="s">
        <v>95</v>
      </c>
      <c r="F210" t="s">
        <v>151</v>
      </c>
      <c r="G210" t="s">
        <v>16</v>
      </c>
      <c r="H210">
        <v>68</v>
      </c>
      <c r="I210">
        <v>30</v>
      </c>
      <c r="J210" t="b">
        <f t="shared" si="4"/>
        <v>1</v>
      </c>
      <c r="K210">
        <v>57</v>
      </c>
      <c r="L210">
        <v>54</v>
      </c>
    </row>
    <row r="211" spans="1:22" x14ac:dyDescent="0.35">
      <c r="A211" s="5" t="s">
        <v>11</v>
      </c>
      <c r="B211" t="s">
        <v>149</v>
      </c>
      <c r="C211" s="1" t="s">
        <v>118</v>
      </c>
      <c r="D211" s="2">
        <v>45002</v>
      </c>
      <c r="E211" s="1" t="s">
        <v>95</v>
      </c>
      <c r="F211" s="1" t="s">
        <v>19</v>
      </c>
      <c r="G211" s="1" t="s">
        <v>16</v>
      </c>
      <c r="H211" s="1">
        <v>19</v>
      </c>
      <c r="I211" s="1">
        <v>96</v>
      </c>
      <c r="J211" t="b">
        <f t="shared" si="4"/>
        <v>1</v>
      </c>
      <c r="K211" s="1">
        <v>55</v>
      </c>
      <c r="L211" s="1">
        <v>66</v>
      </c>
    </row>
    <row r="212" spans="1:22" x14ac:dyDescent="0.35">
      <c r="A212" s="5" t="s">
        <v>11</v>
      </c>
      <c r="B212" t="s">
        <v>149</v>
      </c>
      <c r="C212" s="1" t="s">
        <v>41</v>
      </c>
      <c r="D212" s="2">
        <v>45002</v>
      </c>
      <c r="E212" s="1" t="s">
        <v>95</v>
      </c>
      <c r="F212" s="1" t="s">
        <v>151</v>
      </c>
      <c r="G212" s="1" t="s">
        <v>16</v>
      </c>
      <c r="H212" s="1">
        <v>39</v>
      </c>
      <c r="I212" s="1">
        <v>84</v>
      </c>
      <c r="J212" t="b">
        <f t="shared" si="4"/>
        <v>1</v>
      </c>
      <c r="K212" s="1">
        <v>16</v>
      </c>
      <c r="L212" s="1">
        <v>71</v>
      </c>
    </row>
    <row r="213" spans="1:22" x14ac:dyDescent="0.35">
      <c r="A213" s="5" t="s">
        <v>11</v>
      </c>
      <c r="B213" t="s">
        <v>149</v>
      </c>
      <c r="C213" t="s">
        <v>160</v>
      </c>
      <c r="D213" s="3">
        <v>45002</v>
      </c>
      <c r="E213" s="1" t="s">
        <v>95</v>
      </c>
      <c r="F213" t="s">
        <v>47</v>
      </c>
      <c r="G213" t="s">
        <v>16</v>
      </c>
      <c r="H213">
        <v>93</v>
      </c>
      <c r="I213">
        <v>13</v>
      </c>
      <c r="J213" t="b">
        <f t="shared" si="4"/>
        <v>1</v>
      </c>
      <c r="K213">
        <v>19</v>
      </c>
      <c r="L213">
        <v>75</v>
      </c>
      <c r="N213" s="1"/>
      <c r="O213" s="2"/>
      <c r="P213" s="1"/>
      <c r="Q213" s="1"/>
      <c r="R213" s="1"/>
      <c r="S213" s="1"/>
      <c r="T213" s="1"/>
      <c r="U213" s="1"/>
      <c r="V213" s="1"/>
    </row>
    <row r="214" spans="1:22" x14ac:dyDescent="0.35">
      <c r="A214" s="5" t="s">
        <v>11</v>
      </c>
      <c r="B214" t="s">
        <v>149</v>
      </c>
      <c r="C214" t="s">
        <v>60</v>
      </c>
      <c r="D214" s="3">
        <v>45002</v>
      </c>
      <c r="E214" t="s">
        <v>155</v>
      </c>
      <c r="F214" t="s">
        <v>19</v>
      </c>
      <c r="G214" t="s">
        <v>16</v>
      </c>
      <c r="H214">
        <v>52</v>
      </c>
      <c r="I214">
        <v>74</v>
      </c>
      <c r="J214" t="b">
        <f t="shared" si="4"/>
        <v>1</v>
      </c>
      <c r="K214">
        <v>12</v>
      </c>
      <c r="L214">
        <v>77</v>
      </c>
    </row>
    <row r="215" spans="1:22" x14ac:dyDescent="0.35">
      <c r="A215" s="5" t="s">
        <v>11</v>
      </c>
      <c r="B215" t="s">
        <v>149</v>
      </c>
      <c r="C215" t="s">
        <v>160</v>
      </c>
      <c r="D215" s="3">
        <v>45005</v>
      </c>
      <c r="E215" t="s">
        <v>70</v>
      </c>
      <c r="F215" t="s">
        <v>47</v>
      </c>
      <c r="G215" t="s">
        <v>16</v>
      </c>
      <c r="H215">
        <v>37</v>
      </c>
      <c r="I215">
        <v>15</v>
      </c>
      <c r="J215" t="b">
        <f t="shared" si="4"/>
        <v>1</v>
      </c>
      <c r="K215">
        <v>62</v>
      </c>
      <c r="L215">
        <v>78</v>
      </c>
    </row>
    <row r="216" spans="1:22" x14ac:dyDescent="0.35">
      <c r="A216" s="5" t="s">
        <v>11</v>
      </c>
      <c r="B216" t="s">
        <v>149</v>
      </c>
      <c r="C216" s="1" t="s">
        <v>99</v>
      </c>
      <c r="D216" s="2">
        <v>45002</v>
      </c>
      <c r="E216" t="s">
        <v>70</v>
      </c>
      <c r="F216" s="1" t="s">
        <v>27</v>
      </c>
      <c r="G216" s="1" t="s">
        <v>16</v>
      </c>
      <c r="H216" s="1">
        <v>25</v>
      </c>
      <c r="I216" s="1">
        <v>43</v>
      </c>
      <c r="J216" t="b">
        <f t="shared" si="4"/>
        <v>1</v>
      </c>
      <c r="K216" s="1">
        <v>19</v>
      </c>
      <c r="L216" s="1">
        <v>81</v>
      </c>
      <c r="N216" s="1"/>
      <c r="O216" s="2"/>
      <c r="P216" s="1"/>
      <c r="Q216" s="1"/>
      <c r="R216" s="1"/>
      <c r="S216" s="1"/>
      <c r="T216" s="1"/>
      <c r="U216" s="1"/>
      <c r="V216" s="1"/>
    </row>
    <row r="217" spans="1:22" x14ac:dyDescent="0.35">
      <c r="A217" s="5" t="s">
        <v>11</v>
      </c>
      <c r="B217" t="s">
        <v>149</v>
      </c>
      <c r="C217" t="s">
        <v>46</v>
      </c>
      <c r="D217" s="3">
        <v>45002</v>
      </c>
      <c r="E217" t="s">
        <v>85</v>
      </c>
      <c r="F217" t="s">
        <v>47</v>
      </c>
      <c r="G217" t="s">
        <v>16</v>
      </c>
      <c r="H217">
        <v>13</v>
      </c>
      <c r="I217">
        <v>49</v>
      </c>
      <c r="J217" t="b">
        <f t="shared" si="4"/>
        <v>1</v>
      </c>
      <c r="K217">
        <v>17</v>
      </c>
      <c r="L217">
        <v>95</v>
      </c>
    </row>
    <row r="218" spans="1:22" x14ac:dyDescent="0.35">
      <c r="A218" s="5" t="s">
        <v>11</v>
      </c>
      <c r="B218" t="s">
        <v>149</v>
      </c>
      <c r="C218" s="1" t="s">
        <v>161</v>
      </c>
      <c r="D218" s="2">
        <v>45002</v>
      </c>
      <c r="E218" s="1" t="s">
        <v>70</v>
      </c>
      <c r="F218" s="1" t="s">
        <v>162</v>
      </c>
      <c r="G218" s="1" t="s">
        <v>16</v>
      </c>
      <c r="H218" s="1">
        <v>14</v>
      </c>
      <c r="I218" s="1">
        <v>46</v>
      </c>
      <c r="J218" t="b">
        <f t="shared" si="4"/>
        <v>1</v>
      </c>
      <c r="K218" s="1">
        <v>27</v>
      </c>
      <c r="L218" s="1">
        <v>111</v>
      </c>
    </row>
    <row r="219" spans="1:22" x14ac:dyDescent="0.35">
      <c r="A219" s="5" t="s">
        <v>11</v>
      </c>
      <c r="B219" t="s">
        <v>149</v>
      </c>
      <c r="C219" t="s">
        <v>163</v>
      </c>
      <c r="D219" s="3">
        <v>45005</v>
      </c>
      <c r="E219" t="s">
        <v>85</v>
      </c>
      <c r="F219" t="s">
        <v>47</v>
      </c>
      <c r="G219" t="s">
        <v>16</v>
      </c>
      <c r="H219">
        <v>13</v>
      </c>
      <c r="I219">
        <v>72</v>
      </c>
      <c r="J219" t="b">
        <f t="shared" si="4"/>
        <v>1</v>
      </c>
      <c r="K219">
        <v>57</v>
      </c>
      <c r="L219">
        <v>115</v>
      </c>
    </row>
    <row r="220" spans="1:22" x14ac:dyDescent="0.35">
      <c r="A220" s="5" t="s">
        <v>11</v>
      </c>
      <c r="B220" t="s">
        <v>149</v>
      </c>
      <c r="C220" s="1" t="s">
        <v>57</v>
      </c>
      <c r="D220" s="2">
        <v>45002</v>
      </c>
      <c r="E220" s="1" t="s">
        <v>70</v>
      </c>
      <c r="F220" s="1" t="s">
        <v>15</v>
      </c>
      <c r="G220" s="1" t="s">
        <v>16</v>
      </c>
      <c r="H220" s="1">
        <v>55</v>
      </c>
      <c r="I220" s="1">
        <v>26</v>
      </c>
      <c r="J220" t="b">
        <f t="shared" si="4"/>
        <v>1</v>
      </c>
      <c r="K220" s="1">
        <v>77</v>
      </c>
      <c r="L220" s="1">
        <v>120</v>
      </c>
    </row>
    <row r="221" spans="1:22" x14ac:dyDescent="0.35">
      <c r="A221" s="5" t="s">
        <v>11</v>
      </c>
      <c r="B221" t="s">
        <v>149</v>
      </c>
      <c r="C221" t="s">
        <v>32</v>
      </c>
      <c r="D221" s="3">
        <v>45003</v>
      </c>
      <c r="E221" t="s">
        <v>70</v>
      </c>
      <c r="F221" t="s">
        <v>164</v>
      </c>
      <c r="G221" t="s">
        <v>16</v>
      </c>
      <c r="H221">
        <v>27</v>
      </c>
      <c r="I221">
        <v>41</v>
      </c>
      <c r="J221" t="b">
        <f t="shared" si="4"/>
        <v>1</v>
      </c>
      <c r="K221">
        <v>92</v>
      </c>
      <c r="L221">
        <v>135</v>
      </c>
    </row>
    <row r="222" spans="1:22" x14ac:dyDescent="0.35">
      <c r="A222" s="5" t="s">
        <v>11</v>
      </c>
      <c r="B222" t="s">
        <v>149</v>
      </c>
      <c r="C222" s="1" t="s">
        <v>94</v>
      </c>
      <c r="D222" s="2">
        <v>45003</v>
      </c>
      <c r="E222" s="1" t="s">
        <v>70</v>
      </c>
      <c r="F222" s="1" t="s">
        <v>29</v>
      </c>
      <c r="G222" s="1" t="s">
        <v>16</v>
      </c>
      <c r="H222" s="1">
        <v>94</v>
      </c>
      <c r="I222" s="1">
        <v>17</v>
      </c>
      <c r="J222" t="b">
        <f t="shared" si="4"/>
        <v>1</v>
      </c>
      <c r="K222" s="1">
        <v>22</v>
      </c>
      <c r="L222" s="1">
        <v>140</v>
      </c>
    </row>
    <row r="223" spans="1:22" x14ac:dyDescent="0.35">
      <c r="A223" s="5" t="s">
        <v>11</v>
      </c>
      <c r="B223" t="s">
        <v>149</v>
      </c>
      <c r="C223" s="1" t="s">
        <v>161</v>
      </c>
      <c r="D223" s="2">
        <v>45002</v>
      </c>
      <c r="E223" s="1" t="s">
        <v>85</v>
      </c>
      <c r="F223" s="1" t="s">
        <v>162</v>
      </c>
      <c r="G223" s="1" t="s">
        <v>16</v>
      </c>
      <c r="H223" s="1">
        <v>79</v>
      </c>
      <c r="I223" s="1">
        <v>59</v>
      </c>
      <c r="J223" t="b">
        <f t="shared" si="4"/>
        <v>1</v>
      </c>
      <c r="K223" s="1">
        <v>19</v>
      </c>
      <c r="L223" s="1">
        <v>144</v>
      </c>
    </row>
    <row r="224" spans="1:22" x14ac:dyDescent="0.35">
      <c r="A224" s="5" t="s">
        <v>11</v>
      </c>
      <c r="B224" t="s">
        <v>149</v>
      </c>
      <c r="C224" t="s">
        <v>60</v>
      </c>
      <c r="D224" s="3">
        <v>45005</v>
      </c>
      <c r="E224" t="s">
        <v>95</v>
      </c>
      <c r="F224" t="s">
        <v>19</v>
      </c>
      <c r="G224" t="s">
        <v>16</v>
      </c>
      <c r="H224">
        <v>15</v>
      </c>
      <c r="I224">
        <v>70</v>
      </c>
      <c r="J224" t="b">
        <f t="shared" si="4"/>
        <v>1</v>
      </c>
      <c r="K224">
        <v>56</v>
      </c>
      <c r="L224">
        <v>154</v>
      </c>
    </row>
    <row r="225" spans="1:12" x14ac:dyDescent="0.35">
      <c r="A225" s="5" t="s">
        <v>11</v>
      </c>
      <c r="B225" t="s">
        <v>149</v>
      </c>
      <c r="C225" t="s">
        <v>60</v>
      </c>
      <c r="D225" s="3">
        <v>45005</v>
      </c>
      <c r="E225" t="s">
        <v>85</v>
      </c>
      <c r="F225" t="s">
        <v>19</v>
      </c>
      <c r="G225" t="s">
        <v>16</v>
      </c>
      <c r="H225">
        <v>15</v>
      </c>
      <c r="I225">
        <v>34</v>
      </c>
      <c r="J225" t="b">
        <f t="shared" si="4"/>
        <v>1</v>
      </c>
      <c r="K225">
        <v>72</v>
      </c>
      <c r="L225">
        <v>163</v>
      </c>
    </row>
    <row r="226" spans="1:12" x14ac:dyDescent="0.35">
      <c r="A226" s="5" t="s">
        <v>11</v>
      </c>
      <c r="B226" t="s">
        <v>149</v>
      </c>
      <c r="C226" t="s">
        <v>73</v>
      </c>
      <c r="D226" s="3">
        <v>45005</v>
      </c>
      <c r="E226" t="s">
        <v>70</v>
      </c>
      <c r="F226" t="s">
        <v>19</v>
      </c>
      <c r="G226" t="s">
        <v>16</v>
      </c>
      <c r="H226">
        <v>74</v>
      </c>
      <c r="I226">
        <v>24</v>
      </c>
      <c r="J226" t="b">
        <f t="shared" si="4"/>
        <v>1</v>
      </c>
      <c r="K226">
        <v>97</v>
      </c>
      <c r="L226">
        <v>177</v>
      </c>
    </row>
    <row r="227" spans="1:12" x14ac:dyDescent="0.35">
      <c r="A227" s="5" t="s">
        <v>11</v>
      </c>
      <c r="B227" t="s">
        <v>149</v>
      </c>
      <c r="C227" t="s">
        <v>24</v>
      </c>
      <c r="D227" s="3">
        <v>45002</v>
      </c>
      <c r="E227" t="s">
        <v>70</v>
      </c>
      <c r="F227" t="s">
        <v>165</v>
      </c>
      <c r="G227" t="s">
        <v>16</v>
      </c>
      <c r="H227">
        <v>62</v>
      </c>
      <c r="I227">
        <v>29</v>
      </c>
      <c r="J227" t="b">
        <f t="shared" si="4"/>
        <v>1</v>
      </c>
      <c r="K227">
        <v>29</v>
      </c>
      <c r="L227">
        <v>213</v>
      </c>
    </row>
    <row r="228" spans="1:12" x14ac:dyDescent="0.35">
      <c r="A228" s="5" t="s">
        <v>11</v>
      </c>
      <c r="B228" t="s">
        <v>149</v>
      </c>
      <c r="C228" t="s">
        <v>166</v>
      </c>
      <c r="D228" s="3">
        <v>45005</v>
      </c>
      <c r="E228" t="s">
        <v>155</v>
      </c>
      <c r="F228" t="s">
        <v>167</v>
      </c>
      <c r="G228" t="s">
        <v>16</v>
      </c>
      <c r="H228">
        <v>17</v>
      </c>
      <c r="I228">
        <v>29</v>
      </c>
      <c r="J228" t="b">
        <f t="shared" si="4"/>
        <v>1</v>
      </c>
      <c r="K228">
        <v>95</v>
      </c>
      <c r="L228">
        <v>189</v>
      </c>
    </row>
    <row r="229" spans="1:12" x14ac:dyDescent="0.35">
      <c r="A229" s="5" t="s">
        <v>11</v>
      </c>
      <c r="B229" t="s">
        <v>149</v>
      </c>
      <c r="C229" t="s">
        <v>147</v>
      </c>
      <c r="D229" s="3">
        <v>45003</v>
      </c>
      <c r="E229" t="s">
        <v>85</v>
      </c>
      <c r="F229" t="s">
        <v>168</v>
      </c>
      <c r="G229" t="s">
        <v>16</v>
      </c>
      <c r="H229">
        <v>31</v>
      </c>
      <c r="I229">
        <v>51</v>
      </c>
      <c r="J229" t="b">
        <f t="shared" si="4"/>
        <v>1</v>
      </c>
      <c r="K229">
        <v>67</v>
      </c>
      <c r="L229">
        <v>195</v>
      </c>
    </row>
    <row r="230" spans="1:12" x14ac:dyDescent="0.35">
      <c r="A230" s="5" t="s">
        <v>11</v>
      </c>
      <c r="B230" t="s">
        <v>149</v>
      </c>
      <c r="C230" t="s">
        <v>32</v>
      </c>
      <c r="D230" s="3">
        <v>45003</v>
      </c>
      <c r="E230" t="s">
        <v>155</v>
      </c>
      <c r="F230" t="s">
        <v>164</v>
      </c>
      <c r="G230" t="s">
        <v>16</v>
      </c>
      <c r="H230">
        <v>74</v>
      </c>
      <c r="I230">
        <v>92</v>
      </c>
      <c r="J230" t="b">
        <f t="shared" si="4"/>
        <v>1</v>
      </c>
      <c r="K230">
        <v>19</v>
      </c>
      <c r="L230">
        <v>225</v>
      </c>
    </row>
    <row r="231" spans="1:12" x14ac:dyDescent="0.35">
      <c r="A231" s="5" t="s">
        <v>11</v>
      </c>
      <c r="B231" t="s">
        <v>149</v>
      </c>
      <c r="C231" s="1" t="s">
        <v>41</v>
      </c>
      <c r="D231" s="2">
        <v>45003</v>
      </c>
      <c r="E231" s="1" t="s">
        <v>85</v>
      </c>
      <c r="F231" s="1" t="s">
        <v>151</v>
      </c>
      <c r="G231" s="1" t="s">
        <v>16</v>
      </c>
      <c r="H231" s="1">
        <v>26</v>
      </c>
      <c r="I231" s="1">
        <v>76</v>
      </c>
      <c r="J231" t="b">
        <f t="shared" si="4"/>
        <v>1</v>
      </c>
      <c r="K231" s="1">
        <v>74</v>
      </c>
      <c r="L231" s="1">
        <v>228</v>
      </c>
    </row>
    <row r="232" spans="1:12" x14ac:dyDescent="0.35">
      <c r="A232" s="5" t="s">
        <v>11</v>
      </c>
      <c r="B232" t="s">
        <v>149</v>
      </c>
      <c r="C232" s="1" t="s">
        <v>169</v>
      </c>
      <c r="D232" s="2">
        <v>45003</v>
      </c>
      <c r="E232" s="1" t="s">
        <v>95</v>
      </c>
      <c r="F232" s="1" t="s">
        <v>151</v>
      </c>
      <c r="G232" s="1" t="s">
        <v>16</v>
      </c>
      <c r="H232" s="1">
        <v>13</v>
      </c>
      <c r="I232" s="1">
        <v>24</v>
      </c>
      <c r="J232" t="b">
        <f t="shared" si="4"/>
        <v>1</v>
      </c>
      <c r="K232" s="1">
        <v>97</v>
      </c>
      <c r="L232" s="1">
        <v>231</v>
      </c>
    </row>
    <row r="233" spans="1:12" x14ac:dyDescent="0.35">
      <c r="A233" s="5" t="s">
        <v>11</v>
      </c>
      <c r="B233" t="s">
        <v>149</v>
      </c>
      <c r="C233" t="s">
        <v>24</v>
      </c>
      <c r="D233" s="3">
        <v>45002</v>
      </c>
      <c r="E233" s="1" t="s">
        <v>95</v>
      </c>
      <c r="F233" t="s">
        <v>165</v>
      </c>
      <c r="G233" t="s">
        <v>16</v>
      </c>
      <c r="H233">
        <v>21</v>
      </c>
      <c r="I233">
        <v>93</v>
      </c>
      <c r="J233" t="b">
        <f t="shared" si="4"/>
        <v>1</v>
      </c>
      <c r="K233">
        <v>32</v>
      </c>
      <c r="L233">
        <v>234</v>
      </c>
    </row>
    <row r="234" spans="1:12" x14ac:dyDescent="0.35">
      <c r="A234" s="5" t="s">
        <v>11</v>
      </c>
      <c r="B234" t="s">
        <v>149</v>
      </c>
      <c r="C234" t="s">
        <v>170</v>
      </c>
      <c r="D234" s="3">
        <v>45005</v>
      </c>
      <c r="E234" s="1" t="s">
        <v>155</v>
      </c>
      <c r="F234" t="s">
        <v>171</v>
      </c>
      <c r="G234" t="s">
        <v>16</v>
      </c>
      <c r="H234">
        <v>39</v>
      </c>
      <c r="I234">
        <v>27</v>
      </c>
      <c r="J234" t="b">
        <f t="shared" si="4"/>
        <v>1</v>
      </c>
      <c r="K234">
        <v>77</v>
      </c>
      <c r="L234">
        <v>254</v>
      </c>
    </row>
    <row r="235" spans="1:12" x14ac:dyDescent="0.35">
      <c r="A235" s="5" t="s">
        <v>11</v>
      </c>
      <c r="B235" t="s">
        <v>149</v>
      </c>
      <c r="C235" s="1" t="s">
        <v>172</v>
      </c>
      <c r="D235" s="2">
        <v>45002</v>
      </c>
      <c r="E235" s="1" t="s">
        <v>155</v>
      </c>
      <c r="F235" s="1" t="s">
        <v>173</v>
      </c>
      <c r="G235" s="1" t="s">
        <v>16</v>
      </c>
      <c r="H235" s="1">
        <v>38</v>
      </c>
      <c r="I235" s="1">
        <v>22</v>
      </c>
      <c r="J235" t="b">
        <f t="shared" si="4"/>
        <v>1</v>
      </c>
      <c r="K235" s="1">
        <v>99</v>
      </c>
      <c r="L235" s="1">
        <v>255</v>
      </c>
    </row>
    <row r="236" spans="1:12" x14ac:dyDescent="0.35">
      <c r="A236" s="5" t="s">
        <v>11</v>
      </c>
      <c r="B236" t="s">
        <v>149</v>
      </c>
      <c r="C236" s="1" t="s">
        <v>174</v>
      </c>
      <c r="D236" s="2">
        <v>45003</v>
      </c>
      <c r="E236" s="1" t="s">
        <v>155</v>
      </c>
      <c r="F236" s="1" t="s">
        <v>153</v>
      </c>
      <c r="G236" s="1" t="s">
        <v>16</v>
      </c>
      <c r="H236" s="1">
        <v>74</v>
      </c>
      <c r="I236" s="1">
        <v>88</v>
      </c>
      <c r="J236" t="b">
        <f t="shared" si="4"/>
        <v>1</v>
      </c>
      <c r="K236" s="1">
        <v>14</v>
      </c>
      <c r="L236" s="1">
        <v>270</v>
      </c>
    </row>
    <row r="237" spans="1:12" x14ac:dyDescent="0.35">
      <c r="A237" s="5" t="s">
        <v>11</v>
      </c>
      <c r="B237" t="s">
        <v>149</v>
      </c>
      <c r="C237" s="1" t="s">
        <v>61</v>
      </c>
      <c r="D237" s="2">
        <v>45005</v>
      </c>
      <c r="E237" s="1" t="s">
        <v>95</v>
      </c>
      <c r="F237" s="1" t="s">
        <v>151</v>
      </c>
      <c r="G237" s="1" t="s">
        <v>16</v>
      </c>
      <c r="H237" s="1">
        <v>43</v>
      </c>
      <c r="I237" s="1">
        <v>60</v>
      </c>
      <c r="J237" t="b">
        <f t="shared" si="4"/>
        <v>1</v>
      </c>
      <c r="K237" s="1">
        <v>72</v>
      </c>
      <c r="L237" s="1">
        <v>274</v>
      </c>
    </row>
    <row r="238" spans="1:12" x14ac:dyDescent="0.35">
      <c r="A238" s="5" t="s">
        <v>11</v>
      </c>
      <c r="B238" t="s">
        <v>149</v>
      </c>
      <c r="C238" s="1" t="s">
        <v>158</v>
      </c>
      <c r="D238" s="2">
        <v>45005</v>
      </c>
      <c r="E238" s="1" t="s">
        <v>95</v>
      </c>
      <c r="F238" s="1" t="s">
        <v>29</v>
      </c>
      <c r="G238" s="1" t="s">
        <v>16</v>
      </c>
      <c r="H238" s="1">
        <v>52</v>
      </c>
      <c r="I238" s="1">
        <v>91</v>
      </c>
      <c r="J238" t="b">
        <f t="shared" si="4"/>
        <v>1</v>
      </c>
      <c r="K238" s="1">
        <v>33</v>
      </c>
      <c r="L238" s="1">
        <v>278</v>
      </c>
    </row>
    <row r="239" spans="1:12" x14ac:dyDescent="0.35">
      <c r="A239" s="5" t="s">
        <v>11</v>
      </c>
      <c r="B239" t="s">
        <v>149</v>
      </c>
      <c r="C239" s="1" t="s">
        <v>99</v>
      </c>
      <c r="D239" s="2">
        <v>45005</v>
      </c>
      <c r="E239" s="1" t="s">
        <v>155</v>
      </c>
      <c r="F239" s="1" t="s">
        <v>27</v>
      </c>
      <c r="G239" s="1" t="s">
        <v>16</v>
      </c>
      <c r="H239" s="1">
        <v>93</v>
      </c>
      <c r="I239" s="1">
        <v>15</v>
      </c>
      <c r="J239" t="b">
        <f t="shared" si="4"/>
        <v>1</v>
      </c>
      <c r="K239" s="1">
        <v>64</v>
      </c>
      <c r="L239" s="1">
        <v>303</v>
      </c>
    </row>
    <row r="240" spans="1:12" x14ac:dyDescent="0.35">
      <c r="A240" s="5" t="s">
        <v>11</v>
      </c>
      <c r="B240" t="s">
        <v>149</v>
      </c>
      <c r="C240" t="s">
        <v>99</v>
      </c>
      <c r="D240" s="3">
        <v>45002</v>
      </c>
      <c r="E240" t="s">
        <v>155</v>
      </c>
      <c r="F240" t="s">
        <v>27</v>
      </c>
      <c r="G240" s="8" t="s">
        <v>54</v>
      </c>
      <c r="H240" s="8">
        <v>35</v>
      </c>
      <c r="I240" s="8">
        <v>33</v>
      </c>
      <c r="J240" t="b">
        <f t="shared" si="4"/>
        <v>1</v>
      </c>
      <c r="K240" s="8">
        <v>93</v>
      </c>
      <c r="L240" s="8">
        <v>255</v>
      </c>
    </row>
    <row r="241" spans="1:12" x14ac:dyDescent="0.35">
      <c r="A241" s="5" t="s">
        <v>11</v>
      </c>
      <c r="B241" t="s">
        <v>149</v>
      </c>
      <c r="C241" t="s">
        <v>99</v>
      </c>
      <c r="D241" s="3">
        <v>45002</v>
      </c>
      <c r="E241" t="s">
        <v>155</v>
      </c>
      <c r="F241" t="s">
        <v>27</v>
      </c>
      <c r="G241" s="8" t="s">
        <v>54</v>
      </c>
      <c r="H241" s="8">
        <v>66</v>
      </c>
      <c r="I241" s="8">
        <v>50</v>
      </c>
      <c r="J241" t="b">
        <f t="shared" si="4"/>
        <v>1</v>
      </c>
      <c r="K241" s="8">
        <v>75</v>
      </c>
      <c r="L241" s="8">
        <v>275</v>
      </c>
    </row>
    <row r="242" spans="1:12" x14ac:dyDescent="0.35">
      <c r="A242" s="5" t="s">
        <v>11</v>
      </c>
      <c r="B242" t="s">
        <v>149</v>
      </c>
      <c r="C242" t="s">
        <v>24</v>
      </c>
      <c r="D242" s="3">
        <v>45002</v>
      </c>
      <c r="E242" t="s">
        <v>70</v>
      </c>
      <c r="F242" t="s">
        <v>165</v>
      </c>
      <c r="G242" s="8" t="s">
        <v>54</v>
      </c>
      <c r="H242" s="8">
        <v>95</v>
      </c>
      <c r="I242" s="8">
        <v>42</v>
      </c>
      <c r="J242" t="b">
        <f t="shared" si="4"/>
        <v>1</v>
      </c>
      <c r="K242" s="8">
        <v>25</v>
      </c>
      <c r="L242" s="8">
        <v>156</v>
      </c>
    </row>
    <row r="243" spans="1:12" x14ac:dyDescent="0.35">
      <c r="A243" s="5" t="s">
        <v>11</v>
      </c>
      <c r="B243" t="s">
        <v>149</v>
      </c>
      <c r="C243" t="s">
        <v>147</v>
      </c>
      <c r="D243" s="3">
        <v>45003</v>
      </c>
      <c r="E243" t="s">
        <v>70</v>
      </c>
      <c r="F243" t="s">
        <v>168</v>
      </c>
      <c r="G243" s="8" t="s">
        <v>54</v>
      </c>
      <c r="H243" s="8">
        <v>39</v>
      </c>
      <c r="I243" s="8">
        <v>43</v>
      </c>
      <c r="J243" t="b">
        <f t="shared" si="4"/>
        <v>1</v>
      </c>
      <c r="K243" s="8">
        <v>98</v>
      </c>
      <c r="L243" s="8">
        <v>195</v>
      </c>
    </row>
    <row r="244" spans="1:12" x14ac:dyDescent="0.35">
      <c r="A244" t="s">
        <v>11</v>
      </c>
      <c r="B244" t="s">
        <v>149</v>
      </c>
      <c r="C244" s="1" t="s">
        <v>175</v>
      </c>
      <c r="D244" s="2">
        <v>45003</v>
      </c>
      <c r="E244" s="1"/>
      <c r="F244" s="1" t="s">
        <v>168</v>
      </c>
      <c r="G244" s="1" t="s">
        <v>16</v>
      </c>
      <c r="H244" s="1">
        <v>171</v>
      </c>
      <c r="I244" s="1">
        <v>13</v>
      </c>
      <c r="J244" t="b">
        <f t="shared" si="4"/>
        <v>1</v>
      </c>
      <c r="K244" s="1">
        <v>39</v>
      </c>
      <c r="L244" s="1">
        <v>342</v>
      </c>
    </row>
    <row r="245" spans="1:12" x14ac:dyDescent="0.35">
      <c r="A245" t="s">
        <v>11</v>
      </c>
      <c r="B245" t="s">
        <v>149</v>
      </c>
      <c r="C245" s="1" t="s">
        <v>30</v>
      </c>
      <c r="D245" s="2">
        <v>45005</v>
      </c>
      <c r="E245" s="1"/>
      <c r="F245" s="1" t="s">
        <v>31</v>
      </c>
      <c r="G245" s="1" t="s">
        <v>16</v>
      </c>
      <c r="H245" s="1">
        <v>139</v>
      </c>
      <c r="I245" s="1">
        <v>59</v>
      </c>
      <c r="J245" t="b">
        <f t="shared" si="4"/>
        <v>1</v>
      </c>
      <c r="K245" s="1">
        <v>181</v>
      </c>
      <c r="L245" s="1">
        <v>428</v>
      </c>
    </row>
    <row r="246" spans="1:12" x14ac:dyDescent="0.35">
      <c r="A246" t="s">
        <v>11</v>
      </c>
      <c r="B246" t="s">
        <v>149</v>
      </c>
      <c r="C246" s="1" t="s">
        <v>152</v>
      </c>
      <c r="D246" s="2">
        <v>45002</v>
      </c>
      <c r="E246" s="1"/>
      <c r="F246" s="1" t="s">
        <v>153</v>
      </c>
      <c r="G246" s="1" t="s">
        <v>16</v>
      </c>
      <c r="H246" s="1">
        <v>67</v>
      </c>
      <c r="I246" s="1">
        <v>24</v>
      </c>
      <c r="J246" t="b">
        <f t="shared" si="4"/>
        <v>1</v>
      </c>
      <c r="K246" s="1">
        <v>94</v>
      </c>
      <c r="L246" s="1">
        <v>512</v>
      </c>
    </row>
    <row r="247" spans="1:12" x14ac:dyDescent="0.35">
      <c r="A247" t="s">
        <v>11</v>
      </c>
      <c r="B247" t="s">
        <v>176</v>
      </c>
      <c r="C247" t="s">
        <v>30</v>
      </c>
      <c r="D247" s="3">
        <v>45003</v>
      </c>
      <c r="E247" t="s">
        <v>70</v>
      </c>
      <c r="F247" t="s">
        <v>31</v>
      </c>
      <c r="G247" t="s">
        <v>16</v>
      </c>
      <c r="H247">
        <v>158</v>
      </c>
      <c r="I247">
        <v>42</v>
      </c>
      <c r="J247" t="b">
        <f t="shared" si="4"/>
        <v>1</v>
      </c>
      <c r="K247">
        <v>196</v>
      </c>
      <c r="L247">
        <v>193</v>
      </c>
    </row>
    <row r="248" spans="1:12" x14ac:dyDescent="0.35">
      <c r="A248" t="s">
        <v>11</v>
      </c>
      <c r="B248" t="s">
        <v>176</v>
      </c>
      <c r="C248" t="s">
        <v>44</v>
      </c>
      <c r="D248" s="3">
        <v>45003</v>
      </c>
      <c r="E248" t="s">
        <v>70</v>
      </c>
      <c r="F248" t="s">
        <v>45</v>
      </c>
      <c r="G248" t="s">
        <v>16</v>
      </c>
      <c r="H248">
        <v>112</v>
      </c>
      <c r="I248">
        <v>25</v>
      </c>
      <c r="J248" t="b">
        <f t="shared" si="4"/>
        <v>1</v>
      </c>
      <c r="K248">
        <v>96</v>
      </c>
      <c r="L248">
        <v>64</v>
      </c>
    </row>
    <row r="249" spans="1:12" x14ac:dyDescent="0.35">
      <c r="A249" t="s">
        <v>11</v>
      </c>
      <c r="B249" t="s">
        <v>176</v>
      </c>
      <c r="C249" t="s">
        <v>177</v>
      </c>
      <c r="D249" s="3">
        <v>45000</v>
      </c>
      <c r="E249" t="s">
        <v>14</v>
      </c>
      <c r="F249" t="s">
        <v>29</v>
      </c>
      <c r="G249" t="s">
        <v>16</v>
      </c>
      <c r="H249">
        <v>104</v>
      </c>
      <c r="I249">
        <v>24</v>
      </c>
      <c r="J249" t="b">
        <f t="shared" si="4"/>
        <v>1</v>
      </c>
      <c r="K249">
        <v>94</v>
      </c>
      <c r="L249">
        <v>38</v>
      </c>
    </row>
    <row r="250" spans="1:12" x14ac:dyDescent="0.35">
      <c r="A250" t="s">
        <v>11</v>
      </c>
      <c r="B250" t="s">
        <v>176</v>
      </c>
      <c r="C250" t="s">
        <v>62</v>
      </c>
      <c r="D250" s="3">
        <v>45000</v>
      </c>
      <c r="E250" t="s">
        <v>14</v>
      </c>
      <c r="F250" t="s">
        <v>31</v>
      </c>
      <c r="G250" t="s">
        <v>16</v>
      </c>
      <c r="H250">
        <v>121</v>
      </c>
      <c r="I250">
        <v>38</v>
      </c>
      <c r="J250" t="b">
        <f t="shared" si="4"/>
        <v>1</v>
      </c>
      <c r="K250">
        <v>141</v>
      </c>
      <c r="L250">
        <v>117</v>
      </c>
    </row>
    <row r="251" spans="1:12" x14ac:dyDescent="0.35">
      <c r="A251" t="s">
        <v>11</v>
      </c>
      <c r="B251" t="s">
        <v>176</v>
      </c>
      <c r="C251" t="s">
        <v>75</v>
      </c>
      <c r="D251" s="3">
        <v>45000</v>
      </c>
      <c r="E251" t="s">
        <v>178</v>
      </c>
      <c r="F251" t="s">
        <v>76</v>
      </c>
      <c r="G251" t="s">
        <v>16</v>
      </c>
      <c r="H251">
        <v>83</v>
      </c>
      <c r="I251">
        <v>50</v>
      </c>
      <c r="J251" t="b">
        <f t="shared" si="4"/>
        <v>1</v>
      </c>
      <c r="K251">
        <v>73</v>
      </c>
      <c r="L251">
        <v>160</v>
      </c>
    </row>
    <row r="252" spans="1:12" x14ac:dyDescent="0.35">
      <c r="A252" t="s">
        <v>11</v>
      </c>
      <c r="B252" t="s">
        <v>176</v>
      </c>
      <c r="C252" t="s">
        <v>94</v>
      </c>
      <c r="D252" s="3">
        <v>45000</v>
      </c>
      <c r="E252" t="s">
        <v>178</v>
      </c>
      <c r="F252" t="s">
        <v>29</v>
      </c>
      <c r="G252" t="s">
        <v>16</v>
      </c>
      <c r="H252">
        <v>122</v>
      </c>
      <c r="I252">
        <v>34</v>
      </c>
      <c r="J252" t="b">
        <f t="shared" si="4"/>
        <v>1</v>
      </c>
      <c r="K252">
        <v>84</v>
      </c>
      <c r="L252">
        <v>101</v>
      </c>
    </row>
    <row r="253" spans="1:12" x14ac:dyDescent="0.35">
      <c r="A253" t="s">
        <v>11</v>
      </c>
      <c r="B253" t="s">
        <v>176</v>
      </c>
      <c r="C253" t="s">
        <v>179</v>
      </c>
      <c r="D253" s="3">
        <v>45000</v>
      </c>
      <c r="E253" t="s">
        <v>178</v>
      </c>
      <c r="F253" t="s">
        <v>15</v>
      </c>
      <c r="G253" t="s">
        <v>16</v>
      </c>
      <c r="H253">
        <v>115</v>
      </c>
      <c r="I253">
        <v>35</v>
      </c>
      <c r="J253" t="b">
        <f t="shared" si="4"/>
        <v>1</v>
      </c>
      <c r="K253">
        <v>85</v>
      </c>
      <c r="L253">
        <v>71</v>
      </c>
    </row>
    <row r="254" spans="1:12" x14ac:dyDescent="0.35">
      <c r="A254" t="s">
        <v>11</v>
      </c>
      <c r="B254" t="s">
        <v>176</v>
      </c>
      <c r="C254" t="s">
        <v>108</v>
      </c>
      <c r="D254" s="3">
        <v>45000</v>
      </c>
      <c r="E254" t="s">
        <v>178</v>
      </c>
      <c r="F254" t="s">
        <v>19</v>
      </c>
      <c r="G254" t="s">
        <v>16</v>
      </c>
      <c r="H254">
        <v>104</v>
      </c>
      <c r="I254">
        <v>46</v>
      </c>
      <c r="J254" t="b">
        <f t="shared" si="4"/>
        <v>1</v>
      </c>
      <c r="K254">
        <v>114</v>
      </c>
      <c r="L254">
        <v>129</v>
      </c>
    </row>
    <row r="255" spans="1:12" x14ac:dyDescent="0.35">
      <c r="A255" t="s">
        <v>11</v>
      </c>
      <c r="B255" t="s">
        <v>176</v>
      </c>
      <c r="C255" t="s">
        <v>180</v>
      </c>
      <c r="D255" s="3">
        <v>45000</v>
      </c>
      <c r="E255" t="s">
        <v>181</v>
      </c>
      <c r="F255" t="s">
        <v>105</v>
      </c>
      <c r="G255" t="s">
        <v>16</v>
      </c>
      <c r="H255">
        <v>148</v>
      </c>
      <c r="I255">
        <v>60</v>
      </c>
      <c r="J255" t="b">
        <f t="shared" si="4"/>
        <v>1</v>
      </c>
      <c r="K255">
        <v>100</v>
      </c>
      <c r="L255">
        <v>334</v>
      </c>
    </row>
    <row r="256" spans="1:12" x14ac:dyDescent="0.35">
      <c r="A256" t="s">
        <v>11</v>
      </c>
      <c r="B256" t="s">
        <v>176</v>
      </c>
      <c r="C256" t="s">
        <v>182</v>
      </c>
      <c r="D256" s="3">
        <v>45000</v>
      </c>
      <c r="E256" t="s">
        <v>181</v>
      </c>
      <c r="F256" t="s">
        <v>78</v>
      </c>
      <c r="G256" t="s">
        <v>16</v>
      </c>
      <c r="H256">
        <v>88</v>
      </c>
      <c r="I256">
        <v>12</v>
      </c>
      <c r="J256" t="b">
        <f t="shared" si="4"/>
        <v>1</v>
      </c>
      <c r="K256">
        <v>107</v>
      </c>
      <c r="L256">
        <v>10</v>
      </c>
    </row>
    <row r="257" spans="1:12" x14ac:dyDescent="0.35">
      <c r="A257" t="s">
        <v>11</v>
      </c>
      <c r="B257" t="s">
        <v>176</v>
      </c>
      <c r="C257" t="s">
        <v>183</v>
      </c>
      <c r="D257" s="3">
        <v>45000</v>
      </c>
      <c r="E257" t="s">
        <v>181</v>
      </c>
      <c r="F257" t="s">
        <v>184</v>
      </c>
      <c r="G257" t="s">
        <v>16</v>
      </c>
      <c r="H257">
        <v>75</v>
      </c>
      <c r="I257">
        <v>14</v>
      </c>
      <c r="J257" t="b">
        <f t="shared" si="4"/>
        <v>1</v>
      </c>
      <c r="K257">
        <v>66</v>
      </c>
      <c r="L257">
        <v>10</v>
      </c>
    </row>
    <row r="258" spans="1:12" x14ac:dyDescent="0.35">
      <c r="A258" t="s">
        <v>11</v>
      </c>
      <c r="B258" t="s">
        <v>176</v>
      </c>
      <c r="C258" t="s">
        <v>185</v>
      </c>
      <c r="D258" s="3">
        <v>45000</v>
      </c>
      <c r="E258" t="s">
        <v>181</v>
      </c>
      <c r="F258" t="s">
        <v>186</v>
      </c>
      <c r="G258" t="s">
        <v>16</v>
      </c>
      <c r="H258">
        <v>117</v>
      </c>
      <c r="I258">
        <v>32</v>
      </c>
      <c r="J258" t="b">
        <f t="shared" si="4"/>
        <v>1</v>
      </c>
      <c r="K258">
        <v>120</v>
      </c>
      <c r="L258">
        <v>80</v>
      </c>
    </row>
    <row r="259" spans="1:12" x14ac:dyDescent="0.35">
      <c r="A259" t="s">
        <v>11</v>
      </c>
      <c r="B259" t="s">
        <v>176</v>
      </c>
      <c r="C259" t="s">
        <v>187</v>
      </c>
      <c r="D259" s="3">
        <v>45000</v>
      </c>
      <c r="E259" t="s">
        <v>181</v>
      </c>
      <c r="F259" t="s">
        <v>45</v>
      </c>
      <c r="G259" t="s">
        <v>16</v>
      </c>
      <c r="H259">
        <v>109</v>
      </c>
      <c r="I259">
        <v>34</v>
      </c>
      <c r="J259" t="b">
        <f t="shared" ref="J259:J286" si="5">OR(I259&gt;$P$20,I259&lt;$P$21)</f>
        <v>1</v>
      </c>
      <c r="K259">
        <v>111</v>
      </c>
      <c r="L259">
        <v>110</v>
      </c>
    </row>
    <row r="260" spans="1:12" x14ac:dyDescent="0.35">
      <c r="A260" t="s">
        <v>11</v>
      </c>
      <c r="B260" t="s">
        <v>176</v>
      </c>
      <c r="C260" t="s">
        <v>55</v>
      </c>
      <c r="D260" s="3">
        <v>45000</v>
      </c>
      <c r="E260" t="s">
        <v>181</v>
      </c>
      <c r="F260" t="s">
        <v>92</v>
      </c>
      <c r="G260" t="s">
        <v>16</v>
      </c>
      <c r="H260">
        <v>137</v>
      </c>
      <c r="I260">
        <v>24</v>
      </c>
      <c r="J260" t="b">
        <f t="shared" si="5"/>
        <v>1</v>
      </c>
      <c r="K260">
        <v>87</v>
      </c>
      <c r="L260">
        <v>48</v>
      </c>
    </row>
    <row r="261" spans="1:12" x14ac:dyDescent="0.35">
      <c r="A261" t="s">
        <v>11</v>
      </c>
      <c r="B261" t="s">
        <v>176</v>
      </c>
      <c r="C261" t="s">
        <v>99</v>
      </c>
      <c r="D261" s="3">
        <v>45000</v>
      </c>
      <c r="E261" t="s">
        <v>188</v>
      </c>
      <c r="F261" t="s">
        <v>27</v>
      </c>
      <c r="G261" t="s">
        <v>16</v>
      </c>
      <c r="H261">
        <v>110</v>
      </c>
      <c r="I261">
        <v>33</v>
      </c>
      <c r="J261" t="b">
        <f t="shared" si="5"/>
        <v>1</v>
      </c>
      <c r="K261">
        <v>90</v>
      </c>
      <c r="L261">
        <v>109</v>
      </c>
    </row>
    <row r="262" spans="1:12" x14ac:dyDescent="0.35">
      <c r="A262" t="s">
        <v>11</v>
      </c>
      <c r="B262" t="s">
        <v>176</v>
      </c>
      <c r="C262" t="s">
        <v>143</v>
      </c>
      <c r="D262" s="3">
        <v>45000</v>
      </c>
      <c r="E262" t="s">
        <v>188</v>
      </c>
      <c r="F262" t="s">
        <v>144</v>
      </c>
      <c r="G262" t="s">
        <v>16</v>
      </c>
      <c r="H262">
        <v>180</v>
      </c>
      <c r="I262">
        <v>119</v>
      </c>
      <c r="J262" t="b">
        <f t="shared" si="5"/>
        <v>1</v>
      </c>
      <c r="K262">
        <v>102</v>
      </c>
      <c r="L262">
        <v>508</v>
      </c>
    </row>
    <row r="263" spans="1:12" x14ac:dyDescent="0.35">
      <c r="A263" t="s">
        <v>11</v>
      </c>
      <c r="B263" t="s">
        <v>176</v>
      </c>
      <c r="C263" t="s">
        <v>189</v>
      </c>
      <c r="D263" s="3">
        <v>45000</v>
      </c>
      <c r="E263" t="s">
        <v>188</v>
      </c>
      <c r="F263" t="s">
        <v>19</v>
      </c>
      <c r="G263" t="s">
        <v>16</v>
      </c>
      <c r="H263">
        <v>92</v>
      </c>
      <c r="I263">
        <v>44</v>
      </c>
      <c r="J263" t="b">
        <f t="shared" si="5"/>
        <v>1</v>
      </c>
      <c r="K263">
        <v>78</v>
      </c>
      <c r="L263">
        <v>118</v>
      </c>
    </row>
    <row r="264" spans="1:12" x14ac:dyDescent="0.35">
      <c r="A264" t="s">
        <v>11</v>
      </c>
      <c r="B264" t="s">
        <v>176</v>
      </c>
      <c r="C264" t="s">
        <v>190</v>
      </c>
      <c r="D264" s="3">
        <v>45000</v>
      </c>
      <c r="E264" t="s">
        <v>188</v>
      </c>
      <c r="F264" t="s">
        <v>88</v>
      </c>
      <c r="G264" t="s">
        <v>16</v>
      </c>
      <c r="H264">
        <v>100</v>
      </c>
      <c r="I264">
        <v>47</v>
      </c>
      <c r="J264" t="b">
        <f t="shared" si="5"/>
        <v>1</v>
      </c>
      <c r="K264">
        <v>100</v>
      </c>
      <c r="L264">
        <v>108</v>
      </c>
    </row>
    <row r="265" spans="1:12" x14ac:dyDescent="0.35">
      <c r="A265" t="s">
        <v>11</v>
      </c>
      <c r="B265" t="s">
        <v>176</v>
      </c>
      <c r="C265" t="s">
        <v>191</v>
      </c>
      <c r="D265" s="3">
        <v>45000</v>
      </c>
      <c r="E265" t="s">
        <v>188</v>
      </c>
      <c r="F265" t="s">
        <v>88</v>
      </c>
      <c r="G265" t="s">
        <v>16</v>
      </c>
      <c r="H265">
        <v>83</v>
      </c>
      <c r="I265">
        <v>31</v>
      </c>
      <c r="J265" t="b">
        <f t="shared" si="5"/>
        <v>1</v>
      </c>
      <c r="K265">
        <v>99</v>
      </c>
      <c r="L265">
        <v>84</v>
      </c>
    </row>
    <row r="266" spans="1:12" x14ac:dyDescent="0.35">
      <c r="A266" t="s">
        <v>11</v>
      </c>
      <c r="B266" t="s">
        <v>176</v>
      </c>
      <c r="C266" t="s">
        <v>71</v>
      </c>
      <c r="D266" s="3">
        <v>45000</v>
      </c>
      <c r="E266" t="s">
        <v>188</v>
      </c>
      <c r="F266" t="s">
        <v>29</v>
      </c>
      <c r="G266" t="s">
        <v>16</v>
      </c>
      <c r="H266">
        <v>108</v>
      </c>
      <c r="I266">
        <v>29</v>
      </c>
      <c r="J266" t="b">
        <f t="shared" si="5"/>
        <v>1</v>
      </c>
      <c r="K266">
        <v>117</v>
      </c>
      <c r="L266">
        <v>66</v>
      </c>
    </row>
    <row r="267" spans="1:12" x14ac:dyDescent="0.35">
      <c r="A267" t="s">
        <v>11</v>
      </c>
      <c r="B267" t="s">
        <v>176</v>
      </c>
      <c r="C267" t="s">
        <v>138</v>
      </c>
      <c r="D267" s="3">
        <v>45000</v>
      </c>
      <c r="E267" t="s">
        <v>192</v>
      </c>
      <c r="F267" t="s">
        <v>29</v>
      </c>
      <c r="G267" t="s">
        <v>16</v>
      </c>
      <c r="H267">
        <v>98</v>
      </c>
      <c r="I267">
        <v>30</v>
      </c>
      <c r="J267" t="b">
        <f t="shared" si="5"/>
        <v>1</v>
      </c>
      <c r="K267">
        <v>76</v>
      </c>
      <c r="L267">
        <v>50</v>
      </c>
    </row>
    <row r="268" spans="1:12" x14ac:dyDescent="0.35">
      <c r="A268" t="s">
        <v>11</v>
      </c>
      <c r="B268" t="s">
        <v>176</v>
      </c>
      <c r="C268" t="s">
        <v>193</v>
      </c>
      <c r="D268" s="3">
        <v>45000</v>
      </c>
      <c r="E268" t="s">
        <v>192</v>
      </c>
      <c r="F268" t="s">
        <v>19</v>
      </c>
      <c r="G268" t="s">
        <v>16</v>
      </c>
      <c r="H268">
        <v>131</v>
      </c>
      <c r="I268">
        <v>60</v>
      </c>
      <c r="J268" t="b">
        <f t="shared" si="5"/>
        <v>1</v>
      </c>
      <c r="K268">
        <v>128</v>
      </c>
      <c r="L268">
        <v>172</v>
      </c>
    </row>
    <row r="269" spans="1:12" x14ac:dyDescent="0.35">
      <c r="A269" t="s">
        <v>11</v>
      </c>
      <c r="B269" t="s">
        <v>176</v>
      </c>
      <c r="C269" t="s">
        <v>122</v>
      </c>
      <c r="D269" s="3">
        <v>45000</v>
      </c>
      <c r="E269" t="s">
        <v>192</v>
      </c>
      <c r="F269" t="s">
        <v>29</v>
      </c>
      <c r="G269" t="s">
        <v>16</v>
      </c>
      <c r="H269">
        <v>117</v>
      </c>
      <c r="I269">
        <v>34</v>
      </c>
      <c r="J269" t="b">
        <f t="shared" si="5"/>
        <v>1</v>
      </c>
      <c r="K269">
        <v>85</v>
      </c>
      <c r="L269">
        <v>70</v>
      </c>
    </row>
    <row r="270" spans="1:12" x14ac:dyDescent="0.35">
      <c r="A270" t="s">
        <v>11</v>
      </c>
      <c r="B270" t="s">
        <v>176</v>
      </c>
      <c r="C270" t="s">
        <v>194</v>
      </c>
      <c r="D270" s="3">
        <v>45000</v>
      </c>
      <c r="E270" t="s">
        <v>192</v>
      </c>
      <c r="F270" t="s">
        <v>195</v>
      </c>
      <c r="G270" t="s">
        <v>16</v>
      </c>
      <c r="H270">
        <v>82</v>
      </c>
      <c r="I270">
        <v>29</v>
      </c>
      <c r="J270" t="b">
        <f t="shared" si="5"/>
        <v>1</v>
      </c>
      <c r="K270">
        <v>155</v>
      </c>
      <c r="L270">
        <v>62</v>
      </c>
    </row>
    <row r="271" spans="1:12" x14ac:dyDescent="0.35">
      <c r="A271" t="s">
        <v>11</v>
      </c>
      <c r="B271" t="s">
        <v>176</v>
      </c>
      <c r="C271" t="s">
        <v>196</v>
      </c>
      <c r="D271" s="3">
        <v>45000</v>
      </c>
      <c r="E271" t="s">
        <v>197</v>
      </c>
      <c r="F271" t="s">
        <v>45</v>
      </c>
      <c r="G271" t="s">
        <v>16</v>
      </c>
      <c r="H271">
        <v>118</v>
      </c>
      <c r="I271">
        <v>35</v>
      </c>
      <c r="J271" t="b">
        <f t="shared" si="5"/>
        <v>1</v>
      </c>
      <c r="K271">
        <v>64</v>
      </c>
      <c r="L271">
        <v>89</v>
      </c>
    </row>
    <row r="272" spans="1:12" x14ac:dyDescent="0.35">
      <c r="A272" t="s">
        <v>11</v>
      </c>
      <c r="B272" t="s">
        <v>176</v>
      </c>
      <c r="C272" t="s">
        <v>198</v>
      </c>
      <c r="D272" s="3">
        <v>45000</v>
      </c>
      <c r="E272" t="s">
        <v>197</v>
      </c>
      <c r="F272" t="s">
        <v>199</v>
      </c>
      <c r="G272" t="s">
        <v>16</v>
      </c>
      <c r="H272">
        <v>79</v>
      </c>
      <c r="I272">
        <v>54</v>
      </c>
      <c r="J272" t="b">
        <f t="shared" si="5"/>
        <v>1</v>
      </c>
      <c r="K272">
        <v>59</v>
      </c>
      <c r="L272">
        <v>177</v>
      </c>
    </row>
    <row r="273" spans="1:12" x14ac:dyDescent="0.35">
      <c r="A273" t="s">
        <v>11</v>
      </c>
      <c r="B273" t="s">
        <v>176</v>
      </c>
      <c r="C273" t="s">
        <v>39</v>
      </c>
      <c r="D273" s="3">
        <v>45000</v>
      </c>
      <c r="E273" t="s">
        <v>197</v>
      </c>
      <c r="F273" t="s">
        <v>40</v>
      </c>
      <c r="G273" t="s">
        <v>16</v>
      </c>
      <c r="H273">
        <v>190</v>
      </c>
      <c r="I273">
        <v>57</v>
      </c>
      <c r="J273" t="b">
        <f t="shared" si="5"/>
        <v>1</v>
      </c>
      <c r="K273">
        <v>145</v>
      </c>
      <c r="L273">
        <v>370</v>
      </c>
    </row>
    <row r="274" spans="1:12" x14ac:dyDescent="0.35">
      <c r="A274" t="s">
        <v>11</v>
      </c>
      <c r="B274" t="s">
        <v>176</v>
      </c>
      <c r="C274" t="s">
        <v>200</v>
      </c>
      <c r="D274" s="3">
        <v>45000</v>
      </c>
      <c r="E274" t="s">
        <v>197</v>
      </c>
      <c r="F274" t="s">
        <v>90</v>
      </c>
      <c r="G274" t="s">
        <v>16</v>
      </c>
      <c r="H274">
        <v>178</v>
      </c>
      <c r="I274">
        <v>19</v>
      </c>
      <c r="J274" t="b">
        <f t="shared" si="5"/>
        <v>1</v>
      </c>
      <c r="K274">
        <v>153</v>
      </c>
      <c r="L274">
        <v>30</v>
      </c>
    </row>
    <row r="275" spans="1:12" x14ac:dyDescent="0.35">
      <c r="A275" t="s">
        <v>11</v>
      </c>
      <c r="B275" t="s">
        <v>176</v>
      </c>
      <c r="C275" t="s">
        <v>142</v>
      </c>
      <c r="D275" s="3">
        <v>45000</v>
      </c>
      <c r="E275" t="s">
        <v>197</v>
      </c>
      <c r="F275" t="s">
        <v>25</v>
      </c>
      <c r="G275" t="s">
        <v>16</v>
      </c>
      <c r="H275">
        <v>97</v>
      </c>
      <c r="I275">
        <v>77</v>
      </c>
      <c r="J275" t="b">
        <f t="shared" si="5"/>
        <v>1</v>
      </c>
      <c r="K275">
        <v>91</v>
      </c>
      <c r="L275">
        <v>289</v>
      </c>
    </row>
    <row r="276" spans="1:12" x14ac:dyDescent="0.35">
      <c r="A276" t="s">
        <v>11</v>
      </c>
      <c r="B276" t="s">
        <v>176</v>
      </c>
      <c r="C276" t="s">
        <v>201</v>
      </c>
      <c r="D276" s="3">
        <v>45000</v>
      </c>
      <c r="E276" t="s">
        <v>197</v>
      </c>
      <c r="F276" t="s">
        <v>43</v>
      </c>
      <c r="G276" t="s">
        <v>16</v>
      </c>
      <c r="H276">
        <v>67</v>
      </c>
      <c r="I276">
        <v>39</v>
      </c>
      <c r="J276" t="b">
        <f t="shared" si="5"/>
        <v>1</v>
      </c>
      <c r="K276">
        <v>74</v>
      </c>
      <c r="L276">
        <v>114</v>
      </c>
    </row>
    <row r="277" spans="1:12" x14ac:dyDescent="0.35">
      <c r="A277" t="s">
        <v>11</v>
      </c>
      <c r="B277" t="s">
        <v>176</v>
      </c>
      <c r="C277" t="s">
        <v>202</v>
      </c>
      <c r="D277" s="3">
        <v>45000</v>
      </c>
      <c r="E277" t="s">
        <v>203</v>
      </c>
      <c r="F277" t="s">
        <v>29</v>
      </c>
      <c r="G277" t="s">
        <v>16</v>
      </c>
      <c r="H277">
        <v>101</v>
      </c>
      <c r="I277">
        <v>34</v>
      </c>
      <c r="J277" t="b">
        <f t="shared" si="5"/>
        <v>1</v>
      </c>
      <c r="K277">
        <v>82</v>
      </c>
      <c r="L277">
        <v>98</v>
      </c>
    </row>
    <row r="278" spans="1:12" x14ac:dyDescent="0.35">
      <c r="A278" t="s">
        <v>11</v>
      </c>
      <c r="B278" t="s">
        <v>176</v>
      </c>
      <c r="C278" t="s">
        <v>44</v>
      </c>
      <c r="D278" s="3">
        <v>45000</v>
      </c>
      <c r="E278" t="s">
        <v>203</v>
      </c>
      <c r="F278" t="s">
        <v>45</v>
      </c>
      <c r="G278" t="s">
        <v>16</v>
      </c>
      <c r="H278">
        <v>112</v>
      </c>
      <c r="I278">
        <v>47</v>
      </c>
      <c r="J278" t="b">
        <f t="shared" si="5"/>
        <v>1</v>
      </c>
      <c r="K278">
        <v>96</v>
      </c>
      <c r="L278">
        <v>211</v>
      </c>
    </row>
    <row r="279" spans="1:12" x14ac:dyDescent="0.35">
      <c r="A279" t="s">
        <v>11</v>
      </c>
      <c r="B279" t="s">
        <v>176</v>
      </c>
      <c r="C279" t="s">
        <v>59</v>
      </c>
      <c r="D279" s="3">
        <v>45000</v>
      </c>
      <c r="E279" t="s">
        <v>203</v>
      </c>
      <c r="F279" t="s">
        <v>15</v>
      </c>
      <c r="G279" t="s">
        <v>16</v>
      </c>
      <c r="H279">
        <v>96</v>
      </c>
      <c r="I279">
        <v>11</v>
      </c>
      <c r="J279" t="b">
        <f t="shared" si="5"/>
        <v>1</v>
      </c>
      <c r="K279">
        <v>109</v>
      </c>
      <c r="L279">
        <v>10</v>
      </c>
    </row>
    <row r="280" spans="1:12" x14ac:dyDescent="0.35">
      <c r="A280" t="s">
        <v>11</v>
      </c>
      <c r="B280" t="s">
        <v>176</v>
      </c>
      <c r="C280" t="s">
        <v>204</v>
      </c>
      <c r="D280" s="3">
        <v>45000</v>
      </c>
      <c r="E280" t="s">
        <v>203</v>
      </c>
      <c r="F280" t="s">
        <v>29</v>
      </c>
      <c r="G280" t="s">
        <v>16</v>
      </c>
      <c r="H280">
        <v>85</v>
      </c>
      <c r="I280">
        <v>54</v>
      </c>
      <c r="J280" t="b">
        <f t="shared" si="5"/>
        <v>1</v>
      </c>
      <c r="K280">
        <v>121</v>
      </c>
      <c r="L280">
        <v>136</v>
      </c>
    </row>
    <row r="281" spans="1:12" x14ac:dyDescent="0.35">
      <c r="A281" t="s">
        <v>11</v>
      </c>
      <c r="B281" t="s">
        <v>176</v>
      </c>
      <c r="C281" t="s">
        <v>132</v>
      </c>
      <c r="D281" s="3">
        <v>45000</v>
      </c>
      <c r="E281" t="s">
        <v>203</v>
      </c>
      <c r="F281" t="s">
        <v>19</v>
      </c>
      <c r="G281" t="s">
        <v>16</v>
      </c>
      <c r="H281">
        <v>122</v>
      </c>
      <c r="I281">
        <v>24</v>
      </c>
      <c r="J281" t="b">
        <f t="shared" si="5"/>
        <v>1</v>
      </c>
      <c r="K281">
        <v>56</v>
      </c>
      <c r="L281">
        <v>37</v>
      </c>
    </row>
    <row r="282" spans="1:12" x14ac:dyDescent="0.35">
      <c r="A282" t="s">
        <v>11</v>
      </c>
      <c r="B282" t="s">
        <v>176</v>
      </c>
      <c r="C282" t="s">
        <v>99</v>
      </c>
      <c r="D282" s="3">
        <v>45000</v>
      </c>
      <c r="E282" t="s">
        <v>203</v>
      </c>
      <c r="F282" t="s">
        <v>27</v>
      </c>
      <c r="G282" t="s">
        <v>16</v>
      </c>
      <c r="H282">
        <v>110</v>
      </c>
      <c r="I282">
        <v>10</v>
      </c>
      <c r="J282" t="b">
        <f t="shared" si="5"/>
        <v>1</v>
      </c>
      <c r="K282">
        <v>90</v>
      </c>
      <c r="L282">
        <v>11</v>
      </c>
    </row>
    <row r="283" spans="1:12" x14ac:dyDescent="0.35">
      <c r="A283" t="s">
        <v>11</v>
      </c>
      <c r="B283" t="s">
        <v>176</v>
      </c>
      <c r="C283" t="s">
        <v>205</v>
      </c>
      <c r="D283" s="3">
        <v>45000</v>
      </c>
      <c r="E283" t="s">
        <v>203</v>
      </c>
      <c r="F283" t="s">
        <v>29</v>
      </c>
      <c r="G283" t="s">
        <v>16</v>
      </c>
      <c r="H283">
        <v>94</v>
      </c>
      <c r="I283">
        <v>12</v>
      </c>
      <c r="J283" t="b">
        <f t="shared" si="5"/>
        <v>1</v>
      </c>
      <c r="K283">
        <v>121</v>
      </c>
      <c r="L283">
        <v>12</v>
      </c>
    </row>
    <row r="284" spans="1:12" x14ac:dyDescent="0.35">
      <c r="A284" t="s">
        <v>11</v>
      </c>
      <c r="B284" t="s">
        <v>176</v>
      </c>
      <c r="C284" t="s">
        <v>26</v>
      </c>
      <c r="D284" s="3">
        <v>45000</v>
      </c>
      <c r="E284" t="s">
        <v>181</v>
      </c>
      <c r="F284" t="s">
        <v>27</v>
      </c>
      <c r="G284" s="8" t="s">
        <v>54</v>
      </c>
      <c r="H284" s="8">
        <v>205</v>
      </c>
      <c r="I284" s="8">
        <v>65</v>
      </c>
      <c r="J284" t="b">
        <f t="shared" si="5"/>
        <v>1</v>
      </c>
      <c r="K284" s="8">
        <v>23</v>
      </c>
      <c r="L284" s="8">
        <v>43</v>
      </c>
    </row>
    <row r="285" spans="1:12" x14ac:dyDescent="0.35">
      <c r="A285" t="s">
        <v>11</v>
      </c>
      <c r="B285" t="s">
        <v>176</v>
      </c>
      <c r="C285" t="s">
        <v>99</v>
      </c>
      <c r="D285" s="3">
        <v>45000</v>
      </c>
      <c r="E285" t="s">
        <v>181</v>
      </c>
      <c r="F285" t="s">
        <v>27</v>
      </c>
      <c r="G285" s="8" t="s">
        <v>54</v>
      </c>
      <c r="H285" s="8">
        <v>158</v>
      </c>
      <c r="I285" s="8">
        <v>35</v>
      </c>
      <c r="J285" t="b">
        <f t="shared" si="5"/>
        <v>1</v>
      </c>
      <c r="K285" s="8">
        <v>87</v>
      </c>
      <c r="L285" s="8">
        <v>56</v>
      </c>
    </row>
    <row r="286" spans="1:12" x14ac:dyDescent="0.35">
      <c r="A286" t="s">
        <v>11</v>
      </c>
      <c r="B286" t="s">
        <v>176</v>
      </c>
      <c r="C286" t="s">
        <v>26</v>
      </c>
      <c r="D286" s="3">
        <v>45000</v>
      </c>
      <c r="E286" t="s">
        <v>188</v>
      </c>
      <c r="F286" t="s">
        <v>27</v>
      </c>
      <c r="G286" s="8" t="s">
        <v>54</v>
      </c>
      <c r="H286" s="8">
        <v>106</v>
      </c>
      <c r="I286" s="8">
        <v>87</v>
      </c>
      <c r="J286" t="b">
        <f t="shared" si="5"/>
        <v>1</v>
      </c>
      <c r="K286" s="8">
        <v>43</v>
      </c>
      <c r="L286" s="8">
        <v>23</v>
      </c>
    </row>
  </sheetData>
  <sortState xmlns:xlrd2="http://schemas.microsoft.com/office/spreadsheetml/2017/richdata2" ref="B209:K219">
    <sortCondition ref="K209:K219"/>
  </sortState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6EF6E-1C1B-479B-B759-BF68E696726D}">
  <dimension ref="A1:AR286"/>
  <sheetViews>
    <sheetView tabSelected="1" topLeftCell="X45" zoomScale="68" zoomScaleNormal="130" workbookViewId="0">
      <selection activeCell="AD61" sqref="AD61"/>
    </sheetView>
  </sheetViews>
  <sheetFormatPr defaultRowHeight="14.5" x14ac:dyDescent="0.35"/>
  <cols>
    <col min="3" max="3" width="12.453125" customWidth="1"/>
    <col min="4" max="4" width="11.81640625" bestFit="1" customWidth="1"/>
    <col min="5" max="5" width="18" customWidth="1"/>
    <col min="6" max="6" width="15.453125" customWidth="1"/>
    <col min="7" max="9" width="8.81640625"/>
    <col min="10" max="10" width="9.08984375" customWidth="1"/>
    <col min="11" max="11" width="9.08984375" style="16" customWidth="1"/>
    <col min="12" max="13" width="8.81640625"/>
    <col min="14" max="14" width="8.81640625" style="29"/>
    <col min="15" max="15" width="13" style="27" customWidth="1"/>
    <col min="16" max="16" width="11.81640625" customWidth="1"/>
    <col min="17" max="17" width="9.453125" bestFit="1" customWidth="1"/>
    <col min="18" max="18" width="11.6328125" customWidth="1"/>
    <col min="19" max="19" width="16.7265625" customWidth="1"/>
    <col min="32" max="32" width="40.1796875" customWidth="1"/>
    <col min="34" max="34" width="11.81640625" customWidth="1"/>
    <col min="35" max="35" width="12.26953125" customWidth="1"/>
  </cols>
  <sheetData>
    <row r="1" spans="1:4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5" t="s">
        <v>10</v>
      </c>
      <c r="L1" s="9" t="s">
        <v>252</v>
      </c>
      <c r="M1" s="9" t="s">
        <v>253</v>
      </c>
      <c r="N1" s="28" t="s">
        <v>244</v>
      </c>
      <c r="O1" s="26" t="s">
        <v>254</v>
      </c>
    </row>
    <row r="2" spans="1:40" x14ac:dyDescent="0.35">
      <c r="A2" t="s">
        <v>11</v>
      </c>
      <c r="B2" t="s">
        <v>12</v>
      </c>
      <c r="C2" t="s">
        <v>13</v>
      </c>
      <c r="D2" s="3">
        <v>45000</v>
      </c>
      <c r="E2" t="s">
        <v>14</v>
      </c>
      <c r="F2" t="s">
        <v>15</v>
      </c>
      <c r="G2" t="s">
        <v>16</v>
      </c>
      <c r="H2">
        <v>246</v>
      </c>
      <c r="I2">
        <v>103</v>
      </c>
      <c r="J2">
        <v>179</v>
      </c>
      <c r="K2" s="16">
        <v>1648</v>
      </c>
      <c r="L2" s="15">
        <f>STANDARDIZE(K2,$S$6,$S$7)</f>
        <v>58.781474588614344</v>
      </c>
      <c r="M2" s="14">
        <v>198</v>
      </c>
      <c r="N2" s="29">
        <v>10</v>
      </c>
      <c r="O2" s="27">
        <f>STANDARDIZE(N2,$S$11,$S$12)</f>
        <v>-1.2613426743592762</v>
      </c>
    </row>
    <row r="3" spans="1:40" x14ac:dyDescent="0.35">
      <c r="A3" t="s">
        <v>11</v>
      </c>
      <c r="B3" t="s">
        <v>12</v>
      </c>
      <c r="C3" t="s">
        <v>17</v>
      </c>
      <c r="D3" s="3">
        <v>45000</v>
      </c>
      <c r="E3" t="s">
        <v>14</v>
      </c>
      <c r="F3" t="s">
        <v>15</v>
      </c>
      <c r="G3" t="s">
        <v>16</v>
      </c>
      <c r="H3">
        <v>169</v>
      </c>
      <c r="I3">
        <v>121</v>
      </c>
      <c r="J3">
        <v>190</v>
      </c>
      <c r="K3" s="16">
        <v>1461</v>
      </c>
      <c r="L3" s="15">
        <f t="shared" ref="L3:L66" si="0">STANDARDIZE(K3,$S$6,$S$7)</f>
        <v>51.903591946624687</v>
      </c>
      <c r="M3" s="14">
        <v>196</v>
      </c>
      <c r="N3" s="29">
        <v>10</v>
      </c>
      <c r="O3" s="27">
        <f t="shared" ref="O3:O66" si="1">STANDARDIZE(N3,$S$11,$S$12)</f>
        <v>-1.2613426743592762</v>
      </c>
      <c r="AF3" s="60"/>
      <c r="AG3" s="61"/>
      <c r="AH3" s="61"/>
      <c r="AI3" s="61"/>
      <c r="AJ3" s="61"/>
      <c r="AK3" s="61"/>
      <c r="AL3" s="62"/>
    </row>
    <row r="4" spans="1:40" x14ac:dyDescent="0.35">
      <c r="A4" t="s">
        <v>11</v>
      </c>
      <c r="B4" t="s">
        <v>12</v>
      </c>
      <c r="C4" t="s">
        <v>18</v>
      </c>
      <c r="D4" s="3">
        <v>45000</v>
      </c>
      <c r="E4" t="s">
        <v>14</v>
      </c>
      <c r="F4" t="s">
        <v>19</v>
      </c>
      <c r="G4" t="s">
        <v>16</v>
      </c>
      <c r="H4">
        <v>164</v>
      </c>
      <c r="I4">
        <v>128</v>
      </c>
      <c r="J4">
        <v>167</v>
      </c>
      <c r="K4" s="16">
        <v>1403</v>
      </c>
      <c r="L4" s="15">
        <f t="shared" si="0"/>
        <v>49.770344923975486</v>
      </c>
      <c r="M4" s="14">
        <v>190</v>
      </c>
      <c r="N4" s="29">
        <v>10</v>
      </c>
      <c r="O4" s="27">
        <f t="shared" si="1"/>
        <v>-1.2613426743592762</v>
      </c>
      <c r="P4" s="69" t="s">
        <v>233</v>
      </c>
      <c r="Q4" s="70" t="s">
        <v>233</v>
      </c>
      <c r="R4" s="70" t="s">
        <v>233</v>
      </c>
      <c r="S4" s="69" t="s">
        <v>233</v>
      </c>
      <c r="T4" s="69" t="s">
        <v>233</v>
      </c>
      <c r="U4" s="61"/>
      <c r="V4" s="61"/>
      <c r="W4" s="61"/>
      <c r="X4" s="61"/>
      <c r="Y4" s="61"/>
      <c r="Z4" s="61"/>
      <c r="AA4" s="61"/>
      <c r="AB4" s="61"/>
      <c r="AC4" s="62"/>
      <c r="AF4" s="65"/>
      <c r="AG4" s="63"/>
      <c r="AH4" s="63"/>
      <c r="AI4" s="63"/>
      <c r="AJ4" s="63"/>
      <c r="AK4" s="63"/>
      <c r="AL4" s="64"/>
    </row>
    <row r="5" spans="1:40" x14ac:dyDescent="0.35">
      <c r="A5" t="s">
        <v>11</v>
      </c>
      <c r="B5" t="s">
        <v>12</v>
      </c>
      <c r="C5" t="s">
        <v>20</v>
      </c>
      <c r="D5" s="3">
        <v>45000</v>
      </c>
      <c r="E5" t="s">
        <v>14</v>
      </c>
      <c r="F5" t="s">
        <v>21</v>
      </c>
      <c r="G5" t="s">
        <v>16</v>
      </c>
      <c r="H5">
        <v>172</v>
      </c>
      <c r="I5">
        <v>157</v>
      </c>
      <c r="J5">
        <v>160</v>
      </c>
      <c r="K5" s="16">
        <v>1288</v>
      </c>
      <c r="L5" s="15">
        <f t="shared" si="0"/>
        <v>45.540630999757248</v>
      </c>
      <c r="M5" s="14">
        <v>188</v>
      </c>
      <c r="N5" s="29">
        <v>10</v>
      </c>
      <c r="O5" s="27">
        <f t="shared" si="1"/>
        <v>-1.2613426743592762</v>
      </c>
      <c r="P5" s="72" t="s">
        <v>256</v>
      </c>
      <c r="Q5" s="73"/>
      <c r="R5" s="73"/>
      <c r="S5" s="74" t="s">
        <v>255</v>
      </c>
      <c r="T5" s="64"/>
      <c r="U5" s="71" t="s">
        <v>275</v>
      </c>
      <c r="V5" s="71" t="s">
        <v>275</v>
      </c>
      <c r="W5" s="71" t="s">
        <v>275</v>
      </c>
      <c r="X5" s="71" t="s">
        <v>275</v>
      </c>
      <c r="Y5" s="71" t="s">
        <v>275</v>
      </c>
      <c r="Z5" s="71" t="s">
        <v>275</v>
      </c>
      <c r="AA5" s="71" t="s">
        <v>275</v>
      </c>
      <c r="AB5" s="71" t="s">
        <v>275</v>
      </c>
      <c r="AC5" s="71" t="s">
        <v>275</v>
      </c>
      <c r="AF5" s="65"/>
      <c r="AG5" s="63"/>
      <c r="AH5" s="63"/>
      <c r="AI5" s="63"/>
      <c r="AJ5" s="63"/>
      <c r="AK5" s="63"/>
      <c r="AL5" s="64"/>
    </row>
    <row r="6" spans="1:40" x14ac:dyDescent="0.35">
      <c r="A6" t="s">
        <v>11</v>
      </c>
      <c r="B6" t="s">
        <v>12</v>
      </c>
      <c r="C6" t="s">
        <v>22</v>
      </c>
      <c r="D6" s="3">
        <v>45000</v>
      </c>
      <c r="E6" t="s">
        <v>14</v>
      </c>
      <c r="F6" t="s">
        <v>23</v>
      </c>
      <c r="G6" t="s">
        <v>16</v>
      </c>
      <c r="H6">
        <v>234</v>
      </c>
      <c r="I6">
        <v>105</v>
      </c>
      <c r="J6">
        <v>179</v>
      </c>
      <c r="K6" s="16">
        <v>1243</v>
      </c>
      <c r="L6" s="15">
        <f t="shared" si="0"/>
        <v>43.88552555115011</v>
      </c>
      <c r="M6" s="19">
        <v>181</v>
      </c>
      <c r="N6" s="29">
        <v>10</v>
      </c>
      <c r="O6" s="27">
        <f t="shared" si="1"/>
        <v>-1.2613426743592762</v>
      </c>
      <c r="P6" s="75" t="s">
        <v>247</v>
      </c>
      <c r="Q6" s="76"/>
      <c r="R6" s="73">
        <v>49.814039999999999</v>
      </c>
      <c r="S6" s="73">
        <v>49.814</v>
      </c>
      <c r="T6" s="64"/>
      <c r="U6" s="63"/>
      <c r="V6" s="63"/>
      <c r="W6" s="63"/>
      <c r="X6" s="63"/>
      <c r="Y6" s="63"/>
      <c r="Z6" s="63"/>
      <c r="AA6" s="63"/>
      <c r="AB6" s="63"/>
      <c r="AC6" s="64"/>
      <c r="AF6" s="65"/>
      <c r="AG6" s="63"/>
      <c r="AH6" s="63"/>
      <c r="AI6" s="63"/>
      <c r="AJ6" s="63"/>
      <c r="AK6" s="63"/>
      <c r="AL6" s="64"/>
    </row>
    <row r="7" spans="1:40" x14ac:dyDescent="0.35">
      <c r="A7" t="s">
        <v>11</v>
      </c>
      <c r="B7" t="s">
        <v>12</v>
      </c>
      <c r="C7" t="s">
        <v>24</v>
      </c>
      <c r="D7" s="3">
        <v>45000</v>
      </c>
      <c r="E7" t="s">
        <v>14</v>
      </c>
      <c r="F7" t="s">
        <v>25</v>
      </c>
      <c r="G7" t="s">
        <v>16</v>
      </c>
      <c r="H7">
        <v>131</v>
      </c>
      <c r="I7">
        <v>12</v>
      </c>
      <c r="J7">
        <v>112</v>
      </c>
      <c r="K7" s="16">
        <v>14</v>
      </c>
      <c r="L7" s="15">
        <f t="shared" si="0"/>
        <v>-1.3172432563648</v>
      </c>
      <c r="M7" s="14">
        <v>179</v>
      </c>
      <c r="N7" s="29">
        <v>10</v>
      </c>
      <c r="O7" s="27">
        <f t="shared" si="1"/>
        <v>-1.2613426743592762</v>
      </c>
      <c r="P7" s="75" t="s">
        <v>248</v>
      </c>
      <c r="Q7" s="73"/>
      <c r="R7" s="73">
        <v>27.188639999999999</v>
      </c>
      <c r="S7" s="73">
        <v>27.188600000000001</v>
      </c>
      <c r="T7" s="64"/>
      <c r="U7" s="63"/>
      <c r="V7" s="63"/>
      <c r="W7" s="63"/>
      <c r="X7" s="63"/>
      <c r="Y7" s="63"/>
      <c r="Z7" s="63"/>
      <c r="AA7" s="63"/>
      <c r="AB7" s="63"/>
      <c r="AC7" s="64"/>
      <c r="AF7" s="65"/>
      <c r="AG7" s="63"/>
      <c r="AH7" s="63"/>
      <c r="AI7" s="63"/>
      <c r="AJ7" s="63"/>
      <c r="AK7" s="63"/>
      <c r="AL7" s="64"/>
    </row>
    <row r="8" spans="1:40" x14ac:dyDescent="0.35">
      <c r="A8" t="s">
        <v>11</v>
      </c>
      <c r="B8" t="s">
        <v>12</v>
      </c>
      <c r="C8" t="s">
        <v>26</v>
      </c>
      <c r="D8" s="3">
        <v>45000</v>
      </c>
      <c r="E8" t="s">
        <v>14</v>
      </c>
      <c r="F8" t="s">
        <v>27</v>
      </c>
      <c r="G8" t="s">
        <v>16</v>
      </c>
      <c r="H8">
        <v>167</v>
      </c>
      <c r="I8">
        <v>108</v>
      </c>
      <c r="J8">
        <v>153</v>
      </c>
      <c r="K8" s="16">
        <v>1204</v>
      </c>
      <c r="L8" s="15">
        <f t="shared" si="0"/>
        <v>42.451100829023922</v>
      </c>
      <c r="M8" s="14">
        <v>179</v>
      </c>
      <c r="N8" s="29">
        <v>10</v>
      </c>
      <c r="O8" s="27">
        <f t="shared" si="1"/>
        <v>-1.2613426743592762</v>
      </c>
      <c r="P8" s="65"/>
      <c r="Q8" s="63"/>
      <c r="R8" s="63"/>
      <c r="S8" s="63"/>
      <c r="T8" s="64"/>
      <c r="U8" s="63"/>
      <c r="V8" s="63"/>
      <c r="W8" s="63"/>
      <c r="X8" s="63"/>
      <c r="Y8" s="63"/>
      <c r="Z8" s="63"/>
      <c r="AA8" s="63"/>
      <c r="AB8" s="63"/>
      <c r="AC8" s="64"/>
      <c r="AF8" s="81"/>
      <c r="AG8" s="67"/>
      <c r="AH8" s="67"/>
      <c r="AI8" s="67"/>
      <c r="AJ8" s="67"/>
      <c r="AK8" s="67"/>
      <c r="AL8" s="68"/>
    </row>
    <row r="9" spans="1:40" x14ac:dyDescent="0.35">
      <c r="A9" t="s">
        <v>11</v>
      </c>
      <c r="B9" t="s">
        <v>12</v>
      </c>
      <c r="C9" t="s">
        <v>28</v>
      </c>
      <c r="D9" s="3">
        <v>45000</v>
      </c>
      <c r="E9" t="s">
        <v>14</v>
      </c>
      <c r="F9" t="s">
        <v>29</v>
      </c>
      <c r="G9" t="s">
        <v>16</v>
      </c>
      <c r="H9">
        <v>205</v>
      </c>
      <c r="I9">
        <v>52</v>
      </c>
      <c r="J9">
        <v>188</v>
      </c>
      <c r="K9" s="16">
        <v>287</v>
      </c>
      <c r="L9" s="15">
        <f t="shared" si="0"/>
        <v>8.7237297985184963</v>
      </c>
      <c r="M9" s="14">
        <v>175</v>
      </c>
      <c r="N9" s="29">
        <v>10</v>
      </c>
      <c r="O9" s="27">
        <f t="shared" si="1"/>
        <v>-1.2613426743592762</v>
      </c>
      <c r="P9" s="65"/>
      <c r="Q9" s="63"/>
      <c r="R9" s="63"/>
      <c r="S9" s="63"/>
      <c r="T9" s="64"/>
      <c r="AC9" s="64"/>
    </row>
    <row r="10" spans="1:40" x14ac:dyDescent="0.35">
      <c r="A10" t="s">
        <v>11</v>
      </c>
      <c r="B10" t="s">
        <v>12</v>
      </c>
      <c r="C10" t="s">
        <v>30</v>
      </c>
      <c r="D10" s="3">
        <v>45000</v>
      </c>
      <c r="E10" t="s">
        <v>14</v>
      </c>
      <c r="F10" t="s">
        <v>31</v>
      </c>
      <c r="G10" t="s">
        <v>16</v>
      </c>
      <c r="H10">
        <v>158</v>
      </c>
      <c r="I10">
        <v>27</v>
      </c>
      <c r="J10">
        <v>198</v>
      </c>
      <c r="K10" s="16">
        <v>80</v>
      </c>
      <c r="L10" s="15">
        <f t="shared" si="0"/>
        <v>1.1102447349256674</v>
      </c>
      <c r="M10" s="14">
        <v>167</v>
      </c>
      <c r="N10" s="29">
        <v>11</v>
      </c>
      <c r="O10" s="27">
        <f t="shared" si="1"/>
        <v>-1.2515306723183797</v>
      </c>
      <c r="P10" s="75" t="s">
        <v>245</v>
      </c>
      <c r="Q10" s="73"/>
      <c r="R10" s="73"/>
      <c r="S10" s="74" t="s">
        <v>255</v>
      </c>
      <c r="T10" s="64"/>
      <c r="U10" s="63"/>
      <c r="V10" s="63"/>
      <c r="W10" s="63"/>
      <c r="X10" s="63"/>
      <c r="Y10" s="63"/>
      <c r="Z10" s="63"/>
      <c r="AA10" s="63"/>
      <c r="AB10" s="63"/>
      <c r="AC10" s="64"/>
      <c r="AF10" s="60"/>
      <c r="AG10" s="61"/>
      <c r="AH10" s="61"/>
      <c r="AI10" s="61"/>
      <c r="AJ10" s="61"/>
      <c r="AK10" s="61"/>
      <c r="AL10" s="61"/>
      <c r="AM10" s="61"/>
      <c r="AN10" s="62"/>
    </row>
    <row r="11" spans="1:40" x14ac:dyDescent="0.35">
      <c r="A11" t="s">
        <v>11</v>
      </c>
      <c r="B11" t="s">
        <v>12</v>
      </c>
      <c r="C11" t="s">
        <v>32</v>
      </c>
      <c r="D11" s="3">
        <v>45000</v>
      </c>
      <c r="E11" t="s">
        <v>14</v>
      </c>
      <c r="F11" t="s">
        <v>33</v>
      </c>
      <c r="G11" t="s">
        <v>16</v>
      </c>
      <c r="H11">
        <v>106</v>
      </c>
      <c r="I11">
        <v>106</v>
      </c>
      <c r="J11">
        <v>97</v>
      </c>
      <c r="K11" s="16">
        <v>485</v>
      </c>
      <c r="L11" s="15">
        <f t="shared" si="0"/>
        <v>16.006193772389896</v>
      </c>
      <c r="M11" s="14">
        <v>160</v>
      </c>
      <c r="N11" s="29">
        <v>11</v>
      </c>
      <c r="O11" s="27">
        <f t="shared" si="1"/>
        <v>-1.2515306723183797</v>
      </c>
      <c r="P11" s="75" t="s">
        <v>228</v>
      </c>
      <c r="Q11" s="73"/>
      <c r="R11" s="73">
        <v>138.55144000000001</v>
      </c>
      <c r="S11" s="73">
        <v>138.55099999999999</v>
      </c>
      <c r="T11" s="64"/>
      <c r="U11" s="63"/>
      <c r="V11" s="63"/>
      <c r="W11" s="63"/>
      <c r="X11" s="63"/>
      <c r="Y11" s="63"/>
      <c r="Z11" s="63"/>
      <c r="AA11" s="63"/>
      <c r="AB11" s="63"/>
      <c r="AC11" s="64"/>
      <c r="AF11" s="65"/>
      <c r="AG11" s="63"/>
      <c r="AH11" s="63"/>
      <c r="AI11" s="63"/>
      <c r="AJ11" s="63"/>
      <c r="AK11" s="63"/>
      <c r="AL11" s="63"/>
      <c r="AM11" s="63"/>
      <c r="AN11" s="64"/>
    </row>
    <row r="12" spans="1:40" x14ac:dyDescent="0.35">
      <c r="A12" t="s">
        <v>11</v>
      </c>
      <c r="B12" t="s">
        <v>12</v>
      </c>
      <c r="C12" t="s">
        <v>34</v>
      </c>
      <c r="D12" s="3">
        <v>45000</v>
      </c>
      <c r="E12" t="s">
        <v>14</v>
      </c>
      <c r="F12" t="s">
        <v>35</v>
      </c>
      <c r="G12" t="s">
        <v>16</v>
      </c>
      <c r="H12">
        <v>144</v>
      </c>
      <c r="I12">
        <v>47</v>
      </c>
      <c r="J12">
        <v>107</v>
      </c>
      <c r="K12" s="16">
        <v>173</v>
      </c>
      <c r="L12" s="15">
        <f t="shared" si="0"/>
        <v>4.5307959953804167</v>
      </c>
      <c r="M12" s="14">
        <v>155</v>
      </c>
      <c r="N12" s="29">
        <v>11</v>
      </c>
      <c r="O12" s="27">
        <f t="shared" si="1"/>
        <v>-1.2515306723183797</v>
      </c>
      <c r="P12" s="75" t="s">
        <v>246</v>
      </c>
      <c r="Q12" s="73"/>
      <c r="R12" s="73">
        <v>101.91656999999999</v>
      </c>
      <c r="S12" s="73">
        <v>101.916</v>
      </c>
      <c r="T12" s="64"/>
      <c r="U12" s="63"/>
      <c r="V12" s="63"/>
      <c r="W12" s="63"/>
      <c r="X12" s="63"/>
      <c r="Y12" s="63"/>
      <c r="Z12" s="63"/>
      <c r="AA12" s="63"/>
      <c r="AB12" s="63"/>
      <c r="AC12" s="64"/>
      <c r="AF12" s="65"/>
      <c r="AG12" s="63"/>
      <c r="AH12" s="63"/>
      <c r="AI12" s="63"/>
      <c r="AJ12" s="63"/>
      <c r="AK12" s="63"/>
      <c r="AL12" s="63"/>
      <c r="AM12" s="63"/>
      <c r="AN12" s="64"/>
    </row>
    <row r="13" spans="1:40" x14ac:dyDescent="0.35">
      <c r="A13" t="s">
        <v>11</v>
      </c>
      <c r="B13" t="s">
        <v>12</v>
      </c>
      <c r="C13" t="s">
        <v>36</v>
      </c>
      <c r="D13" s="3">
        <v>45000</v>
      </c>
      <c r="E13" t="s">
        <v>14</v>
      </c>
      <c r="F13" t="s">
        <v>37</v>
      </c>
      <c r="G13" t="s">
        <v>16</v>
      </c>
      <c r="H13">
        <v>72</v>
      </c>
      <c r="I13">
        <v>65</v>
      </c>
      <c r="J13">
        <v>118</v>
      </c>
      <c r="K13" s="16">
        <v>251</v>
      </c>
      <c r="L13" s="15">
        <f t="shared" si="0"/>
        <v>7.3996454396327875</v>
      </c>
      <c r="M13" s="14">
        <v>153</v>
      </c>
      <c r="N13" s="29">
        <v>12</v>
      </c>
      <c r="O13" s="27">
        <f t="shared" si="1"/>
        <v>-1.2417186702774834</v>
      </c>
      <c r="P13" s="65"/>
      <c r="Q13" s="63"/>
      <c r="R13" s="63"/>
      <c r="S13" s="63"/>
      <c r="T13" s="64"/>
      <c r="U13" s="63"/>
      <c r="V13" s="63"/>
      <c r="W13" s="63"/>
      <c r="X13" s="63"/>
      <c r="Y13" s="63"/>
      <c r="Z13" s="63"/>
      <c r="AA13" s="63"/>
      <c r="AB13" s="63"/>
      <c r="AC13" s="64"/>
      <c r="AF13" s="65"/>
      <c r="AG13" s="63"/>
      <c r="AH13" s="63"/>
      <c r="AI13" s="63"/>
      <c r="AJ13" s="63"/>
      <c r="AK13" s="63"/>
      <c r="AL13" s="63"/>
      <c r="AM13" s="63"/>
      <c r="AN13" s="64"/>
    </row>
    <row r="14" spans="1:40" ht="17.5" x14ac:dyDescent="0.35">
      <c r="A14" t="s">
        <v>11</v>
      </c>
      <c r="B14" t="s">
        <v>12</v>
      </c>
      <c r="C14" t="s">
        <v>38</v>
      </c>
      <c r="D14" s="3">
        <v>45000</v>
      </c>
      <c r="E14" t="s">
        <v>14</v>
      </c>
      <c r="F14" t="s">
        <v>37</v>
      </c>
      <c r="G14" t="s">
        <v>16</v>
      </c>
      <c r="H14">
        <v>192</v>
      </c>
      <c r="I14">
        <v>121</v>
      </c>
      <c r="J14">
        <v>150</v>
      </c>
      <c r="K14" s="16">
        <v>1533</v>
      </c>
      <c r="L14" s="15">
        <f t="shared" si="0"/>
        <v>54.551760664396099</v>
      </c>
      <c r="M14" s="14">
        <v>153</v>
      </c>
      <c r="N14" s="29">
        <v>12</v>
      </c>
      <c r="O14" s="27">
        <f t="shared" si="1"/>
        <v>-1.2417186702774834</v>
      </c>
      <c r="P14" s="65"/>
      <c r="Q14" s="63"/>
      <c r="R14" s="63"/>
      <c r="S14" s="63"/>
      <c r="T14" s="64"/>
      <c r="U14" s="66">
        <v>5</v>
      </c>
      <c r="V14" s="63"/>
      <c r="W14" s="63"/>
      <c r="X14" s="63"/>
      <c r="Y14" s="63"/>
      <c r="Z14" s="63"/>
      <c r="AA14" s="63"/>
      <c r="AB14" s="63"/>
      <c r="AC14" s="64"/>
      <c r="AF14" s="98" t="s">
        <v>276</v>
      </c>
      <c r="AG14" s="63"/>
      <c r="AH14" s="63"/>
      <c r="AI14" s="63"/>
      <c r="AJ14" s="63"/>
      <c r="AK14" s="63"/>
      <c r="AL14" s="63"/>
      <c r="AM14" s="63"/>
      <c r="AN14" s="64"/>
    </row>
    <row r="15" spans="1:40" x14ac:dyDescent="0.35">
      <c r="A15" t="s">
        <v>11</v>
      </c>
      <c r="B15" t="s">
        <v>12</v>
      </c>
      <c r="C15" t="s">
        <v>39</v>
      </c>
      <c r="D15" s="3">
        <v>45000</v>
      </c>
      <c r="E15" t="s">
        <v>14</v>
      </c>
      <c r="F15" t="s">
        <v>40</v>
      </c>
      <c r="G15" t="s">
        <v>16</v>
      </c>
      <c r="H15">
        <v>190</v>
      </c>
      <c r="I15">
        <v>120</v>
      </c>
      <c r="J15">
        <v>145</v>
      </c>
      <c r="K15" s="16">
        <v>1595</v>
      </c>
      <c r="L15" s="15">
        <f t="shared" si="0"/>
        <v>56.832128171365937</v>
      </c>
      <c r="M15" s="14">
        <v>153</v>
      </c>
      <c r="N15" s="29">
        <v>12</v>
      </c>
      <c r="O15" s="27">
        <f t="shared" si="1"/>
        <v>-1.2417186702774834</v>
      </c>
      <c r="P15" s="75" t="s">
        <v>249</v>
      </c>
      <c r="Q15" s="73"/>
      <c r="R15" s="73"/>
      <c r="S15" s="63"/>
      <c r="T15" s="64"/>
      <c r="U15" s="63"/>
      <c r="V15" s="63"/>
      <c r="W15" s="63"/>
      <c r="X15" s="63"/>
      <c r="Y15" s="63"/>
      <c r="Z15" s="63"/>
      <c r="AA15" s="63"/>
      <c r="AB15" s="63"/>
      <c r="AC15" s="64"/>
      <c r="AF15" s="65"/>
      <c r="AG15" s="63"/>
      <c r="AH15" s="63"/>
      <c r="AI15" s="63"/>
      <c r="AJ15" s="63"/>
      <c r="AK15" s="63"/>
      <c r="AL15" s="63"/>
      <c r="AM15" s="63"/>
      <c r="AN15" s="64"/>
    </row>
    <row r="16" spans="1:40" ht="18" x14ac:dyDescent="0.4">
      <c r="A16" t="s">
        <v>11</v>
      </c>
      <c r="B16" t="s">
        <v>12</v>
      </c>
      <c r="C16" t="s">
        <v>41</v>
      </c>
      <c r="D16" s="3">
        <v>45000</v>
      </c>
      <c r="E16" t="s">
        <v>14</v>
      </c>
      <c r="F16" t="s">
        <v>35</v>
      </c>
      <c r="G16" t="s">
        <v>16</v>
      </c>
      <c r="H16">
        <v>98</v>
      </c>
      <c r="I16">
        <v>65</v>
      </c>
      <c r="J16">
        <v>80</v>
      </c>
      <c r="K16" s="16">
        <v>268</v>
      </c>
      <c r="L16" s="15">
        <f t="shared" si="0"/>
        <v>8.0249074979954838</v>
      </c>
      <c r="M16" s="14">
        <v>153</v>
      </c>
      <c r="N16" s="30">
        <v>12</v>
      </c>
      <c r="O16" s="27">
        <f t="shared" si="1"/>
        <v>-1.2417186702774834</v>
      </c>
      <c r="P16" s="75" t="s">
        <v>250</v>
      </c>
      <c r="Q16" s="73"/>
      <c r="R16" s="73">
        <f>200/285</f>
        <v>0.70175438596491224</v>
      </c>
      <c r="S16" s="63"/>
      <c r="T16" s="64"/>
      <c r="U16" s="63"/>
      <c r="V16" s="63"/>
      <c r="W16" s="63"/>
      <c r="X16" s="63"/>
      <c r="Y16" s="63"/>
      <c r="Z16" s="63"/>
      <c r="AA16" s="63"/>
      <c r="AB16" s="63"/>
      <c r="AC16" s="64"/>
      <c r="AF16" s="99" t="s">
        <v>278</v>
      </c>
      <c r="AG16" s="63"/>
      <c r="AH16" s="63"/>
      <c r="AI16" s="63"/>
      <c r="AJ16" s="100" t="s">
        <v>277</v>
      </c>
      <c r="AK16" s="101"/>
      <c r="AL16" s="101"/>
      <c r="AM16" s="101"/>
      <c r="AN16" s="64"/>
    </row>
    <row r="17" spans="1:44" ht="18" x14ac:dyDescent="0.4">
      <c r="A17" t="s">
        <v>11</v>
      </c>
      <c r="B17" t="s">
        <v>12</v>
      </c>
      <c r="C17" t="s">
        <v>42</v>
      </c>
      <c r="D17" s="3">
        <v>45000</v>
      </c>
      <c r="E17" t="s">
        <v>14</v>
      </c>
      <c r="F17" t="s">
        <v>43</v>
      </c>
      <c r="G17" t="s">
        <v>16</v>
      </c>
      <c r="H17">
        <v>93</v>
      </c>
      <c r="I17">
        <v>75</v>
      </c>
      <c r="J17">
        <v>87</v>
      </c>
      <c r="K17" s="16">
        <v>382</v>
      </c>
      <c r="L17" s="15">
        <f t="shared" si="0"/>
        <v>12.217841301133562</v>
      </c>
      <c r="M17" s="14">
        <v>150</v>
      </c>
      <c r="N17" s="29">
        <v>12</v>
      </c>
      <c r="O17" s="27">
        <f t="shared" si="1"/>
        <v>-1.2417186702774834</v>
      </c>
      <c r="P17" s="75" t="s">
        <v>242</v>
      </c>
      <c r="Q17" s="73"/>
      <c r="R17" s="73">
        <f>MAX(M2:M201)</f>
        <v>198</v>
      </c>
      <c r="S17" s="63"/>
      <c r="T17" s="64"/>
      <c r="U17" s="63"/>
      <c r="V17" s="63"/>
      <c r="W17" s="63"/>
      <c r="X17" s="63"/>
      <c r="Y17" s="63"/>
      <c r="Z17" s="63"/>
      <c r="AA17" s="63"/>
      <c r="AB17" s="63"/>
      <c r="AC17" s="64"/>
      <c r="AF17" s="102" t="s">
        <v>279</v>
      </c>
      <c r="AG17" s="73">
        <f>COMBIN(10,3)</f>
        <v>120</v>
      </c>
      <c r="AH17" s="63"/>
      <c r="AI17" s="63"/>
      <c r="AJ17" s="101"/>
      <c r="AK17" s="101"/>
      <c r="AL17" s="101"/>
      <c r="AM17" s="101"/>
      <c r="AN17" s="64"/>
    </row>
    <row r="18" spans="1:44" ht="18" x14ac:dyDescent="0.4">
      <c r="A18" t="s">
        <v>11</v>
      </c>
      <c r="B18" t="s">
        <v>12</v>
      </c>
      <c r="C18" t="s">
        <v>42</v>
      </c>
      <c r="D18" s="3">
        <v>45000</v>
      </c>
      <c r="E18" t="s">
        <v>14</v>
      </c>
      <c r="F18" t="s">
        <v>43</v>
      </c>
      <c r="G18" t="s">
        <v>16</v>
      </c>
      <c r="H18">
        <v>93</v>
      </c>
      <c r="I18">
        <v>90</v>
      </c>
      <c r="J18">
        <v>87</v>
      </c>
      <c r="K18" s="16">
        <v>519</v>
      </c>
      <c r="L18" s="15">
        <f t="shared" si="0"/>
        <v>17.25671788911529</v>
      </c>
      <c r="M18" s="14">
        <v>145</v>
      </c>
      <c r="N18" s="29">
        <v>14</v>
      </c>
      <c r="O18" s="27">
        <f t="shared" si="1"/>
        <v>-1.2220946661956904</v>
      </c>
      <c r="P18" s="75" t="s">
        <v>243</v>
      </c>
      <c r="Q18" s="73"/>
      <c r="R18" s="73">
        <f>O58</f>
        <v>-0.86886259272341915</v>
      </c>
      <c r="S18" s="63"/>
      <c r="T18" s="64"/>
      <c r="U18" s="63"/>
      <c r="V18" s="63"/>
      <c r="W18" s="63"/>
      <c r="X18" s="63"/>
      <c r="Y18" s="63"/>
      <c r="Z18" s="63"/>
      <c r="AA18" s="63"/>
      <c r="AB18" s="63"/>
      <c r="AC18" s="64"/>
      <c r="AF18" s="97"/>
      <c r="AG18" s="63"/>
      <c r="AH18" s="63"/>
      <c r="AI18" s="63"/>
      <c r="AJ18" s="101"/>
      <c r="AK18" s="101"/>
      <c r="AL18" s="101"/>
      <c r="AM18" s="101"/>
      <c r="AN18" s="64"/>
    </row>
    <row r="19" spans="1:44" ht="18" x14ac:dyDescent="0.4">
      <c r="A19" t="s">
        <v>11</v>
      </c>
      <c r="B19" t="s">
        <v>12</v>
      </c>
      <c r="C19" t="s">
        <v>41</v>
      </c>
      <c r="D19" s="3">
        <v>45000</v>
      </c>
      <c r="E19" t="s">
        <v>14</v>
      </c>
      <c r="F19" t="s">
        <v>40</v>
      </c>
      <c r="G19" t="s">
        <v>16</v>
      </c>
      <c r="H19">
        <v>98</v>
      </c>
      <c r="I19">
        <v>40</v>
      </c>
      <c r="J19">
        <v>80</v>
      </c>
      <c r="K19" s="16">
        <v>104</v>
      </c>
      <c r="L19" s="15">
        <f t="shared" si="0"/>
        <v>1.9929676408494736</v>
      </c>
      <c r="M19" s="14">
        <v>145</v>
      </c>
      <c r="N19" s="29">
        <v>14</v>
      </c>
      <c r="O19" s="27">
        <f t="shared" si="1"/>
        <v>-1.2220946661956904</v>
      </c>
      <c r="P19" s="75" t="s">
        <v>251</v>
      </c>
      <c r="Q19" s="73"/>
      <c r="R19" s="73">
        <f>SUM(R24:R28)</f>
        <v>200</v>
      </c>
      <c r="S19" s="63"/>
      <c r="T19" s="64"/>
      <c r="U19" s="63"/>
      <c r="V19" s="63"/>
      <c r="W19" s="63"/>
      <c r="X19" s="63"/>
      <c r="Y19" s="63"/>
      <c r="Z19" s="63"/>
      <c r="AA19" s="63"/>
      <c r="AB19" s="63"/>
      <c r="AC19" s="64"/>
      <c r="AF19" s="97" t="s">
        <v>281</v>
      </c>
      <c r="AG19" s="63"/>
      <c r="AH19" s="63"/>
      <c r="AI19" s="63"/>
      <c r="AJ19" s="101"/>
      <c r="AK19" s="101"/>
      <c r="AL19" s="101"/>
      <c r="AM19" s="101"/>
      <c r="AN19" s="64"/>
    </row>
    <row r="20" spans="1:44" x14ac:dyDescent="0.35">
      <c r="A20" t="s">
        <v>11</v>
      </c>
      <c r="B20" t="s">
        <v>12</v>
      </c>
      <c r="C20" t="s">
        <v>34</v>
      </c>
      <c r="D20" s="3">
        <v>45000</v>
      </c>
      <c r="E20" t="s">
        <v>14</v>
      </c>
      <c r="F20" t="s">
        <v>35</v>
      </c>
      <c r="G20" t="s">
        <v>16</v>
      </c>
      <c r="H20">
        <v>144</v>
      </c>
      <c r="I20">
        <v>47</v>
      </c>
      <c r="J20">
        <v>97</v>
      </c>
      <c r="K20" s="16">
        <v>173</v>
      </c>
      <c r="L20" s="15">
        <f t="shared" si="0"/>
        <v>4.5307959953804167</v>
      </c>
      <c r="M20" s="14">
        <v>145</v>
      </c>
      <c r="N20" s="29">
        <v>14</v>
      </c>
      <c r="O20" s="27">
        <f t="shared" si="1"/>
        <v>-1.2220946661956904</v>
      </c>
      <c r="P20" s="65"/>
      <c r="Q20" s="63"/>
      <c r="R20" s="63"/>
      <c r="S20" s="63"/>
      <c r="T20" s="64"/>
      <c r="U20" s="63"/>
      <c r="V20" s="63"/>
      <c r="W20" s="63"/>
      <c r="X20" s="63"/>
      <c r="Y20" s="63"/>
      <c r="Z20" s="63"/>
      <c r="AA20" s="63"/>
      <c r="AB20" s="63"/>
      <c r="AC20" s="64"/>
      <c r="AF20" s="65" t="s">
        <v>282</v>
      </c>
      <c r="AG20" s="63"/>
      <c r="AH20" s="63" t="s">
        <v>211</v>
      </c>
      <c r="AI20" s="63"/>
      <c r="AJ20" s="101"/>
      <c r="AK20" s="101"/>
      <c r="AL20" s="101"/>
      <c r="AM20" s="101"/>
      <c r="AN20" s="64"/>
    </row>
    <row r="21" spans="1:44" x14ac:dyDescent="0.35">
      <c r="A21" t="s">
        <v>11</v>
      </c>
      <c r="B21" t="s">
        <v>12</v>
      </c>
      <c r="C21" t="s">
        <v>44</v>
      </c>
      <c r="D21" s="3">
        <v>45000</v>
      </c>
      <c r="E21" t="s">
        <v>14</v>
      </c>
      <c r="F21" t="s">
        <v>45</v>
      </c>
      <c r="G21" t="s">
        <v>16</v>
      </c>
      <c r="H21">
        <v>112</v>
      </c>
      <c r="I21">
        <v>33</v>
      </c>
      <c r="J21">
        <v>96</v>
      </c>
      <c r="K21" s="16">
        <v>111</v>
      </c>
      <c r="L21" s="15">
        <f t="shared" si="0"/>
        <v>2.2504284884105838</v>
      </c>
      <c r="M21" s="14">
        <v>141</v>
      </c>
      <c r="N21" s="29">
        <v>14</v>
      </c>
      <c r="O21" s="27">
        <f t="shared" si="1"/>
        <v>-1.2220946661956904</v>
      </c>
      <c r="P21" s="65"/>
      <c r="Q21" s="63"/>
      <c r="R21" s="63"/>
      <c r="S21" s="63"/>
      <c r="T21" s="64"/>
      <c r="U21" s="63"/>
      <c r="V21" s="63"/>
      <c r="W21" s="63"/>
      <c r="X21" s="63"/>
      <c r="Y21" s="63"/>
      <c r="Z21" s="63"/>
      <c r="AA21" s="63"/>
      <c r="AB21" s="63"/>
      <c r="AC21" s="64"/>
      <c r="AF21" s="65" t="s">
        <v>283</v>
      </c>
      <c r="AG21" s="63"/>
      <c r="AH21" s="63">
        <v>31</v>
      </c>
      <c r="AI21" s="63"/>
      <c r="AJ21" s="101"/>
      <c r="AK21" s="101"/>
      <c r="AL21" s="101"/>
      <c r="AM21" s="101"/>
      <c r="AN21" s="64"/>
    </row>
    <row r="22" spans="1:44" x14ac:dyDescent="0.35">
      <c r="A22" t="s">
        <v>11</v>
      </c>
      <c r="B22" t="s">
        <v>12</v>
      </c>
      <c r="C22" t="s">
        <v>46</v>
      </c>
      <c r="D22" s="3">
        <v>45000</v>
      </c>
      <c r="E22" t="s">
        <v>14</v>
      </c>
      <c r="F22" t="s">
        <v>47</v>
      </c>
      <c r="G22" t="s">
        <v>16</v>
      </c>
      <c r="H22">
        <v>62</v>
      </c>
      <c r="I22">
        <v>107</v>
      </c>
      <c r="J22">
        <v>45</v>
      </c>
      <c r="K22" s="16">
        <v>769</v>
      </c>
      <c r="L22" s="15">
        <f t="shared" si="0"/>
        <v>26.451748159154942</v>
      </c>
      <c r="M22" s="14">
        <v>141</v>
      </c>
      <c r="N22" s="29">
        <v>15</v>
      </c>
      <c r="O22" s="27">
        <f t="shared" si="1"/>
        <v>-1.2122826641547941</v>
      </c>
      <c r="P22" s="65"/>
      <c r="Q22" s="63"/>
      <c r="R22" s="63"/>
      <c r="S22" s="63"/>
      <c r="T22" s="64"/>
      <c r="U22" s="63"/>
      <c r="V22" s="63"/>
      <c r="W22" s="63"/>
      <c r="X22" s="63"/>
      <c r="Y22" s="63"/>
      <c r="Z22" s="63"/>
      <c r="AA22" s="63"/>
      <c r="AB22" s="63"/>
      <c r="AC22" s="64"/>
      <c r="AF22" s="65" t="s">
        <v>284</v>
      </c>
      <c r="AG22" s="63"/>
      <c r="AH22" s="63">
        <v>0.10877199999999999</v>
      </c>
      <c r="AI22" s="63"/>
      <c r="AJ22" s="101"/>
      <c r="AK22" s="101"/>
      <c r="AL22" s="101"/>
      <c r="AM22" s="101"/>
      <c r="AN22" s="64"/>
    </row>
    <row r="23" spans="1:44" ht="18" x14ac:dyDescent="0.4">
      <c r="A23" t="s">
        <v>11</v>
      </c>
      <c r="B23" t="s">
        <v>12</v>
      </c>
      <c r="C23" t="s">
        <v>48</v>
      </c>
      <c r="D23" s="3">
        <v>45000</v>
      </c>
      <c r="E23" t="s">
        <v>14</v>
      </c>
      <c r="F23" t="s">
        <v>49</v>
      </c>
      <c r="G23" t="s">
        <v>16</v>
      </c>
      <c r="H23">
        <v>55</v>
      </c>
      <c r="I23">
        <v>72</v>
      </c>
      <c r="J23">
        <v>40</v>
      </c>
      <c r="K23" s="16">
        <v>423</v>
      </c>
      <c r="L23" s="15">
        <f t="shared" si="0"/>
        <v>13.725826265420064</v>
      </c>
      <c r="M23" s="14">
        <v>141</v>
      </c>
      <c r="N23" s="29">
        <v>17</v>
      </c>
      <c r="O23" s="27">
        <f t="shared" si="1"/>
        <v>-1.1926586600730011</v>
      </c>
      <c r="P23" s="72" t="s">
        <v>257</v>
      </c>
      <c r="Q23" s="73" t="s">
        <v>258</v>
      </c>
      <c r="R23" s="77" t="s">
        <v>259</v>
      </c>
      <c r="S23" s="73" t="s">
        <v>260</v>
      </c>
      <c r="T23" s="64"/>
      <c r="U23" s="63"/>
      <c r="V23" s="63"/>
      <c r="W23" s="63"/>
      <c r="X23" s="63"/>
      <c r="Y23" s="63"/>
      <c r="Z23" s="63"/>
      <c r="AA23" s="63"/>
      <c r="AB23" s="63"/>
      <c r="AC23" s="64"/>
      <c r="AF23" s="97" t="s">
        <v>285</v>
      </c>
      <c r="AG23" s="63"/>
      <c r="AH23" s="63">
        <v>6.8969000000000003E-2</v>
      </c>
      <c r="AI23" s="63"/>
      <c r="AJ23" s="101"/>
      <c r="AK23" s="101"/>
      <c r="AL23" s="101"/>
      <c r="AM23" s="101"/>
      <c r="AN23" s="64"/>
    </row>
    <row r="24" spans="1:44" x14ac:dyDescent="0.35">
      <c r="A24" t="s">
        <v>11</v>
      </c>
      <c r="B24" t="s">
        <v>12</v>
      </c>
      <c r="C24" t="s">
        <v>41</v>
      </c>
      <c r="D24" s="3">
        <v>45000</v>
      </c>
      <c r="E24" t="s">
        <v>14</v>
      </c>
      <c r="F24" t="s">
        <v>35</v>
      </c>
      <c r="G24" t="s">
        <v>16</v>
      </c>
      <c r="H24">
        <v>55</v>
      </c>
      <c r="I24">
        <v>103</v>
      </c>
      <c r="J24">
        <v>50</v>
      </c>
      <c r="K24" s="16">
        <v>586</v>
      </c>
      <c r="L24" s="15">
        <f t="shared" si="0"/>
        <v>19.720986001485919</v>
      </c>
      <c r="M24" s="14">
        <v>140</v>
      </c>
      <c r="N24" s="29">
        <v>17</v>
      </c>
      <c r="O24" s="27">
        <f t="shared" si="1"/>
        <v>-1.1926586600730011</v>
      </c>
      <c r="P24" s="78" t="s">
        <v>261</v>
      </c>
      <c r="Q24" s="73">
        <v>88</v>
      </c>
      <c r="R24" s="73">
        <v>86</v>
      </c>
      <c r="S24" s="73">
        <f>R24/$R$19</f>
        <v>0.43</v>
      </c>
      <c r="T24" s="64"/>
      <c r="U24" s="63"/>
      <c r="V24" s="63"/>
      <c r="W24" s="63"/>
      <c r="X24" s="63"/>
      <c r="Y24" s="63"/>
      <c r="Z24" s="63"/>
      <c r="AA24" s="63"/>
      <c r="AB24" s="63"/>
      <c r="AC24" s="64"/>
      <c r="AF24" s="81"/>
      <c r="AG24" s="67"/>
      <c r="AH24" s="67"/>
      <c r="AI24" s="67"/>
      <c r="AJ24" s="103"/>
      <c r="AK24" s="103"/>
      <c r="AL24" s="103"/>
      <c r="AM24" s="103"/>
      <c r="AN24" s="68"/>
    </row>
    <row r="25" spans="1:44" x14ac:dyDescent="0.35">
      <c r="A25" t="s">
        <v>11</v>
      </c>
      <c r="B25" t="s">
        <v>12</v>
      </c>
      <c r="C25" t="s">
        <v>50</v>
      </c>
      <c r="D25" s="3">
        <v>45000</v>
      </c>
      <c r="E25" t="s">
        <v>14</v>
      </c>
      <c r="F25" t="s">
        <v>51</v>
      </c>
      <c r="G25" t="s">
        <v>16</v>
      </c>
      <c r="H25">
        <v>75</v>
      </c>
      <c r="I25">
        <v>80</v>
      </c>
      <c r="J25">
        <v>50</v>
      </c>
      <c r="K25" s="16">
        <v>378</v>
      </c>
      <c r="L25" s="15">
        <f t="shared" si="0"/>
        <v>12.070720816812928</v>
      </c>
      <c r="M25" s="14">
        <v>139</v>
      </c>
      <c r="N25" s="30">
        <v>18</v>
      </c>
      <c r="O25" s="27">
        <f t="shared" si="1"/>
        <v>-1.1828466580321049</v>
      </c>
      <c r="P25" s="78" t="s">
        <v>262</v>
      </c>
      <c r="Q25" s="73">
        <v>116</v>
      </c>
      <c r="R25" s="73">
        <v>75</v>
      </c>
      <c r="S25" s="73">
        <f t="shared" ref="S25:S28" si="2">R25/$R$19</f>
        <v>0.375</v>
      </c>
      <c r="T25" s="64"/>
      <c r="U25" s="63"/>
      <c r="V25" s="63"/>
      <c r="W25" s="63"/>
      <c r="X25" s="63"/>
      <c r="Y25" s="63"/>
      <c r="Z25" s="63"/>
      <c r="AA25" s="63"/>
      <c r="AB25" s="63"/>
      <c r="AC25" s="64"/>
    </row>
    <row r="26" spans="1:44" ht="18" x14ac:dyDescent="0.4">
      <c r="A26" t="s">
        <v>11</v>
      </c>
      <c r="B26" t="s">
        <v>12</v>
      </c>
      <c r="C26" t="s">
        <v>52</v>
      </c>
      <c r="D26" s="3">
        <v>45000</v>
      </c>
      <c r="E26" t="s">
        <v>14</v>
      </c>
      <c r="F26" t="s">
        <v>29</v>
      </c>
      <c r="G26" t="s">
        <v>16</v>
      </c>
      <c r="H26">
        <v>10</v>
      </c>
      <c r="I26">
        <v>44</v>
      </c>
      <c r="J26">
        <v>8</v>
      </c>
      <c r="K26" s="16">
        <v>92</v>
      </c>
      <c r="L26" s="15">
        <f t="shared" si="0"/>
        <v>1.5516061878875704</v>
      </c>
      <c r="M26" s="14">
        <v>138</v>
      </c>
      <c r="N26" s="29">
        <v>21</v>
      </c>
      <c r="O26" s="27">
        <f t="shared" si="1"/>
        <v>-1.1534106519094156</v>
      </c>
      <c r="P26" s="78" t="s">
        <v>263</v>
      </c>
      <c r="Q26" s="73">
        <v>144</v>
      </c>
      <c r="R26" s="73">
        <v>20</v>
      </c>
      <c r="S26" s="73">
        <f t="shared" si="2"/>
        <v>0.1</v>
      </c>
      <c r="T26" s="64"/>
      <c r="U26" s="63"/>
      <c r="V26" s="63"/>
      <c r="W26" s="63"/>
      <c r="X26" s="63"/>
      <c r="Y26" s="63"/>
      <c r="Z26" s="63"/>
      <c r="AA26" s="63"/>
      <c r="AB26" s="63"/>
      <c r="AC26" s="64"/>
      <c r="AF26" s="96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2"/>
    </row>
    <row r="27" spans="1:44" ht="18" x14ac:dyDescent="0.4">
      <c r="A27" t="s">
        <v>11</v>
      </c>
      <c r="B27" t="s">
        <v>12</v>
      </c>
      <c r="C27" t="s">
        <v>53</v>
      </c>
      <c r="D27" s="3">
        <v>45000</v>
      </c>
      <c r="E27" t="s">
        <v>14</v>
      </c>
      <c r="F27" t="s">
        <v>37</v>
      </c>
      <c r="G27" s="8" t="s">
        <v>54</v>
      </c>
      <c r="H27" s="8">
        <v>60</v>
      </c>
      <c r="I27" s="8">
        <v>70</v>
      </c>
      <c r="J27" s="8">
        <v>62</v>
      </c>
      <c r="K27" s="16">
        <v>881</v>
      </c>
      <c r="L27" s="15">
        <f t="shared" si="0"/>
        <v>30.571121720132702</v>
      </c>
      <c r="M27" s="14">
        <v>128</v>
      </c>
      <c r="N27" s="29">
        <v>21</v>
      </c>
      <c r="O27" s="27">
        <f t="shared" si="1"/>
        <v>-1.1534106519094156</v>
      </c>
      <c r="P27" s="78" t="s">
        <v>264</v>
      </c>
      <c r="Q27" s="73">
        <v>172</v>
      </c>
      <c r="R27" s="73">
        <v>11</v>
      </c>
      <c r="S27" s="73">
        <f t="shared" si="2"/>
        <v>5.5E-2</v>
      </c>
      <c r="T27" s="64"/>
      <c r="U27" s="63"/>
      <c r="V27" s="63"/>
      <c r="W27" s="63"/>
      <c r="X27" s="63"/>
      <c r="Y27" s="63"/>
      <c r="Z27" s="63"/>
      <c r="AA27" s="63"/>
      <c r="AB27" s="63"/>
      <c r="AC27" s="64"/>
      <c r="AF27" s="97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4"/>
    </row>
    <row r="28" spans="1:44" x14ac:dyDescent="0.35">
      <c r="A28" t="s">
        <v>11</v>
      </c>
      <c r="B28" t="s">
        <v>12</v>
      </c>
      <c r="C28" t="s">
        <v>55</v>
      </c>
      <c r="D28" s="3">
        <v>45000</v>
      </c>
      <c r="E28" t="s">
        <v>14</v>
      </c>
      <c r="F28" t="s">
        <v>47</v>
      </c>
      <c r="G28" t="s">
        <v>16</v>
      </c>
      <c r="H28">
        <v>50</v>
      </c>
      <c r="I28">
        <v>68</v>
      </c>
      <c r="J28">
        <v>45</v>
      </c>
      <c r="K28" s="16">
        <v>376</v>
      </c>
      <c r="L28" s="15">
        <f t="shared" si="0"/>
        <v>11.997160574652611</v>
      </c>
      <c r="M28" s="20">
        <v>123</v>
      </c>
      <c r="N28" s="29">
        <v>23</v>
      </c>
      <c r="O28" s="27">
        <f t="shared" si="1"/>
        <v>-1.1337866478276226</v>
      </c>
      <c r="P28" s="78" t="s">
        <v>265</v>
      </c>
      <c r="Q28" s="73">
        <v>200</v>
      </c>
      <c r="R28" s="73">
        <v>8</v>
      </c>
      <c r="S28" s="73">
        <f t="shared" si="2"/>
        <v>0.04</v>
      </c>
      <c r="T28" s="64"/>
      <c r="U28" s="63"/>
      <c r="V28" s="63"/>
      <c r="W28" s="63"/>
      <c r="X28" s="63"/>
      <c r="Y28" s="63"/>
      <c r="Z28" s="63"/>
      <c r="AA28" s="63"/>
      <c r="AB28" s="63"/>
      <c r="AC28" s="64"/>
      <c r="AF28" s="65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4"/>
    </row>
    <row r="29" spans="1:44" x14ac:dyDescent="0.35">
      <c r="A29" t="s">
        <v>11</v>
      </c>
      <c r="B29" t="s">
        <v>12</v>
      </c>
      <c r="C29" t="s">
        <v>42</v>
      </c>
      <c r="D29" s="3">
        <v>45000</v>
      </c>
      <c r="E29" t="s">
        <v>14</v>
      </c>
      <c r="F29" t="s">
        <v>43</v>
      </c>
      <c r="G29" t="s">
        <v>16</v>
      </c>
      <c r="H29">
        <v>32</v>
      </c>
      <c r="I29">
        <v>53</v>
      </c>
      <c r="J29">
        <v>30</v>
      </c>
      <c r="K29" s="16">
        <v>186</v>
      </c>
      <c r="L29" s="15">
        <f t="shared" si="0"/>
        <v>5.0089375694224785</v>
      </c>
      <c r="M29" s="14">
        <v>121</v>
      </c>
      <c r="N29" s="29">
        <v>25</v>
      </c>
      <c r="O29" s="27">
        <f t="shared" si="1"/>
        <v>-1.1141626437458299</v>
      </c>
      <c r="P29" s="50"/>
      <c r="Q29" s="54"/>
      <c r="R29" s="54">
        <v>0</v>
      </c>
      <c r="S29" s="54"/>
      <c r="T29" s="68"/>
      <c r="U29" s="67"/>
      <c r="V29" s="67"/>
      <c r="W29" s="67"/>
      <c r="X29" s="67"/>
      <c r="Y29" s="67"/>
      <c r="Z29" s="67"/>
      <c r="AA29" s="67"/>
      <c r="AB29" s="67"/>
      <c r="AC29" s="68"/>
      <c r="AF29" s="82" t="s">
        <v>2</v>
      </c>
      <c r="AG29" s="80" t="s">
        <v>4</v>
      </c>
      <c r="AH29" s="63"/>
      <c r="AI29" s="79" t="s">
        <v>2</v>
      </c>
      <c r="AJ29" s="79" t="s">
        <v>286</v>
      </c>
      <c r="AK29" s="63"/>
      <c r="AL29" s="63"/>
      <c r="AM29" s="63"/>
      <c r="AN29" s="63"/>
      <c r="AO29" s="63"/>
      <c r="AP29" s="63"/>
      <c r="AQ29" s="63"/>
      <c r="AR29" s="64"/>
    </row>
    <row r="30" spans="1:44" x14ac:dyDescent="0.35">
      <c r="A30" t="s">
        <v>11</v>
      </c>
      <c r="B30" t="s">
        <v>12</v>
      </c>
      <c r="C30" t="s">
        <v>56</v>
      </c>
      <c r="D30" s="3">
        <v>45000</v>
      </c>
      <c r="E30" t="s">
        <v>14</v>
      </c>
      <c r="F30" t="s">
        <v>37</v>
      </c>
      <c r="G30" t="s">
        <v>16</v>
      </c>
      <c r="H30">
        <v>65</v>
      </c>
      <c r="I30">
        <v>91</v>
      </c>
      <c r="J30">
        <v>45</v>
      </c>
      <c r="K30" s="16">
        <v>576</v>
      </c>
      <c r="L30" s="15">
        <f t="shared" si="0"/>
        <v>19.353184790684331</v>
      </c>
      <c r="M30" s="14">
        <v>121</v>
      </c>
      <c r="N30" s="29">
        <v>28</v>
      </c>
      <c r="O30" s="27">
        <f t="shared" si="1"/>
        <v>-1.0847266376231406</v>
      </c>
      <c r="AF30" s="83" t="s">
        <v>69</v>
      </c>
      <c r="AG30" s="84" t="s">
        <v>70</v>
      </c>
      <c r="AH30" s="63"/>
      <c r="AI30" s="93" t="s">
        <v>62</v>
      </c>
      <c r="AJ30" s="93">
        <f>COUNTIF($AF$30:$AF$140,AI30)</f>
        <v>1</v>
      </c>
      <c r="AK30" s="63"/>
      <c r="AL30" s="63"/>
      <c r="AM30" s="63"/>
      <c r="AN30" s="63"/>
      <c r="AO30" s="63"/>
      <c r="AP30" s="63"/>
      <c r="AQ30" s="63"/>
      <c r="AR30" s="64"/>
    </row>
    <row r="31" spans="1:44" x14ac:dyDescent="0.35">
      <c r="A31" t="s">
        <v>11</v>
      </c>
      <c r="B31" t="s">
        <v>12</v>
      </c>
      <c r="C31" t="s">
        <v>42</v>
      </c>
      <c r="D31" s="3">
        <v>45000</v>
      </c>
      <c r="E31" t="s">
        <v>14</v>
      </c>
      <c r="F31" t="s">
        <v>43</v>
      </c>
      <c r="G31" t="s">
        <v>16</v>
      </c>
      <c r="H31">
        <v>32</v>
      </c>
      <c r="I31">
        <v>74</v>
      </c>
      <c r="J31">
        <v>30</v>
      </c>
      <c r="K31" s="16">
        <v>405</v>
      </c>
      <c r="L31" s="15">
        <f t="shared" si="0"/>
        <v>13.063784085977209</v>
      </c>
      <c r="M31" s="14">
        <v>120</v>
      </c>
      <c r="N31" s="30">
        <v>28</v>
      </c>
      <c r="O31" s="27">
        <f t="shared" si="1"/>
        <v>-1.0847266376231406</v>
      </c>
      <c r="AF31" s="83" t="s">
        <v>71</v>
      </c>
      <c r="AG31" s="85" t="s">
        <v>70</v>
      </c>
      <c r="AH31" s="63"/>
      <c r="AI31" s="93" t="s">
        <v>101</v>
      </c>
      <c r="AJ31" s="93">
        <f t="shared" ref="AJ31:AJ86" si="3">COUNTIF($AF$30:$AF$140,AI31)</f>
        <v>2</v>
      </c>
      <c r="AK31" s="63"/>
      <c r="AL31" s="63"/>
      <c r="AM31" s="63"/>
      <c r="AN31" s="63"/>
      <c r="AO31" s="63"/>
      <c r="AP31" s="63"/>
      <c r="AQ31" s="63"/>
      <c r="AR31" s="64"/>
    </row>
    <row r="32" spans="1:44" x14ac:dyDescent="0.35">
      <c r="A32" t="s">
        <v>11</v>
      </c>
      <c r="B32" t="s">
        <v>12</v>
      </c>
      <c r="C32" t="s">
        <v>57</v>
      </c>
      <c r="D32" s="3">
        <v>45000</v>
      </c>
      <c r="E32" t="s">
        <v>14</v>
      </c>
      <c r="F32" t="s">
        <v>15</v>
      </c>
      <c r="G32" t="s">
        <v>16</v>
      </c>
      <c r="H32">
        <v>50</v>
      </c>
      <c r="I32">
        <v>25</v>
      </c>
      <c r="J32">
        <v>60</v>
      </c>
      <c r="K32" s="16">
        <v>59</v>
      </c>
      <c r="L32" s="15">
        <f t="shared" si="0"/>
        <v>0.33786219224233682</v>
      </c>
      <c r="M32" s="14">
        <v>120</v>
      </c>
      <c r="N32" s="29">
        <v>29</v>
      </c>
      <c r="O32" s="27">
        <f t="shared" si="1"/>
        <v>-1.0749146355822441</v>
      </c>
      <c r="AF32" s="83" t="s">
        <v>72</v>
      </c>
      <c r="AG32" s="85" t="s">
        <v>70</v>
      </c>
      <c r="AH32" s="63"/>
      <c r="AI32" s="93" t="s">
        <v>93</v>
      </c>
      <c r="AJ32" s="93">
        <f t="shared" si="3"/>
        <v>2</v>
      </c>
      <c r="AK32" s="63"/>
      <c r="AL32" s="63"/>
      <c r="AM32" s="63"/>
      <c r="AN32" s="63"/>
      <c r="AO32" s="63"/>
      <c r="AP32" s="63"/>
      <c r="AQ32" s="63"/>
      <c r="AR32" s="64"/>
    </row>
    <row r="33" spans="1:44" x14ac:dyDescent="0.35">
      <c r="A33" t="s">
        <v>11</v>
      </c>
      <c r="B33" t="s">
        <v>12</v>
      </c>
      <c r="C33" t="s">
        <v>58</v>
      </c>
      <c r="D33" s="3">
        <v>45000</v>
      </c>
      <c r="E33" t="s">
        <v>14</v>
      </c>
      <c r="F33" t="s">
        <v>15</v>
      </c>
      <c r="G33" t="s">
        <v>16</v>
      </c>
      <c r="H33">
        <v>109</v>
      </c>
      <c r="I33">
        <v>82</v>
      </c>
      <c r="J33">
        <v>85</v>
      </c>
      <c r="K33" s="16">
        <v>775</v>
      </c>
      <c r="L33" s="15">
        <f t="shared" si="0"/>
        <v>26.672428885635892</v>
      </c>
      <c r="M33" s="14">
        <v>118</v>
      </c>
      <c r="N33" s="30">
        <v>29</v>
      </c>
      <c r="O33" s="27">
        <f t="shared" si="1"/>
        <v>-1.0749146355822441</v>
      </c>
      <c r="AF33" s="83" t="s">
        <v>36</v>
      </c>
      <c r="AG33" s="85" t="s">
        <v>70</v>
      </c>
      <c r="AH33" s="63"/>
      <c r="AI33" s="93" t="s">
        <v>86</v>
      </c>
      <c r="AJ33" s="93">
        <f t="shared" si="3"/>
        <v>2</v>
      </c>
      <c r="AK33" s="63"/>
      <c r="AL33" s="63"/>
      <c r="AM33" s="63"/>
      <c r="AN33" s="63"/>
      <c r="AO33" s="63"/>
      <c r="AP33" s="63"/>
      <c r="AQ33" s="63"/>
      <c r="AR33" s="64"/>
    </row>
    <row r="34" spans="1:44" x14ac:dyDescent="0.35">
      <c r="A34" t="s">
        <v>11</v>
      </c>
      <c r="B34" t="s">
        <v>12</v>
      </c>
      <c r="C34" t="s">
        <v>46</v>
      </c>
      <c r="D34" s="3">
        <v>45000</v>
      </c>
      <c r="E34" t="s">
        <v>14</v>
      </c>
      <c r="F34" t="s">
        <v>47</v>
      </c>
      <c r="G34" t="s">
        <v>16</v>
      </c>
      <c r="H34">
        <v>89</v>
      </c>
      <c r="I34">
        <v>55</v>
      </c>
      <c r="J34">
        <v>45</v>
      </c>
      <c r="K34" s="16">
        <v>578</v>
      </c>
      <c r="L34" s="15">
        <f t="shared" si="0"/>
        <v>19.42674503284465</v>
      </c>
      <c r="M34" s="14">
        <v>118</v>
      </c>
      <c r="N34" s="29">
        <v>30</v>
      </c>
      <c r="O34" s="27">
        <f t="shared" si="1"/>
        <v>-1.0651026335413476</v>
      </c>
      <c r="AF34" s="83" t="s">
        <v>73</v>
      </c>
      <c r="AG34" s="85" t="s">
        <v>70</v>
      </c>
      <c r="AH34" s="63"/>
      <c r="AI34" s="93" t="s">
        <v>63</v>
      </c>
      <c r="AJ34" s="93">
        <f t="shared" si="3"/>
        <v>4</v>
      </c>
      <c r="AK34" s="63"/>
      <c r="AL34" s="63"/>
      <c r="AM34" s="63"/>
      <c r="AN34" s="63"/>
      <c r="AO34" s="63"/>
      <c r="AP34" s="63"/>
      <c r="AQ34" s="63"/>
      <c r="AR34" s="64"/>
    </row>
    <row r="35" spans="1:44" x14ac:dyDescent="0.35">
      <c r="A35" t="s">
        <v>11</v>
      </c>
      <c r="B35" t="s">
        <v>12</v>
      </c>
      <c r="C35" t="s">
        <v>59</v>
      </c>
      <c r="D35" s="3">
        <v>45000</v>
      </c>
      <c r="E35" t="s">
        <v>14</v>
      </c>
      <c r="F35" t="s">
        <v>15</v>
      </c>
      <c r="G35" t="s">
        <v>16</v>
      </c>
      <c r="H35">
        <v>60</v>
      </c>
      <c r="I35">
        <v>50</v>
      </c>
      <c r="J35">
        <v>65</v>
      </c>
      <c r="K35" s="16">
        <v>309</v>
      </c>
      <c r="L35" s="15">
        <f t="shared" si="0"/>
        <v>9.5328924622819855</v>
      </c>
      <c r="M35" s="14">
        <v>118</v>
      </c>
      <c r="N35" s="29">
        <v>30</v>
      </c>
      <c r="O35" s="27">
        <f t="shared" si="1"/>
        <v>-1.0651026335413476</v>
      </c>
      <c r="AF35" s="83" t="s">
        <v>63</v>
      </c>
      <c r="AG35" s="85" t="s">
        <v>70</v>
      </c>
      <c r="AH35" s="63"/>
      <c r="AI35" s="94" t="s">
        <v>82</v>
      </c>
      <c r="AJ35" s="93">
        <f t="shared" si="3"/>
        <v>1</v>
      </c>
      <c r="AK35" s="63"/>
      <c r="AL35" s="63"/>
      <c r="AM35" s="63"/>
      <c r="AN35" s="63"/>
      <c r="AO35" s="63"/>
      <c r="AP35" s="63"/>
      <c r="AQ35" s="63"/>
      <c r="AR35" s="64"/>
    </row>
    <row r="36" spans="1:44" x14ac:dyDescent="0.35">
      <c r="A36" t="s">
        <v>11</v>
      </c>
      <c r="B36" t="s">
        <v>12</v>
      </c>
      <c r="C36" t="s">
        <v>60</v>
      </c>
      <c r="D36" s="3">
        <v>45000</v>
      </c>
      <c r="E36" t="s">
        <v>14</v>
      </c>
      <c r="F36" t="s">
        <v>19</v>
      </c>
      <c r="G36" t="s">
        <v>16</v>
      </c>
      <c r="H36">
        <v>93</v>
      </c>
      <c r="I36">
        <v>25</v>
      </c>
      <c r="J36">
        <v>45</v>
      </c>
      <c r="K36" s="16">
        <v>574</v>
      </c>
      <c r="L36" s="15">
        <f t="shared" si="0"/>
        <v>19.279624548524016</v>
      </c>
      <c r="M36" s="14">
        <v>118</v>
      </c>
      <c r="N36" s="29">
        <v>31</v>
      </c>
      <c r="O36" s="27">
        <f t="shared" si="1"/>
        <v>-1.0552906315004513</v>
      </c>
      <c r="AF36" s="83" t="s">
        <v>72</v>
      </c>
      <c r="AG36" s="85" t="s">
        <v>70</v>
      </c>
      <c r="AH36" s="63"/>
      <c r="AI36" s="93" t="s">
        <v>32</v>
      </c>
      <c r="AJ36" s="93">
        <f t="shared" si="3"/>
        <v>3</v>
      </c>
      <c r="AK36" s="63"/>
      <c r="AL36" s="63"/>
      <c r="AM36" s="63"/>
      <c r="AN36" s="63"/>
      <c r="AO36" s="63"/>
      <c r="AP36" s="63"/>
      <c r="AQ36" s="63"/>
      <c r="AR36" s="64"/>
    </row>
    <row r="37" spans="1:44" x14ac:dyDescent="0.35">
      <c r="A37" t="s">
        <v>11</v>
      </c>
      <c r="B37" t="s">
        <v>12</v>
      </c>
      <c r="C37" t="s">
        <v>42</v>
      </c>
      <c r="D37" s="3">
        <v>45000</v>
      </c>
      <c r="E37" t="s">
        <v>14</v>
      </c>
      <c r="F37" t="s">
        <v>43</v>
      </c>
      <c r="G37" t="s">
        <v>16</v>
      </c>
      <c r="H37">
        <v>50</v>
      </c>
      <c r="I37">
        <v>87</v>
      </c>
      <c r="J37">
        <v>60</v>
      </c>
      <c r="K37" s="16">
        <v>468</v>
      </c>
      <c r="L37" s="15">
        <f t="shared" si="0"/>
        <v>15.3809317140272</v>
      </c>
      <c r="M37" s="14">
        <v>118</v>
      </c>
      <c r="N37" s="29">
        <v>32</v>
      </c>
      <c r="O37" s="27">
        <f t="shared" si="1"/>
        <v>-1.0454786294595548</v>
      </c>
      <c r="AF37" s="83" t="s">
        <v>75</v>
      </c>
      <c r="AG37" s="85" t="s">
        <v>70</v>
      </c>
      <c r="AH37" s="63"/>
      <c r="AI37" s="93" t="s">
        <v>71</v>
      </c>
      <c r="AJ37" s="93">
        <f t="shared" si="3"/>
        <v>1</v>
      </c>
      <c r="AK37" s="63"/>
      <c r="AL37" s="63"/>
      <c r="AM37" s="63"/>
      <c r="AN37" s="63"/>
      <c r="AO37" s="63"/>
      <c r="AP37" s="63"/>
      <c r="AQ37" s="63"/>
      <c r="AR37" s="64"/>
    </row>
    <row r="38" spans="1:44" x14ac:dyDescent="0.35">
      <c r="A38" t="s">
        <v>11</v>
      </c>
      <c r="B38" t="s">
        <v>12</v>
      </c>
      <c r="C38" t="s">
        <v>61</v>
      </c>
      <c r="D38" s="3">
        <v>45000</v>
      </c>
      <c r="E38" t="s">
        <v>14</v>
      </c>
      <c r="F38" t="s">
        <v>35</v>
      </c>
      <c r="G38" t="s">
        <v>16</v>
      </c>
      <c r="H38">
        <v>75</v>
      </c>
      <c r="I38">
        <v>87</v>
      </c>
      <c r="J38">
        <v>50</v>
      </c>
      <c r="K38" s="16">
        <v>871</v>
      </c>
      <c r="L38" s="15">
        <f t="shared" si="0"/>
        <v>30.203320509331117</v>
      </c>
      <c r="M38" s="14">
        <v>118</v>
      </c>
      <c r="N38" s="29">
        <v>33</v>
      </c>
      <c r="O38" s="27">
        <f t="shared" si="1"/>
        <v>-1.0356666274186583</v>
      </c>
      <c r="AF38" s="83" t="s">
        <v>52</v>
      </c>
      <c r="AG38" s="85" t="s">
        <v>70</v>
      </c>
      <c r="AH38" s="63"/>
      <c r="AI38" s="95" t="s">
        <v>57</v>
      </c>
      <c r="AJ38" s="93">
        <f t="shared" si="3"/>
        <v>1</v>
      </c>
      <c r="AK38" s="63"/>
      <c r="AL38" s="63"/>
      <c r="AM38" s="63"/>
      <c r="AN38" s="63"/>
      <c r="AO38" s="63"/>
      <c r="AP38" s="63"/>
      <c r="AQ38" s="63"/>
      <c r="AR38" s="64"/>
    </row>
    <row r="39" spans="1:44" x14ac:dyDescent="0.35">
      <c r="A39" t="s">
        <v>11</v>
      </c>
      <c r="B39" t="s">
        <v>12</v>
      </c>
      <c r="C39" t="s">
        <v>62</v>
      </c>
      <c r="D39" s="3">
        <v>45000</v>
      </c>
      <c r="E39" t="s">
        <v>14</v>
      </c>
      <c r="F39" t="s">
        <v>31</v>
      </c>
      <c r="G39" t="s">
        <v>16</v>
      </c>
      <c r="H39">
        <v>109</v>
      </c>
      <c r="I39">
        <v>100</v>
      </c>
      <c r="J39">
        <v>77</v>
      </c>
      <c r="K39" s="16">
        <v>879</v>
      </c>
      <c r="L39" s="15">
        <f t="shared" si="0"/>
        <v>30.497561477972386</v>
      </c>
      <c r="M39" s="14">
        <v>117</v>
      </c>
      <c r="N39" s="29">
        <v>34</v>
      </c>
      <c r="O39" s="27">
        <f t="shared" si="1"/>
        <v>-1.0258546253777621</v>
      </c>
      <c r="AF39" s="83" t="s">
        <v>77</v>
      </c>
      <c r="AG39" s="85" t="s">
        <v>70</v>
      </c>
      <c r="AH39" s="63"/>
      <c r="AI39" s="95" t="s">
        <v>161</v>
      </c>
      <c r="AJ39" s="93">
        <f t="shared" si="3"/>
        <v>1</v>
      </c>
      <c r="AK39" s="63"/>
      <c r="AL39" s="63"/>
      <c r="AM39" s="63"/>
      <c r="AN39" s="63"/>
      <c r="AO39" s="63"/>
      <c r="AP39" s="63"/>
      <c r="AQ39" s="63"/>
      <c r="AR39" s="64"/>
    </row>
    <row r="40" spans="1:44" x14ac:dyDescent="0.35">
      <c r="A40" t="s">
        <v>11</v>
      </c>
      <c r="B40" t="s">
        <v>12</v>
      </c>
      <c r="C40" t="s">
        <v>48</v>
      </c>
      <c r="D40" s="3">
        <v>45000</v>
      </c>
      <c r="E40" t="s">
        <v>14</v>
      </c>
      <c r="F40" t="s">
        <v>45</v>
      </c>
      <c r="G40" t="s">
        <v>16</v>
      </c>
      <c r="H40">
        <v>80</v>
      </c>
      <c r="I40">
        <v>72</v>
      </c>
      <c r="J40">
        <v>66</v>
      </c>
      <c r="K40" s="16">
        <v>423</v>
      </c>
      <c r="L40" s="15">
        <f t="shared" si="0"/>
        <v>13.725826265420064</v>
      </c>
      <c r="M40" s="14">
        <v>117</v>
      </c>
      <c r="N40" s="30">
        <v>34</v>
      </c>
      <c r="O40" s="27">
        <f t="shared" si="1"/>
        <v>-1.0258546253777621</v>
      </c>
      <c r="AF40" s="83" t="s">
        <v>36</v>
      </c>
      <c r="AG40" s="85" t="s">
        <v>70</v>
      </c>
      <c r="AH40" s="63"/>
      <c r="AI40" s="93" t="s">
        <v>103</v>
      </c>
      <c r="AJ40" s="93">
        <f t="shared" si="3"/>
        <v>1</v>
      </c>
      <c r="AK40" s="63"/>
      <c r="AL40" s="63"/>
      <c r="AM40" s="63"/>
      <c r="AN40" s="63"/>
      <c r="AO40" s="63"/>
      <c r="AP40" s="63"/>
      <c r="AQ40" s="63"/>
      <c r="AR40" s="64"/>
    </row>
    <row r="41" spans="1:44" x14ac:dyDescent="0.35">
      <c r="A41" t="s">
        <v>11</v>
      </c>
      <c r="B41" t="s">
        <v>12</v>
      </c>
      <c r="C41" t="s">
        <v>46</v>
      </c>
      <c r="D41" s="3">
        <v>45000</v>
      </c>
      <c r="E41" t="s">
        <v>14</v>
      </c>
      <c r="F41" t="s">
        <v>47</v>
      </c>
      <c r="G41" t="s">
        <v>16</v>
      </c>
      <c r="H41">
        <v>98</v>
      </c>
      <c r="I41">
        <v>107</v>
      </c>
      <c r="J41">
        <v>54</v>
      </c>
      <c r="K41" s="16">
        <v>769</v>
      </c>
      <c r="L41" s="15">
        <f t="shared" si="0"/>
        <v>26.451748159154942</v>
      </c>
      <c r="M41" s="20">
        <v>115</v>
      </c>
      <c r="N41" s="29">
        <v>35</v>
      </c>
      <c r="O41" s="27">
        <f t="shared" si="1"/>
        <v>-1.0160426233368656</v>
      </c>
      <c r="AF41" s="83" t="s">
        <v>41</v>
      </c>
      <c r="AG41" s="85" t="s">
        <v>70</v>
      </c>
      <c r="AH41" s="63"/>
      <c r="AI41" s="93" t="s">
        <v>143</v>
      </c>
      <c r="AJ41" s="93">
        <f t="shared" si="3"/>
        <v>1</v>
      </c>
      <c r="AK41" s="63"/>
      <c r="AL41" s="63"/>
      <c r="AM41" s="63"/>
      <c r="AN41" s="63"/>
      <c r="AO41" s="63"/>
      <c r="AP41" s="63"/>
      <c r="AQ41" s="63"/>
      <c r="AR41" s="64"/>
    </row>
    <row r="42" spans="1:44" x14ac:dyDescent="0.35">
      <c r="A42" t="s">
        <v>11</v>
      </c>
      <c r="B42" t="s">
        <v>12</v>
      </c>
      <c r="C42" t="s">
        <v>36</v>
      </c>
      <c r="D42" s="3">
        <v>45000</v>
      </c>
      <c r="E42" t="s">
        <v>14</v>
      </c>
      <c r="F42" t="s">
        <v>37</v>
      </c>
      <c r="G42" s="8" t="s">
        <v>54</v>
      </c>
      <c r="H42" s="8">
        <v>20</v>
      </c>
      <c r="I42" s="8">
        <v>40</v>
      </c>
      <c r="J42" s="8">
        <v>30</v>
      </c>
      <c r="K42" s="16">
        <v>544</v>
      </c>
      <c r="L42" s="15">
        <f t="shared" si="0"/>
        <v>18.176220916119256</v>
      </c>
      <c r="M42" s="20">
        <v>114</v>
      </c>
      <c r="N42" s="29">
        <v>36</v>
      </c>
      <c r="O42" s="27">
        <f t="shared" si="1"/>
        <v>-1.0062306212959691</v>
      </c>
      <c r="AF42" s="83" t="s">
        <v>48</v>
      </c>
      <c r="AG42" s="85" t="s">
        <v>70</v>
      </c>
      <c r="AH42" s="63"/>
      <c r="AI42" s="93" t="s">
        <v>137</v>
      </c>
      <c r="AJ42" s="93">
        <f t="shared" si="3"/>
        <v>1</v>
      </c>
      <c r="AK42" s="63"/>
      <c r="AL42" s="63"/>
      <c r="AM42" s="63"/>
      <c r="AN42" s="63"/>
      <c r="AO42" s="63"/>
      <c r="AP42" s="63"/>
      <c r="AQ42" s="63"/>
      <c r="AR42" s="64"/>
    </row>
    <row r="43" spans="1:44" x14ac:dyDescent="0.35">
      <c r="A43" t="s">
        <v>11</v>
      </c>
      <c r="B43" t="s">
        <v>12</v>
      </c>
      <c r="C43" t="s">
        <v>42</v>
      </c>
      <c r="D43" s="3">
        <v>45000</v>
      </c>
      <c r="E43" t="s">
        <v>14</v>
      </c>
      <c r="F43" t="s">
        <v>43</v>
      </c>
      <c r="G43" t="s">
        <v>16</v>
      </c>
      <c r="H43">
        <v>50</v>
      </c>
      <c r="I43">
        <v>52</v>
      </c>
      <c r="J43">
        <v>60</v>
      </c>
      <c r="K43" s="16">
        <v>199</v>
      </c>
      <c r="L43" s="15">
        <f t="shared" si="0"/>
        <v>5.4870791434645403</v>
      </c>
      <c r="M43" s="14">
        <v>114</v>
      </c>
      <c r="N43" s="29">
        <v>37</v>
      </c>
      <c r="O43" s="27">
        <f t="shared" si="1"/>
        <v>-0.99641861925507269</v>
      </c>
      <c r="AF43" s="83" t="s">
        <v>60</v>
      </c>
      <c r="AG43" s="85" t="s">
        <v>70</v>
      </c>
      <c r="AH43" s="63"/>
      <c r="AI43" s="93" t="s">
        <v>108</v>
      </c>
      <c r="AJ43" s="93">
        <f t="shared" si="3"/>
        <v>1</v>
      </c>
      <c r="AK43" s="63"/>
      <c r="AL43" s="63"/>
      <c r="AM43" s="63"/>
      <c r="AN43" s="63"/>
      <c r="AO43" s="63"/>
      <c r="AP43" s="63"/>
      <c r="AQ43" s="63"/>
      <c r="AR43" s="64"/>
    </row>
    <row r="44" spans="1:44" x14ac:dyDescent="0.35">
      <c r="A44" t="s">
        <v>11</v>
      </c>
      <c r="B44" t="s">
        <v>12</v>
      </c>
      <c r="C44" t="s">
        <v>63</v>
      </c>
      <c r="D44" s="3">
        <v>45000</v>
      </c>
      <c r="E44" t="s">
        <v>14</v>
      </c>
      <c r="F44" t="s">
        <v>47</v>
      </c>
      <c r="G44" t="s">
        <v>16</v>
      </c>
      <c r="H44">
        <v>55</v>
      </c>
      <c r="I44">
        <v>53</v>
      </c>
      <c r="J44">
        <v>55</v>
      </c>
      <c r="K44" s="16">
        <v>102</v>
      </c>
      <c r="L44" s="15">
        <f t="shared" si="0"/>
        <v>1.9194073986891564</v>
      </c>
      <c r="M44" s="14">
        <v>114</v>
      </c>
      <c r="N44" s="29">
        <v>37</v>
      </c>
      <c r="O44" s="27">
        <f t="shared" si="1"/>
        <v>-0.99641861925507269</v>
      </c>
      <c r="AF44" s="83" t="s">
        <v>79</v>
      </c>
      <c r="AG44" s="85" t="s">
        <v>70</v>
      </c>
      <c r="AH44" s="63"/>
      <c r="AI44" s="93" t="s">
        <v>99</v>
      </c>
      <c r="AJ44" s="93">
        <f t="shared" si="3"/>
        <v>3</v>
      </c>
      <c r="AK44" s="63"/>
      <c r="AL44" s="63"/>
      <c r="AM44" s="63"/>
      <c r="AN44" s="63"/>
      <c r="AO44" s="63"/>
      <c r="AP44" s="63"/>
      <c r="AQ44" s="63"/>
      <c r="AR44" s="64"/>
    </row>
    <row r="45" spans="1:44" x14ac:dyDescent="0.35">
      <c r="A45" t="s">
        <v>11</v>
      </c>
      <c r="B45" t="s">
        <v>12</v>
      </c>
      <c r="C45" t="s">
        <v>64</v>
      </c>
      <c r="D45" s="3">
        <v>45000</v>
      </c>
      <c r="E45" t="s">
        <v>14</v>
      </c>
      <c r="F45" t="s">
        <v>65</v>
      </c>
      <c r="G45" t="s">
        <v>16</v>
      </c>
      <c r="H45">
        <v>126</v>
      </c>
      <c r="I45">
        <v>97</v>
      </c>
      <c r="J45">
        <v>120</v>
      </c>
      <c r="K45" s="16">
        <v>773</v>
      </c>
      <c r="L45" s="15">
        <f t="shared" si="0"/>
        <v>26.598868643475576</v>
      </c>
      <c r="M45" s="14">
        <v>112</v>
      </c>
      <c r="N45" s="29">
        <v>37</v>
      </c>
      <c r="O45" s="27">
        <f t="shared" si="1"/>
        <v>-0.99641861925507269</v>
      </c>
      <c r="AF45" s="83" t="s">
        <v>86</v>
      </c>
      <c r="AG45" s="85" t="s">
        <v>70</v>
      </c>
      <c r="AH45" s="63"/>
      <c r="AI45" s="93" t="s">
        <v>142</v>
      </c>
      <c r="AJ45" s="93">
        <f t="shared" si="3"/>
        <v>1</v>
      </c>
      <c r="AK45" s="63"/>
      <c r="AL45" s="63"/>
      <c r="AM45" s="63"/>
      <c r="AN45" s="63"/>
      <c r="AO45" s="63"/>
      <c r="AP45" s="63"/>
      <c r="AQ45" s="63"/>
      <c r="AR45" s="64"/>
    </row>
    <row r="46" spans="1:44" x14ac:dyDescent="0.35">
      <c r="A46" t="s">
        <v>11</v>
      </c>
      <c r="B46" t="s">
        <v>12</v>
      </c>
      <c r="C46" t="s">
        <v>60</v>
      </c>
      <c r="D46" s="3">
        <v>45000</v>
      </c>
      <c r="E46" t="s">
        <v>14</v>
      </c>
      <c r="F46" t="s">
        <v>19</v>
      </c>
      <c r="G46" t="s">
        <v>16</v>
      </c>
      <c r="H46">
        <v>93</v>
      </c>
      <c r="I46">
        <v>29</v>
      </c>
      <c r="J46">
        <v>45</v>
      </c>
      <c r="K46" s="16">
        <v>57</v>
      </c>
      <c r="L46" s="15">
        <f t="shared" si="0"/>
        <v>0.26430195008201968</v>
      </c>
      <c r="M46" s="20">
        <v>112</v>
      </c>
      <c r="N46" s="29">
        <v>38</v>
      </c>
      <c r="O46" s="27">
        <f t="shared" si="1"/>
        <v>-0.98660661721417631</v>
      </c>
      <c r="AF46" s="83" t="s">
        <v>87</v>
      </c>
      <c r="AG46" s="85" t="s">
        <v>70</v>
      </c>
      <c r="AH46" s="63"/>
      <c r="AI46" s="93" t="s">
        <v>94</v>
      </c>
      <c r="AJ46" s="93">
        <f t="shared" si="3"/>
        <v>4</v>
      </c>
      <c r="AK46" s="63"/>
      <c r="AL46" s="63"/>
      <c r="AM46" s="63"/>
      <c r="AN46" s="63"/>
      <c r="AO46" s="63"/>
      <c r="AP46" s="63"/>
      <c r="AQ46" s="63"/>
      <c r="AR46" s="64"/>
    </row>
    <row r="47" spans="1:44" x14ac:dyDescent="0.35">
      <c r="A47" t="s">
        <v>11</v>
      </c>
      <c r="B47" t="s">
        <v>12</v>
      </c>
      <c r="C47" t="s">
        <v>61</v>
      </c>
      <c r="D47" s="3">
        <v>45000</v>
      </c>
      <c r="E47" t="s">
        <v>14</v>
      </c>
      <c r="F47" t="s">
        <v>35</v>
      </c>
      <c r="G47" t="s">
        <v>16</v>
      </c>
      <c r="H47">
        <v>75</v>
      </c>
      <c r="I47">
        <v>86</v>
      </c>
      <c r="J47">
        <v>50</v>
      </c>
      <c r="K47" s="16">
        <v>874</v>
      </c>
      <c r="L47" s="15">
        <f t="shared" si="0"/>
        <v>30.313660872571592</v>
      </c>
      <c r="M47" s="14">
        <v>112</v>
      </c>
      <c r="N47" s="29">
        <v>38</v>
      </c>
      <c r="O47" s="27">
        <f t="shared" si="1"/>
        <v>-0.98660661721417631</v>
      </c>
      <c r="AF47" s="83" t="s">
        <v>89</v>
      </c>
      <c r="AG47" s="85" t="s">
        <v>70</v>
      </c>
      <c r="AH47" s="63"/>
      <c r="AI47" s="93" t="s">
        <v>135</v>
      </c>
      <c r="AJ47" s="93">
        <f t="shared" si="3"/>
        <v>1</v>
      </c>
      <c r="AK47" s="63"/>
      <c r="AL47" s="63"/>
      <c r="AM47" s="63"/>
      <c r="AN47" s="63"/>
      <c r="AO47" s="63"/>
      <c r="AP47" s="63"/>
      <c r="AQ47" s="63"/>
      <c r="AR47" s="64"/>
    </row>
    <row r="48" spans="1:44" x14ac:dyDescent="0.35">
      <c r="A48" t="s">
        <v>11</v>
      </c>
      <c r="B48" t="s">
        <v>12</v>
      </c>
      <c r="C48" t="s">
        <v>66</v>
      </c>
      <c r="D48" s="3">
        <v>45000</v>
      </c>
      <c r="E48" t="s">
        <v>14</v>
      </c>
      <c r="F48" t="s">
        <v>15</v>
      </c>
      <c r="G48" t="s">
        <v>16</v>
      </c>
      <c r="H48">
        <v>118</v>
      </c>
      <c r="I48">
        <v>79</v>
      </c>
      <c r="J48">
        <v>71</v>
      </c>
      <c r="K48" s="16">
        <v>445</v>
      </c>
      <c r="L48" s="15">
        <f t="shared" si="0"/>
        <v>14.534988929183553</v>
      </c>
      <c r="M48" s="14">
        <v>112</v>
      </c>
      <c r="N48" s="29">
        <v>39</v>
      </c>
      <c r="O48" s="27">
        <f t="shared" si="1"/>
        <v>-0.97679461517327981</v>
      </c>
      <c r="AF48" s="83" t="s">
        <v>72</v>
      </c>
      <c r="AG48" s="85" t="s">
        <v>70</v>
      </c>
      <c r="AH48" s="63"/>
      <c r="AI48" s="93" t="s">
        <v>117</v>
      </c>
      <c r="AJ48" s="93">
        <f t="shared" si="3"/>
        <v>2</v>
      </c>
      <c r="AK48" s="63"/>
      <c r="AL48" s="63"/>
      <c r="AM48" s="63"/>
      <c r="AN48" s="63"/>
      <c r="AO48" s="63"/>
      <c r="AP48" s="63"/>
      <c r="AQ48" s="63"/>
      <c r="AR48" s="64"/>
    </row>
    <row r="49" spans="1:44" x14ac:dyDescent="0.35">
      <c r="A49" t="s">
        <v>11</v>
      </c>
      <c r="B49" t="s">
        <v>12</v>
      </c>
      <c r="C49" t="s">
        <v>42</v>
      </c>
      <c r="D49" s="3">
        <v>45000</v>
      </c>
      <c r="E49" t="s">
        <v>14</v>
      </c>
      <c r="F49" t="s">
        <v>43</v>
      </c>
      <c r="G49" t="s">
        <v>16</v>
      </c>
      <c r="H49">
        <v>50</v>
      </c>
      <c r="I49">
        <v>49</v>
      </c>
      <c r="J49">
        <v>60</v>
      </c>
      <c r="K49" s="16">
        <v>170</v>
      </c>
      <c r="L49" s="15">
        <f t="shared" si="0"/>
        <v>4.4204556321399409</v>
      </c>
      <c r="M49" s="20">
        <v>111</v>
      </c>
      <c r="N49" s="29">
        <v>39</v>
      </c>
      <c r="O49" s="27">
        <f t="shared" si="1"/>
        <v>-0.97679461517327981</v>
      </c>
      <c r="AF49" s="83" t="s">
        <v>91</v>
      </c>
      <c r="AG49" s="85" t="s">
        <v>70</v>
      </c>
      <c r="AH49" s="63"/>
      <c r="AI49" s="93" t="s">
        <v>115</v>
      </c>
      <c r="AJ49" s="93">
        <f t="shared" si="3"/>
        <v>1</v>
      </c>
      <c r="AK49" s="63"/>
      <c r="AL49" s="63"/>
      <c r="AM49" s="63"/>
      <c r="AN49" s="63"/>
      <c r="AO49" s="63"/>
      <c r="AP49" s="63"/>
      <c r="AQ49" s="63"/>
      <c r="AR49" s="64"/>
    </row>
    <row r="50" spans="1:44" x14ac:dyDescent="0.35">
      <c r="A50" t="s">
        <v>11</v>
      </c>
      <c r="B50" t="s">
        <v>12</v>
      </c>
      <c r="C50" t="s">
        <v>62</v>
      </c>
      <c r="D50" s="3">
        <v>45000</v>
      </c>
      <c r="E50" t="s">
        <v>14</v>
      </c>
      <c r="F50" t="s">
        <v>31</v>
      </c>
      <c r="G50" t="s">
        <v>16</v>
      </c>
      <c r="H50">
        <v>121</v>
      </c>
      <c r="I50">
        <v>29</v>
      </c>
      <c r="J50">
        <v>141</v>
      </c>
      <c r="K50" s="16">
        <v>81</v>
      </c>
      <c r="L50" s="15">
        <f t="shared" si="0"/>
        <v>1.1470248560058258</v>
      </c>
      <c r="M50" s="14">
        <v>111</v>
      </c>
      <c r="N50" s="30">
        <v>39</v>
      </c>
      <c r="O50" s="27">
        <f t="shared" si="1"/>
        <v>-0.97679461517327981</v>
      </c>
      <c r="AF50" s="83" t="s">
        <v>48</v>
      </c>
      <c r="AG50" s="85" t="s">
        <v>70</v>
      </c>
      <c r="AH50" s="63"/>
      <c r="AI50" s="94" t="s">
        <v>152</v>
      </c>
      <c r="AJ50" s="93">
        <f t="shared" si="3"/>
        <v>2</v>
      </c>
      <c r="AK50" s="63"/>
      <c r="AL50" s="63"/>
      <c r="AM50" s="63"/>
      <c r="AN50" s="63"/>
      <c r="AO50" s="63"/>
      <c r="AP50" s="63"/>
      <c r="AQ50" s="63"/>
      <c r="AR50" s="64"/>
    </row>
    <row r="51" spans="1:44" x14ac:dyDescent="0.35">
      <c r="A51" t="s">
        <v>11</v>
      </c>
      <c r="B51" t="s">
        <v>67</v>
      </c>
      <c r="C51" t="s">
        <v>63</v>
      </c>
      <c r="D51" s="3">
        <v>44999</v>
      </c>
      <c r="E51" t="s">
        <v>68</v>
      </c>
      <c r="F51" t="s">
        <v>47</v>
      </c>
      <c r="G51" t="s">
        <v>16</v>
      </c>
      <c r="H51">
        <v>55</v>
      </c>
      <c r="I51">
        <v>34</v>
      </c>
      <c r="J51">
        <v>55</v>
      </c>
      <c r="K51" s="16">
        <v>43</v>
      </c>
      <c r="L51" s="15">
        <f t="shared" si="0"/>
        <v>-0.25061974504020068</v>
      </c>
      <c r="M51" s="14">
        <v>111</v>
      </c>
      <c r="N51" s="29">
        <v>40</v>
      </c>
      <c r="O51" s="27">
        <f t="shared" si="1"/>
        <v>-0.96698261313238343</v>
      </c>
      <c r="AF51" s="83" t="s">
        <v>60</v>
      </c>
      <c r="AG51" s="85" t="s">
        <v>70</v>
      </c>
      <c r="AH51" s="63"/>
      <c r="AI51" s="93" t="s">
        <v>79</v>
      </c>
      <c r="AJ51" s="93">
        <f t="shared" si="3"/>
        <v>3</v>
      </c>
      <c r="AK51" s="63"/>
      <c r="AL51" s="63"/>
      <c r="AM51" s="63"/>
      <c r="AN51" s="63"/>
      <c r="AO51" s="63"/>
      <c r="AP51" s="63"/>
      <c r="AQ51" s="63"/>
      <c r="AR51" s="64"/>
    </row>
    <row r="52" spans="1:44" x14ac:dyDescent="0.35">
      <c r="A52" t="s">
        <v>11</v>
      </c>
      <c r="B52" t="s">
        <v>67</v>
      </c>
      <c r="C52" t="s">
        <v>69</v>
      </c>
      <c r="D52" s="3">
        <v>45000</v>
      </c>
      <c r="E52" s="3" t="s">
        <v>70</v>
      </c>
      <c r="F52" t="s">
        <v>47</v>
      </c>
      <c r="G52" t="s">
        <v>16</v>
      </c>
      <c r="H52">
        <v>72</v>
      </c>
      <c r="I52">
        <v>38</v>
      </c>
      <c r="J52">
        <v>140</v>
      </c>
      <c r="K52" s="16">
        <v>76</v>
      </c>
      <c r="L52" s="15">
        <f t="shared" si="0"/>
        <v>0.96312425060503293</v>
      </c>
      <c r="M52" s="14">
        <v>111</v>
      </c>
      <c r="N52" s="30">
        <v>40</v>
      </c>
      <c r="O52" s="27">
        <f t="shared" si="1"/>
        <v>-0.96698261313238343</v>
      </c>
      <c r="AF52" s="83" t="s">
        <v>93</v>
      </c>
      <c r="AG52" s="85" t="s">
        <v>70</v>
      </c>
      <c r="AH52" s="63"/>
      <c r="AI52" s="93" t="s">
        <v>114</v>
      </c>
      <c r="AJ52" s="93">
        <f t="shared" si="3"/>
        <v>3</v>
      </c>
      <c r="AK52" s="63"/>
      <c r="AL52" s="63"/>
      <c r="AM52" s="63"/>
      <c r="AN52" s="63"/>
      <c r="AO52" s="63"/>
      <c r="AP52" s="63"/>
      <c r="AQ52" s="63"/>
      <c r="AR52" s="64"/>
    </row>
    <row r="53" spans="1:44" x14ac:dyDescent="0.35">
      <c r="A53" t="s">
        <v>11</v>
      </c>
      <c r="B53" t="s">
        <v>67</v>
      </c>
      <c r="C53" t="s">
        <v>71</v>
      </c>
      <c r="D53" s="3">
        <v>45000</v>
      </c>
      <c r="E53" t="s">
        <v>70</v>
      </c>
      <c r="F53" t="s">
        <v>29</v>
      </c>
      <c r="G53" t="s">
        <v>16</v>
      </c>
      <c r="H53">
        <v>108</v>
      </c>
      <c r="I53">
        <v>40</v>
      </c>
      <c r="J53">
        <v>117</v>
      </c>
      <c r="K53" s="16">
        <v>131</v>
      </c>
      <c r="L53" s="15">
        <f t="shared" si="0"/>
        <v>2.9860309100137559</v>
      </c>
      <c r="M53" s="14">
        <v>111</v>
      </c>
      <c r="N53" s="29">
        <v>43</v>
      </c>
      <c r="O53" s="27">
        <f t="shared" si="1"/>
        <v>-0.93754660700969417</v>
      </c>
      <c r="AF53" s="83" t="s">
        <v>94</v>
      </c>
      <c r="AG53" s="85" t="s">
        <v>70</v>
      </c>
      <c r="AH53" s="63"/>
      <c r="AI53" s="93" t="s">
        <v>55</v>
      </c>
      <c r="AJ53" s="93">
        <f t="shared" si="3"/>
        <v>1</v>
      </c>
      <c r="AK53" s="63"/>
      <c r="AL53" s="63"/>
      <c r="AM53" s="63"/>
      <c r="AN53" s="63"/>
      <c r="AO53" s="63"/>
      <c r="AP53" s="63"/>
      <c r="AQ53" s="63"/>
      <c r="AR53" s="64"/>
    </row>
    <row r="54" spans="1:44" x14ac:dyDescent="0.35">
      <c r="A54" t="s">
        <v>11</v>
      </c>
      <c r="B54" t="s">
        <v>67</v>
      </c>
      <c r="C54" t="s">
        <v>72</v>
      </c>
      <c r="D54" s="3">
        <v>45000</v>
      </c>
      <c r="E54" t="s">
        <v>70</v>
      </c>
      <c r="F54" t="s">
        <v>35</v>
      </c>
      <c r="G54" t="s">
        <v>16</v>
      </c>
      <c r="H54">
        <v>101</v>
      </c>
      <c r="I54">
        <v>12</v>
      </c>
      <c r="J54">
        <v>58</v>
      </c>
      <c r="K54" s="16">
        <v>10</v>
      </c>
      <c r="L54" s="15">
        <f t="shared" si="0"/>
        <v>-1.4643637406854342</v>
      </c>
      <c r="M54" s="14">
        <v>110</v>
      </c>
      <c r="N54" s="29">
        <v>43</v>
      </c>
      <c r="O54" s="27">
        <f t="shared" si="1"/>
        <v>-0.93754660700969417</v>
      </c>
      <c r="AF54" s="83" t="s">
        <v>87</v>
      </c>
      <c r="AG54" s="85" t="s">
        <v>70</v>
      </c>
      <c r="AH54" s="63"/>
      <c r="AI54" s="93" t="s">
        <v>160</v>
      </c>
      <c r="AJ54" s="93">
        <f t="shared" si="3"/>
        <v>1</v>
      </c>
      <c r="AK54" s="63"/>
      <c r="AL54" s="63"/>
      <c r="AM54" s="63"/>
      <c r="AN54" s="63"/>
      <c r="AO54" s="63"/>
      <c r="AP54" s="63"/>
      <c r="AQ54" s="63"/>
      <c r="AR54" s="64"/>
    </row>
    <row r="55" spans="1:44" x14ac:dyDescent="0.35">
      <c r="A55" t="s">
        <v>11</v>
      </c>
      <c r="B55" t="s">
        <v>67</v>
      </c>
      <c r="C55" t="s">
        <v>36</v>
      </c>
      <c r="D55" s="3">
        <v>45000</v>
      </c>
      <c r="E55" t="s">
        <v>70</v>
      </c>
      <c r="F55" t="s">
        <v>37</v>
      </c>
      <c r="G55" t="s">
        <v>16</v>
      </c>
      <c r="H55">
        <v>72</v>
      </c>
      <c r="I55">
        <v>12</v>
      </c>
      <c r="J55">
        <v>118</v>
      </c>
      <c r="K55" s="16">
        <v>10</v>
      </c>
      <c r="L55" s="15">
        <f t="shared" si="0"/>
        <v>-1.4643637406854342</v>
      </c>
      <c r="M55" s="14">
        <v>110</v>
      </c>
      <c r="N55" s="29">
        <v>45</v>
      </c>
      <c r="O55" s="27">
        <f t="shared" si="1"/>
        <v>-0.91792260292790129</v>
      </c>
      <c r="AF55" s="83" t="s">
        <v>41</v>
      </c>
      <c r="AG55" s="85" t="s">
        <v>70</v>
      </c>
      <c r="AH55" s="63"/>
      <c r="AI55" s="93" t="s">
        <v>36</v>
      </c>
      <c r="AJ55" s="93">
        <f t="shared" si="3"/>
        <v>4</v>
      </c>
      <c r="AK55" s="63"/>
      <c r="AL55" s="63"/>
      <c r="AM55" s="63"/>
      <c r="AN55" s="63"/>
      <c r="AO55" s="63"/>
      <c r="AP55" s="63"/>
      <c r="AQ55" s="63"/>
      <c r="AR55" s="64"/>
    </row>
    <row r="56" spans="1:44" x14ac:dyDescent="0.35">
      <c r="A56" t="s">
        <v>11</v>
      </c>
      <c r="B56" t="s">
        <v>67</v>
      </c>
      <c r="C56" t="s">
        <v>73</v>
      </c>
      <c r="D56" s="3">
        <v>45000</v>
      </c>
      <c r="E56" t="s">
        <v>70</v>
      </c>
      <c r="F56" t="s">
        <v>19</v>
      </c>
      <c r="G56" t="s">
        <v>16</v>
      </c>
      <c r="H56">
        <v>98</v>
      </c>
      <c r="I56">
        <v>57</v>
      </c>
      <c r="J56">
        <v>73</v>
      </c>
      <c r="K56" s="16">
        <v>189</v>
      </c>
      <c r="L56" s="15">
        <f t="shared" si="0"/>
        <v>5.1192779326629543</v>
      </c>
      <c r="M56" s="20">
        <v>110</v>
      </c>
      <c r="N56" s="30">
        <v>48</v>
      </c>
      <c r="O56" s="27">
        <f t="shared" si="1"/>
        <v>-0.88848659680521203</v>
      </c>
      <c r="AF56" s="83" t="s">
        <v>41</v>
      </c>
      <c r="AG56" s="85" t="s">
        <v>70</v>
      </c>
      <c r="AH56" s="63"/>
      <c r="AI56" s="93" t="s">
        <v>60</v>
      </c>
      <c r="AJ56" s="93">
        <f t="shared" si="3"/>
        <v>2</v>
      </c>
      <c r="AK56" s="63"/>
      <c r="AL56" s="63"/>
      <c r="AM56" s="63"/>
      <c r="AN56" s="63"/>
      <c r="AO56" s="63"/>
      <c r="AP56" s="63"/>
      <c r="AQ56" s="63"/>
      <c r="AR56" s="64"/>
    </row>
    <row r="57" spans="1:44" x14ac:dyDescent="0.35">
      <c r="A57" t="s">
        <v>11</v>
      </c>
      <c r="B57" t="s">
        <v>67</v>
      </c>
      <c r="C57" t="s">
        <v>63</v>
      </c>
      <c r="D57" s="3">
        <v>45000</v>
      </c>
      <c r="E57" t="s">
        <v>70</v>
      </c>
      <c r="F57" t="s">
        <v>74</v>
      </c>
      <c r="G57" t="s">
        <v>16</v>
      </c>
      <c r="H57">
        <v>55</v>
      </c>
      <c r="I57">
        <v>42</v>
      </c>
      <c r="J57">
        <v>55</v>
      </c>
      <c r="K57" s="16">
        <v>68</v>
      </c>
      <c r="L57" s="15">
        <f t="shared" si="0"/>
        <v>0.66888328196376423</v>
      </c>
      <c r="M57" s="14">
        <v>110</v>
      </c>
      <c r="N57" s="29">
        <v>48</v>
      </c>
      <c r="O57" s="27">
        <f t="shared" si="1"/>
        <v>-0.88848659680521203</v>
      </c>
      <c r="AF57" s="83" t="s">
        <v>36</v>
      </c>
      <c r="AG57" s="85" t="s">
        <v>70</v>
      </c>
      <c r="AH57" s="63"/>
      <c r="AI57" s="93" t="s">
        <v>52</v>
      </c>
      <c r="AJ57" s="93">
        <f t="shared" si="3"/>
        <v>2</v>
      </c>
      <c r="AK57" s="63"/>
      <c r="AL57" s="63"/>
      <c r="AM57" s="63"/>
      <c r="AN57" s="63"/>
      <c r="AO57" s="63"/>
      <c r="AP57" s="63"/>
      <c r="AQ57" s="63"/>
      <c r="AR57" s="64"/>
    </row>
    <row r="58" spans="1:44" x14ac:dyDescent="0.35">
      <c r="A58" t="s">
        <v>11</v>
      </c>
      <c r="B58" t="s">
        <v>67</v>
      </c>
      <c r="C58" t="s">
        <v>72</v>
      </c>
      <c r="D58" s="3">
        <v>45000</v>
      </c>
      <c r="E58" t="s">
        <v>70</v>
      </c>
      <c r="F58" t="s">
        <v>35</v>
      </c>
      <c r="G58" t="s">
        <v>16</v>
      </c>
      <c r="H58">
        <v>101</v>
      </c>
      <c r="I58">
        <v>45</v>
      </c>
      <c r="J58">
        <v>58</v>
      </c>
      <c r="K58" s="16">
        <v>124</v>
      </c>
      <c r="L58" s="15">
        <f t="shared" si="0"/>
        <v>2.7285700624526457</v>
      </c>
      <c r="M58" s="20">
        <v>109</v>
      </c>
      <c r="N58" s="29">
        <v>50</v>
      </c>
      <c r="O58" s="27">
        <f t="shared" si="1"/>
        <v>-0.86886259272341915</v>
      </c>
      <c r="AF58" s="83" t="s">
        <v>50</v>
      </c>
      <c r="AG58" s="85" t="s">
        <v>70</v>
      </c>
      <c r="AH58" s="63"/>
      <c r="AI58" s="93" t="s">
        <v>147</v>
      </c>
      <c r="AJ58" s="93">
        <f t="shared" si="3"/>
        <v>2</v>
      </c>
      <c r="AK58" s="63"/>
      <c r="AL58" s="63"/>
      <c r="AM58" s="63"/>
      <c r="AN58" s="63"/>
      <c r="AO58" s="63"/>
      <c r="AP58" s="63"/>
      <c r="AQ58" s="63"/>
      <c r="AR58" s="64"/>
    </row>
    <row r="59" spans="1:44" x14ac:dyDescent="0.35">
      <c r="A59" t="s">
        <v>11</v>
      </c>
      <c r="B59" t="s">
        <v>67</v>
      </c>
      <c r="C59" t="s">
        <v>75</v>
      </c>
      <c r="D59" s="3">
        <v>45000</v>
      </c>
      <c r="E59" t="s">
        <v>70</v>
      </c>
      <c r="F59" t="s">
        <v>76</v>
      </c>
      <c r="G59" t="s">
        <v>16</v>
      </c>
      <c r="H59">
        <v>83</v>
      </c>
      <c r="I59">
        <v>38</v>
      </c>
      <c r="J59">
        <v>73</v>
      </c>
      <c r="K59" s="16">
        <v>85</v>
      </c>
      <c r="L59" s="15">
        <f t="shared" si="0"/>
        <v>1.2941453403264602</v>
      </c>
      <c r="M59" s="14">
        <v>109</v>
      </c>
      <c r="N59" s="30">
        <v>51</v>
      </c>
      <c r="O59" s="27">
        <f t="shared" si="1"/>
        <v>-0.85905059068252276</v>
      </c>
      <c r="AF59" s="83" t="s">
        <v>101</v>
      </c>
      <c r="AG59" s="85" t="s">
        <v>70</v>
      </c>
      <c r="AH59" s="63"/>
      <c r="AI59" s="93" t="s">
        <v>111</v>
      </c>
      <c r="AJ59" s="93">
        <f t="shared" si="3"/>
        <v>1</v>
      </c>
      <c r="AK59" s="63"/>
      <c r="AL59" s="63"/>
      <c r="AM59" s="63"/>
      <c r="AN59" s="63"/>
      <c r="AO59" s="63"/>
      <c r="AP59" s="63"/>
      <c r="AQ59" s="63"/>
      <c r="AR59" s="64"/>
    </row>
    <row r="60" spans="1:44" x14ac:dyDescent="0.35">
      <c r="A60" t="s">
        <v>11</v>
      </c>
      <c r="B60" t="s">
        <v>67</v>
      </c>
      <c r="C60" t="s">
        <v>52</v>
      </c>
      <c r="D60" s="3">
        <v>45000</v>
      </c>
      <c r="E60" t="s">
        <v>70</v>
      </c>
      <c r="F60" t="s">
        <v>29</v>
      </c>
      <c r="G60" t="s">
        <v>16</v>
      </c>
      <c r="H60">
        <v>29</v>
      </c>
      <c r="I60">
        <v>50</v>
      </c>
      <c r="J60">
        <v>85</v>
      </c>
      <c r="K60" s="16">
        <v>108</v>
      </c>
      <c r="L60" s="15">
        <f t="shared" si="0"/>
        <v>2.140088125170108</v>
      </c>
      <c r="M60" s="14">
        <v>109</v>
      </c>
      <c r="N60" s="29">
        <v>52</v>
      </c>
      <c r="O60" s="27">
        <f t="shared" si="1"/>
        <v>-0.84923858864162638</v>
      </c>
      <c r="AF60" s="83" t="s">
        <v>63</v>
      </c>
      <c r="AG60" s="85" t="s">
        <v>70</v>
      </c>
      <c r="AH60" s="63"/>
      <c r="AI60" s="93" t="s">
        <v>24</v>
      </c>
      <c r="AJ60" s="93">
        <f t="shared" si="3"/>
        <v>4</v>
      </c>
      <c r="AK60" s="63"/>
      <c r="AL60" s="63"/>
      <c r="AM60" s="63"/>
      <c r="AN60" s="63"/>
      <c r="AO60" s="63"/>
      <c r="AP60" s="63"/>
      <c r="AQ60" s="63"/>
      <c r="AR60" s="64"/>
    </row>
    <row r="61" spans="1:44" x14ac:dyDescent="0.35">
      <c r="A61" t="s">
        <v>11</v>
      </c>
      <c r="B61" t="s">
        <v>67</v>
      </c>
      <c r="C61" t="s">
        <v>77</v>
      </c>
      <c r="D61" s="3">
        <v>45000</v>
      </c>
      <c r="E61" t="s">
        <v>70</v>
      </c>
      <c r="F61" t="s">
        <v>78</v>
      </c>
      <c r="G61" t="s">
        <v>16</v>
      </c>
      <c r="H61">
        <v>74</v>
      </c>
      <c r="I61">
        <v>35</v>
      </c>
      <c r="J61">
        <v>110</v>
      </c>
      <c r="K61" s="16">
        <v>54</v>
      </c>
      <c r="L61" s="15">
        <f t="shared" si="0"/>
        <v>0.15396158684154387</v>
      </c>
      <c r="M61" s="14">
        <v>107</v>
      </c>
      <c r="N61" s="29">
        <v>54</v>
      </c>
      <c r="O61" s="27">
        <f t="shared" si="1"/>
        <v>-0.8296145845598335</v>
      </c>
      <c r="AF61" s="83" t="s">
        <v>102</v>
      </c>
      <c r="AG61" s="85" t="s">
        <v>70</v>
      </c>
      <c r="AH61" s="63"/>
      <c r="AI61" s="93" t="s">
        <v>139</v>
      </c>
      <c r="AJ61" s="93">
        <f t="shared" si="3"/>
        <v>1</v>
      </c>
      <c r="AK61" s="63"/>
      <c r="AL61" s="63"/>
      <c r="AM61" s="63"/>
      <c r="AN61" s="63"/>
      <c r="AO61" s="63"/>
      <c r="AP61" s="63"/>
      <c r="AQ61" s="63"/>
      <c r="AR61" s="64"/>
    </row>
    <row r="62" spans="1:44" x14ac:dyDescent="0.35">
      <c r="A62" t="s">
        <v>11</v>
      </c>
      <c r="B62" t="s">
        <v>67</v>
      </c>
      <c r="C62" t="s">
        <v>36</v>
      </c>
      <c r="D62" s="3">
        <v>45000</v>
      </c>
      <c r="E62" t="s">
        <v>70</v>
      </c>
      <c r="F62" t="s">
        <v>37</v>
      </c>
      <c r="G62" t="s">
        <v>16</v>
      </c>
      <c r="H62">
        <v>72</v>
      </c>
      <c r="I62">
        <v>55</v>
      </c>
      <c r="J62">
        <v>118</v>
      </c>
      <c r="K62" s="16">
        <v>193</v>
      </c>
      <c r="L62" s="15">
        <f t="shared" si="0"/>
        <v>5.2663984169835887</v>
      </c>
      <c r="M62" s="14">
        <v>107</v>
      </c>
      <c r="N62" s="29">
        <v>54</v>
      </c>
      <c r="O62" s="27">
        <f t="shared" si="1"/>
        <v>-0.8296145845598335</v>
      </c>
      <c r="AF62" s="83" t="s">
        <v>103</v>
      </c>
      <c r="AG62" s="85" t="s">
        <v>70</v>
      </c>
      <c r="AH62" s="63"/>
      <c r="AI62" s="93" t="s">
        <v>73</v>
      </c>
      <c r="AJ62" s="93">
        <f t="shared" si="3"/>
        <v>3</v>
      </c>
      <c r="AK62" s="63"/>
      <c r="AL62" s="63"/>
      <c r="AM62" s="63"/>
      <c r="AN62" s="63"/>
      <c r="AO62" s="63"/>
      <c r="AP62" s="63"/>
      <c r="AQ62" s="63"/>
      <c r="AR62" s="64"/>
    </row>
    <row r="63" spans="1:44" x14ac:dyDescent="0.35">
      <c r="A63" t="s">
        <v>11</v>
      </c>
      <c r="B63" t="s">
        <v>67</v>
      </c>
      <c r="C63" t="s">
        <v>41</v>
      </c>
      <c r="D63" s="3">
        <v>45000</v>
      </c>
      <c r="E63" t="s">
        <v>70</v>
      </c>
      <c r="F63" t="s">
        <v>35</v>
      </c>
      <c r="G63" t="s">
        <v>16</v>
      </c>
      <c r="H63">
        <v>98</v>
      </c>
      <c r="I63">
        <v>13</v>
      </c>
      <c r="J63">
        <v>80</v>
      </c>
      <c r="K63" s="16">
        <v>10</v>
      </c>
      <c r="L63" s="15">
        <f t="shared" si="0"/>
        <v>-1.4643637406854342</v>
      </c>
      <c r="M63" s="14">
        <v>107</v>
      </c>
      <c r="N63" s="29">
        <v>56</v>
      </c>
      <c r="O63" s="27">
        <f t="shared" si="1"/>
        <v>-0.80999058047804062</v>
      </c>
      <c r="AF63" s="83" t="s">
        <v>79</v>
      </c>
      <c r="AG63" s="85" t="s">
        <v>70</v>
      </c>
      <c r="AH63" s="63"/>
      <c r="AI63" s="93" t="s">
        <v>41</v>
      </c>
      <c r="AJ63" s="93">
        <f t="shared" si="3"/>
        <v>4</v>
      </c>
      <c r="AK63" s="63"/>
      <c r="AL63" s="63"/>
      <c r="AM63" s="63"/>
      <c r="AN63" s="63"/>
      <c r="AO63" s="63"/>
      <c r="AP63" s="63"/>
      <c r="AQ63" s="63"/>
      <c r="AR63" s="64"/>
    </row>
    <row r="64" spans="1:44" x14ac:dyDescent="0.35">
      <c r="A64" t="s">
        <v>11</v>
      </c>
      <c r="B64" t="s">
        <v>67</v>
      </c>
      <c r="C64" t="s">
        <v>48</v>
      </c>
      <c r="D64" s="3">
        <v>45000</v>
      </c>
      <c r="E64" t="s">
        <v>70</v>
      </c>
      <c r="F64" t="s">
        <v>49</v>
      </c>
      <c r="G64" t="s">
        <v>16</v>
      </c>
      <c r="H64">
        <v>105</v>
      </c>
      <c r="I64">
        <v>55</v>
      </c>
      <c r="J64">
        <v>78</v>
      </c>
      <c r="K64" s="16">
        <v>268</v>
      </c>
      <c r="L64" s="15">
        <f t="shared" si="0"/>
        <v>8.0249074979954838</v>
      </c>
      <c r="M64" s="14">
        <v>107</v>
      </c>
      <c r="N64" s="29">
        <v>57</v>
      </c>
      <c r="O64" s="27">
        <f t="shared" si="1"/>
        <v>-0.80017857843714424</v>
      </c>
      <c r="AF64" s="83" t="s">
        <v>112</v>
      </c>
      <c r="AG64" s="85" t="s">
        <v>70</v>
      </c>
      <c r="AH64" s="63"/>
      <c r="AI64" s="93" t="s">
        <v>102</v>
      </c>
      <c r="AJ64" s="93">
        <f t="shared" si="3"/>
        <v>2</v>
      </c>
      <c r="AK64" s="63"/>
      <c r="AL64" s="63"/>
      <c r="AM64" s="63"/>
      <c r="AN64" s="63"/>
      <c r="AO64" s="63"/>
      <c r="AP64" s="63"/>
      <c r="AQ64" s="63"/>
      <c r="AR64" s="64"/>
    </row>
    <row r="65" spans="1:44" x14ac:dyDescent="0.35">
      <c r="A65" t="s">
        <v>11</v>
      </c>
      <c r="B65" t="s">
        <v>67</v>
      </c>
      <c r="C65" t="s">
        <v>60</v>
      </c>
      <c r="D65" s="3">
        <v>45000</v>
      </c>
      <c r="E65" t="s">
        <v>70</v>
      </c>
      <c r="F65" t="s">
        <v>19</v>
      </c>
      <c r="G65" t="s">
        <v>16</v>
      </c>
      <c r="H65">
        <v>107</v>
      </c>
      <c r="I65">
        <v>12</v>
      </c>
      <c r="J65">
        <v>86</v>
      </c>
      <c r="K65" s="16">
        <v>12</v>
      </c>
      <c r="L65" s="15">
        <f t="shared" si="0"/>
        <v>-1.3908034985251172</v>
      </c>
      <c r="M65" s="20">
        <v>103</v>
      </c>
      <c r="N65" s="29">
        <v>57</v>
      </c>
      <c r="O65" s="27">
        <f t="shared" si="1"/>
        <v>-0.80017857843714424</v>
      </c>
      <c r="AF65" s="83" t="s">
        <v>66</v>
      </c>
      <c r="AG65" s="86" t="s">
        <v>70</v>
      </c>
      <c r="AH65" s="63"/>
      <c r="AI65" s="93" t="s">
        <v>141</v>
      </c>
      <c r="AJ65" s="93">
        <f t="shared" si="3"/>
        <v>1</v>
      </c>
      <c r="AK65" s="63"/>
      <c r="AL65" s="63"/>
      <c r="AM65" s="63"/>
      <c r="AN65" s="63"/>
      <c r="AO65" s="63"/>
      <c r="AP65" s="63"/>
      <c r="AQ65" s="63"/>
      <c r="AR65" s="64"/>
    </row>
    <row r="66" spans="1:44" x14ac:dyDescent="0.35">
      <c r="A66" t="s">
        <v>11</v>
      </c>
      <c r="B66" t="s">
        <v>67</v>
      </c>
      <c r="C66" t="s">
        <v>79</v>
      </c>
      <c r="D66" s="3">
        <v>45000</v>
      </c>
      <c r="E66" t="s">
        <v>70</v>
      </c>
      <c r="F66" t="s">
        <v>80</v>
      </c>
      <c r="G66" t="s">
        <v>16</v>
      </c>
      <c r="H66">
        <v>67</v>
      </c>
      <c r="I66">
        <v>38</v>
      </c>
      <c r="J66">
        <v>94</v>
      </c>
      <c r="K66" s="16">
        <v>98</v>
      </c>
      <c r="L66" s="15">
        <f t="shared" si="0"/>
        <v>1.772286914368522</v>
      </c>
      <c r="M66" s="20">
        <v>103</v>
      </c>
      <c r="N66" s="29">
        <v>59</v>
      </c>
      <c r="O66" s="27">
        <f t="shared" si="1"/>
        <v>-0.78055457435535136</v>
      </c>
      <c r="AF66" s="83" t="s">
        <v>114</v>
      </c>
      <c r="AG66" s="85" t="s">
        <v>70</v>
      </c>
      <c r="AH66" s="63"/>
      <c r="AI66" s="93" t="s">
        <v>91</v>
      </c>
      <c r="AJ66" s="93">
        <f t="shared" si="3"/>
        <v>2</v>
      </c>
      <c r="AK66" s="63"/>
      <c r="AL66" s="63"/>
      <c r="AM66" s="63"/>
      <c r="AN66" s="63"/>
      <c r="AO66" s="63"/>
      <c r="AP66" s="63"/>
      <c r="AQ66" s="63"/>
      <c r="AR66" s="64"/>
    </row>
    <row r="67" spans="1:44" x14ac:dyDescent="0.35">
      <c r="A67" t="s">
        <v>11</v>
      </c>
      <c r="B67" t="s">
        <v>67</v>
      </c>
      <c r="C67" t="s">
        <v>63</v>
      </c>
      <c r="D67" s="3">
        <v>45000</v>
      </c>
      <c r="E67" t="s">
        <v>81</v>
      </c>
      <c r="F67" t="s">
        <v>47</v>
      </c>
      <c r="G67" t="s">
        <v>16</v>
      </c>
      <c r="H67">
        <v>55</v>
      </c>
      <c r="I67">
        <v>28</v>
      </c>
      <c r="J67">
        <v>55</v>
      </c>
      <c r="K67" s="16">
        <v>25</v>
      </c>
      <c r="L67" s="15">
        <f t="shared" ref="L67:L130" si="4">STANDARDIZE(K67,$S$6,$S$7)</f>
        <v>-0.91266192448305539</v>
      </c>
      <c r="M67" s="14">
        <v>102</v>
      </c>
      <c r="N67" s="29">
        <v>60</v>
      </c>
      <c r="O67" s="27">
        <f t="shared" ref="O67:O130" si="5">STANDARDIZE(N67,$S$11,$S$12)</f>
        <v>-0.77074257231445498</v>
      </c>
      <c r="AF67" s="83" t="s">
        <v>115</v>
      </c>
      <c r="AG67" s="85" t="s">
        <v>70</v>
      </c>
      <c r="AH67" s="63"/>
      <c r="AI67" s="93" t="s">
        <v>96</v>
      </c>
      <c r="AJ67" s="93">
        <f t="shared" si="3"/>
        <v>1</v>
      </c>
      <c r="AK67" s="63"/>
      <c r="AL67" s="63"/>
      <c r="AM67" s="63"/>
      <c r="AN67" s="63"/>
      <c r="AO67" s="63"/>
      <c r="AP67" s="63"/>
      <c r="AQ67" s="63"/>
      <c r="AR67" s="64"/>
    </row>
    <row r="68" spans="1:44" x14ac:dyDescent="0.35">
      <c r="A68" t="s">
        <v>11</v>
      </c>
      <c r="B68" t="s">
        <v>67</v>
      </c>
      <c r="C68" t="s">
        <v>57</v>
      </c>
      <c r="D68" s="3">
        <v>45000</v>
      </c>
      <c r="E68" t="s">
        <v>81</v>
      </c>
      <c r="F68" t="s">
        <v>15</v>
      </c>
      <c r="G68" t="s">
        <v>16</v>
      </c>
      <c r="H68">
        <v>116</v>
      </c>
      <c r="I68">
        <v>45</v>
      </c>
      <c r="J68">
        <v>93</v>
      </c>
      <c r="K68" s="16">
        <v>166</v>
      </c>
      <c r="L68" s="15">
        <f t="shared" si="4"/>
        <v>4.2733351478193065</v>
      </c>
      <c r="M68" s="14">
        <v>102</v>
      </c>
      <c r="N68" s="29">
        <v>62</v>
      </c>
      <c r="O68" s="27">
        <f t="shared" si="5"/>
        <v>-0.7511185682326621</v>
      </c>
      <c r="AF68" s="83" t="s">
        <v>111</v>
      </c>
      <c r="AG68" s="85" t="s">
        <v>70</v>
      </c>
      <c r="AH68" s="63"/>
      <c r="AI68" s="93" t="s">
        <v>69</v>
      </c>
      <c r="AJ68" s="93">
        <f t="shared" si="3"/>
        <v>1</v>
      </c>
      <c r="AK68" s="63"/>
      <c r="AL68" s="63"/>
      <c r="AM68" s="63"/>
      <c r="AN68" s="63"/>
      <c r="AO68" s="63"/>
      <c r="AP68" s="63"/>
      <c r="AQ68" s="63"/>
      <c r="AR68" s="64"/>
    </row>
    <row r="69" spans="1:44" x14ac:dyDescent="0.35">
      <c r="A69" t="s">
        <v>11</v>
      </c>
      <c r="B69" t="s">
        <v>67</v>
      </c>
      <c r="C69" t="s">
        <v>72</v>
      </c>
      <c r="D69" s="3">
        <v>45000</v>
      </c>
      <c r="E69" t="s">
        <v>81</v>
      </c>
      <c r="F69" t="s">
        <v>35</v>
      </c>
      <c r="G69" t="s">
        <v>16</v>
      </c>
      <c r="H69">
        <v>101</v>
      </c>
      <c r="I69">
        <v>43</v>
      </c>
      <c r="J69">
        <v>58</v>
      </c>
      <c r="K69" s="16">
        <v>113</v>
      </c>
      <c r="L69" s="15">
        <f t="shared" si="4"/>
        <v>2.3239887305709011</v>
      </c>
      <c r="M69" s="20">
        <v>101</v>
      </c>
      <c r="N69" s="29">
        <v>62</v>
      </c>
      <c r="O69" s="27">
        <f t="shared" si="5"/>
        <v>-0.7511185682326621</v>
      </c>
      <c r="AF69" s="83" t="s">
        <v>116</v>
      </c>
      <c r="AG69" s="85" t="s">
        <v>70</v>
      </c>
      <c r="AH69" s="63"/>
      <c r="AI69" s="93" t="s">
        <v>77</v>
      </c>
      <c r="AJ69" s="93">
        <f t="shared" si="3"/>
        <v>1</v>
      </c>
      <c r="AK69" s="63"/>
      <c r="AL69" s="63"/>
      <c r="AM69" s="63"/>
      <c r="AN69" s="63"/>
      <c r="AO69" s="63"/>
      <c r="AP69" s="63"/>
      <c r="AQ69" s="63"/>
      <c r="AR69" s="64"/>
    </row>
    <row r="70" spans="1:44" x14ac:dyDescent="0.35">
      <c r="A70" t="s">
        <v>11</v>
      </c>
      <c r="B70" t="s">
        <v>67</v>
      </c>
      <c r="C70" t="s">
        <v>34</v>
      </c>
      <c r="D70" s="3">
        <v>45000</v>
      </c>
      <c r="E70" t="s">
        <v>81</v>
      </c>
      <c r="F70" t="s">
        <v>35</v>
      </c>
      <c r="G70" t="s">
        <v>16</v>
      </c>
      <c r="H70">
        <v>144</v>
      </c>
      <c r="I70">
        <v>56</v>
      </c>
      <c r="J70">
        <v>107</v>
      </c>
      <c r="K70" s="16">
        <v>243</v>
      </c>
      <c r="L70" s="15">
        <f t="shared" si="4"/>
        <v>7.1054044709915187</v>
      </c>
      <c r="M70" s="14">
        <v>100</v>
      </c>
      <c r="N70" s="29">
        <v>64</v>
      </c>
      <c r="O70" s="27">
        <f t="shared" si="5"/>
        <v>-0.73149456415086922</v>
      </c>
      <c r="AF70" s="83" t="s">
        <v>86</v>
      </c>
      <c r="AG70" s="85" t="s">
        <v>70</v>
      </c>
      <c r="AH70" s="63"/>
      <c r="AI70" s="93" t="s">
        <v>66</v>
      </c>
      <c r="AJ70" s="93">
        <f t="shared" si="3"/>
        <v>1</v>
      </c>
      <c r="AK70" s="63"/>
      <c r="AL70" s="63"/>
      <c r="AM70" s="63"/>
      <c r="AN70" s="63"/>
      <c r="AO70" s="63"/>
      <c r="AP70" s="63"/>
      <c r="AQ70" s="63"/>
      <c r="AR70" s="64"/>
    </row>
    <row r="71" spans="1:44" x14ac:dyDescent="0.35">
      <c r="A71" t="s">
        <v>11</v>
      </c>
      <c r="B71" t="s">
        <v>67</v>
      </c>
      <c r="C71" t="s">
        <v>82</v>
      </c>
      <c r="D71" s="3">
        <v>45000</v>
      </c>
      <c r="E71" t="s">
        <v>81</v>
      </c>
      <c r="F71" t="s">
        <v>15</v>
      </c>
      <c r="G71" t="s">
        <v>16</v>
      </c>
      <c r="H71">
        <v>116</v>
      </c>
      <c r="I71">
        <v>12</v>
      </c>
      <c r="J71">
        <v>93</v>
      </c>
      <c r="K71" s="16">
        <v>12</v>
      </c>
      <c r="L71" s="15">
        <f t="shared" si="4"/>
        <v>-1.3908034985251172</v>
      </c>
      <c r="M71" s="14">
        <v>100</v>
      </c>
      <c r="N71" s="29">
        <v>65</v>
      </c>
      <c r="O71" s="27">
        <f t="shared" si="5"/>
        <v>-0.72168256210997284</v>
      </c>
      <c r="AF71" s="83" t="s">
        <v>112</v>
      </c>
      <c r="AG71" s="85" t="s">
        <v>70</v>
      </c>
      <c r="AH71" s="63"/>
      <c r="AI71" s="93" t="s">
        <v>89</v>
      </c>
      <c r="AJ71" s="93">
        <f t="shared" si="3"/>
        <v>2</v>
      </c>
      <c r="AK71" s="63"/>
      <c r="AL71" s="63"/>
      <c r="AM71" s="63"/>
      <c r="AN71" s="63"/>
      <c r="AO71" s="63"/>
      <c r="AP71" s="63"/>
      <c r="AQ71" s="63"/>
      <c r="AR71" s="64"/>
    </row>
    <row r="72" spans="1:44" x14ac:dyDescent="0.35">
      <c r="A72" t="s">
        <v>11</v>
      </c>
      <c r="B72" t="s">
        <v>67</v>
      </c>
      <c r="C72" t="s">
        <v>83</v>
      </c>
      <c r="D72" s="3">
        <v>45000</v>
      </c>
      <c r="E72" t="s">
        <v>81</v>
      </c>
      <c r="F72" t="s">
        <v>47</v>
      </c>
      <c r="G72" t="s">
        <v>16</v>
      </c>
      <c r="H72">
        <v>53</v>
      </c>
      <c r="I72">
        <v>39</v>
      </c>
      <c r="J72">
        <v>83</v>
      </c>
      <c r="K72" s="16">
        <v>71</v>
      </c>
      <c r="L72" s="15">
        <f t="shared" si="4"/>
        <v>0.77922364520424003</v>
      </c>
      <c r="M72" s="20">
        <v>99</v>
      </c>
      <c r="N72" s="29">
        <v>66</v>
      </c>
      <c r="O72" s="27">
        <f t="shared" si="5"/>
        <v>-0.71187056006907634</v>
      </c>
      <c r="AF72" s="83" t="s">
        <v>32</v>
      </c>
      <c r="AG72" s="85" t="s">
        <v>70</v>
      </c>
      <c r="AH72" s="63"/>
      <c r="AI72" s="93" t="s">
        <v>145</v>
      </c>
      <c r="AJ72" s="93">
        <f t="shared" si="3"/>
        <v>1</v>
      </c>
      <c r="AK72" s="63"/>
      <c r="AL72" s="63"/>
      <c r="AM72" s="63"/>
      <c r="AN72" s="63"/>
      <c r="AO72" s="63"/>
      <c r="AP72" s="63"/>
      <c r="AQ72" s="63"/>
      <c r="AR72" s="64"/>
    </row>
    <row r="73" spans="1:44" x14ac:dyDescent="0.35">
      <c r="A73" t="s">
        <v>11</v>
      </c>
      <c r="B73" t="s">
        <v>67</v>
      </c>
      <c r="C73" t="s">
        <v>60</v>
      </c>
      <c r="D73" s="3">
        <v>45000</v>
      </c>
      <c r="E73" t="s">
        <v>81</v>
      </c>
      <c r="F73" t="s">
        <v>84</v>
      </c>
      <c r="G73" t="s">
        <v>16</v>
      </c>
      <c r="H73">
        <v>107</v>
      </c>
      <c r="I73">
        <v>23</v>
      </c>
      <c r="J73">
        <v>86</v>
      </c>
      <c r="K73" s="16">
        <v>34</v>
      </c>
      <c r="L73" s="15">
        <f t="shared" si="4"/>
        <v>-0.58164083476162798</v>
      </c>
      <c r="M73" s="19">
        <v>99</v>
      </c>
      <c r="N73" s="31">
        <v>66</v>
      </c>
      <c r="O73" s="27">
        <f t="shared" si="5"/>
        <v>-0.71187056006907634</v>
      </c>
      <c r="AF73" s="83" t="s">
        <v>132</v>
      </c>
      <c r="AG73" s="85" t="s">
        <v>70</v>
      </c>
      <c r="AH73" s="63"/>
      <c r="AI73" s="93" t="s">
        <v>72</v>
      </c>
      <c r="AJ73" s="93">
        <f t="shared" si="3"/>
        <v>5</v>
      </c>
      <c r="AK73" s="63"/>
      <c r="AL73" s="63"/>
      <c r="AM73" s="63"/>
      <c r="AN73" s="63"/>
      <c r="AO73" s="63"/>
      <c r="AP73" s="63"/>
      <c r="AQ73" s="63"/>
      <c r="AR73" s="64"/>
    </row>
    <row r="74" spans="1:44" x14ac:dyDescent="0.35">
      <c r="A74" t="s">
        <v>11</v>
      </c>
      <c r="B74" t="s">
        <v>67</v>
      </c>
      <c r="C74" t="s">
        <v>79</v>
      </c>
      <c r="D74" s="3">
        <v>45000</v>
      </c>
      <c r="E74" t="s">
        <v>81</v>
      </c>
      <c r="F74" t="s">
        <v>80</v>
      </c>
      <c r="G74" t="s">
        <v>16</v>
      </c>
      <c r="H74">
        <v>67</v>
      </c>
      <c r="I74">
        <v>24</v>
      </c>
      <c r="J74">
        <v>94</v>
      </c>
      <c r="K74" s="16">
        <v>35</v>
      </c>
      <c r="L74" s="15">
        <f t="shared" si="4"/>
        <v>-0.54486071368146938</v>
      </c>
      <c r="M74" s="14">
        <v>99</v>
      </c>
      <c r="N74" s="29">
        <v>66</v>
      </c>
      <c r="O74" s="27">
        <f t="shared" si="5"/>
        <v>-0.71187056006907634</v>
      </c>
      <c r="AF74" s="83" t="s">
        <v>87</v>
      </c>
      <c r="AG74" s="85" t="s">
        <v>70</v>
      </c>
      <c r="AH74" s="63"/>
      <c r="AI74" s="93" t="s">
        <v>50</v>
      </c>
      <c r="AJ74" s="93">
        <f t="shared" si="3"/>
        <v>2</v>
      </c>
      <c r="AK74" s="63"/>
      <c r="AL74" s="63"/>
      <c r="AM74" s="63"/>
      <c r="AN74" s="63"/>
      <c r="AO74" s="63"/>
      <c r="AP74" s="63"/>
      <c r="AQ74" s="63"/>
      <c r="AR74" s="64"/>
    </row>
    <row r="75" spans="1:44" x14ac:dyDescent="0.35">
      <c r="A75" t="s">
        <v>11</v>
      </c>
      <c r="B75" t="s">
        <v>67</v>
      </c>
      <c r="C75" t="s">
        <v>79</v>
      </c>
      <c r="D75" s="3">
        <v>45001</v>
      </c>
      <c r="E75" t="s">
        <v>85</v>
      </c>
      <c r="F75" t="s">
        <v>80</v>
      </c>
      <c r="G75" t="s">
        <v>16</v>
      </c>
      <c r="H75">
        <v>67</v>
      </c>
      <c r="I75">
        <v>33</v>
      </c>
      <c r="J75">
        <v>94</v>
      </c>
      <c r="K75" s="16">
        <v>70</v>
      </c>
      <c r="L75" s="15">
        <f t="shared" si="4"/>
        <v>0.74244352412408143</v>
      </c>
      <c r="M75" s="20">
        <v>98</v>
      </c>
      <c r="N75" s="29">
        <v>68</v>
      </c>
      <c r="O75" s="27">
        <f t="shared" si="5"/>
        <v>-0.69224655598728357</v>
      </c>
      <c r="AF75" s="83" t="s">
        <v>94</v>
      </c>
      <c r="AG75" s="85" t="s">
        <v>70</v>
      </c>
      <c r="AH75" s="63"/>
      <c r="AI75" s="93" t="s">
        <v>133</v>
      </c>
      <c r="AJ75" s="93">
        <f t="shared" si="3"/>
        <v>1</v>
      </c>
      <c r="AK75" s="63"/>
      <c r="AL75" s="63"/>
      <c r="AM75" s="63"/>
      <c r="AN75" s="63"/>
      <c r="AO75" s="63"/>
      <c r="AP75" s="63"/>
      <c r="AQ75" s="63"/>
      <c r="AR75" s="64"/>
    </row>
    <row r="76" spans="1:44" x14ac:dyDescent="0.35">
      <c r="A76" t="s">
        <v>11</v>
      </c>
      <c r="B76" t="s">
        <v>67</v>
      </c>
      <c r="C76" t="s">
        <v>48</v>
      </c>
      <c r="D76" s="3">
        <v>45001</v>
      </c>
      <c r="E76" t="s">
        <v>85</v>
      </c>
      <c r="F76" t="s">
        <v>49</v>
      </c>
      <c r="G76" t="s">
        <v>16</v>
      </c>
      <c r="H76">
        <v>105</v>
      </c>
      <c r="I76">
        <v>41</v>
      </c>
      <c r="J76">
        <v>78</v>
      </c>
      <c r="K76" s="16">
        <v>137</v>
      </c>
      <c r="L76" s="15">
        <f t="shared" si="4"/>
        <v>3.2067116364947075</v>
      </c>
      <c r="M76" s="14">
        <v>98</v>
      </c>
      <c r="N76" s="29">
        <v>70</v>
      </c>
      <c r="O76" s="27">
        <f t="shared" si="5"/>
        <v>-0.6726225519054907</v>
      </c>
      <c r="AF76" s="83" t="s">
        <v>99</v>
      </c>
      <c r="AG76" s="85" t="s">
        <v>70</v>
      </c>
      <c r="AH76" s="63"/>
      <c r="AI76" s="93" t="s">
        <v>42</v>
      </c>
      <c r="AJ76" s="93">
        <f t="shared" si="3"/>
        <v>3</v>
      </c>
      <c r="AK76" s="63"/>
      <c r="AL76" s="63"/>
      <c r="AM76" s="63"/>
      <c r="AN76" s="63"/>
      <c r="AO76" s="63"/>
      <c r="AP76" s="63"/>
      <c r="AQ76" s="63"/>
      <c r="AR76" s="64"/>
    </row>
    <row r="77" spans="1:44" x14ac:dyDescent="0.35">
      <c r="A77" t="s">
        <v>11</v>
      </c>
      <c r="B77" t="s">
        <v>67</v>
      </c>
      <c r="C77" t="s">
        <v>57</v>
      </c>
      <c r="D77" s="3">
        <v>45001</v>
      </c>
      <c r="E77" t="s">
        <v>85</v>
      </c>
      <c r="F77" t="s">
        <v>15</v>
      </c>
      <c r="G77" t="s">
        <v>16</v>
      </c>
      <c r="H77">
        <v>116</v>
      </c>
      <c r="I77">
        <v>35</v>
      </c>
      <c r="J77">
        <v>93</v>
      </c>
      <c r="K77" s="16">
        <v>116</v>
      </c>
      <c r="L77" s="15">
        <f t="shared" si="4"/>
        <v>2.4343290938113769</v>
      </c>
      <c r="M77" s="14">
        <v>97</v>
      </c>
      <c r="N77" s="29">
        <v>70</v>
      </c>
      <c r="O77" s="27">
        <f t="shared" si="5"/>
        <v>-0.6726225519054907</v>
      </c>
      <c r="AF77" s="83" t="s">
        <v>24</v>
      </c>
      <c r="AG77" s="85" t="s">
        <v>70</v>
      </c>
      <c r="AH77" s="63"/>
      <c r="AI77" s="93" t="s">
        <v>112</v>
      </c>
      <c r="AJ77" s="93">
        <f t="shared" si="3"/>
        <v>3</v>
      </c>
      <c r="AK77" s="63"/>
      <c r="AL77" s="63"/>
      <c r="AM77" s="63"/>
      <c r="AN77" s="63"/>
      <c r="AO77" s="63"/>
      <c r="AP77" s="63"/>
      <c r="AQ77" s="63"/>
      <c r="AR77" s="64"/>
    </row>
    <row r="78" spans="1:44" x14ac:dyDescent="0.35">
      <c r="A78" t="s">
        <v>11</v>
      </c>
      <c r="B78" t="s">
        <v>67</v>
      </c>
      <c r="C78" t="s">
        <v>72</v>
      </c>
      <c r="D78" s="3">
        <v>45001</v>
      </c>
      <c r="E78" t="s">
        <v>85</v>
      </c>
      <c r="F78" t="s">
        <v>35</v>
      </c>
      <c r="G78" t="s">
        <v>16</v>
      </c>
      <c r="H78">
        <v>101</v>
      </c>
      <c r="I78">
        <v>31</v>
      </c>
      <c r="J78">
        <v>58</v>
      </c>
      <c r="K78" s="16">
        <v>65</v>
      </c>
      <c r="L78" s="15">
        <f t="shared" si="4"/>
        <v>0.55854291872328843</v>
      </c>
      <c r="M78" s="14">
        <v>97</v>
      </c>
      <c r="N78" s="29">
        <v>71</v>
      </c>
      <c r="O78" s="27">
        <f t="shared" si="5"/>
        <v>-0.66281054986459431</v>
      </c>
      <c r="AF78" s="83" t="s">
        <v>133</v>
      </c>
      <c r="AG78" s="85" t="s">
        <v>70</v>
      </c>
      <c r="AH78" s="63"/>
      <c r="AI78" s="94" t="s">
        <v>150</v>
      </c>
      <c r="AJ78" s="93">
        <f t="shared" si="3"/>
        <v>1</v>
      </c>
      <c r="AK78" s="63"/>
      <c r="AL78" s="63"/>
      <c r="AM78" s="63"/>
      <c r="AN78" s="63"/>
      <c r="AO78" s="63"/>
      <c r="AP78" s="63"/>
      <c r="AQ78" s="63"/>
      <c r="AR78" s="64"/>
    </row>
    <row r="79" spans="1:44" x14ac:dyDescent="0.35">
      <c r="A79" t="s">
        <v>11</v>
      </c>
      <c r="B79" t="s">
        <v>67</v>
      </c>
      <c r="C79" t="s">
        <v>77</v>
      </c>
      <c r="D79" s="3">
        <v>45001</v>
      </c>
      <c r="E79" t="s">
        <v>85</v>
      </c>
      <c r="F79" t="s">
        <v>78</v>
      </c>
      <c r="G79" t="s">
        <v>16</v>
      </c>
      <c r="H79">
        <v>74</v>
      </c>
      <c r="I79">
        <v>14</v>
      </c>
      <c r="J79">
        <v>110</v>
      </c>
      <c r="K79" s="16">
        <v>10</v>
      </c>
      <c r="L79" s="15">
        <f t="shared" si="4"/>
        <v>-1.4643637406854342</v>
      </c>
      <c r="M79" s="14">
        <v>97</v>
      </c>
      <c r="N79" s="31">
        <v>71</v>
      </c>
      <c r="O79" s="27">
        <f t="shared" si="5"/>
        <v>-0.66281054986459431</v>
      </c>
      <c r="AF79" s="83" t="s">
        <v>135</v>
      </c>
      <c r="AG79" s="85" t="s">
        <v>70</v>
      </c>
      <c r="AH79" s="63"/>
      <c r="AI79" s="93" t="s">
        <v>138</v>
      </c>
      <c r="AJ79" s="93">
        <f t="shared" si="3"/>
        <v>1</v>
      </c>
      <c r="AK79" s="63"/>
      <c r="AL79" s="63"/>
      <c r="AM79" s="63"/>
      <c r="AN79" s="63"/>
      <c r="AO79" s="63"/>
      <c r="AP79" s="63"/>
      <c r="AQ79" s="63"/>
      <c r="AR79" s="64"/>
    </row>
    <row r="80" spans="1:44" x14ac:dyDescent="0.35">
      <c r="A80" t="s">
        <v>11</v>
      </c>
      <c r="B80" t="s">
        <v>67</v>
      </c>
      <c r="C80" t="s">
        <v>86</v>
      </c>
      <c r="D80" s="3">
        <v>45001</v>
      </c>
      <c r="E80" t="s">
        <v>70</v>
      </c>
      <c r="F80" t="s">
        <v>19</v>
      </c>
      <c r="G80" t="s">
        <v>16</v>
      </c>
      <c r="H80">
        <v>139</v>
      </c>
      <c r="I80">
        <v>72</v>
      </c>
      <c r="J80">
        <v>139</v>
      </c>
      <c r="K80" s="16">
        <v>393</v>
      </c>
      <c r="L80" s="15">
        <f t="shared" si="4"/>
        <v>12.622422633015306</v>
      </c>
      <c r="M80" s="14">
        <v>97</v>
      </c>
      <c r="N80" s="29">
        <v>71</v>
      </c>
      <c r="O80" s="27">
        <f t="shared" si="5"/>
        <v>-0.66281054986459431</v>
      </c>
      <c r="AF80" s="83" t="s">
        <v>50</v>
      </c>
      <c r="AG80" s="85" t="s">
        <v>70</v>
      </c>
      <c r="AH80" s="63"/>
      <c r="AI80" s="93" t="s">
        <v>48</v>
      </c>
      <c r="AJ80" s="93">
        <f t="shared" si="3"/>
        <v>2</v>
      </c>
      <c r="AK80" s="63"/>
      <c r="AL80" s="63"/>
      <c r="AM80" s="63"/>
      <c r="AN80" s="63"/>
      <c r="AO80" s="63"/>
      <c r="AP80" s="63"/>
      <c r="AQ80" s="63"/>
      <c r="AR80" s="64"/>
    </row>
    <row r="81" spans="1:44" x14ac:dyDescent="0.35">
      <c r="A81" t="s">
        <v>11</v>
      </c>
      <c r="B81" t="s">
        <v>67</v>
      </c>
      <c r="C81" t="s">
        <v>87</v>
      </c>
      <c r="D81" s="3">
        <v>45001</v>
      </c>
      <c r="E81" t="s">
        <v>70</v>
      </c>
      <c r="F81" t="s">
        <v>88</v>
      </c>
      <c r="G81" t="s">
        <v>16</v>
      </c>
      <c r="H81">
        <v>63</v>
      </c>
      <c r="I81">
        <v>48</v>
      </c>
      <c r="J81">
        <v>50</v>
      </c>
      <c r="K81" s="16">
        <v>87</v>
      </c>
      <c r="L81" s="15">
        <f t="shared" si="4"/>
        <v>1.3677055824867774</v>
      </c>
      <c r="M81" s="14">
        <v>97</v>
      </c>
      <c r="N81" s="29">
        <v>72</v>
      </c>
      <c r="O81" s="27">
        <f t="shared" si="5"/>
        <v>-0.65299854782369782</v>
      </c>
      <c r="AF81" s="83" t="s">
        <v>137</v>
      </c>
      <c r="AG81" s="85" t="s">
        <v>70</v>
      </c>
      <c r="AH81" s="63"/>
      <c r="AI81" s="93" t="s">
        <v>116</v>
      </c>
      <c r="AJ81" s="93">
        <f t="shared" si="3"/>
        <v>1</v>
      </c>
      <c r="AK81" s="63"/>
      <c r="AL81" s="63"/>
      <c r="AM81" s="63"/>
      <c r="AN81" s="63"/>
      <c r="AO81" s="63"/>
      <c r="AP81" s="63"/>
      <c r="AQ81" s="63"/>
      <c r="AR81" s="64"/>
    </row>
    <row r="82" spans="1:44" x14ac:dyDescent="0.35">
      <c r="A82" t="s">
        <v>11</v>
      </c>
      <c r="B82" t="s">
        <v>67</v>
      </c>
      <c r="C82" t="s">
        <v>89</v>
      </c>
      <c r="D82" s="3">
        <v>45001</v>
      </c>
      <c r="E82" t="s">
        <v>70</v>
      </c>
      <c r="F82" t="s">
        <v>90</v>
      </c>
      <c r="G82" t="s">
        <v>16</v>
      </c>
      <c r="H82">
        <v>178</v>
      </c>
      <c r="I82">
        <v>85</v>
      </c>
      <c r="J82">
        <v>153</v>
      </c>
      <c r="K82" s="16">
        <v>543</v>
      </c>
      <c r="L82" s="15">
        <f t="shared" si="4"/>
        <v>18.139440795039096</v>
      </c>
      <c r="M82" s="14">
        <v>97</v>
      </c>
      <c r="N82" s="29">
        <v>73</v>
      </c>
      <c r="O82" s="27">
        <f t="shared" si="5"/>
        <v>-0.64318654578280143</v>
      </c>
      <c r="AF82" s="83" t="s">
        <v>41</v>
      </c>
      <c r="AG82" s="85" t="s">
        <v>70</v>
      </c>
      <c r="AH82" s="63"/>
      <c r="AI82" s="93" t="s">
        <v>106</v>
      </c>
      <c r="AJ82" s="93">
        <f t="shared" si="3"/>
        <v>2</v>
      </c>
      <c r="AK82" s="63"/>
      <c r="AL82" s="63"/>
      <c r="AM82" s="63"/>
      <c r="AN82" s="63"/>
      <c r="AO82" s="63"/>
      <c r="AP82" s="63"/>
      <c r="AQ82" s="63"/>
      <c r="AR82" s="64"/>
    </row>
    <row r="83" spans="1:44" x14ac:dyDescent="0.35">
      <c r="A83" t="s">
        <v>11</v>
      </c>
      <c r="B83" t="s">
        <v>67</v>
      </c>
      <c r="C83" t="s">
        <v>72</v>
      </c>
      <c r="D83" s="3">
        <v>45001</v>
      </c>
      <c r="E83" t="s">
        <v>70</v>
      </c>
      <c r="F83" t="s">
        <v>35</v>
      </c>
      <c r="G83" t="s">
        <v>16</v>
      </c>
      <c r="H83">
        <v>101</v>
      </c>
      <c r="I83">
        <v>66</v>
      </c>
      <c r="J83">
        <v>58</v>
      </c>
      <c r="K83" s="16">
        <v>268</v>
      </c>
      <c r="L83" s="15">
        <f t="shared" si="4"/>
        <v>8.0249074979954838</v>
      </c>
      <c r="M83" s="14">
        <v>97</v>
      </c>
      <c r="N83" s="29">
        <v>75</v>
      </c>
      <c r="O83" s="27">
        <f t="shared" si="5"/>
        <v>-0.62356254170100855</v>
      </c>
      <c r="AF83" s="83" t="s">
        <v>106</v>
      </c>
      <c r="AG83" s="85" t="s">
        <v>70</v>
      </c>
      <c r="AH83" s="63"/>
      <c r="AI83" s="93" t="s">
        <v>59</v>
      </c>
      <c r="AJ83" s="93">
        <f t="shared" si="3"/>
        <v>1</v>
      </c>
      <c r="AK83" s="63"/>
      <c r="AL83" s="63"/>
      <c r="AM83" s="63"/>
      <c r="AN83" s="63"/>
      <c r="AO83" s="63"/>
      <c r="AP83" s="63"/>
      <c r="AQ83" s="63"/>
      <c r="AR83" s="64"/>
    </row>
    <row r="84" spans="1:44" x14ac:dyDescent="0.35">
      <c r="A84" t="s">
        <v>11</v>
      </c>
      <c r="B84" t="s">
        <v>67</v>
      </c>
      <c r="C84" t="s">
        <v>91</v>
      </c>
      <c r="D84" s="3">
        <v>45001</v>
      </c>
      <c r="E84" t="s">
        <v>70</v>
      </c>
      <c r="F84" t="s">
        <v>92</v>
      </c>
      <c r="G84" t="s">
        <v>16</v>
      </c>
      <c r="H84">
        <v>98</v>
      </c>
      <c r="I84">
        <v>22</v>
      </c>
      <c r="J84">
        <v>73</v>
      </c>
      <c r="K84" s="16">
        <v>28</v>
      </c>
      <c r="L84" s="15">
        <f t="shared" si="4"/>
        <v>-0.80232156124257958</v>
      </c>
      <c r="M84" s="14">
        <v>97</v>
      </c>
      <c r="N84" s="29">
        <v>75</v>
      </c>
      <c r="O84" s="27">
        <f t="shared" si="5"/>
        <v>-0.62356254170100855</v>
      </c>
      <c r="AF84" s="83" t="s">
        <v>24</v>
      </c>
      <c r="AG84" s="85" t="s">
        <v>70</v>
      </c>
      <c r="AH84" s="63"/>
      <c r="AI84" s="93" t="s">
        <v>87</v>
      </c>
      <c r="AJ84" s="93">
        <f t="shared" si="3"/>
        <v>3</v>
      </c>
      <c r="AK84" s="63"/>
      <c r="AL84" s="63"/>
      <c r="AM84" s="63"/>
      <c r="AN84" s="63"/>
      <c r="AO84" s="63"/>
      <c r="AP84" s="63"/>
      <c r="AQ84" s="63"/>
      <c r="AR84" s="64"/>
    </row>
    <row r="85" spans="1:44" x14ac:dyDescent="0.35">
      <c r="A85" t="s">
        <v>11</v>
      </c>
      <c r="B85" t="s">
        <v>67</v>
      </c>
      <c r="C85" t="s">
        <v>48</v>
      </c>
      <c r="D85" s="3">
        <v>45001</v>
      </c>
      <c r="E85" t="s">
        <v>70</v>
      </c>
      <c r="F85" t="s">
        <v>49</v>
      </c>
      <c r="G85" t="s">
        <v>16</v>
      </c>
      <c r="H85">
        <v>105</v>
      </c>
      <c r="I85">
        <v>41</v>
      </c>
      <c r="J85">
        <v>78</v>
      </c>
      <c r="K85" s="16">
        <v>147</v>
      </c>
      <c r="L85" s="15">
        <f t="shared" si="4"/>
        <v>3.5745128472962935</v>
      </c>
      <c r="M85" s="14">
        <v>97</v>
      </c>
      <c r="N85" s="29">
        <v>76</v>
      </c>
      <c r="O85" s="27">
        <f t="shared" si="5"/>
        <v>-0.61375053966011217</v>
      </c>
      <c r="AF85" s="83" t="s">
        <v>91</v>
      </c>
      <c r="AG85" s="85" t="s">
        <v>70</v>
      </c>
      <c r="AH85" s="63"/>
      <c r="AI85" s="93" t="s">
        <v>132</v>
      </c>
      <c r="AJ85" s="93">
        <f t="shared" si="3"/>
        <v>1</v>
      </c>
      <c r="AK85" s="63"/>
      <c r="AL85" s="63"/>
      <c r="AM85" s="63"/>
      <c r="AN85" s="63"/>
      <c r="AO85" s="63"/>
      <c r="AP85" s="63"/>
      <c r="AQ85" s="63"/>
      <c r="AR85" s="64"/>
    </row>
    <row r="86" spans="1:44" x14ac:dyDescent="0.35">
      <c r="A86" t="s">
        <v>11</v>
      </c>
      <c r="B86" t="s">
        <v>67</v>
      </c>
      <c r="C86" t="s">
        <v>60</v>
      </c>
      <c r="D86" s="3">
        <v>45002</v>
      </c>
      <c r="E86" t="s">
        <v>70</v>
      </c>
      <c r="F86" t="s">
        <v>19</v>
      </c>
      <c r="G86" t="s">
        <v>16</v>
      </c>
      <c r="H86">
        <v>107</v>
      </c>
      <c r="I86">
        <v>13</v>
      </c>
      <c r="J86">
        <v>86</v>
      </c>
      <c r="K86" s="16">
        <v>12</v>
      </c>
      <c r="L86" s="15">
        <f t="shared" si="4"/>
        <v>-1.3908034985251172</v>
      </c>
      <c r="M86" s="19">
        <v>97</v>
      </c>
      <c r="N86" s="29">
        <v>77</v>
      </c>
      <c r="O86" s="27">
        <f t="shared" si="5"/>
        <v>-0.60393853761921568</v>
      </c>
      <c r="AF86" s="83" t="s">
        <v>75</v>
      </c>
      <c r="AG86" s="85" t="s">
        <v>70</v>
      </c>
      <c r="AH86" s="63"/>
      <c r="AI86" s="93" t="s">
        <v>75</v>
      </c>
      <c r="AJ86" s="93">
        <f t="shared" si="3"/>
        <v>3</v>
      </c>
      <c r="AK86" s="63"/>
      <c r="AL86" s="63"/>
      <c r="AM86" s="63"/>
      <c r="AN86" s="63"/>
      <c r="AO86" s="63"/>
      <c r="AP86" s="63"/>
      <c r="AQ86" s="63"/>
      <c r="AR86" s="64"/>
    </row>
    <row r="87" spans="1:44" x14ac:dyDescent="0.35">
      <c r="A87" t="s">
        <v>11</v>
      </c>
      <c r="B87" t="s">
        <v>67</v>
      </c>
      <c r="C87" t="s">
        <v>93</v>
      </c>
      <c r="D87" s="3">
        <v>45002</v>
      </c>
      <c r="E87" t="s">
        <v>70</v>
      </c>
      <c r="F87" t="s">
        <v>19</v>
      </c>
      <c r="G87" t="s">
        <v>16</v>
      </c>
      <c r="H87">
        <v>68</v>
      </c>
      <c r="I87">
        <v>27</v>
      </c>
      <c r="J87">
        <v>72</v>
      </c>
      <c r="K87" s="16">
        <v>33</v>
      </c>
      <c r="L87" s="15">
        <f t="shared" si="4"/>
        <v>-0.61842095584178658</v>
      </c>
      <c r="M87" s="14">
        <v>96</v>
      </c>
      <c r="N87" s="29">
        <v>77</v>
      </c>
      <c r="O87" s="27">
        <f t="shared" si="5"/>
        <v>-0.60393853761921568</v>
      </c>
      <c r="AF87" s="83" t="s">
        <v>138</v>
      </c>
      <c r="AG87" s="85" t="s">
        <v>70</v>
      </c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4"/>
    </row>
    <row r="88" spans="1:44" x14ac:dyDescent="0.35">
      <c r="A88" t="s">
        <v>11</v>
      </c>
      <c r="B88" t="s">
        <v>67</v>
      </c>
      <c r="C88" t="s">
        <v>94</v>
      </c>
      <c r="D88" s="3">
        <v>45002</v>
      </c>
      <c r="E88" t="s">
        <v>70</v>
      </c>
      <c r="F88" t="s">
        <v>29</v>
      </c>
      <c r="G88" t="s">
        <v>16</v>
      </c>
      <c r="H88">
        <v>122</v>
      </c>
      <c r="I88">
        <v>20</v>
      </c>
      <c r="J88">
        <v>84</v>
      </c>
      <c r="K88" s="16">
        <v>37</v>
      </c>
      <c r="L88" s="15">
        <f t="shared" si="4"/>
        <v>-0.47130047152115223</v>
      </c>
      <c r="M88" s="14">
        <v>96</v>
      </c>
      <c r="N88" s="29">
        <v>78</v>
      </c>
      <c r="O88" s="27">
        <f t="shared" si="5"/>
        <v>-0.59412653557831929</v>
      </c>
      <c r="AF88" s="83" t="s">
        <v>32</v>
      </c>
      <c r="AG88" s="85" t="s">
        <v>70</v>
      </c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4"/>
    </row>
    <row r="89" spans="1:44" x14ac:dyDescent="0.35">
      <c r="A89" t="s">
        <v>11</v>
      </c>
      <c r="B89" t="s">
        <v>67</v>
      </c>
      <c r="C89" t="s">
        <v>87</v>
      </c>
      <c r="D89" s="3">
        <v>45002</v>
      </c>
      <c r="E89" t="s">
        <v>70</v>
      </c>
      <c r="F89" t="s">
        <v>88</v>
      </c>
      <c r="G89" t="s">
        <v>16</v>
      </c>
      <c r="H89">
        <v>63</v>
      </c>
      <c r="I89">
        <v>53</v>
      </c>
      <c r="J89">
        <v>50</v>
      </c>
      <c r="K89" s="16">
        <v>108</v>
      </c>
      <c r="L89" s="15">
        <f t="shared" si="4"/>
        <v>2.140088125170108</v>
      </c>
      <c r="M89" s="14">
        <v>96</v>
      </c>
      <c r="N89" s="29">
        <v>80</v>
      </c>
      <c r="O89" s="27">
        <f t="shared" si="5"/>
        <v>-0.57450253149652641</v>
      </c>
      <c r="AF89" s="83" t="s">
        <v>94</v>
      </c>
      <c r="AG89" s="85" t="s">
        <v>70</v>
      </c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4"/>
    </row>
    <row r="90" spans="1:44" x14ac:dyDescent="0.35">
      <c r="A90" t="s">
        <v>11</v>
      </c>
      <c r="B90" t="s">
        <v>67</v>
      </c>
      <c r="C90" t="s">
        <v>41</v>
      </c>
      <c r="D90" s="3">
        <v>45002</v>
      </c>
      <c r="E90" t="s">
        <v>70</v>
      </c>
      <c r="F90" t="s">
        <v>35</v>
      </c>
      <c r="G90" t="s">
        <v>16</v>
      </c>
      <c r="H90">
        <v>98</v>
      </c>
      <c r="I90">
        <v>57</v>
      </c>
      <c r="J90">
        <v>80</v>
      </c>
      <c r="K90" s="16">
        <v>170</v>
      </c>
      <c r="L90" s="15">
        <f t="shared" si="4"/>
        <v>4.4204556321399409</v>
      </c>
      <c r="M90" s="14">
        <v>95</v>
      </c>
      <c r="N90" s="29">
        <v>80</v>
      </c>
      <c r="O90" s="27">
        <f t="shared" si="5"/>
        <v>-0.57450253149652641</v>
      </c>
      <c r="AF90" s="83" t="s">
        <v>117</v>
      </c>
      <c r="AG90" s="85" t="s">
        <v>70</v>
      </c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4"/>
    </row>
    <row r="91" spans="1:44" x14ac:dyDescent="0.35">
      <c r="A91" t="s">
        <v>11</v>
      </c>
      <c r="B91" t="s">
        <v>67</v>
      </c>
      <c r="C91" t="s">
        <v>41</v>
      </c>
      <c r="D91" s="3">
        <v>45002</v>
      </c>
      <c r="E91" t="s">
        <v>70</v>
      </c>
      <c r="F91" t="s">
        <v>35</v>
      </c>
      <c r="G91" t="s">
        <v>16</v>
      </c>
      <c r="H91">
        <v>98</v>
      </c>
      <c r="I91">
        <v>60</v>
      </c>
      <c r="J91">
        <v>80</v>
      </c>
      <c r="K91" s="16">
        <v>205</v>
      </c>
      <c r="L91" s="15">
        <f t="shared" si="4"/>
        <v>5.7077598699454919</v>
      </c>
      <c r="M91" s="20">
        <v>95</v>
      </c>
      <c r="N91" s="29">
        <v>81</v>
      </c>
      <c r="O91" s="27">
        <f t="shared" si="5"/>
        <v>-0.56469052945563003</v>
      </c>
      <c r="AF91" s="83" t="s">
        <v>139</v>
      </c>
      <c r="AG91" s="85" t="s">
        <v>70</v>
      </c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4"/>
    </row>
    <row r="92" spans="1:44" x14ac:dyDescent="0.35">
      <c r="A92" t="s">
        <v>11</v>
      </c>
      <c r="B92" t="s">
        <v>67</v>
      </c>
      <c r="C92" t="s">
        <v>36</v>
      </c>
      <c r="D92" s="3">
        <v>45002</v>
      </c>
      <c r="E92" t="s">
        <v>70</v>
      </c>
      <c r="F92" t="s">
        <v>37</v>
      </c>
      <c r="G92" t="s">
        <v>16</v>
      </c>
      <c r="H92">
        <v>72</v>
      </c>
      <c r="I92">
        <v>50</v>
      </c>
      <c r="J92">
        <v>118</v>
      </c>
      <c r="K92" s="16">
        <v>152</v>
      </c>
      <c r="L92" s="15">
        <f t="shared" si="4"/>
        <v>3.7584134526970865</v>
      </c>
      <c r="M92" s="14">
        <v>95</v>
      </c>
      <c r="N92" s="31">
        <v>81</v>
      </c>
      <c r="O92" s="27">
        <f t="shared" si="5"/>
        <v>-0.56469052945563003</v>
      </c>
      <c r="AF92" s="83" t="s">
        <v>117</v>
      </c>
      <c r="AG92" s="85" t="s">
        <v>70</v>
      </c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4"/>
    </row>
    <row r="93" spans="1:44" x14ac:dyDescent="0.35">
      <c r="A93" t="s">
        <v>11</v>
      </c>
      <c r="B93" t="s">
        <v>67</v>
      </c>
      <c r="C93" t="s">
        <v>50</v>
      </c>
      <c r="D93" s="3">
        <v>45002</v>
      </c>
      <c r="E93" t="s">
        <v>70</v>
      </c>
      <c r="F93" t="s">
        <v>51</v>
      </c>
      <c r="G93" t="s">
        <v>16</v>
      </c>
      <c r="H93">
        <v>136</v>
      </c>
      <c r="I93">
        <v>77</v>
      </c>
      <c r="J93">
        <v>95</v>
      </c>
      <c r="K93" s="16">
        <v>367</v>
      </c>
      <c r="L93" s="15">
        <f t="shared" si="4"/>
        <v>11.666139484931183</v>
      </c>
      <c r="M93" s="14">
        <v>95</v>
      </c>
      <c r="N93" s="29">
        <v>82</v>
      </c>
      <c r="O93" s="27">
        <f t="shared" si="5"/>
        <v>-0.55487852741473365</v>
      </c>
      <c r="AF93" s="83" t="s">
        <v>52</v>
      </c>
      <c r="AG93" s="85" t="s">
        <v>70</v>
      </c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4"/>
    </row>
    <row r="94" spans="1:44" x14ac:dyDescent="0.35">
      <c r="A94" t="s">
        <v>11</v>
      </c>
      <c r="B94" t="s">
        <v>67</v>
      </c>
      <c r="C94" t="s">
        <v>41</v>
      </c>
      <c r="D94" s="3">
        <v>45002</v>
      </c>
      <c r="E94" t="s">
        <v>95</v>
      </c>
      <c r="F94" t="s">
        <v>35</v>
      </c>
      <c r="G94" t="s">
        <v>16</v>
      </c>
      <c r="H94">
        <v>98</v>
      </c>
      <c r="I94">
        <v>50</v>
      </c>
      <c r="J94">
        <v>80</v>
      </c>
      <c r="K94" s="16">
        <v>155</v>
      </c>
      <c r="L94" s="15">
        <f t="shared" si="4"/>
        <v>3.8687538159375623</v>
      </c>
      <c r="M94" s="14">
        <v>94</v>
      </c>
      <c r="N94" s="29">
        <v>84</v>
      </c>
      <c r="O94" s="27">
        <f t="shared" si="5"/>
        <v>-0.53525452333294077</v>
      </c>
      <c r="AF94" s="83" t="s">
        <v>55</v>
      </c>
      <c r="AG94" s="85" t="s">
        <v>70</v>
      </c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4"/>
    </row>
    <row r="95" spans="1:44" x14ac:dyDescent="0.35">
      <c r="A95" t="s">
        <v>11</v>
      </c>
      <c r="B95" t="s">
        <v>67</v>
      </c>
      <c r="C95" t="s">
        <v>87</v>
      </c>
      <c r="D95" s="3">
        <v>45002</v>
      </c>
      <c r="E95" t="s">
        <v>95</v>
      </c>
      <c r="F95" t="s">
        <v>88</v>
      </c>
      <c r="G95" t="s">
        <v>16</v>
      </c>
      <c r="H95">
        <v>63</v>
      </c>
      <c r="I95">
        <v>55</v>
      </c>
      <c r="J95">
        <v>50</v>
      </c>
      <c r="K95" s="16">
        <v>105</v>
      </c>
      <c r="L95" s="15">
        <f t="shared" si="4"/>
        <v>2.0297477619296322</v>
      </c>
      <c r="M95" s="14">
        <v>94</v>
      </c>
      <c r="N95" s="29">
        <v>85</v>
      </c>
      <c r="O95" s="27">
        <f t="shared" si="5"/>
        <v>-0.52544252129204427</v>
      </c>
      <c r="AF95" s="83" t="s">
        <v>62</v>
      </c>
      <c r="AG95" s="85" t="s">
        <v>70</v>
      </c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4"/>
    </row>
    <row r="96" spans="1:44" x14ac:dyDescent="0.35">
      <c r="A96" t="s">
        <v>11</v>
      </c>
      <c r="B96" t="s">
        <v>67</v>
      </c>
      <c r="C96" t="s">
        <v>32</v>
      </c>
      <c r="D96" s="3">
        <v>45002</v>
      </c>
      <c r="E96" t="s">
        <v>95</v>
      </c>
      <c r="F96" t="s">
        <v>33</v>
      </c>
      <c r="G96" t="s">
        <v>16</v>
      </c>
      <c r="H96">
        <v>106</v>
      </c>
      <c r="I96">
        <v>61</v>
      </c>
      <c r="J96">
        <v>97</v>
      </c>
      <c r="K96" s="16">
        <v>163</v>
      </c>
      <c r="L96" s="15">
        <f t="shared" si="4"/>
        <v>4.1629947845788307</v>
      </c>
      <c r="M96" s="14">
        <v>94</v>
      </c>
      <c r="N96" s="29">
        <v>87</v>
      </c>
      <c r="O96" s="27">
        <f t="shared" si="5"/>
        <v>-0.50581851721025151</v>
      </c>
      <c r="AF96" s="83" t="s">
        <v>72</v>
      </c>
      <c r="AG96" s="85" t="s">
        <v>70</v>
      </c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4"/>
    </row>
    <row r="97" spans="1:44" x14ac:dyDescent="0.35">
      <c r="A97" t="s">
        <v>11</v>
      </c>
      <c r="B97" t="s">
        <v>67</v>
      </c>
      <c r="C97" t="s">
        <v>34</v>
      </c>
      <c r="D97" s="3">
        <v>45002</v>
      </c>
      <c r="E97" t="s">
        <v>95</v>
      </c>
      <c r="F97" t="s">
        <v>35</v>
      </c>
      <c r="G97" t="s">
        <v>16</v>
      </c>
      <c r="H97">
        <v>144</v>
      </c>
      <c r="I97">
        <v>36</v>
      </c>
      <c r="J97">
        <v>107</v>
      </c>
      <c r="K97" s="16">
        <v>96</v>
      </c>
      <c r="L97" s="15">
        <f t="shared" si="4"/>
        <v>1.6987266722082048</v>
      </c>
      <c r="M97" s="14">
        <v>94</v>
      </c>
      <c r="N97" s="29">
        <v>89</v>
      </c>
      <c r="O97" s="27">
        <f t="shared" si="5"/>
        <v>-0.48619451312845863</v>
      </c>
      <c r="AF97" s="83" t="s">
        <v>63</v>
      </c>
      <c r="AG97" s="85" t="s">
        <v>70</v>
      </c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4"/>
    </row>
    <row r="98" spans="1:44" x14ac:dyDescent="0.35">
      <c r="A98" t="s">
        <v>11</v>
      </c>
      <c r="B98" t="s">
        <v>67</v>
      </c>
      <c r="C98" t="s">
        <v>73</v>
      </c>
      <c r="D98" s="3">
        <v>45002</v>
      </c>
      <c r="E98" t="s">
        <v>95</v>
      </c>
      <c r="F98" t="s">
        <v>19</v>
      </c>
      <c r="G98" t="s">
        <v>16</v>
      </c>
      <c r="H98">
        <v>98</v>
      </c>
      <c r="I98">
        <v>50</v>
      </c>
      <c r="J98">
        <v>73</v>
      </c>
      <c r="K98" s="16">
        <v>167</v>
      </c>
      <c r="L98" s="15">
        <f t="shared" si="4"/>
        <v>4.3101152688994651</v>
      </c>
      <c r="M98" s="14">
        <v>94</v>
      </c>
      <c r="N98" s="29">
        <v>90</v>
      </c>
      <c r="O98" s="27">
        <f t="shared" si="5"/>
        <v>-0.47638251108756219</v>
      </c>
      <c r="AF98" s="83" t="s">
        <v>42</v>
      </c>
      <c r="AG98" s="85" t="s">
        <v>70</v>
      </c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4"/>
    </row>
    <row r="99" spans="1:44" x14ac:dyDescent="0.35">
      <c r="A99" t="s">
        <v>11</v>
      </c>
      <c r="B99" t="s">
        <v>67</v>
      </c>
      <c r="C99" t="s">
        <v>36</v>
      </c>
      <c r="D99" s="3">
        <v>45002</v>
      </c>
      <c r="E99" t="s">
        <v>95</v>
      </c>
      <c r="F99" t="s">
        <v>37</v>
      </c>
      <c r="G99" t="s">
        <v>16</v>
      </c>
      <c r="H99">
        <v>72</v>
      </c>
      <c r="I99">
        <v>33</v>
      </c>
      <c r="J99">
        <v>118</v>
      </c>
      <c r="K99" s="16">
        <v>66</v>
      </c>
      <c r="L99" s="15">
        <f t="shared" si="4"/>
        <v>0.59532303980344703</v>
      </c>
      <c r="M99" s="14">
        <v>94</v>
      </c>
      <c r="N99" s="29">
        <v>92</v>
      </c>
      <c r="O99" s="27">
        <f t="shared" si="5"/>
        <v>-0.45675850700576937</v>
      </c>
      <c r="AF99" s="83" t="s">
        <v>141</v>
      </c>
      <c r="AG99" s="85" t="s">
        <v>70</v>
      </c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4"/>
    </row>
    <row r="100" spans="1:44" x14ac:dyDescent="0.35">
      <c r="A100" t="s">
        <v>11</v>
      </c>
      <c r="B100" t="s">
        <v>67</v>
      </c>
      <c r="C100" t="s">
        <v>39</v>
      </c>
      <c r="D100" s="3">
        <v>45002</v>
      </c>
      <c r="E100" t="s">
        <v>95</v>
      </c>
      <c r="F100" t="s">
        <v>40</v>
      </c>
      <c r="G100" t="s">
        <v>16</v>
      </c>
      <c r="H100">
        <v>190</v>
      </c>
      <c r="I100">
        <v>29</v>
      </c>
      <c r="J100">
        <v>145</v>
      </c>
      <c r="K100" s="16">
        <v>90</v>
      </c>
      <c r="L100" s="15">
        <f t="shared" si="4"/>
        <v>1.4780459457272532</v>
      </c>
      <c r="M100" s="19">
        <v>94</v>
      </c>
      <c r="N100" s="29">
        <v>92</v>
      </c>
      <c r="O100" s="27">
        <f t="shared" si="5"/>
        <v>-0.45675850700576937</v>
      </c>
      <c r="AF100" s="83" t="s">
        <v>36</v>
      </c>
      <c r="AG100" s="85" t="s">
        <v>70</v>
      </c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4"/>
    </row>
    <row r="101" spans="1:44" x14ac:dyDescent="0.35">
      <c r="A101" t="s">
        <v>11</v>
      </c>
      <c r="B101" t="s">
        <v>67</v>
      </c>
      <c r="C101" t="s">
        <v>96</v>
      </c>
      <c r="D101" s="3">
        <v>45002</v>
      </c>
      <c r="E101" t="s">
        <v>95</v>
      </c>
      <c r="F101" t="s">
        <v>19</v>
      </c>
      <c r="G101" t="s">
        <v>16</v>
      </c>
      <c r="H101">
        <v>79</v>
      </c>
      <c r="I101">
        <v>25</v>
      </c>
      <c r="J101">
        <v>73</v>
      </c>
      <c r="K101" s="16">
        <v>39</v>
      </c>
      <c r="L101" s="15">
        <f t="shared" si="4"/>
        <v>-0.39774022936083503</v>
      </c>
      <c r="M101" s="14">
        <v>94</v>
      </c>
      <c r="N101" s="29">
        <v>95</v>
      </c>
      <c r="O101" s="27">
        <f t="shared" si="5"/>
        <v>-0.4273225008830801</v>
      </c>
      <c r="AF101" s="83" t="s">
        <v>89</v>
      </c>
      <c r="AG101" s="85" t="s">
        <v>70</v>
      </c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4"/>
    </row>
    <row r="102" spans="1:44" x14ac:dyDescent="0.35">
      <c r="A102" t="s">
        <v>11</v>
      </c>
      <c r="B102" t="s">
        <v>67</v>
      </c>
      <c r="C102" t="s">
        <v>97</v>
      </c>
      <c r="D102" s="3">
        <v>45002</v>
      </c>
      <c r="E102" t="s">
        <v>95</v>
      </c>
      <c r="F102" t="s">
        <v>78</v>
      </c>
      <c r="G102" t="s">
        <v>16</v>
      </c>
      <c r="H102">
        <v>55</v>
      </c>
      <c r="I102">
        <v>23</v>
      </c>
      <c r="J102">
        <v>55</v>
      </c>
      <c r="K102" s="16">
        <v>21</v>
      </c>
      <c r="L102" s="15">
        <f t="shared" si="4"/>
        <v>-1.0597824088036898</v>
      </c>
      <c r="M102" s="14">
        <v>93</v>
      </c>
      <c r="N102" s="29">
        <v>95</v>
      </c>
      <c r="O102" s="27">
        <f t="shared" si="5"/>
        <v>-0.4273225008830801</v>
      </c>
      <c r="AF102" s="83" t="s">
        <v>99</v>
      </c>
      <c r="AG102" s="85" t="s">
        <v>70</v>
      </c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4"/>
    </row>
    <row r="103" spans="1:44" x14ac:dyDescent="0.35">
      <c r="A103" t="s">
        <v>11</v>
      </c>
      <c r="B103" t="s">
        <v>67</v>
      </c>
      <c r="C103" t="s">
        <v>46</v>
      </c>
      <c r="D103" s="3">
        <v>45002</v>
      </c>
      <c r="E103" t="s">
        <v>95</v>
      </c>
      <c r="F103" t="s">
        <v>47</v>
      </c>
      <c r="G103" t="s">
        <v>16</v>
      </c>
      <c r="H103">
        <v>115</v>
      </c>
      <c r="I103">
        <v>47</v>
      </c>
      <c r="J103">
        <v>85</v>
      </c>
      <c r="K103" s="16">
        <v>160</v>
      </c>
      <c r="L103" s="15">
        <f t="shared" si="4"/>
        <v>4.0526544213383549</v>
      </c>
      <c r="M103" s="14">
        <v>93</v>
      </c>
      <c r="N103" s="29">
        <v>96</v>
      </c>
      <c r="O103" s="27">
        <f t="shared" si="5"/>
        <v>-0.41751049884218366</v>
      </c>
      <c r="AF103" s="83" t="s">
        <v>73</v>
      </c>
      <c r="AG103" s="85" t="s">
        <v>70</v>
      </c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4"/>
    </row>
    <row r="104" spans="1:44" x14ac:dyDescent="0.35">
      <c r="A104" t="s">
        <v>11</v>
      </c>
      <c r="B104" t="s">
        <v>67</v>
      </c>
      <c r="C104" t="s">
        <v>98</v>
      </c>
      <c r="D104" s="3">
        <v>45002</v>
      </c>
      <c r="E104" t="s">
        <v>95</v>
      </c>
      <c r="F104" t="s">
        <v>65</v>
      </c>
      <c r="G104" t="s">
        <v>16</v>
      </c>
      <c r="H104">
        <v>182</v>
      </c>
      <c r="I104">
        <v>74</v>
      </c>
      <c r="J104">
        <v>175</v>
      </c>
      <c r="K104" s="16">
        <v>541</v>
      </c>
      <c r="L104" s="15">
        <f t="shared" si="4"/>
        <v>18.065880552878777</v>
      </c>
      <c r="M104" s="14">
        <v>93</v>
      </c>
      <c r="N104" s="29">
        <v>98</v>
      </c>
      <c r="O104" s="27">
        <f t="shared" si="5"/>
        <v>-0.39788649476039079</v>
      </c>
      <c r="AF104" s="83" t="s">
        <v>79</v>
      </c>
      <c r="AG104" s="85" t="s">
        <v>70</v>
      </c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4"/>
    </row>
    <row r="105" spans="1:44" x14ac:dyDescent="0.35">
      <c r="A105" t="s">
        <v>11</v>
      </c>
      <c r="B105" t="s">
        <v>67</v>
      </c>
      <c r="C105" t="s">
        <v>48</v>
      </c>
      <c r="D105" s="3">
        <v>45002</v>
      </c>
      <c r="E105" t="s">
        <v>95</v>
      </c>
      <c r="F105" t="s">
        <v>49</v>
      </c>
      <c r="G105" t="s">
        <v>16</v>
      </c>
      <c r="H105">
        <v>105</v>
      </c>
      <c r="I105">
        <v>53</v>
      </c>
      <c r="J105">
        <v>78</v>
      </c>
      <c r="K105" s="16">
        <v>251</v>
      </c>
      <c r="L105" s="15">
        <f t="shared" si="4"/>
        <v>7.3996454396327875</v>
      </c>
      <c r="M105" s="14">
        <v>93</v>
      </c>
      <c r="N105" s="29">
        <v>98</v>
      </c>
      <c r="O105" s="27">
        <f t="shared" si="5"/>
        <v>-0.39788649476039079</v>
      </c>
      <c r="AF105" s="83" t="s">
        <v>112</v>
      </c>
      <c r="AG105" s="85" t="s">
        <v>70</v>
      </c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4"/>
    </row>
    <row r="106" spans="1:44" x14ac:dyDescent="0.35">
      <c r="A106" t="s">
        <v>11</v>
      </c>
      <c r="B106" t="s">
        <v>67</v>
      </c>
      <c r="C106" t="s">
        <v>99</v>
      </c>
      <c r="D106" s="3">
        <v>45002</v>
      </c>
      <c r="E106" t="s">
        <v>95</v>
      </c>
      <c r="F106" t="s">
        <v>27</v>
      </c>
      <c r="G106" s="8" t="s">
        <v>54</v>
      </c>
      <c r="H106" s="8">
        <v>110</v>
      </c>
      <c r="I106" s="8">
        <v>111</v>
      </c>
      <c r="J106" s="8">
        <v>97</v>
      </c>
      <c r="K106" s="16">
        <v>230</v>
      </c>
      <c r="L106" s="15">
        <f t="shared" si="4"/>
        <v>6.6272628969494569</v>
      </c>
      <c r="M106" s="14">
        <v>93</v>
      </c>
      <c r="N106" s="29">
        <v>98</v>
      </c>
      <c r="O106" s="27">
        <f t="shared" si="5"/>
        <v>-0.39788649476039079</v>
      </c>
      <c r="AF106" s="83" t="s">
        <v>93</v>
      </c>
      <c r="AG106" s="85" t="s">
        <v>70</v>
      </c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4"/>
    </row>
    <row r="107" spans="1:44" x14ac:dyDescent="0.35">
      <c r="A107" t="s">
        <v>11</v>
      </c>
      <c r="B107" t="s">
        <v>67</v>
      </c>
      <c r="C107" t="s">
        <v>87</v>
      </c>
      <c r="D107" s="3">
        <v>45002</v>
      </c>
      <c r="E107" t="s">
        <v>95</v>
      </c>
      <c r="F107" t="s">
        <v>88</v>
      </c>
      <c r="G107" s="8" t="s">
        <v>54</v>
      </c>
      <c r="H107" s="8">
        <v>63</v>
      </c>
      <c r="I107" s="8">
        <v>120</v>
      </c>
      <c r="J107" s="8">
        <v>60</v>
      </c>
      <c r="K107" s="16">
        <v>243</v>
      </c>
      <c r="L107" s="15">
        <f t="shared" si="4"/>
        <v>7.1054044709915187</v>
      </c>
      <c r="M107" s="14">
        <v>93</v>
      </c>
      <c r="N107" s="29">
        <v>98</v>
      </c>
      <c r="O107" s="27">
        <f t="shared" si="5"/>
        <v>-0.39788649476039079</v>
      </c>
      <c r="AF107" s="83" t="s">
        <v>59</v>
      </c>
      <c r="AG107" s="85" t="s">
        <v>70</v>
      </c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4"/>
    </row>
    <row r="108" spans="1:44" x14ac:dyDescent="0.35">
      <c r="A108" t="s">
        <v>11</v>
      </c>
      <c r="B108" t="s">
        <v>100</v>
      </c>
      <c r="C108" t="s">
        <v>101</v>
      </c>
      <c r="D108" s="3">
        <v>45003</v>
      </c>
      <c r="E108" t="s">
        <v>70</v>
      </c>
      <c r="F108" t="s">
        <v>25</v>
      </c>
      <c r="G108" t="s">
        <v>16</v>
      </c>
      <c r="H108" s="7">
        <v>49</v>
      </c>
      <c r="I108">
        <v>12</v>
      </c>
      <c r="J108" s="7">
        <v>49</v>
      </c>
      <c r="K108" s="16">
        <v>14</v>
      </c>
      <c r="L108" s="15">
        <f t="shared" si="4"/>
        <v>-1.3172432563648</v>
      </c>
      <c r="M108" s="14">
        <v>92</v>
      </c>
      <c r="N108" s="29">
        <v>101</v>
      </c>
      <c r="O108" s="27">
        <f t="shared" si="5"/>
        <v>-0.36845048863770152</v>
      </c>
      <c r="AF108" s="83" t="s">
        <v>142</v>
      </c>
      <c r="AG108" s="85" t="s">
        <v>70</v>
      </c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4"/>
    </row>
    <row r="109" spans="1:44" x14ac:dyDescent="0.35">
      <c r="A109" t="s">
        <v>11</v>
      </c>
      <c r="B109" t="s">
        <v>100</v>
      </c>
      <c r="C109" t="s">
        <v>63</v>
      </c>
      <c r="D109" s="3">
        <v>45003</v>
      </c>
      <c r="E109" t="s">
        <v>70</v>
      </c>
      <c r="F109" t="s">
        <v>47</v>
      </c>
      <c r="G109" t="s">
        <v>16</v>
      </c>
      <c r="H109" s="7">
        <v>84</v>
      </c>
      <c r="I109">
        <v>46</v>
      </c>
      <c r="J109" s="7">
        <v>79</v>
      </c>
      <c r="K109" s="16">
        <v>60</v>
      </c>
      <c r="L109" s="15">
        <f t="shared" si="4"/>
        <v>0.37464231332249542</v>
      </c>
      <c r="M109" s="14">
        <v>91</v>
      </c>
      <c r="N109" s="29">
        <v>101</v>
      </c>
      <c r="O109" s="27">
        <f t="shared" si="5"/>
        <v>-0.36845048863770152</v>
      </c>
      <c r="AF109" s="83" t="s">
        <v>75</v>
      </c>
      <c r="AG109" s="85" t="s">
        <v>70</v>
      </c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4"/>
    </row>
    <row r="110" spans="1:44" x14ac:dyDescent="0.35">
      <c r="A110" t="s">
        <v>11</v>
      </c>
      <c r="B110" t="s">
        <v>100</v>
      </c>
      <c r="C110" t="s">
        <v>102</v>
      </c>
      <c r="D110" s="3">
        <v>45003</v>
      </c>
      <c r="E110" t="s">
        <v>70</v>
      </c>
      <c r="F110" t="s">
        <v>45</v>
      </c>
      <c r="G110" t="s">
        <v>16</v>
      </c>
      <c r="H110" s="7">
        <v>78</v>
      </c>
      <c r="I110">
        <v>45</v>
      </c>
      <c r="J110" s="7">
        <v>87</v>
      </c>
      <c r="K110" s="16">
        <v>189</v>
      </c>
      <c r="L110" s="15">
        <f t="shared" si="4"/>
        <v>5.1192779326629543</v>
      </c>
      <c r="M110" s="14">
        <v>91</v>
      </c>
      <c r="N110" s="29">
        <v>102</v>
      </c>
      <c r="O110" s="27">
        <f t="shared" si="5"/>
        <v>-0.35863848659680508</v>
      </c>
      <c r="AF110" s="83" t="s">
        <v>143</v>
      </c>
      <c r="AG110" s="85" t="s">
        <v>70</v>
      </c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4"/>
    </row>
    <row r="111" spans="1:44" x14ac:dyDescent="0.35">
      <c r="A111" t="s">
        <v>11</v>
      </c>
      <c r="B111" t="s">
        <v>100</v>
      </c>
      <c r="C111" t="s">
        <v>103</v>
      </c>
      <c r="D111" s="3">
        <v>45003</v>
      </c>
      <c r="E111" t="s">
        <v>70</v>
      </c>
      <c r="F111" t="s">
        <v>65</v>
      </c>
      <c r="G111" t="s">
        <v>16</v>
      </c>
      <c r="H111" s="7">
        <v>96</v>
      </c>
      <c r="I111">
        <v>23</v>
      </c>
      <c r="J111" s="7">
        <v>82</v>
      </c>
      <c r="K111" s="16">
        <v>101</v>
      </c>
      <c r="L111" s="15">
        <f t="shared" si="4"/>
        <v>1.8826272776089978</v>
      </c>
      <c r="M111" s="20">
        <v>90</v>
      </c>
      <c r="N111" s="29">
        <v>102</v>
      </c>
      <c r="O111" s="27">
        <f t="shared" si="5"/>
        <v>-0.35863848659680508</v>
      </c>
      <c r="AF111" s="83" t="s">
        <v>106</v>
      </c>
      <c r="AG111" s="85" t="s">
        <v>70</v>
      </c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4"/>
    </row>
    <row r="112" spans="1:44" x14ac:dyDescent="0.35">
      <c r="A112" t="s">
        <v>11</v>
      </c>
      <c r="B112" t="s">
        <v>100</v>
      </c>
      <c r="C112" t="s">
        <v>104</v>
      </c>
      <c r="D112" s="3">
        <v>45003</v>
      </c>
      <c r="E112" t="s">
        <v>14</v>
      </c>
      <c r="F112" t="s">
        <v>105</v>
      </c>
      <c r="G112" t="s">
        <v>16</v>
      </c>
      <c r="H112" s="7">
        <v>37</v>
      </c>
      <c r="I112">
        <v>69</v>
      </c>
      <c r="J112" s="7">
        <v>123</v>
      </c>
      <c r="K112" s="16">
        <v>279</v>
      </c>
      <c r="L112" s="15">
        <f t="shared" si="4"/>
        <v>8.4294888298772275</v>
      </c>
      <c r="M112" s="20">
        <v>90</v>
      </c>
      <c r="N112" s="29">
        <v>104</v>
      </c>
      <c r="O112" s="27">
        <f t="shared" si="5"/>
        <v>-0.33901448251501226</v>
      </c>
      <c r="AF112" s="83" t="s">
        <v>42</v>
      </c>
      <c r="AG112" s="85" t="s">
        <v>70</v>
      </c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4"/>
    </row>
    <row r="113" spans="1:44" x14ac:dyDescent="0.35">
      <c r="A113" t="s">
        <v>11</v>
      </c>
      <c r="B113" t="s">
        <v>100</v>
      </c>
      <c r="C113" t="s">
        <v>106</v>
      </c>
      <c r="D113" s="3">
        <v>45003</v>
      </c>
      <c r="E113" t="s">
        <v>14</v>
      </c>
      <c r="F113" t="s">
        <v>45</v>
      </c>
      <c r="G113" t="s">
        <v>16</v>
      </c>
      <c r="H113" s="7">
        <v>118</v>
      </c>
      <c r="I113">
        <v>71</v>
      </c>
      <c r="J113" s="7">
        <v>50</v>
      </c>
      <c r="K113" s="16">
        <v>414</v>
      </c>
      <c r="L113" s="15">
        <f t="shared" si="4"/>
        <v>13.394805175698638</v>
      </c>
      <c r="M113" s="14">
        <v>90</v>
      </c>
      <c r="N113" s="29">
        <v>104</v>
      </c>
      <c r="O113" s="27">
        <f t="shared" si="5"/>
        <v>-0.33901448251501226</v>
      </c>
      <c r="AF113" s="83" t="s">
        <v>145</v>
      </c>
      <c r="AG113" s="85" t="s">
        <v>70</v>
      </c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4"/>
    </row>
    <row r="114" spans="1:44" x14ac:dyDescent="0.35">
      <c r="A114" t="s">
        <v>11</v>
      </c>
      <c r="B114" t="s">
        <v>100</v>
      </c>
      <c r="C114" t="s">
        <v>107</v>
      </c>
      <c r="D114" s="3">
        <v>45004</v>
      </c>
      <c r="E114" t="s">
        <v>14</v>
      </c>
      <c r="F114" t="s">
        <v>21</v>
      </c>
      <c r="G114" t="s">
        <v>16</v>
      </c>
      <c r="H114" s="7">
        <v>105</v>
      </c>
      <c r="I114">
        <v>45</v>
      </c>
      <c r="J114" s="7">
        <v>109</v>
      </c>
      <c r="K114" s="16">
        <v>390</v>
      </c>
      <c r="L114" s="15">
        <f t="shared" si="4"/>
        <v>12.512082269774831</v>
      </c>
      <c r="M114" s="14">
        <v>90</v>
      </c>
      <c r="N114" s="29">
        <v>105</v>
      </c>
      <c r="O114" s="27">
        <f t="shared" si="5"/>
        <v>-0.32920248047411582</v>
      </c>
      <c r="AF114" s="83" t="s">
        <v>114</v>
      </c>
      <c r="AG114" s="85" t="s">
        <v>70</v>
      </c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4"/>
    </row>
    <row r="115" spans="1:44" x14ac:dyDescent="0.35">
      <c r="A115" t="s">
        <v>11</v>
      </c>
      <c r="B115" t="s">
        <v>100</v>
      </c>
      <c r="C115" t="s">
        <v>52</v>
      </c>
      <c r="D115" s="3">
        <v>45004</v>
      </c>
      <c r="E115" t="s">
        <v>14</v>
      </c>
      <c r="F115" t="s">
        <v>29</v>
      </c>
      <c r="G115" t="s">
        <v>16</v>
      </c>
      <c r="H115" s="7">
        <v>68</v>
      </c>
      <c r="I115">
        <v>10</v>
      </c>
      <c r="J115" s="7">
        <v>85</v>
      </c>
      <c r="K115" s="16">
        <v>10</v>
      </c>
      <c r="L115" s="15">
        <f t="shared" si="4"/>
        <v>-1.4643637406854342</v>
      </c>
      <c r="M115" s="14">
        <v>90</v>
      </c>
      <c r="N115" s="29">
        <v>108</v>
      </c>
      <c r="O115" s="27">
        <f t="shared" si="5"/>
        <v>-0.29976647435142656</v>
      </c>
      <c r="AF115" s="83" t="s">
        <v>147</v>
      </c>
      <c r="AG115" s="85" t="s">
        <v>70</v>
      </c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4"/>
    </row>
    <row r="116" spans="1:44" x14ac:dyDescent="0.35">
      <c r="A116" t="s">
        <v>11</v>
      </c>
      <c r="B116" t="s">
        <v>100</v>
      </c>
      <c r="C116" t="s">
        <v>108</v>
      </c>
      <c r="D116" s="3">
        <v>45004</v>
      </c>
      <c r="E116" t="s">
        <v>14</v>
      </c>
      <c r="F116" t="s">
        <v>19</v>
      </c>
      <c r="G116" t="s">
        <v>16</v>
      </c>
      <c r="H116" s="7">
        <v>63</v>
      </c>
      <c r="I116">
        <v>67</v>
      </c>
      <c r="J116" s="7">
        <v>48</v>
      </c>
      <c r="K116" s="16">
        <v>288</v>
      </c>
      <c r="L116" s="15">
        <f t="shared" si="4"/>
        <v>8.7605099195986558</v>
      </c>
      <c r="M116" s="14">
        <v>87</v>
      </c>
      <c r="N116" s="29">
        <v>108</v>
      </c>
      <c r="O116" s="27">
        <f t="shared" si="5"/>
        <v>-0.29976647435142656</v>
      </c>
      <c r="AF116" s="83" t="s">
        <v>114</v>
      </c>
      <c r="AG116" s="85" t="s">
        <v>70</v>
      </c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4"/>
    </row>
    <row r="117" spans="1:44" x14ac:dyDescent="0.35">
      <c r="A117" t="s">
        <v>11</v>
      </c>
      <c r="B117" t="s">
        <v>100</v>
      </c>
      <c r="C117" t="s">
        <v>109</v>
      </c>
      <c r="D117" s="3">
        <v>45004</v>
      </c>
      <c r="E117" t="s">
        <v>14</v>
      </c>
      <c r="F117" t="s">
        <v>35</v>
      </c>
      <c r="G117" t="s">
        <v>16</v>
      </c>
      <c r="H117" s="7">
        <v>46</v>
      </c>
      <c r="I117">
        <v>76</v>
      </c>
      <c r="J117" s="7">
        <v>59</v>
      </c>
      <c r="K117" s="16">
        <v>187</v>
      </c>
      <c r="L117" s="15">
        <f t="shared" si="4"/>
        <v>5.0457176905026371</v>
      </c>
      <c r="M117" s="14">
        <v>87</v>
      </c>
      <c r="N117" s="29">
        <v>108</v>
      </c>
      <c r="O117" s="27">
        <f t="shared" si="5"/>
        <v>-0.29976647435142656</v>
      </c>
      <c r="AF117" s="83" t="s">
        <v>96</v>
      </c>
      <c r="AG117" s="85" t="s">
        <v>70</v>
      </c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4"/>
    </row>
    <row r="118" spans="1:44" x14ac:dyDescent="0.35">
      <c r="A118" t="s">
        <v>11</v>
      </c>
      <c r="B118" t="s">
        <v>100</v>
      </c>
      <c r="C118" t="s">
        <v>72</v>
      </c>
      <c r="D118" s="3">
        <v>45004</v>
      </c>
      <c r="E118" t="s">
        <v>110</v>
      </c>
      <c r="F118" t="s">
        <v>45</v>
      </c>
      <c r="G118" t="s">
        <v>16</v>
      </c>
      <c r="H118" s="7">
        <v>35</v>
      </c>
      <c r="I118">
        <v>24</v>
      </c>
      <c r="J118" s="7">
        <v>101</v>
      </c>
      <c r="K118" s="16">
        <v>36</v>
      </c>
      <c r="L118" s="15">
        <f t="shared" si="4"/>
        <v>-0.50808059260131078</v>
      </c>
      <c r="M118" s="20">
        <v>87</v>
      </c>
      <c r="N118" s="29">
        <v>108</v>
      </c>
      <c r="O118" s="27">
        <f t="shared" si="5"/>
        <v>-0.29976647435142656</v>
      </c>
      <c r="AF118" s="83" t="s">
        <v>63</v>
      </c>
      <c r="AG118" s="85" t="s">
        <v>70</v>
      </c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4"/>
    </row>
    <row r="119" spans="1:44" x14ac:dyDescent="0.35">
      <c r="A119" t="s">
        <v>11</v>
      </c>
      <c r="B119" t="s">
        <v>100</v>
      </c>
      <c r="C119" t="s">
        <v>111</v>
      </c>
      <c r="D119" s="3">
        <v>45004</v>
      </c>
      <c r="E119" t="s">
        <v>110</v>
      </c>
      <c r="F119" t="s">
        <v>80</v>
      </c>
      <c r="G119" t="s">
        <v>16</v>
      </c>
      <c r="H119" s="7">
        <v>53</v>
      </c>
      <c r="I119">
        <v>19</v>
      </c>
      <c r="J119" s="7">
        <v>103</v>
      </c>
      <c r="K119" s="16">
        <v>21</v>
      </c>
      <c r="L119" s="15">
        <f t="shared" si="4"/>
        <v>-1.0597824088036898</v>
      </c>
      <c r="M119" s="14">
        <v>87</v>
      </c>
      <c r="N119" s="29">
        <v>109</v>
      </c>
      <c r="O119" s="27">
        <f t="shared" si="5"/>
        <v>-0.28995447231053012</v>
      </c>
      <c r="AF119" s="83" t="s">
        <v>108</v>
      </c>
      <c r="AG119" s="85" t="s">
        <v>70</v>
      </c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4"/>
    </row>
    <row r="120" spans="1:44" x14ac:dyDescent="0.35">
      <c r="A120" t="s">
        <v>11</v>
      </c>
      <c r="B120" t="s">
        <v>100</v>
      </c>
      <c r="C120" t="s">
        <v>79</v>
      </c>
      <c r="D120" s="3">
        <v>45004</v>
      </c>
      <c r="E120" t="s">
        <v>70</v>
      </c>
      <c r="F120" t="s">
        <v>19</v>
      </c>
      <c r="G120" t="s">
        <v>16</v>
      </c>
      <c r="H120" s="7">
        <v>49</v>
      </c>
      <c r="I120">
        <v>37</v>
      </c>
      <c r="J120" s="7">
        <v>99</v>
      </c>
      <c r="K120" s="16">
        <v>82</v>
      </c>
      <c r="L120" s="15">
        <f t="shared" si="4"/>
        <v>1.1838049770859844</v>
      </c>
      <c r="M120" s="14">
        <v>87</v>
      </c>
      <c r="N120" s="29">
        <v>110</v>
      </c>
      <c r="O120" s="27">
        <f t="shared" si="5"/>
        <v>-0.28014247026963368</v>
      </c>
      <c r="AF120" s="83" t="s">
        <v>42</v>
      </c>
      <c r="AG120" s="85" t="s">
        <v>70</v>
      </c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4"/>
    </row>
    <row r="121" spans="1:44" x14ac:dyDescent="0.35">
      <c r="A121" t="s">
        <v>11</v>
      </c>
      <c r="B121" t="s">
        <v>100</v>
      </c>
      <c r="C121" t="s">
        <v>112</v>
      </c>
      <c r="D121" s="3">
        <v>45003</v>
      </c>
      <c r="E121" t="s">
        <v>70</v>
      </c>
      <c r="F121" t="s">
        <v>19</v>
      </c>
      <c r="G121" t="s">
        <v>16</v>
      </c>
      <c r="H121" s="7">
        <v>51</v>
      </c>
      <c r="I121">
        <v>69</v>
      </c>
      <c r="J121" s="7">
        <v>110</v>
      </c>
      <c r="K121" s="16">
        <v>204</v>
      </c>
      <c r="L121" s="15">
        <f t="shared" si="4"/>
        <v>5.6709797488653333</v>
      </c>
      <c r="M121" s="14">
        <v>87</v>
      </c>
      <c r="N121" s="29">
        <v>111</v>
      </c>
      <c r="O121" s="27">
        <f t="shared" si="5"/>
        <v>-0.2703304682287373</v>
      </c>
      <c r="AF121" s="83" t="s">
        <v>101</v>
      </c>
      <c r="AG121" s="85" t="s">
        <v>70</v>
      </c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4"/>
    </row>
    <row r="122" spans="1:44" x14ac:dyDescent="0.35">
      <c r="A122" t="s">
        <v>11</v>
      </c>
      <c r="B122" t="s">
        <v>100</v>
      </c>
      <c r="C122" t="s">
        <v>66</v>
      </c>
      <c r="D122" s="3">
        <v>45003</v>
      </c>
      <c r="E122" s="4" t="s">
        <v>70</v>
      </c>
      <c r="F122" t="s">
        <v>113</v>
      </c>
      <c r="G122" t="s">
        <v>16</v>
      </c>
      <c r="H122" s="7">
        <v>74</v>
      </c>
      <c r="I122">
        <v>45</v>
      </c>
      <c r="J122" s="7">
        <v>115</v>
      </c>
      <c r="K122" s="16">
        <v>153</v>
      </c>
      <c r="L122" s="15">
        <f t="shared" si="4"/>
        <v>3.7951935737772451</v>
      </c>
      <c r="M122" s="14">
        <v>87</v>
      </c>
      <c r="N122" s="31">
        <v>111</v>
      </c>
      <c r="O122" s="27">
        <f t="shared" si="5"/>
        <v>-0.2703304682287373</v>
      </c>
      <c r="AF122" s="87" t="s">
        <v>82</v>
      </c>
      <c r="AG122" s="88" t="s">
        <v>70</v>
      </c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4"/>
    </row>
    <row r="123" spans="1:44" x14ac:dyDescent="0.35">
      <c r="A123" t="s">
        <v>11</v>
      </c>
      <c r="B123" t="s">
        <v>100</v>
      </c>
      <c r="C123" t="s">
        <v>114</v>
      </c>
      <c r="D123" s="3">
        <v>45003</v>
      </c>
      <c r="E123" t="s">
        <v>70</v>
      </c>
      <c r="F123" t="s">
        <v>19</v>
      </c>
      <c r="G123" t="s">
        <v>16</v>
      </c>
      <c r="H123" s="7">
        <v>60</v>
      </c>
      <c r="I123">
        <v>87</v>
      </c>
      <c r="J123" s="7">
        <v>98</v>
      </c>
      <c r="K123" s="16">
        <v>487</v>
      </c>
      <c r="L123" s="15">
        <f t="shared" si="4"/>
        <v>16.079754014550215</v>
      </c>
      <c r="M123" s="14">
        <v>87</v>
      </c>
      <c r="N123" s="29">
        <v>113</v>
      </c>
      <c r="O123" s="27">
        <f t="shared" si="5"/>
        <v>-0.25070646414694442</v>
      </c>
      <c r="AF123" s="87" t="s">
        <v>150</v>
      </c>
      <c r="AG123" s="88" t="s">
        <v>70</v>
      </c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4"/>
    </row>
    <row r="124" spans="1:44" x14ac:dyDescent="0.35">
      <c r="A124" t="s">
        <v>11</v>
      </c>
      <c r="B124" t="s">
        <v>100</v>
      </c>
      <c r="C124" t="s">
        <v>115</v>
      </c>
      <c r="D124" s="3">
        <v>45003</v>
      </c>
      <c r="E124" t="s">
        <v>70</v>
      </c>
      <c r="F124" t="s">
        <v>29</v>
      </c>
      <c r="G124" t="s">
        <v>16</v>
      </c>
      <c r="H124" s="7">
        <v>89</v>
      </c>
      <c r="I124">
        <v>78</v>
      </c>
      <c r="J124" s="7">
        <v>43</v>
      </c>
      <c r="K124" s="16">
        <v>394</v>
      </c>
      <c r="L124" s="15">
        <f t="shared" si="4"/>
        <v>12.659202754095466</v>
      </c>
      <c r="M124" s="14">
        <v>87</v>
      </c>
      <c r="N124" s="29">
        <v>114</v>
      </c>
      <c r="O124" s="27">
        <f t="shared" si="5"/>
        <v>-0.24089446210604801</v>
      </c>
      <c r="AF124" s="87" t="s">
        <v>152</v>
      </c>
      <c r="AG124" s="88" t="s">
        <v>70</v>
      </c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4"/>
    </row>
    <row r="125" spans="1:44" x14ac:dyDescent="0.35">
      <c r="A125" t="s">
        <v>11</v>
      </c>
      <c r="B125" t="s">
        <v>100</v>
      </c>
      <c r="C125" t="s">
        <v>111</v>
      </c>
      <c r="D125" s="3">
        <v>45003</v>
      </c>
      <c r="E125" t="s">
        <v>70</v>
      </c>
      <c r="F125" t="s">
        <v>19</v>
      </c>
      <c r="G125" t="s">
        <v>16</v>
      </c>
      <c r="H125" s="7">
        <v>75</v>
      </c>
      <c r="I125">
        <v>73</v>
      </c>
      <c r="J125" s="7">
        <v>42</v>
      </c>
      <c r="K125" s="16">
        <v>325</v>
      </c>
      <c r="L125" s="15">
        <f t="shared" si="4"/>
        <v>10.121374399564521</v>
      </c>
      <c r="M125" s="14">
        <v>86</v>
      </c>
      <c r="N125" s="29">
        <v>115</v>
      </c>
      <c r="O125" s="27">
        <f t="shared" si="5"/>
        <v>-0.23108246006515157</v>
      </c>
      <c r="AF125" s="87" t="s">
        <v>72</v>
      </c>
      <c r="AG125" s="88" t="s">
        <v>70</v>
      </c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4"/>
    </row>
    <row r="126" spans="1:44" x14ac:dyDescent="0.35">
      <c r="A126" t="s">
        <v>11</v>
      </c>
      <c r="B126" t="s">
        <v>100</v>
      </c>
      <c r="C126" t="s">
        <v>116</v>
      </c>
      <c r="D126" s="3">
        <v>45003</v>
      </c>
      <c r="E126" t="s">
        <v>70</v>
      </c>
      <c r="F126" t="s">
        <v>19</v>
      </c>
      <c r="G126" t="s">
        <v>16</v>
      </c>
      <c r="H126" s="7">
        <v>39</v>
      </c>
      <c r="I126">
        <v>62</v>
      </c>
      <c r="J126" s="7">
        <v>30</v>
      </c>
      <c r="K126" s="16">
        <v>268</v>
      </c>
      <c r="L126" s="15">
        <f t="shared" si="4"/>
        <v>8.0249074979954838</v>
      </c>
      <c r="M126" s="14">
        <v>86</v>
      </c>
      <c r="N126" s="29">
        <v>115</v>
      </c>
      <c r="O126" s="27">
        <f t="shared" si="5"/>
        <v>-0.23108246006515157</v>
      </c>
      <c r="AF126" s="83" t="s">
        <v>160</v>
      </c>
      <c r="AG126" s="85" t="s">
        <v>70</v>
      </c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4"/>
    </row>
    <row r="127" spans="1:44" x14ac:dyDescent="0.35">
      <c r="A127" t="s">
        <v>11</v>
      </c>
      <c r="B127" t="s">
        <v>100</v>
      </c>
      <c r="C127" t="s">
        <v>86</v>
      </c>
      <c r="D127" s="3">
        <v>45004</v>
      </c>
      <c r="E127" t="s">
        <v>70</v>
      </c>
      <c r="F127" t="s">
        <v>92</v>
      </c>
      <c r="G127" t="s">
        <v>16</v>
      </c>
      <c r="H127" s="7">
        <v>44</v>
      </c>
      <c r="I127">
        <v>55</v>
      </c>
      <c r="J127" s="7">
        <v>90</v>
      </c>
      <c r="K127" s="16">
        <v>221</v>
      </c>
      <c r="L127" s="15">
        <f t="shared" si="4"/>
        <v>6.2962418072280295</v>
      </c>
      <c r="M127" s="14">
        <v>86</v>
      </c>
      <c r="N127" s="29">
        <v>116</v>
      </c>
      <c r="O127" s="27">
        <f t="shared" si="5"/>
        <v>-0.22127045802425516</v>
      </c>
      <c r="AF127" s="89" t="s">
        <v>99</v>
      </c>
      <c r="AG127" s="85" t="s">
        <v>70</v>
      </c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4"/>
    </row>
    <row r="128" spans="1:44" x14ac:dyDescent="0.35">
      <c r="A128" t="s">
        <v>11</v>
      </c>
      <c r="B128" t="s">
        <v>100</v>
      </c>
      <c r="C128" t="s">
        <v>72</v>
      </c>
      <c r="D128" s="3">
        <v>45004</v>
      </c>
      <c r="E128" t="s">
        <v>14</v>
      </c>
      <c r="F128" t="s">
        <v>15</v>
      </c>
      <c r="G128" t="s">
        <v>16</v>
      </c>
      <c r="H128" s="7">
        <v>44</v>
      </c>
      <c r="I128">
        <v>82</v>
      </c>
      <c r="J128" s="7">
        <v>32</v>
      </c>
      <c r="K128" s="16">
        <v>444</v>
      </c>
      <c r="L128" s="15">
        <f t="shared" si="4"/>
        <v>14.498208808103396</v>
      </c>
      <c r="M128" s="14">
        <v>85</v>
      </c>
      <c r="N128" s="29">
        <v>117</v>
      </c>
      <c r="O128" s="27">
        <f t="shared" si="5"/>
        <v>-0.21145845598335872</v>
      </c>
      <c r="AF128" s="89" t="s">
        <v>161</v>
      </c>
      <c r="AG128" s="90" t="s">
        <v>70</v>
      </c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4"/>
    </row>
    <row r="129" spans="1:44" x14ac:dyDescent="0.35">
      <c r="A129" t="s">
        <v>11</v>
      </c>
      <c r="B129" t="s">
        <v>100</v>
      </c>
      <c r="C129" t="s">
        <v>117</v>
      </c>
      <c r="D129" s="3">
        <v>45004</v>
      </c>
      <c r="E129" t="s">
        <v>14</v>
      </c>
      <c r="F129" t="s">
        <v>35</v>
      </c>
      <c r="G129" t="s">
        <v>16</v>
      </c>
      <c r="H129" s="7">
        <v>92</v>
      </c>
      <c r="I129">
        <v>62</v>
      </c>
      <c r="J129" s="7">
        <v>46</v>
      </c>
      <c r="K129" s="16">
        <v>242</v>
      </c>
      <c r="L129" s="15">
        <f t="shared" si="4"/>
        <v>7.0686243499113601</v>
      </c>
      <c r="M129" s="14">
        <v>85</v>
      </c>
      <c r="N129" s="29">
        <v>118</v>
      </c>
      <c r="O129" s="27">
        <f t="shared" si="5"/>
        <v>-0.20164645394246231</v>
      </c>
      <c r="AF129" s="89" t="s">
        <v>57</v>
      </c>
      <c r="AG129" s="90" t="s">
        <v>70</v>
      </c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4"/>
    </row>
    <row r="130" spans="1:44" x14ac:dyDescent="0.35">
      <c r="A130" t="s">
        <v>11</v>
      </c>
      <c r="B130" t="s">
        <v>100</v>
      </c>
      <c r="C130" t="s">
        <v>118</v>
      </c>
      <c r="D130" s="3">
        <v>45004</v>
      </c>
      <c r="E130" t="s">
        <v>14</v>
      </c>
      <c r="F130" t="s">
        <v>35</v>
      </c>
      <c r="G130" t="s">
        <v>16</v>
      </c>
      <c r="H130" s="7">
        <v>111</v>
      </c>
      <c r="I130">
        <v>86</v>
      </c>
      <c r="J130" s="7">
        <v>37</v>
      </c>
      <c r="K130" s="16">
        <v>520</v>
      </c>
      <c r="L130" s="15">
        <f t="shared" si="4"/>
        <v>17.293498010195449</v>
      </c>
      <c r="M130" s="14">
        <v>85</v>
      </c>
      <c r="N130" s="31">
        <v>120</v>
      </c>
      <c r="O130" s="27">
        <f t="shared" si="5"/>
        <v>-0.18202244986066946</v>
      </c>
      <c r="AF130" s="83" t="s">
        <v>32</v>
      </c>
      <c r="AG130" s="85" t="s">
        <v>70</v>
      </c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4"/>
    </row>
    <row r="131" spans="1:44" x14ac:dyDescent="0.35">
      <c r="A131" t="s">
        <v>11</v>
      </c>
      <c r="B131" t="s">
        <v>100</v>
      </c>
      <c r="C131" t="s">
        <v>119</v>
      </c>
      <c r="D131" s="3">
        <v>45004</v>
      </c>
      <c r="E131" t="s">
        <v>14</v>
      </c>
      <c r="F131" t="s">
        <v>120</v>
      </c>
      <c r="G131" t="s">
        <v>16</v>
      </c>
      <c r="H131" s="7">
        <v>109</v>
      </c>
      <c r="I131">
        <v>70</v>
      </c>
      <c r="J131" s="7">
        <v>33</v>
      </c>
      <c r="K131" s="16">
        <v>323</v>
      </c>
      <c r="L131" s="15">
        <f t="shared" ref="L131:L194" si="6">STANDARDIZE(K131,$S$6,$S$7)</f>
        <v>10.047814157404204</v>
      </c>
      <c r="M131" s="20">
        <v>85</v>
      </c>
      <c r="N131" s="29">
        <v>122</v>
      </c>
      <c r="O131" s="27">
        <f t="shared" ref="O131:O194" si="7">STANDARDIZE(N131,$S$11,$S$12)</f>
        <v>-0.1623984457788766</v>
      </c>
      <c r="AF131" s="89" t="s">
        <v>94</v>
      </c>
      <c r="AG131" s="90" t="s">
        <v>70</v>
      </c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4"/>
    </row>
    <row r="132" spans="1:44" x14ac:dyDescent="0.35">
      <c r="A132" t="s">
        <v>11</v>
      </c>
      <c r="B132" t="s">
        <v>100</v>
      </c>
      <c r="C132" t="s">
        <v>121</v>
      </c>
      <c r="D132" s="3">
        <v>45004</v>
      </c>
      <c r="E132" s="4" t="s">
        <v>14</v>
      </c>
      <c r="F132" t="s">
        <v>65</v>
      </c>
      <c r="G132" t="s">
        <v>16</v>
      </c>
      <c r="H132" s="7">
        <v>32</v>
      </c>
      <c r="I132">
        <v>99</v>
      </c>
      <c r="J132" s="7">
        <v>31</v>
      </c>
      <c r="K132" s="16">
        <v>749</v>
      </c>
      <c r="L132" s="15">
        <f t="shared" si="6"/>
        <v>25.71614573755177</v>
      </c>
      <c r="M132" s="14">
        <v>85</v>
      </c>
      <c r="N132" s="29">
        <v>124</v>
      </c>
      <c r="O132" s="27">
        <f t="shared" si="7"/>
        <v>-0.14277444169708375</v>
      </c>
      <c r="AF132" s="83" t="s">
        <v>73</v>
      </c>
      <c r="AG132" s="85" t="s">
        <v>70</v>
      </c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4"/>
    </row>
    <row r="133" spans="1:44" x14ac:dyDescent="0.35">
      <c r="A133" t="s">
        <v>11</v>
      </c>
      <c r="B133" t="s">
        <v>100</v>
      </c>
      <c r="C133" t="s">
        <v>122</v>
      </c>
      <c r="D133" s="3">
        <v>45004</v>
      </c>
      <c r="E133" t="s">
        <v>14</v>
      </c>
      <c r="F133" t="s">
        <v>92</v>
      </c>
      <c r="G133" t="s">
        <v>16</v>
      </c>
      <c r="H133" s="7">
        <v>124</v>
      </c>
      <c r="I133">
        <v>32</v>
      </c>
      <c r="J133" s="7">
        <v>41</v>
      </c>
      <c r="K133" s="16">
        <v>77</v>
      </c>
      <c r="L133" s="15">
        <f t="shared" si="6"/>
        <v>0.99990437168519153</v>
      </c>
      <c r="M133" s="14">
        <v>85</v>
      </c>
      <c r="N133" s="29">
        <v>124</v>
      </c>
      <c r="O133" s="27">
        <f t="shared" si="7"/>
        <v>-0.14277444169708375</v>
      </c>
      <c r="AF133" s="83" t="s">
        <v>24</v>
      </c>
      <c r="AG133" s="85" t="s">
        <v>70</v>
      </c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4"/>
    </row>
    <row r="134" spans="1:44" x14ac:dyDescent="0.35">
      <c r="A134" t="s">
        <v>11</v>
      </c>
      <c r="B134" t="s">
        <v>100</v>
      </c>
      <c r="C134" t="s">
        <v>73</v>
      </c>
      <c r="D134" s="3">
        <v>45004</v>
      </c>
      <c r="E134" t="s">
        <v>14</v>
      </c>
      <c r="F134" t="s">
        <v>88</v>
      </c>
      <c r="G134" t="s">
        <v>16</v>
      </c>
      <c r="H134" s="7">
        <v>47</v>
      </c>
      <c r="I134">
        <v>48</v>
      </c>
      <c r="J134" s="7">
        <v>90</v>
      </c>
      <c r="K134" s="16">
        <v>185</v>
      </c>
      <c r="L134" s="15">
        <f t="shared" si="6"/>
        <v>4.9721574483423199</v>
      </c>
      <c r="M134" s="14">
        <v>85</v>
      </c>
      <c r="N134" s="29">
        <v>125</v>
      </c>
      <c r="O134" s="27">
        <f t="shared" si="7"/>
        <v>-0.13296243965618734</v>
      </c>
      <c r="AF134" s="83" t="s">
        <v>24</v>
      </c>
      <c r="AG134" s="85" t="s">
        <v>70</v>
      </c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4"/>
    </row>
    <row r="135" spans="1:44" x14ac:dyDescent="0.35">
      <c r="A135" t="s">
        <v>11</v>
      </c>
      <c r="B135" t="s">
        <v>100</v>
      </c>
      <c r="C135" t="s">
        <v>60</v>
      </c>
      <c r="D135" s="3">
        <v>45004</v>
      </c>
      <c r="E135" t="s">
        <v>14</v>
      </c>
      <c r="F135" t="s">
        <v>19</v>
      </c>
      <c r="G135" t="s">
        <v>16</v>
      </c>
      <c r="H135" s="7">
        <v>80</v>
      </c>
      <c r="I135">
        <v>31</v>
      </c>
      <c r="J135" s="7">
        <v>114</v>
      </c>
      <c r="K135" s="16">
        <v>57</v>
      </c>
      <c r="L135" s="15">
        <f t="shared" si="6"/>
        <v>0.26430195008201968</v>
      </c>
      <c r="M135" s="14">
        <v>84</v>
      </c>
      <c r="N135" s="29">
        <v>126</v>
      </c>
      <c r="O135" s="27">
        <f t="shared" si="7"/>
        <v>-0.1231504376152909</v>
      </c>
      <c r="AF135" s="83" t="s">
        <v>147</v>
      </c>
      <c r="AG135" s="85" t="s">
        <v>70</v>
      </c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4"/>
    </row>
    <row r="136" spans="1:44" x14ac:dyDescent="0.35">
      <c r="A136" t="s">
        <v>11</v>
      </c>
      <c r="B136" t="s">
        <v>100</v>
      </c>
      <c r="C136" t="s">
        <v>91</v>
      </c>
      <c r="D136" s="3">
        <v>45004</v>
      </c>
      <c r="E136" t="s">
        <v>14</v>
      </c>
      <c r="F136" t="s">
        <v>25</v>
      </c>
      <c r="G136" t="s">
        <v>16</v>
      </c>
      <c r="H136" s="7">
        <v>77</v>
      </c>
      <c r="I136">
        <v>98</v>
      </c>
      <c r="J136" s="7">
        <v>103</v>
      </c>
      <c r="K136" s="16">
        <v>420</v>
      </c>
      <c r="L136" s="15">
        <f t="shared" si="6"/>
        <v>13.615485902179589</v>
      </c>
      <c r="M136" s="14">
        <v>84</v>
      </c>
      <c r="N136" s="29">
        <v>129</v>
      </c>
      <c r="O136" s="27">
        <f t="shared" si="7"/>
        <v>-9.3714431492601627E-2</v>
      </c>
      <c r="AF136" s="89" t="s">
        <v>175</v>
      </c>
      <c r="AG136" s="85" t="s">
        <v>70</v>
      </c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4"/>
    </row>
    <row r="137" spans="1:44" x14ac:dyDescent="0.35">
      <c r="A137" t="s">
        <v>11</v>
      </c>
      <c r="B137" t="s">
        <v>100</v>
      </c>
      <c r="C137" t="s">
        <v>123</v>
      </c>
      <c r="D137" s="3">
        <v>45004</v>
      </c>
      <c r="E137" t="s">
        <v>14</v>
      </c>
      <c r="F137" t="s">
        <v>124</v>
      </c>
      <c r="G137" t="s">
        <v>16</v>
      </c>
      <c r="H137" s="7">
        <v>74</v>
      </c>
      <c r="I137">
        <v>69</v>
      </c>
      <c r="J137" s="7">
        <v>77</v>
      </c>
      <c r="K137" s="16">
        <v>365</v>
      </c>
      <c r="L137" s="15">
        <f t="shared" si="6"/>
        <v>11.592579242770865</v>
      </c>
      <c r="M137" s="14">
        <v>84</v>
      </c>
      <c r="N137" s="29">
        <v>131</v>
      </c>
      <c r="O137" s="27">
        <f t="shared" si="7"/>
        <v>-7.409042741080879E-2</v>
      </c>
      <c r="AF137" s="89" t="s">
        <v>30</v>
      </c>
      <c r="AG137" s="85" t="s">
        <v>70</v>
      </c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4"/>
    </row>
    <row r="138" spans="1:44" x14ac:dyDescent="0.35">
      <c r="A138" t="s">
        <v>11</v>
      </c>
      <c r="B138" t="s">
        <v>100</v>
      </c>
      <c r="C138" t="s">
        <v>41</v>
      </c>
      <c r="D138" s="3">
        <v>45004</v>
      </c>
      <c r="E138" t="s">
        <v>14</v>
      </c>
      <c r="F138" t="s">
        <v>47</v>
      </c>
      <c r="G138" t="s">
        <v>16</v>
      </c>
      <c r="H138" s="7">
        <v>51</v>
      </c>
      <c r="I138">
        <v>79</v>
      </c>
      <c r="J138" s="7">
        <v>37</v>
      </c>
      <c r="K138" s="16">
        <v>371</v>
      </c>
      <c r="L138" s="15">
        <f t="shared" si="6"/>
        <v>11.813259969251817</v>
      </c>
      <c r="M138" s="14">
        <v>84</v>
      </c>
      <c r="N138" s="29">
        <v>135</v>
      </c>
      <c r="O138" s="27">
        <f t="shared" si="7"/>
        <v>-3.4842419247223082E-2</v>
      </c>
      <c r="AF138" s="89" t="s">
        <v>152</v>
      </c>
      <c r="AG138" s="85" t="s">
        <v>70</v>
      </c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4"/>
    </row>
    <row r="139" spans="1:44" x14ac:dyDescent="0.35">
      <c r="A139" t="s">
        <v>11</v>
      </c>
      <c r="B139" t="s">
        <v>100</v>
      </c>
      <c r="C139" t="s">
        <v>34</v>
      </c>
      <c r="D139" s="3">
        <v>45004</v>
      </c>
      <c r="E139" t="s">
        <v>14</v>
      </c>
      <c r="F139" t="s">
        <v>125</v>
      </c>
      <c r="G139" t="s">
        <v>16</v>
      </c>
      <c r="H139" s="7">
        <v>114</v>
      </c>
      <c r="I139">
        <v>138</v>
      </c>
      <c r="J139" s="7">
        <v>52</v>
      </c>
      <c r="K139" s="16">
        <v>1030</v>
      </c>
      <c r="L139" s="15">
        <f t="shared" si="6"/>
        <v>36.051359761076334</v>
      </c>
      <c r="M139" s="14">
        <v>83</v>
      </c>
      <c r="N139" s="29">
        <v>136</v>
      </c>
      <c r="O139" s="27">
        <f t="shared" si="7"/>
        <v>-2.503041720632666E-2</v>
      </c>
      <c r="AF139" s="83" t="s">
        <v>30</v>
      </c>
      <c r="AG139" s="85" t="s">
        <v>70</v>
      </c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4"/>
    </row>
    <row r="140" spans="1:44" x14ac:dyDescent="0.35">
      <c r="A140" t="s">
        <v>11</v>
      </c>
      <c r="B140" t="s">
        <v>100</v>
      </c>
      <c r="C140" t="s">
        <v>126</v>
      </c>
      <c r="D140" s="3">
        <v>45004</v>
      </c>
      <c r="E140" t="s">
        <v>14</v>
      </c>
      <c r="F140" t="s">
        <v>15</v>
      </c>
      <c r="G140" t="s">
        <v>16</v>
      </c>
      <c r="H140" s="7">
        <v>46</v>
      </c>
      <c r="I140">
        <v>23</v>
      </c>
      <c r="J140" s="7">
        <v>67</v>
      </c>
      <c r="K140" s="16">
        <v>38</v>
      </c>
      <c r="L140" s="15">
        <f t="shared" si="6"/>
        <v>-0.43452035044099363</v>
      </c>
      <c r="M140" s="14">
        <v>83</v>
      </c>
      <c r="N140" s="29">
        <v>137</v>
      </c>
      <c r="O140" s="27">
        <f t="shared" si="7"/>
        <v>-1.5218415165430235E-2</v>
      </c>
      <c r="AF140" s="91" t="s">
        <v>44</v>
      </c>
      <c r="AG140" s="92" t="s">
        <v>70</v>
      </c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8"/>
    </row>
    <row r="141" spans="1:44" x14ac:dyDescent="0.35">
      <c r="A141" t="s">
        <v>11</v>
      </c>
      <c r="B141" t="s">
        <v>100</v>
      </c>
      <c r="C141" t="s">
        <v>127</v>
      </c>
      <c r="D141" s="3">
        <v>45004</v>
      </c>
      <c r="E141" t="s">
        <v>14</v>
      </c>
      <c r="F141" t="s">
        <v>78</v>
      </c>
      <c r="G141" t="s">
        <v>16</v>
      </c>
      <c r="H141" s="7">
        <v>120</v>
      </c>
      <c r="I141">
        <v>77</v>
      </c>
      <c r="J141" s="7">
        <v>54</v>
      </c>
      <c r="K141" s="16">
        <v>425</v>
      </c>
      <c r="L141" s="15">
        <f t="shared" si="6"/>
        <v>13.799386507580381</v>
      </c>
      <c r="M141" s="14">
        <v>83</v>
      </c>
      <c r="N141" s="31">
        <v>140</v>
      </c>
      <c r="O141" s="27">
        <f t="shared" si="7"/>
        <v>1.421759095725904E-2</v>
      </c>
    </row>
    <row r="142" spans="1:44" x14ac:dyDescent="0.35">
      <c r="A142" t="s">
        <v>11</v>
      </c>
      <c r="B142" t="s">
        <v>100</v>
      </c>
      <c r="C142" t="s">
        <v>91</v>
      </c>
      <c r="D142" s="3">
        <v>45004</v>
      </c>
      <c r="E142" t="s">
        <v>14</v>
      </c>
      <c r="F142" t="s">
        <v>15</v>
      </c>
      <c r="G142" t="s">
        <v>16</v>
      </c>
      <c r="H142" s="7">
        <v>52</v>
      </c>
      <c r="I142">
        <v>61</v>
      </c>
      <c r="J142" s="7">
        <v>111</v>
      </c>
      <c r="K142" s="16">
        <v>314</v>
      </c>
      <c r="L142" s="15">
        <f t="shared" si="6"/>
        <v>9.7167930676827776</v>
      </c>
      <c r="M142" s="14">
        <v>83</v>
      </c>
      <c r="N142" s="29">
        <v>141</v>
      </c>
      <c r="O142" s="27">
        <f t="shared" si="7"/>
        <v>2.4029592998155463E-2</v>
      </c>
    </row>
    <row r="143" spans="1:44" x14ac:dyDescent="0.35">
      <c r="A143" t="s">
        <v>11</v>
      </c>
      <c r="B143" t="s">
        <v>100</v>
      </c>
      <c r="C143" t="s">
        <v>128</v>
      </c>
      <c r="D143" s="3">
        <v>45004</v>
      </c>
      <c r="E143" t="s">
        <v>14</v>
      </c>
      <c r="F143" t="s">
        <v>125</v>
      </c>
      <c r="G143" t="s">
        <v>16</v>
      </c>
      <c r="H143" s="7">
        <v>104</v>
      </c>
      <c r="I143">
        <v>22</v>
      </c>
      <c r="J143" s="7">
        <v>40</v>
      </c>
      <c r="K143" s="16">
        <v>98</v>
      </c>
      <c r="L143" s="15">
        <f t="shared" si="6"/>
        <v>1.772286914368522</v>
      </c>
      <c r="M143" s="20">
        <v>82</v>
      </c>
      <c r="N143" s="29">
        <v>141</v>
      </c>
      <c r="O143" s="27">
        <f t="shared" si="7"/>
        <v>2.4029592998155463E-2</v>
      </c>
    </row>
    <row r="144" spans="1:44" x14ac:dyDescent="0.35">
      <c r="A144" t="s">
        <v>11</v>
      </c>
      <c r="B144" t="s">
        <v>100</v>
      </c>
      <c r="C144" t="s">
        <v>102</v>
      </c>
      <c r="D144" s="3">
        <v>45004</v>
      </c>
      <c r="E144" t="s">
        <v>129</v>
      </c>
      <c r="F144" t="s">
        <v>45</v>
      </c>
      <c r="G144" t="s">
        <v>16</v>
      </c>
      <c r="H144" s="7">
        <v>57</v>
      </c>
      <c r="I144">
        <v>77</v>
      </c>
      <c r="J144" s="7">
        <v>31</v>
      </c>
      <c r="K144" s="16">
        <v>425</v>
      </c>
      <c r="L144" s="15">
        <f t="shared" si="6"/>
        <v>13.799386507580381</v>
      </c>
      <c r="M144" s="14">
        <v>82</v>
      </c>
      <c r="N144" s="29">
        <v>142</v>
      </c>
      <c r="O144" s="27">
        <f t="shared" si="7"/>
        <v>3.3841595039051889E-2</v>
      </c>
    </row>
    <row r="145" spans="1:15" x14ac:dyDescent="0.35">
      <c r="A145" t="s">
        <v>11</v>
      </c>
      <c r="B145" t="s">
        <v>100</v>
      </c>
      <c r="C145" t="s">
        <v>103</v>
      </c>
      <c r="D145" s="3">
        <v>45004</v>
      </c>
      <c r="E145" t="s">
        <v>129</v>
      </c>
      <c r="F145" t="s">
        <v>65</v>
      </c>
      <c r="G145" t="s">
        <v>16</v>
      </c>
      <c r="H145" s="7">
        <v>50</v>
      </c>
      <c r="I145">
        <v>61</v>
      </c>
      <c r="J145" s="7">
        <v>112</v>
      </c>
      <c r="K145" s="16">
        <v>314</v>
      </c>
      <c r="L145" s="15">
        <f t="shared" si="6"/>
        <v>9.7167930676827776</v>
      </c>
      <c r="M145" s="14">
        <v>82</v>
      </c>
      <c r="N145" s="31">
        <v>144</v>
      </c>
      <c r="O145" s="27">
        <f t="shared" si="7"/>
        <v>5.346559912084474E-2</v>
      </c>
    </row>
    <row r="146" spans="1:15" x14ac:dyDescent="0.35">
      <c r="A146" t="s">
        <v>11</v>
      </c>
      <c r="B146" t="s">
        <v>100</v>
      </c>
      <c r="C146" t="s">
        <v>130</v>
      </c>
      <c r="D146" s="3">
        <v>45004</v>
      </c>
      <c r="E146" t="s">
        <v>129</v>
      </c>
      <c r="F146" t="s">
        <v>105</v>
      </c>
      <c r="G146" t="s">
        <v>16</v>
      </c>
      <c r="H146" s="7">
        <v>49</v>
      </c>
      <c r="I146">
        <v>22</v>
      </c>
      <c r="J146" s="7">
        <v>57</v>
      </c>
      <c r="K146" s="16">
        <v>98</v>
      </c>
      <c r="L146" s="15">
        <f t="shared" si="6"/>
        <v>1.772286914368522</v>
      </c>
      <c r="M146" s="14">
        <v>82</v>
      </c>
      <c r="N146" s="29">
        <v>147</v>
      </c>
      <c r="O146" s="27">
        <f t="shared" si="7"/>
        <v>8.2901605243534016E-2</v>
      </c>
    </row>
    <row r="147" spans="1:15" x14ac:dyDescent="0.35">
      <c r="A147" t="s">
        <v>11</v>
      </c>
      <c r="B147" t="s">
        <v>100</v>
      </c>
      <c r="C147" t="s">
        <v>106</v>
      </c>
      <c r="D147" s="3">
        <v>45004</v>
      </c>
      <c r="E147" t="s">
        <v>129</v>
      </c>
      <c r="F147" t="s">
        <v>45</v>
      </c>
      <c r="G147" t="s">
        <v>16</v>
      </c>
      <c r="H147" s="7">
        <v>63</v>
      </c>
      <c r="I147">
        <v>62</v>
      </c>
      <c r="J147" s="7">
        <v>95</v>
      </c>
      <c r="K147" s="16">
        <v>236</v>
      </c>
      <c r="L147" s="15">
        <f t="shared" si="6"/>
        <v>6.8479436234304085</v>
      </c>
      <c r="M147" s="14">
        <v>80</v>
      </c>
      <c r="N147" s="29">
        <v>152</v>
      </c>
      <c r="O147" s="27">
        <f t="shared" si="7"/>
        <v>0.13196161544801613</v>
      </c>
    </row>
    <row r="148" spans="1:15" x14ac:dyDescent="0.35">
      <c r="A148" t="s">
        <v>11</v>
      </c>
      <c r="B148" t="s">
        <v>100</v>
      </c>
      <c r="C148" t="s">
        <v>107</v>
      </c>
      <c r="D148" s="3">
        <v>45004</v>
      </c>
      <c r="E148" t="s">
        <v>129</v>
      </c>
      <c r="F148" t="s">
        <v>21</v>
      </c>
      <c r="G148" t="s">
        <v>16</v>
      </c>
      <c r="H148" s="7">
        <v>56</v>
      </c>
      <c r="I148">
        <v>56</v>
      </c>
      <c r="J148" s="7">
        <v>69</v>
      </c>
      <c r="K148" s="16">
        <v>198</v>
      </c>
      <c r="L148" s="15">
        <f t="shared" si="6"/>
        <v>5.4502990223843817</v>
      </c>
      <c r="M148" s="14">
        <v>80</v>
      </c>
      <c r="N148" s="29">
        <v>153</v>
      </c>
      <c r="O148" s="27">
        <f t="shared" si="7"/>
        <v>0.14177361748891257</v>
      </c>
    </row>
    <row r="149" spans="1:15" x14ac:dyDescent="0.35">
      <c r="A149" t="s">
        <v>11</v>
      </c>
      <c r="B149" t="s">
        <v>131</v>
      </c>
      <c r="C149" t="s">
        <v>112</v>
      </c>
      <c r="D149" s="3">
        <v>45004</v>
      </c>
      <c r="E149" t="s">
        <v>70</v>
      </c>
      <c r="F149" t="s">
        <v>19</v>
      </c>
      <c r="G149" t="s">
        <v>16</v>
      </c>
      <c r="H149">
        <v>142</v>
      </c>
      <c r="I149">
        <v>61</v>
      </c>
      <c r="J149">
        <v>93</v>
      </c>
      <c r="K149" s="16">
        <v>251</v>
      </c>
      <c r="L149" s="15">
        <f t="shared" si="6"/>
        <v>7.3996454396327875</v>
      </c>
      <c r="M149" s="14">
        <v>80</v>
      </c>
      <c r="N149" s="29">
        <v>153</v>
      </c>
      <c r="O149" s="27">
        <f t="shared" si="7"/>
        <v>0.14177361748891257</v>
      </c>
    </row>
    <row r="150" spans="1:15" x14ac:dyDescent="0.35">
      <c r="A150" t="s">
        <v>11</v>
      </c>
      <c r="B150" t="s">
        <v>131</v>
      </c>
      <c r="C150" t="s">
        <v>32</v>
      </c>
      <c r="D150" s="3">
        <v>45003</v>
      </c>
      <c r="E150" t="s">
        <v>70</v>
      </c>
      <c r="F150" t="s">
        <v>33</v>
      </c>
      <c r="G150" t="s">
        <v>16</v>
      </c>
      <c r="H150">
        <v>106</v>
      </c>
      <c r="I150">
        <v>88</v>
      </c>
      <c r="J150">
        <v>97</v>
      </c>
      <c r="K150" s="16">
        <v>333</v>
      </c>
      <c r="L150" s="15">
        <f t="shared" si="6"/>
        <v>10.41561536820579</v>
      </c>
      <c r="M150" s="14">
        <v>80</v>
      </c>
      <c r="N150" s="29">
        <v>154</v>
      </c>
      <c r="O150" s="27">
        <f t="shared" si="7"/>
        <v>0.15158561952980898</v>
      </c>
    </row>
    <row r="151" spans="1:15" x14ac:dyDescent="0.35">
      <c r="A151" t="s">
        <v>11</v>
      </c>
      <c r="B151" t="s">
        <v>131</v>
      </c>
      <c r="C151" t="s">
        <v>132</v>
      </c>
      <c r="D151" s="3">
        <v>45003</v>
      </c>
      <c r="E151" t="s">
        <v>70</v>
      </c>
      <c r="F151" t="s">
        <v>19</v>
      </c>
      <c r="G151" t="s">
        <v>16</v>
      </c>
      <c r="H151">
        <v>122</v>
      </c>
      <c r="I151">
        <v>53</v>
      </c>
      <c r="J151">
        <v>56</v>
      </c>
      <c r="K151" s="16">
        <v>157</v>
      </c>
      <c r="L151" s="15">
        <f t="shared" si="6"/>
        <v>3.9423140580978795</v>
      </c>
      <c r="M151" s="14">
        <v>80</v>
      </c>
      <c r="N151" s="29">
        <v>155</v>
      </c>
      <c r="O151" s="27">
        <f t="shared" si="7"/>
        <v>0.16139762157070542</v>
      </c>
    </row>
    <row r="152" spans="1:15" x14ac:dyDescent="0.35">
      <c r="A152" t="s">
        <v>11</v>
      </c>
      <c r="B152" t="s">
        <v>131</v>
      </c>
      <c r="C152" t="s">
        <v>87</v>
      </c>
      <c r="D152" s="3">
        <v>45003</v>
      </c>
      <c r="E152" t="s">
        <v>70</v>
      </c>
      <c r="F152" t="s">
        <v>88</v>
      </c>
      <c r="G152" t="s">
        <v>16</v>
      </c>
      <c r="H152">
        <v>122</v>
      </c>
      <c r="I152">
        <v>44</v>
      </c>
      <c r="J152">
        <v>56</v>
      </c>
      <c r="K152" s="16">
        <v>72</v>
      </c>
      <c r="L152" s="15">
        <f t="shared" si="6"/>
        <v>0.81600376628439852</v>
      </c>
      <c r="M152" s="14">
        <v>80</v>
      </c>
      <c r="N152" s="29">
        <v>156</v>
      </c>
      <c r="O152" s="27">
        <f t="shared" si="7"/>
        <v>0.17120962361160183</v>
      </c>
    </row>
    <row r="153" spans="1:15" x14ac:dyDescent="0.35">
      <c r="A153" t="s">
        <v>11</v>
      </c>
      <c r="B153" t="s">
        <v>131</v>
      </c>
      <c r="C153" t="s">
        <v>94</v>
      </c>
      <c r="D153" s="3">
        <v>45003</v>
      </c>
      <c r="E153" t="s">
        <v>70</v>
      </c>
      <c r="F153" t="s">
        <v>29</v>
      </c>
      <c r="G153" t="s">
        <v>16</v>
      </c>
      <c r="H153">
        <v>122</v>
      </c>
      <c r="I153">
        <v>63</v>
      </c>
      <c r="J153">
        <v>84</v>
      </c>
      <c r="K153" s="16">
        <v>340</v>
      </c>
      <c r="L153" s="15">
        <f t="shared" si="6"/>
        <v>10.673076215766901</v>
      </c>
      <c r="M153" s="14">
        <v>80</v>
      </c>
      <c r="N153" s="29">
        <v>157</v>
      </c>
      <c r="O153" s="27">
        <f t="shared" si="7"/>
        <v>0.18102162565249827</v>
      </c>
    </row>
    <row r="154" spans="1:15" x14ac:dyDescent="0.35">
      <c r="A154" t="s">
        <v>11</v>
      </c>
      <c r="B154" t="s">
        <v>131</v>
      </c>
      <c r="C154" t="s">
        <v>99</v>
      </c>
      <c r="D154" s="3">
        <v>45003</v>
      </c>
      <c r="E154" t="s">
        <v>70</v>
      </c>
      <c r="F154" t="s">
        <v>27</v>
      </c>
      <c r="G154" t="s">
        <v>16</v>
      </c>
      <c r="H154">
        <v>110</v>
      </c>
      <c r="I154">
        <v>10</v>
      </c>
      <c r="J154">
        <v>97</v>
      </c>
      <c r="K154" s="16">
        <v>11</v>
      </c>
      <c r="L154" s="15">
        <f t="shared" si="6"/>
        <v>-1.4275836196052758</v>
      </c>
      <c r="M154" s="21">
        <v>80</v>
      </c>
      <c r="N154" s="29">
        <v>160</v>
      </c>
      <c r="O154" s="27">
        <f t="shared" si="7"/>
        <v>0.21045763177518753</v>
      </c>
    </row>
    <row r="155" spans="1:15" x14ac:dyDescent="0.35">
      <c r="A155" t="s">
        <v>11</v>
      </c>
      <c r="B155" t="s">
        <v>131</v>
      </c>
      <c r="C155" t="s">
        <v>24</v>
      </c>
      <c r="D155" s="3">
        <v>45003</v>
      </c>
      <c r="E155" t="s">
        <v>70</v>
      </c>
      <c r="F155" t="s">
        <v>25</v>
      </c>
      <c r="G155" t="s">
        <v>16</v>
      </c>
      <c r="H155">
        <v>131</v>
      </c>
      <c r="I155">
        <v>42</v>
      </c>
      <c r="J155">
        <v>112</v>
      </c>
      <c r="K155" s="16">
        <v>190</v>
      </c>
      <c r="L155" s="15">
        <f t="shared" si="6"/>
        <v>5.1560580537431129</v>
      </c>
      <c r="M155" s="20">
        <v>79</v>
      </c>
      <c r="N155" s="29">
        <v>160</v>
      </c>
      <c r="O155" s="27">
        <f t="shared" si="7"/>
        <v>0.21045763177518753</v>
      </c>
    </row>
    <row r="156" spans="1:15" x14ac:dyDescent="0.35">
      <c r="A156" t="s">
        <v>11</v>
      </c>
      <c r="B156" t="s">
        <v>131</v>
      </c>
      <c r="C156" t="s">
        <v>133</v>
      </c>
      <c r="D156" s="3">
        <v>45003</v>
      </c>
      <c r="E156" t="s">
        <v>70</v>
      </c>
      <c r="F156" t="s">
        <v>134</v>
      </c>
      <c r="G156" t="s">
        <v>16</v>
      </c>
      <c r="H156">
        <v>121</v>
      </c>
      <c r="I156">
        <v>29</v>
      </c>
      <c r="J156">
        <v>90</v>
      </c>
      <c r="K156" s="16">
        <v>45</v>
      </c>
      <c r="L156" s="15">
        <f t="shared" si="6"/>
        <v>-0.17705950287988348</v>
      </c>
      <c r="M156" s="14">
        <v>79</v>
      </c>
      <c r="N156" s="29">
        <v>163</v>
      </c>
      <c r="O156" s="27">
        <f t="shared" si="7"/>
        <v>0.23989363789787682</v>
      </c>
    </row>
    <row r="157" spans="1:15" x14ac:dyDescent="0.35">
      <c r="A157" t="s">
        <v>11</v>
      </c>
      <c r="B157" t="s">
        <v>131</v>
      </c>
      <c r="C157" t="s">
        <v>135</v>
      </c>
      <c r="D157" s="3">
        <v>45003</v>
      </c>
      <c r="E157" t="s">
        <v>70</v>
      </c>
      <c r="F157" t="s">
        <v>136</v>
      </c>
      <c r="G157" t="s">
        <v>16</v>
      </c>
      <c r="H157">
        <v>186</v>
      </c>
      <c r="I157">
        <v>43</v>
      </c>
      <c r="J157">
        <v>67</v>
      </c>
      <c r="K157" s="16">
        <v>289</v>
      </c>
      <c r="L157" s="15">
        <f t="shared" si="6"/>
        <v>8.7972900406788135</v>
      </c>
      <c r="M157" s="14">
        <v>78</v>
      </c>
      <c r="N157" s="29">
        <v>163</v>
      </c>
      <c r="O157" s="27">
        <f t="shared" si="7"/>
        <v>0.23989363789787682</v>
      </c>
    </row>
    <row r="158" spans="1:15" x14ac:dyDescent="0.35">
      <c r="A158" t="s">
        <v>11</v>
      </c>
      <c r="B158" t="s">
        <v>131</v>
      </c>
      <c r="C158" t="s">
        <v>50</v>
      </c>
      <c r="D158" s="3">
        <v>45003</v>
      </c>
      <c r="E158" t="s">
        <v>70</v>
      </c>
      <c r="F158" t="s">
        <v>51</v>
      </c>
      <c r="G158" t="s">
        <v>16</v>
      </c>
      <c r="H158">
        <v>136</v>
      </c>
      <c r="I158">
        <v>17</v>
      </c>
      <c r="J158">
        <v>95</v>
      </c>
      <c r="K158" s="16">
        <v>17</v>
      </c>
      <c r="L158" s="15">
        <f t="shared" si="6"/>
        <v>-1.2069028931243242</v>
      </c>
      <c r="M158" s="14">
        <v>78</v>
      </c>
      <c r="N158" s="29">
        <v>164</v>
      </c>
      <c r="O158" s="27">
        <f t="shared" si="7"/>
        <v>0.24970563993877323</v>
      </c>
    </row>
    <row r="159" spans="1:15" x14ac:dyDescent="0.35">
      <c r="A159" t="s">
        <v>11</v>
      </c>
      <c r="B159" t="s">
        <v>131</v>
      </c>
      <c r="C159" t="s">
        <v>137</v>
      </c>
      <c r="D159" s="3">
        <v>45003</v>
      </c>
      <c r="E159" t="s">
        <v>70</v>
      </c>
      <c r="F159" t="s">
        <v>35</v>
      </c>
      <c r="G159" t="s">
        <v>16</v>
      </c>
      <c r="H159">
        <v>158</v>
      </c>
      <c r="I159">
        <v>39</v>
      </c>
      <c r="J159">
        <v>83</v>
      </c>
      <c r="K159" s="16">
        <v>217</v>
      </c>
      <c r="L159" s="15">
        <f t="shared" si="6"/>
        <v>6.1491213229073951</v>
      </c>
      <c r="M159" s="14">
        <v>78</v>
      </c>
      <c r="N159" s="29">
        <v>166</v>
      </c>
      <c r="O159" s="27">
        <f t="shared" si="7"/>
        <v>0.26932964402056608</v>
      </c>
    </row>
    <row r="160" spans="1:15" x14ac:dyDescent="0.35">
      <c r="A160" t="s">
        <v>11</v>
      </c>
      <c r="B160" t="s">
        <v>131</v>
      </c>
      <c r="C160" t="s">
        <v>41</v>
      </c>
      <c r="D160" s="3">
        <v>45003</v>
      </c>
      <c r="E160" t="s">
        <v>70</v>
      </c>
      <c r="F160" t="s">
        <v>35</v>
      </c>
      <c r="G160" t="s">
        <v>16</v>
      </c>
      <c r="H160">
        <v>98</v>
      </c>
      <c r="I160">
        <v>63</v>
      </c>
      <c r="J160">
        <v>80</v>
      </c>
      <c r="K160" s="16">
        <v>217</v>
      </c>
      <c r="L160" s="15">
        <f t="shared" si="6"/>
        <v>6.1491213229073951</v>
      </c>
      <c r="M160" s="14">
        <v>78</v>
      </c>
      <c r="N160" s="29">
        <v>166</v>
      </c>
      <c r="O160" s="27">
        <f t="shared" si="7"/>
        <v>0.26932964402056608</v>
      </c>
    </row>
    <row r="161" spans="1:15" x14ac:dyDescent="0.35">
      <c r="A161" t="s">
        <v>11</v>
      </c>
      <c r="B161" t="s">
        <v>131</v>
      </c>
      <c r="C161" t="s">
        <v>106</v>
      </c>
      <c r="D161" s="3">
        <v>45003</v>
      </c>
      <c r="E161" t="s">
        <v>70</v>
      </c>
      <c r="F161" t="s">
        <v>49</v>
      </c>
      <c r="G161" t="s">
        <v>16</v>
      </c>
      <c r="H161">
        <v>109</v>
      </c>
      <c r="I161">
        <v>61</v>
      </c>
      <c r="J161">
        <v>111</v>
      </c>
      <c r="K161" s="16">
        <v>326</v>
      </c>
      <c r="L161" s="15">
        <f t="shared" si="6"/>
        <v>10.158154520644681</v>
      </c>
      <c r="M161" s="14">
        <v>78</v>
      </c>
      <c r="N161" s="29">
        <v>167</v>
      </c>
      <c r="O161" s="27">
        <f t="shared" si="7"/>
        <v>0.27914164606146252</v>
      </c>
    </row>
    <row r="162" spans="1:15" x14ac:dyDescent="0.35">
      <c r="A162" t="s">
        <v>11</v>
      </c>
      <c r="B162" t="s">
        <v>131</v>
      </c>
      <c r="C162" t="s">
        <v>24</v>
      </c>
      <c r="D162" s="3">
        <v>45003</v>
      </c>
      <c r="E162" t="s">
        <v>70</v>
      </c>
      <c r="F162" t="s">
        <v>25</v>
      </c>
      <c r="G162" t="s">
        <v>16</v>
      </c>
      <c r="H162">
        <v>131</v>
      </c>
      <c r="I162">
        <v>39</v>
      </c>
      <c r="J162">
        <v>112</v>
      </c>
      <c r="K162" s="16">
        <v>153</v>
      </c>
      <c r="L162" s="15">
        <f t="shared" si="6"/>
        <v>3.7951935737772451</v>
      </c>
      <c r="M162" s="14">
        <v>78</v>
      </c>
      <c r="N162" s="29">
        <v>170</v>
      </c>
      <c r="O162" s="27">
        <f t="shared" si="7"/>
        <v>0.30857765218415178</v>
      </c>
    </row>
    <row r="163" spans="1:15" x14ac:dyDescent="0.35">
      <c r="A163" t="s">
        <v>11</v>
      </c>
      <c r="B163" t="s">
        <v>131</v>
      </c>
      <c r="C163" t="s">
        <v>91</v>
      </c>
      <c r="D163" s="3">
        <v>45003</v>
      </c>
      <c r="E163" t="s">
        <v>70</v>
      </c>
      <c r="F163" t="s">
        <v>92</v>
      </c>
      <c r="G163" t="s">
        <v>16</v>
      </c>
      <c r="H163">
        <v>98</v>
      </c>
      <c r="I163">
        <v>44</v>
      </c>
      <c r="J163">
        <v>73</v>
      </c>
      <c r="K163" s="16">
        <v>124</v>
      </c>
      <c r="L163" s="15">
        <f t="shared" si="6"/>
        <v>2.7285700624526457</v>
      </c>
      <c r="M163" s="14">
        <v>77</v>
      </c>
      <c r="N163" s="29">
        <v>170</v>
      </c>
      <c r="O163" s="27">
        <f t="shared" si="7"/>
        <v>0.30857765218415178</v>
      </c>
    </row>
    <row r="164" spans="1:15" x14ac:dyDescent="0.35">
      <c r="A164" t="s">
        <v>11</v>
      </c>
      <c r="B164" t="s">
        <v>131</v>
      </c>
      <c r="C164" t="s">
        <v>75</v>
      </c>
      <c r="D164" s="3">
        <v>45003</v>
      </c>
      <c r="E164" t="s">
        <v>70</v>
      </c>
      <c r="F164" t="s">
        <v>76</v>
      </c>
      <c r="G164" t="s">
        <v>16</v>
      </c>
      <c r="H164">
        <v>83</v>
      </c>
      <c r="I164">
        <v>64</v>
      </c>
      <c r="J164">
        <v>73</v>
      </c>
      <c r="K164" s="16">
        <v>228</v>
      </c>
      <c r="L164" s="15">
        <f t="shared" si="6"/>
        <v>6.5537026547891397</v>
      </c>
      <c r="M164" s="20">
        <v>77</v>
      </c>
      <c r="N164" s="29">
        <v>172</v>
      </c>
      <c r="O164" s="27">
        <f t="shared" si="7"/>
        <v>0.32820165626594461</v>
      </c>
    </row>
    <row r="165" spans="1:15" x14ac:dyDescent="0.35">
      <c r="A165" t="s">
        <v>11</v>
      </c>
      <c r="B165" t="s">
        <v>131</v>
      </c>
      <c r="C165" t="s">
        <v>138</v>
      </c>
      <c r="D165" s="3">
        <v>45003</v>
      </c>
      <c r="E165" t="s">
        <v>70</v>
      </c>
      <c r="F165" t="s">
        <v>29</v>
      </c>
      <c r="G165" t="s">
        <v>16</v>
      </c>
      <c r="H165">
        <v>98</v>
      </c>
      <c r="I165">
        <v>42</v>
      </c>
      <c r="J165">
        <v>78</v>
      </c>
      <c r="K165" s="16">
        <v>92</v>
      </c>
      <c r="L165" s="15">
        <f t="shared" si="6"/>
        <v>1.5516061878875704</v>
      </c>
      <c r="M165" s="19">
        <v>77</v>
      </c>
      <c r="N165" s="29">
        <v>173</v>
      </c>
      <c r="O165" s="27">
        <f t="shared" si="7"/>
        <v>0.33801365830684105</v>
      </c>
    </row>
    <row r="166" spans="1:15" x14ac:dyDescent="0.35">
      <c r="A166" t="s">
        <v>11</v>
      </c>
      <c r="B166" t="s">
        <v>131</v>
      </c>
      <c r="C166" t="s">
        <v>32</v>
      </c>
      <c r="D166" s="3">
        <v>45003</v>
      </c>
      <c r="E166" t="s">
        <v>70</v>
      </c>
      <c r="F166" t="s">
        <v>33</v>
      </c>
      <c r="G166" t="s">
        <v>16</v>
      </c>
      <c r="H166">
        <v>106</v>
      </c>
      <c r="I166">
        <v>47</v>
      </c>
      <c r="J166">
        <v>97</v>
      </c>
      <c r="K166" s="16">
        <v>104</v>
      </c>
      <c r="L166" s="15">
        <f t="shared" si="6"/>
        <v>1.9929676408494736</v>
      </c>
      <c r="M166" s="14">
        <v>77</v>
      </c>
      <c r="N166" s="29">
        <v>173</v>
      </c>
      <c r="O166" s="27">
        <f t="shared" si="7"/>
        <v>0.33801365830684105</v>
      </c>
    </row>
    <row r="167" spans="1:15" x14ac:dyDescent="0.35">
      <c r="A167" t="s">
        <v>11</v>
      </c>
      <c r="B167" t="s">
        <v>131</v>
      </c>
      <c r="C167" t="s">
        <v>94</v>
      </c>
      <c r="D167" s="3">
        <v>45003</v>
      </c>
      <c r="E167" t="s">
        <v>70</v>
      </c>
      <c r="F167" t="s">
        <v>29</v>
      </c>
      <c r="G167" t="s">
        <v>16</v>
      </c>
      <c r="H167">
        <v>122</v>
      </c>
      <c r="I167">
        <v>44</v>
      </c>
      <c r="J167">
        <v>84</v>
      </c>
      <c r="K167" s="16">
        <v>173</v>
      </c>
      <c r="L167" s="15">
        <f t="shared" si="6"/>
        <v>4.5307959953804167</v>
      </c>
      <c r="M167" s="14">
        <v>76</v>
      </c>
      <c r="N167" s="29">
        <v>173</v>
      </c>
      <c r="O167" s="27">
        <f t="shared" si="7"/>
        <v>0.33801365830684105</v>
      </c>
    </row>
    <row r="168" spans="1:15" x14ac:dyDescent="0.35">
      <c r="A168" t="s">
        <v>11</v>
      </c>
      <c r="B168" t="s">
        <v>131</v>
      </c>
      <c r="C168" t="s">
        <v>117</v>
      </c>
      <c r="D168" s="3">
        <v>45003</v>
      </c>
      <c r="E168" t="s">
        <v>70</v>
      </c>
      <c r="F168" t="s">
        <v>19</v>
      </c>
      <c r="G168" t="s">
        <v>16</v>
      </c>
      <c r="H168">
        <v>109</v>
      </c>
      <c r="I168">
        <v>43</v>
      </c>
      <c r="J168">
        <v>82</v>
      </c>
      <c r="K168" s="16">
        <v>125</v>
      </c>
      <c r="L168" s="15">
        <f t="shared" si="6"/>
        <v>2.7653501835328043</v>
      </c>
      <c r="M168" s="14">
        <v>75</v>
      </c>
      <c r="N168" s="29">
        <v>177</v>
      </c>
      <c r="O168" s="27">
        <f t="shared" si="7"/>
        <v>0.37726166647042675</v>
      </c>
    </row>
    <row r="169" spans="1:15" x14ac:dyDescent="0.35">
      <c r="A169" t="s">
        <v>11</v>
      </c>
      <c r="B169" t="s">
        <v>131</v>
      </c>
      <c r="C169" t="s">
        <v>139</v>
      </c>
      <c r="D169" s="3">
        <v>45003</v>
      </c>
      <c r="E169" t="s">
        <v>70</v>
      </c>
      <c r="F169" t="s">
        <v>78</v>
      </c>
      <c r="G169" t="s">
        <v>16</v>
      </c>
      <c r="H169">
        <v>104</v>
      </c>
      <c r="I169">
        <v>28</v>
      </c>
      <c r="J169">
        <v>94</v>
      </c>
      <c r="K169" s="16">
        <v>95</v>
      </c>
      <c r="L169" s="15">
        <f t="shared" si="6"/>
        <v>1.6619465511280462</v>
      </c>
      <c r="M169" s="19">
        <v>74</v>
      </c>
      <c r="N169" s="29">
        <v>177</v>
      </c>
      <c r="O169" s="27">
        <f t="shared" si="7"/>
        <v>0.37726166647042675</v>
      </c>
    </row>
    <row r="170" spans="1:15" x14ac:dyDescent="0.35">
      <c r="A170" t="s">
        <v>11</v>
      </c>
      <c r="B170" t="s">
        <v>131</v>
      </c>
      <c r="C170" t="s">
        <v>117</v>
      </c>
      <c r="D170" s="3">
        <v>45002</v>
      </c>
      <c r="E170" t="s">
        <v>70</v>
      </c>
      <c r="F170" t="s">
        <v>19</v>
      </c>
      <c r="G170" t="s">
        <v>16</v>
      </c>
      <c r="H170">
        <v>109</v>
      </c>
      <c r="I170">
        <v>14</v>
      </c>
      <c r="J170">
        <v>82</v>
      </c>
      <c r="K170" s="16">
        <v>11</v>
      </c>
      <c r="L170" s="15">
        <f t="shared" si="6"/>
        <v>-1.4275836196052758</v>
      </c>
      <c r="M170" s="14">
        <v>74</v>
      </c>
      <c r="N170" s="29">
        <v>185</v>
      </c>
      <c r="O170" s="27">
        <f t="shared" si="7"/>
        <v>0.45575768279759815</v>
      </c>
    </row>
    <row r="171" spans="1:15" x14ac:dyDescent="0.35">
      <c r="A171" t="s">
        <v>11</v>
      </c>
      <c r="B171" t="s">
        <v>131</v>
      </c>
      <c r="C171" t="s">
        <v>52</v>
      </c>
      <c r="D171" s="3">
        <v>45002</v>
      </c>
      <c r="E171" t="s">
        <v>70</v>
      </c>
      <c r="F171" t="s">
        <v>29</v>
      </c>
      <c r="G171" t="s">
        <v>16</v>
      </c>
      <c r="H171">
        <v>29</v>
      </c>
      <c r="I171">
        <v>34</v>
      </c>
      <c r="J171">
        <v>85</v>
      </c>
      <c r="K171" s="16">
        <v>40</v>
      </c>
      <c r="L171" s="15">
        <f t="shared" si="6"/>
        <v>-0.36096010828067643</v>
      </c>
      <c r="M171" s="14">
        <v>73</v>
      </c>
      <c r="N171" s="29">
        <v>186</v>
      </c>
      <c r="O171" s="27">
        <f t="shared" si="7"/>
        <v>0.46556968483849459</v>
      </c>
    </row>
    <row r="172" spans="1:15" x14ac:dyDescent="0.35">
      <c r="A172" t="s">
        <v>11</v>
      </c>
      <c r="B172" t="s">
        <v>131</v>
      </c>
      <c r="C172" t="s">
        <v>55</v>
      </c>
      <c r="D172" s="3">
        <v>45002</v>
      </c>
      <c r="E172" t="s">
        <v>70</v>
      </c>
      <c r="F172" t="s">
        <v>140</v>
      </c>
      <c r="G172" t="s">
        <v>16</v>
      </c>
      <c r="H172">
        <v>137</v>
      </c>
      <c r="I172">
        <v>36</v>
      </c>
      <c r="J172">
        <v>87</v>
      </c>
      <c r="K172" s="16">
        <v>108</v>
      </c>
      <c r="L172" s="15">
        <f t="shared" si="6"/>
        <v>2.140088125170108</v>
      </c>
      <c r="M172" s="14">
        <v>73</v>
      </c>
      <c r="N172" s="29">
        <v>187</v>
      </c>
      <c r="O172" s="27">
        <f t="shared" si="7"/>
        <v>0.47538168687939103</v>
      </c>
    </row>
    <row r="173" spans="1:15" x14ac:dyDescent="0.35">
      <c r="A173" t="s">
        <v>11</v>
      </c>
      <c r="B173" t="s">
        <v>131</v>
      </c>
      <c r="C173" t="s">
        <v>62</v>
      </c>
      <c r="D173" s="3">
        <v>45000</v>
      </c>
      <c r="E173" t="s">
        <v>70</v>
      </c>
      <c r="F173" t="s">
        <v>31</v>
      </c>
      <c r="G173" t="s">
        <v>16</v>
      </c>
      <c r="H173">
        <v>121</v>
      </c>
      <c r="I173">
        <v>53</v>
      </c>
      <c r="J173">
        <v>141</v>
      </c>
      <c r="K173" s="16">
        <v>251</v>
      </c>
      <c r="L173" s="15">
        <f t="shared" si="6"/>
        <v>7.3996454396327875</v>
      </c>
      <c r="M173" s="14">
        <v>73</v>
      </c>
      <c r="N173" s="29">
        <v>189</v>
      </c>
      <c r="O173" s="27">
        <f t="shared" si="7"/>
        <v>0.49500569096118385</v>
      </c>
    </row>
    <row r="174" spans="1:15" x14ac:dyDescent="0.35">
      <c r="A174" t="s">
        <v>11</v>
      </c>
      <c r="B174" t="s">
        <v>131</v>
      </c>
      <c r="C174" t="s">
        <v>72</v>
      </c>
      <c r="D174" s="3">
        <v>45000</v>
      </c>
      <c r="E174" t="s">
        <v>70</v>
      </c>
      <c r="F174" t="s">
        <v>35</v>
      </c>
      <c r="G174" t="s">
        <v>16</v>
      </c>
      <c r="H174">
        <v>101</v>
      </c>
      <c r="I174">
        <v>46</v>
      </c>
      <c r="J174">
        <v>58</v>
      </c>
      <c r="K174" s="16">
        <v>141</v>
      </c>
      <c r="L174" s="15">
        <f t="shared" si="6"/>
        <v>3.3538321208153419</v>
      </c>
      <c r="M174" s="14">
        <v>73</v>
      </c>
      <c r="N174" s="29">
        <v>189</v>
      </c>
      <c r="O174" s="27">
        <f t="shared" si="7"/>
        <v>0.49500569096118385</v>
      </c>
    </row>
    <row r="175" spans="1:15" x14ac:dyDescent="0.35">
      <c r="A175" t="s">
        <v>11</v>
      </c>
      <c r="B175" t="s">
        <v>131</v>
      </c>
      <c r="C175" t="s">
        <v>63</v>
      </c>
      <c r="D175" s="3">
        <v>45000</v>
      </c>
      <c r="E175" t="s">
        <v>70</v>
      </c>
      <c r="F175" t="s">
        <v>140</v>
      </c>
      <c r="G175" t="s">
        <v>16</v>
      </c>
      <c r="H175">
        <v>55</v>
      </c>
      <c r="I175">
        <v>50</v>
      </c>
      <c r="J175">
        <v>55</v>
      </c>
      <c r="K175" s="16">
        <v>75</v>
      </c>
      <c r="L175" s="15">
        <f t="shared" si="6"/>
        <v>0.92634412952487433</v>
      </c>
      <c r="M175" s="14">
        <v>73</v>
      </c>
      <c r="N175" s="29">
        <v>189</v>
      </c>
      <c r="O175" s="27">
        <f t="shared" si="7"/>
        <v>0.49500569096118385</v>
      </c>
    </row>
    <row r="176" spans="1:15" x14ac:dyDescent="0.35">
      <c r="A176" t="s">
        <v>11</v>
      </c>
      <c r="B176" t="s">
        <v>131</v>
      </c>
      <c r="C176" t="s">
        <v>42</v>
      </c>
      <c r="D176" s="3">
        <v>45000</v>
      </c>
      <c r="E176" t="s">
        <v>70</v>
      </c>
      <c r="F176" t="s">
        <v>43</v>
      </c>
      <c r="G176" t="s">
        <v>16</v>
      </c>
      <c r="H176">
        <v>93</v>
      </c>
      <c r="I176">
        <v>43</v>
      </c>
      <c r="J176">
        <v>87</v>
      </c>
      <c r="K176" s="16">
        <v>142</v>
      </c>
      <c r="L176" s="15">
        <f t="shared" si="6"/>
        <v>3.3906122418955005</v>
      </c>
      <c r="M176" s="14">
        <v>73</v>
      </c>
      <c r="N176" s="29">
        <v>190</v>
      </c>
      <c r="O176" s="27">
        <f t="shared" si="7"/>
        <v>0.50481769300208024</v>
      </c>
    </row>
    <row r="177" spans="1:15" x14ac:dyDescent="0.35">
      <c r="A177" t="s">
        <v>11</v>
      </c>
      <c r="B177" t="s">
        <v>131</v>
      </c>
      <c r="C177" t="s">
        <v>141</v>
      </c>
      <c r="D177" s="3">
        <v>45000</v>
      </c>
      <c r="E177" t="s">
        <v>70</v>
      </c>
      <c r="F177" t="s">
        <v>21</v>
      </c>
      <c r="G177" t="s">
        <v>16</v>
      </c>
      <c r="H177">
        <v>207</v>
      </c>
      <c r="I177">
        <v>47</v>
      </c>
      <c r="J177">
        <v>138</v>
      </c>
      <c r="K177" s="16">
        <v>280</v>
      </c>
      <c r="L177" s="15">
        <f t="shared" si="6"/>
        <v>8.466268950957387</v>
      </c>
      <c r="M177" s="14">
        <v>73</v>
      </c>
      <c r="N177" s="29">
        <v>193</v>
      </c>
      <c r="O177" s="27">
        <f t="shared" si="7"/>
        <v>0.53425369912476961</v>
      </c>
    </row>
    <row r="178" spans="1:15" x14ac:dyDescent="0.35">
      <c r="A178" t="s">
        <v>11</v>
      </c>
      <c r="B178" t="s">
        <v>131</v>
      </c>
      <c r="C178" t="s">
        <v>36</v>
      </c>
      <c r="D178" s="3">
        <v>45000</v>
      </c>
      <c r="E178" t="s">
        <v>70</v>
      </c>
      <c r="F178" t="s">
        <v>37</v>
      </c>
      <c r="G178" t="s">
        <v>16</v>
      </c>
      <c r="H178">
        <v>72</v>
      </c>
      <c r="I178">
        <v>34</v>
      </c>
      <c r="J178">
        <v>118</v>
      </c>
      <c r="K178" s="16">
        <v>73</v>
      </c>
      <c r="L178" s="15">
        <f t="shared" si="6"/>
        <v>0.85278388736455712</v>
      </c>
      <c r="M178" s="14">
        <v>73</v>
      </c>
      <c r="N178" s="29">
        <v>193</v>
      </c>
      <c r="O178" s="27">
        <f t="shared" si="7"/>
        <v>0.53425369912476961</v>
      </c>
    </row>
    <row r="179" spans="1:15" x14ac:dyDescent="0.35">
      <c r="A179" t="s">
        <v>11</v>
      </c>
      <c r="B179" t="s">
        <v>131</v>
      </c>
      <c r="C179" t="s">
        <v>89</v>
      </c>
      <c r="D179" s="3">
        <v>45000</v>
      </c>
      <c r="E179" t="s">
        <v>70</v>
      </c>
      <c r="F179" t="s">
        <v>90</v>
      </c>
      <c r="G179" t="s">
        <v>16</v>
      </c>
      <c r="H179">
        <v>178</v>
      </c>
      <c r="I179">
        <v>69</v>
      </c>
      <c r="J179">
        <v>153</v>
      </c>
      <c r="K179" s="16">
        <v>350</v>
      </c>
      <c r="L179" s="15">
        <f t="shared" si="6"/>
        <v>11.040877426568487</v>
      </c>
      <c r="M179" s="14">
        <v>73</v>
      </c>
      <c r="N179" s="29">
        <v>195</v>
      </c>
      <c r="O179" s="27">
        <f t="shared" si="7"/>
        <v>0.55387770320656238</v>
      </c>
    </row>
    <row r="180" spans="1:15" x14ac:dyDescent="0.35">
      <c r="A180" t="s">
        <v>11</v>
      </c>
      <c r="B180" t="s">
        <v>131</v>
      </c>
      <c r="C180" t="s">
        <v>99</v>
      </c>
      <c r="D180" s="3">
        <v>45000</v>
      </c>
      <c r="E180" t="s">
        <v>70</v>
      </c>
      <c r="F180" t="s">
        <v>27</v>
      </c>
      <c r="G180" t="s">
        <v>16</v>
      </c>
      <c r="H180">
        <v>110</v>
      </c>
      <c r="I180">
        <v>40</v>
      </c>
      <c r="J180">
        <v>97</v>
      </c>
      <c r="K180" s="16">
        <v>164</v>
      </c>
      <c r="L180" s="15">
        <f t="shared" si="6"/>
        <v>4.1997749056589893</v>
      </c>
      <c r="M180" s="14">
        <v>73</v>
      </c>
      <c r="N180" s="29">
        <v>195</v>
      </c>
      <c r="O180" s="27">
        <f t="shared" si="7"/>
        <v>0.55387770320656238</v>
      </c>
    </row>
    <row r="181" spans="1:15" x14ac:dyDescent="0.35">
      <c r="A181" t="s">
        <v>11</v>
      </c>
      <c r="B181" t="s">
        <v>131</v>
      </c>
      <c r="C181" t="s">
        <v>73</v>
      </c>
      <c r="D181" s="3">
        <v>45000</v>
      </c>
      <c r="E181" t="s">
        <v>70</v>
      </c>
      <c r="F181" t="s">
        <v>19</v>
      </c>
      <c r="G181" t="s">
        <v>16</v>
      </c>
      <c r="H181">
        <v>98</v>
      </c>
      <c r="I181">
        <v>62</v>
      </c>
      <c r="J181">
        <v>73</v>
      </c>
      <c r="K181" s="16">
        <v>231</v>
      </c>
      <c r="L181" s="15">
        <f t="shared" si="6"/>
        <v>6.6640430180296155</v>
      </c>
      <c r="M181" s="14">
        <v>73</v>
      </c>
      <c r="N181" s="29">
        <v>198</v>
      </c>
      <c r="O181" s="27">
        <f t="shared" si="7"/>
        <v>0.58331370932925164</v>
      </c>
    </row>
    <row r="182" spans="1:15" x14ac:dyDescent="0.35">
      <c r="A182" t="s">
        <v>11</v>
      </c>
      <c r="B182" t="s">
        <v>131</v>
      </c>
      <c r="C182" t="s">
        <v>79</v>
      </c>
      <c r="D182" s="3">
        <v>44999</v>
      </c>
      <c r="E182" t="s">
        <v>70</v>
      </c>
      <c r="F182" t="s">
        <v>80</v>
      </c>
      <c r="G182" t="s">
        <v>16</v>
      </c>
      <c r="H182">
        <v>67</v>
      </c>
      <c r="I182">
        <v>23</v>
      </c>
      <c r="J182">
        <v>94</v>
      </c>
      <c r="K182" s="16">
        <v>29</v>
      </c>
      <c r="L182" s="15">
        <f t="shared" si="6"/>
        <v>-0.76554144016242098</v>
      </c>
      <c r="M182" s="14">
        <v>72</v>
      </c>
      <c r="N182" s="29">
        <v>199</v>
      </c>
      <c r="O182" s="27">
        <f t="shared" si="7"/>
        <v>0.59312571137014813</v>
      </c>
    </row>
    <row r="183" spans="1:15" x14ac:dyDescent="0.35">
      <c r="A183" t="s">
        <v>11</v>
      </c>
      <c r="B183" t="s">
        <v>131</v>
      </c>
      <c r="C183" t="s">
        <v>112</v>
      </c>
      <c r="D183" s="3">
        <v>44999</v>
      </c>
      <c r="E183" t="s">
        <v>70</v>
      </c>
      <c r="F183" t="s">
        <v>19</v>
      </c>
      <c r="G183" t="s">
        <v>16</v>
      </c>
      <c r="H183">
        <v>142</v>
      </c>
      <c r="I183">
        <v>53</v>
      </c>
      <c r="J183">
        <v>93</v>
      </c>
      <c r="K183" s="16">
        <v>203</v>
      </c>
      <c r="L183" s="15">
        <f t="shared" si="6"/>
        <v>5.6341996277851747</v>
      </c>
      <c r="M183" s="14">
        <v>72</v>
      </c>
      <c r="N183" s="29">
        <v>203</v>
      </c>
      <c r="O183" s="27">
        <f t="shared" si="7"/>
        <v>0.63237371953373378</v>
      </c>
    </row>
    <row r="184" spans="1:15" x14ac:dyDescent="0.35">
      <c r="A184" t="s">
        <v>11</v>
      </c>
      <c r="B184" t="s">
        <v>131</v>
      </c>
      <c r="C184" t="s">
        <v>93</v>
      </c>
      <c r="D184" s="3">
        <v>44999</v>
      </c>
      <c r="E184" t="s">
        <v>70</v>
      </c>
      <c r="F184" t="s">
        <v>19</v>
      </c>
      <c r="G184" t="s">
        <v>16</v>
      </c>
      <c r="H184">
        <v>68</v>
      </c>
      <c r="I184">
        <v>37</v>
      </c>
      <c r="J184">
        <v>72</v>
      </c>
      <c r="K184" s="16">
        <v>62</v>
      </c>
      <c r="L184" s="15">
        <f t="shared" si="6"/>
        <v>0.44820255548281263</v>
      </c>
      <c r="M184" s="14">
        <v>72</v>
      </c>
      <c r="N184" s="29">
        <v>204</v>
      </c>
      <c r="O184" s="27">
        <f t="shared" si="7"/>
        <v>0.64218572157463027</v>
      </c>
    </row>
    <row r="185" spans="1:15" x14ac:dyDescent="0.35">
      <c r="A185" t="s">
        <v>11</v>
      </c>
      <c r="B185" t="s">
        <v>131</v>
      </c>
      <c r="C185" t="s">
        <v>59</v>
      </c>
      <c r="D185" s="3">
        <v>44999</v>
      </c>
      <c r="E185" t="s">
        <v>70</v>
      </c>
      <c r="F185" t="s">
        <v>15</v>
      </c>
      <c r="G185" t="s">
        <v>16</v>
      </c>
      <c r="H185">
        <v>96</v>
      </c>
      <c r="I185">
        <v>36</v>
      </c>
      <c r="J185">
        <v>109</v>
      </c>
      <c r="K185" s="16">
        <v>102</v>
      </c>
      <c r="L185" s="15">
        <f t="shared" si="6"/>
        <v>1.9194073986891564</v>
      </c>
      <c r="M185" s="19">
        <v>72</v>
      </c>
      <c r="N185" s="29">
        <v>205</v>
      </c>
      <c r="O185" s="27">
        <f t="shared" si="7"/>
        <v>0.65199772361552666</v>
      </c>
    </row>
    <row r="186" spans="1:15" x14ac:dyDescent="0.35">
      <c r="A186" t="s">
        <v>11</v>
      </c>
      <c r="B186" t="s">
        <v>131</v>
      </c>
      <c r="C186" t="s">
        <v>142</v>
      </c>
      <c r="D186" s="3">
        <v>44999</v>
      </c>
      <c r="E186" t="s">
        <v>70</v>
      </c>
      <c r="F186" t="s">
        <v>25</v>
      </c>
      <c r="G186" t="s">
        <v>16</v>
      </c>
      <c r="H186">
        <v>97</v>
      </c>
      <c r="I186">
        <v>61</v>
      </c>
      <c r="J186">
        <v>91</v>
      </c>
      <c r="K186" s="16">
        <v>166</v>
      </c>
      <c r="L186" s="15">
        <f t="shared" si="6"/>
        <v>4.2733351478193065</v>
      </c>
      <c r="M186" s="14">
        <v>71</v>
      </c>
      <c r="N186" s="29">
        <v>211</v>
      </c>
      <c r="O186" s="27">
        <f t="shared" si="7"/>
        <v>0.71086973586090518</v>
      </c>
    </row>
    <row r="187" spans="1:15" x14ac:dyDescent="0.35">
      <c r="A187" t="s">
        <v>11</v>
      </c>
      <c r="B187" t="s">
        <v>131</v>
      </c>
      <c r="C187" t="s">
        <v>75</v>
      </c>
      <c r="D187" s="3">
        <v>44999</v>
      </c>
      <c r="E187" t="s">
        <v>70</v>
      </c>
      <c r="F187" t="s">
        <v>76</v>
      </c>
      <c r="G187" t="s">
        <v>16</v>
      </c>
      <c r="H187">
        <v>83</v>
      </c>
      <c r="I187">
        <v>49</v>
      </c>
      <c r="J187">
        <v>73</v>
      </c>
      <c r="K187" s="16">
        <v>126</v>
      </c>
      <c r="L187" s="15">
        <f t="shared" si="6"/>
        <v>2.8021303046129629</v>
      </c>
      <c r="M187" s="20">
        <v>69</v>
      </c>
      <c r="N187" s="29">
        <v>213</v>
      </c>
      <c r="O187" s="27">
        <f t="shared" si="7"/>
        <v>0.73049373994269806</v>
      </c>
    </row>
    <row r="188" spans="1:15" x14ac:dyDescent="0.35">
      <c r="A188" t="s">
        <v>11</v>
      </c>
      <c r="B188" t="s">
        <v>131</v>
      </c>
      <c r="C188" t="s">
        <v>143</v>
      </c>
      <c r="D188" s="3">
        <v>44999</v>
      </c>
      <c r="E188" t="s">
        <v>70</v>
      </c>
      <c r="F188" t="s">
        <v>144</v>
      </c>
      <c r="G188" t="s">
        <v>16</v>
      </c>
      <c r="H188">
        <v>180</v>
      </c>
      <c r="I188">
        <v>30</v>
      </c>
      <c r="J188">
        <v>102</v>
      </c>
      <c r="K188" s="16">
        <v>31</v>
      </c>
      <c r="L188" s="15">
        <f t="shared" si="6"/>
        <v>-0.69198119800210378</v>
      </c>
      <c r="M188" s="21">
        <v>69</v>
      </c>
      <c r="N188" s="29">
        <v>217</v>
      </c>
      <c r="O188" s="27">
        <f t="shared" si="7"/>
        <v>0.76974174810628371</v>
      </c>
    </row>
    <row r="189" spans="1:15" x14ac:dyDescent="0.35">
      <c r="A189" t="s">
        <v>11</v>
      </c>
      <c r="B189" t="s">
        <v>131</v>
      </c>
      <c r="C189" t="s">
        <v>106</v>
      </c>
      <c r="D189" s="3">
        <v>44999</v>
      </c>
      <c r="E189" t="s">
        <v>70</v>
      </c>
      <c r="F189" t="s">
        <v>49</v>
      </c>
      <c r="G189" t="s">
        <v>16</v>
      </c>
      <c r="H189">
        <v>109</v>
      </c>
      <c r="I189">
        <v>21</v>
      </c>
      <c r="J189">
        <v>111</v>
      </c>
      <c r="K189" s="16">
        <v>37</v>
      </c>
      <c r="L189" s="15">
        <f t="shared" si="6"/>
        <v>-0.47130047152115223</v>
      </c>
      <c r="M189" s="21">
        <v>68</v>
      </c>
      <c r="N189" s="29">
        <v>217</v>
      </c>
      <c r="O189" s="27">
        <f t="shared" si="7"/>
        <v>0.76974174810628371</v>
      </c>
    </row>
    <row r="190" spans="1:15" x14ac:dyDescent="0.35">
      <c r="A190" t="s">
        <v>11</v>
      </c>
      <c r="B190" t="s">
        <v>131</v>
      </c>
      <c r="C190" t="s">
        <v>42</v>
      </c>
      <c r="D190" s="3">
        <v>44999</v>
      </c>
      <c r="E190" t="s">
        <v>70</v>
      </c>
      <c r="F190" t="s">
        <v>43</v>
      </c>
      <c r="G190" t="s">
        <v>16</v>
      </c>
      <c r="H190">
        <v>93</v>
      </c>
      <c r="I190">
        <v>20</v>
      </c>
      <c r="J190">
        <v>87</v>
      </c>
      <c r="K190" s="16">
        <v>32</v>
      </c>
      <c r="L190" s="15">
        <f t="shared" si="6"/>
        <v>-0.65520107692194518</v>
      </c>
      <c r="M190" s="20">
        <v>67</v>
      </c>
      <c r="N190" s="29">
        <v>221</v>
      </c>
      <c r="O190" s="27">
        <f t="shared" si="7"/>
        <v>0.80898975626986946</v>
      </c>
    </row>
    <row r="191" spans="1:15" x14ac:dyDescent="0.35">
      <c r="A191" t="s">
        <v>11</v>
      </c>
      <c r="B191" t="s">
        <v>131</v>
      </c>
      <c r="C191" t="s">
        <v>145</v>
      </c>
      <c r="D191" s="3">
        <v>44999</v>
      </c>
      <c r="E191" t="s">
        <v>70</v>
      </c>
      <c r="F191" t="s">
        <v>35</v>
      </c>
      <c r="G191" t="s">
        <v>16</v>
      </c>
      <c r="H191">
        <v>142</v>
      </c>
      <c r="I191">
        <v>15</v>
      </c>
      <c r="J191">
        <v>94</v>
      </c>
      <c r="K191" s="16">
        <v>17</v>
      </c>
      <c r="L191" s="15">
        <f t="shared" si="6"/>
        <v>-1.2069028931243242</v>
      </c>
      <c r="M191" s="14">
        <v>67</v>
      </c>
      <c r="N191" s="29">
        <v>225</v>
      </c>
      <c r="O191" s="27">
        <f t="shared" si="7"/>
        <v>0.84823776443345511</v>
      </c>
    </row>
    <row r="192" spans="1:15" x14ac:dyDescent="0.35">
      <c r="A192" t="s">
        <v>11</v>
      </c>
      <c r="B192" t="s">
        <v>131</v>
      </c>
      <c r="C192" t="s">
        <v>114</v>
      </c>
      <c r="D192" s="3">
        <v>44999</v>
      </c>
      <c r="E192" t="s">
        <v>70</v>
      </c>
      <c r="F192" t="s">
        <v>146</v>
      </c>
      <c r="G192" t="s">
        <v>16</v>
      </c>
      <c r="H192">
        <v>152</v>
      </c>
      <c r="I192">
        <v>12</v>
      </c>
      <c r="J192">
        <v>83</v>
      </c>
      <c r="K192" s="16">
        <v>15</v>
      </c>
      <c r="L192" s="15">
        <f t="shared" si="6"/>
        <v>-1.2804631352846414</v>
      </c>
      <c r="M192" s="21">
        <v>67</v>
      </c>
      <c r="N192" s="29">
        <v>228</v>
      </c>
      <c r="O192" s="27">
        <f t="shared" si="7"/>
        <v>0.87767377055614437</v>
      </c>
    </row>
    <row r="193" spans="1:15" x14ac:dyDescent="0.35">
      <c r="A193" t="s">
        <v>11</v>
      </c>
      <c r="B193" t="s">
        <v>131</v>
      </c>
      <c r="C193" t="s">
        <v>147</v>
      </c>
      <c r="D193" s="3">
        <v>44999</v>
      </c>
      <c r="E193" t="s">
        <v>70</v>
      </c>
      <c r="F193" t="s">
        <v>148</v>
      </c>
      <c r="G193" t="s">
        <v>16</v>
      </c>
      <c r="H193">
        <v>98</v>
      </c>
      <c r="I193">
        <v>47</v>
      </c>
      <c r="J193">
        <v>110</v>
      </c>
      <c r="K193" s="16">
        <v>141</v>
      </c>
      <c r="L193" s="15">
        <f t="shared" si="6"/>
        <v>3.3538321208153419</v>
      </c>
      <c r="M193" s="14">
        <v>67</v>
      </c>
      <c r="N193" s="31">
        <v>228</v>
      </c>
      <c r="O193" s="27">
        <f t="shared" si="7"/>
        <v>0.87767377055614437</v>
      </c>
    </row>
    <row r="194" spans="1:15" x14ac:dyDescent="0.35">
      <c r="A194" t="s">
        <v>11</v>
      </c>
      <c r="B194" t="s">
        <v>131</v>
      </c>
      <c r="C194" t="s">
        <v>114</v>
      </c>
      <c r="D194" s="3">
        <v>44999</v>
      </c>
      <c r="E194" t="s">
        <v>70</v>
      </c>
      <c r="F194" t="s">
        <v>146</v>
      </c>
      <c r="G194" t="s">
        <v>16</v>
      </c>
      <c r="H194">
        <v>152</v>
      </c>
      <c r="I194">
        <v>36</v>
      </c>
      <c r="J194">
        <v>83</v>
      </c>
      <c r="K194" s="16">
        <v>115</v>
      </c>
      <c r="L194" s="15">
        <f t="shared" si="6"/>
        <v>2.3975489727312183</v>
      </c>
      <c r="M194" s="14">
        <v>66</v>
      </c>
      <c r="N194" s="29">
        <v>230</v>
      </c>
      <c r="O194" s="27">
        <f t="shared" si="7"/>
        <v>0.89729777463793725</v>
      </c>
    </row>
    <row r="195" spans="1:15" x14ac:dyDescent="0.35">
      <c r="A195" t="s">
        <v>11</v>
      </c>
      <c r="B195" t="s">
        <v>131</v>
      </c>
      <c r="C195" t="s">
        <v>96</v>
      </c>
      <c r="D195" s="3">
        <v>44999</v>
      </c>
      <c r="E195" t="s">
        <v>70</v>
      </c>
      <c r="F195" t="s">
        <v>19</v>
      </c>
      <c r="G195" t="s">
        <v>16</v>
      </c>
      <c r="H195">
        <v>84</v>
      </c>
      <c r="I195">
        <v>24</v>
      </c>
      <c r="J195">
        <v>79</v>
      </c>
      <c r="K195" s="16">
        <v>39</v>
      </c>
      <c r="L195" s="15">
        <f t="shared" ref="L195:L258" si="8">STANDARDIZE(K195,$S$6,$S$7)</f>
        <v>-0.39774022936083503</v>
      </c>
      <c r="M195" s="14">
        <v>66</v>
      </c>
      <c r="N195" s="29">
        <v>231</v>
      </c>
      <c r="O195" s="27">
        <f t="shared" ref="O195:O258" si="9">STANDARDIZE(N195,$S$11,$S$12)</f>
        <v>0.90710977667883375</v>
      </c>
    </row>
    <row r="196" spans="1:15" x14ac:dyDescent="0.35">
      <c r="A196" t="s">
        <v>11</v>
      </c>
      <c r="B196" t="s">
        <v>131</v>
      </c>
      <c r="C196" t="s">
        <v>63</v>
      </c>
      <c r="D196" s="3">
        <v>44999</v>
      </c>
      <c r="E196" t="s">
        <v>70</v>
      </c>
      <c r="F196" t="s">
        <v>47</v>
      </c>
      <c r="G196" t="s">
        <v>16</v>
      </c>
      <c r="H196">
        <v>55</v>
      </c>
      <c r="I196">
        <v>29</v>
      </c>
      <c r="J196">
        <v>55</v>
      </c>
      <c r="K196" s="16">
        <v>30</v>
      </c>
      <c r="L196" s="15">
        <f t="shared" si="8"/>
        <v>-0.72876131908226238</v>
      </c>
      <c r="M196" s="14">
        <v>65</v>
      </c>
      <c r="N196" s="31">
        <v>231</v>
      </c>
      <c r="O196" s="27">
        <f t="shared" si="9"/>
        <v>0.90710977667883375</v>
      </c>
    </row>
    <row r="197" spans="1:15" x14ac:dyDescent="0.35">
      <c r="A197" t="s">
        <v>11</v>
      </c>
      <c r="B197" t="s">
        <v>131</v>
      </c>
      <c r="C197" t="s">
        <v>108</v>
      </c>
      <c r="D197" s="3">
        <v>44999</v>
      </c>
      <c r="E197" t="s">
        <v>70</v>
      </c>
      <c r="F197" t="s">
        <v>19</v>
      </c>
      <c r="G197" t="s">
        <v>16</v>
      </c>
      <c r="H197">
        <v>104</v>
      </c>
      <c r="I197">
        <v>13</v>
      </c>
      <c r="J197">
        <v>114</v>
      </c>
      <c r="K197" s="16">
        <v>14</v>
      </c>
      <c r="L197" s="15">
        <f t="shared" si="8"/>
        <v>-1.3172432563648</v>
      </c>
      <c r="M197" s="19">
        <v>64</v>
      </c>
      <c r="N197" s="29">
        <v>234</v>
      </c>
      <c r="O197" s="27">
        <f t="shared" si="9"/>
        <v>0.93654578280152301</v>
      </c>
    </row>
    <row r="198" spans="1:15" x14ac:dyDescent="0.35">
      <c r="A198" t="s">
        <v>11</v>
      </c>
      <c r="B198" t="s">
        <v>131</v>
      </c>
      <c r="C198" t="s">
        <v>42</v>
      </c>
      <c r="D198" s="3">
        <v>44999</v>
      </c>
      <c r="E198" t="s">
        <v>70</v>
      </c>
      <c r="F198" t="s">
        <v>43</v>
      </c>
      <c r="G198" t="s">
        <v>16</v>
      </c>
      <c r="H198">
        <v>93</v>
      </c>
      <c r="I198">
        <v>42</v>
      </c>
      <c r="J198">
        <v>87</v>
      </c>
      <c r="K198" s="16">
        <v>122</v>
      </c>
      <c r="L198" s="15">
        <f t="shared" si="8"/>
        <v>2.6550098202923285</v>
      </c>
      <c r="M198" s="14">
        <v>64</v>
      </c>
      <c r="N198" s="29">
        <v>236</v>
      </c>
      <c r="O198" s="27">
        <f t="shared" si="9"/>
        <v>0.95616978688331578</v>
      </c>
    </row>
    <row r="199" spans="1:15" x14ac:dyDescent="0.35">
      <c r="A199" t="s">
        <v>11</v>
      </c>
      <c r="B199" t="s">
        <v>131</v>
      </c>
      <c r="C199" t="s">
        <v>101</v>
      </c>
      <c r="D199" s="3">
        <v>44999</v>
      </c>
      <c r="E199" t="s">
        <v>70</v>
      </c>
      <c r="F199" t="s">
        <v>25</v>
      </c>
      <c r="G199" t="s">
        <v>16</v>
      </c>
      <c r="H199">
        <v>118</v>
      </c>
      <c r="I199">
        <v>12</v>
      </c>
      <c r="J199">
        <v>111</v>
      </c>
      <c r="K199" s="16">
        <v>14</v>
      </c>
      <c r="L199" s="15">
        <f t="shared" si="8"/>
        <v>-1.3172432563648</v>
      </c>
      <c r="M199" s="14">
        <v>62</v>
      </c>
      <c r="N199" s="29">
        <v>242</v>
      </c>
      <c r="O199" s="27">
        <f t="shared" si="9"/>
        <v>1.0150417991286944</v>
      </c>
    </row>
    <row r="200" spans="1:15" x14ac:dyDescent="0.35">
      <c r="A200" s="5" t="s">
        <v>11</v>
      </c>
      <c r="B200" s="5" t="s">
        <v>149</v>
      </c>
      <c r="C200" s="5" t="s">
        <v>82</v>
      </c>
      <c r="D200" s="6">
        <v>45000</v>
      </c>
      <c r="E200" s="5" t="s">
        <v>70</v>
      </c>
      <c r="F200" s="5" t="s">
        <v>15</v>
      </c>
      <c r="G200" s="5" t="s">
        <v>16</v>
      </c>
      <c r="H200" s="5">
        <v>43</v>
      </c>
      <c r="I200" s="5">
        <v>28</v>
      </c>
      <c r="J200" s="5">
        <v>14</v>
      </c>
      <c r="K200" s="17">
        <v>12</v>
      </c>
      <c r="L200" s="15">
        <f t="shared" si="8"/>
        <v>-1.3908034985251172</v>
      </c>
      <c r="M200" s="21">
        <v>62</v>
      </c>
      <c r="N200" s="29">
        <v>243</v>
      </c>
      <c r="O200" s="27">
        <f t="shared" si="9"/>
        <v>1.0248538011695909</v>
      </c>
    </row>
    <row r="201" spans="1:15" x14ac:dyDescent="0.35">
      <c r="A201" s="5" t="s">
        <v>11</v>
      </c>
      <c r="B201" s="5" t="s">
        <v>149</v>
      </c>
      <c r="C201" s="5" t="s">
        <v>150</v>
      </c>
      <c r="D201" s="6">
        <v>45005</v>
      </c>
      <c r="E201" s="5" t="s">
        <v>70</v>
      </c>
      <c r="F201" s="5" t="s">
        <v>151</v>
      </c>
      <c r="G201" s="5" t="s">
        <v>16</v>
      </c>
      <c r="H201" s="5">
        <v>62</v>
      </c>
      <c r="I201" s="5">
        <v>48</v>
      </c>
      <c r="J201" s="5">
        <v>68</v>
      </c>
      <c r="K201" s="17">
        <v>18</v>
      </c>
      <c r="L201" s="15">
        <f t="shared" si="8"/>
        <v>-1.1701227720441656</v>
      </c>
      <c r="M201" s="14">
        <v>62</v>
      </c>
      <c r="N201" s="29">
        <v>243</v>
      </c>
      <c r="O201" s="27">
        <f t="shared" si="9"/>
        <v>1.0248538011695909</v>
      </c>
    </row>
    <row r="202" spans="1:15" x14ac:dyDescent="0.35">
      <c r="A202" s="5" t="s">
        <v>11</v>
      </c>
      <c r="B202" s="5" t="s">
        <v>149</v>
      </c>
      <c r="C202" s="5" t="s">
        <v>152</v>
      </c>
      <c r="D202" s="6">
        <v>45002</v>
      </c>
      <c r="E202" s="5" t="s">
        <v>70</v>
      </c>
      <c r="F202" s="5" t="s">
        <v>153</v>
      </c>
      <c r="G202" s="5" t="s">
        <v>16</v>
      </c>
      <c r="H202">
        <v>71</v>
      </c>
      <c r="I202" s="5">
        <v>65</v>
      </c>
      <c r="J202" s="5">
        <v>80</v>
      </c>
      <c r="K202" s="17">
        <v>28</v>
      </c>
      <c r="L202" s="15">
        <f t="shared" si="8"/>
        <v>-0.80232156124257958</v>
      </c>
      <c r="M202">
        <v>60</v>
      </c>
      <c r="N202" s="29">
        <v>251</v>
      </c>
      <c r="O202" s="27">
        <f t="shared" si="9"/>
        <v>1.1033498174967622</v>
      </c>
    </row>
    <row r="203" spans="1:15" x14ac:dyDescent="0.35">
      <c r="A203" s="5" t="s">
        <v>11</v>
      </c>
      <c r="B203" s="5" t="s">
        <v>149</v>
      </c>
      <c r="C203" s="5" t="s">
        <v>72</v>
      </c>
      <c r="D203" s="6">
        <v>45002</v>
      </c>
      <c r="E203" s="5" t="s">
        <v>70</v>
      </c>
      <c r="F203" s="5" t="s">
        <v>151</v>
      </c>
      <c r="G203" s="5" t="s">
        <v>16</v>
      </c>
      <c r="H203">
        <v>57</v>
      </c>
      <c r="I203" s="5">
        <v>44</v>
      </c>
      <c r="J203" s="5">
        <v>69</v>
      </c>
      <c r="K203" s="17">
        <v>29</v>
      </c>
      <c r="L203" s="15">
        <f t="shared" si="8"/>
        <v>-0.76554144016242098</v>
      </c>
      <c r="M203">
        <v>60</v>
      </c>
      <c r="N203" s="29">
        <v>251</v>
      </c>
      <c r="O203" s="27">
        <f t="shared" si="9"/>
        <v>1.1033498174967622</v>
      </c>
    </row>
    <row r="204" spans="1:15" x14ac:dyDescent="0.35">
      <c r="A204" s="5" t="s">
        <v>11</v>
      </c>
      <c r="B204" s="5" t="s">
        <v>149</v>
      </c>
      <c r="C204" s="5" t="s">
        <v>154</v>
      </c>
      <c r="D204" s="6">
        <v>45003</v>
      </c>
      <c r="E204" s="5" t="s">
        <v>155</v>
      </c>
      <c r="F204" s="5" t="s">
        <v>156</v>
      </c>
      <c r="G204" s="5" t="s">
        <v>16</v>
      </c>
      <c r="H204" s="5">
        <v>16</v>
      </c>
      <c r="I204" s="5">
        <v>58</v>
      </c>
      <c r="J204" s="5">
        <v>24</v>
      </c>
      <c r="K204" s="17">
        <v>34</v>
      </c>
      <c r="L204" s="15">
        <f t="shared" si="8"/>
        <v>-0.58164083476162798</v>
      </c>
      <c r="M204">
        <v>60</v>
      </c>
      <c r="N204" s="29">
        <v>251</v>
      </c>
      <c r="O204" s="27">
        <f t="shared" si="9"/>
        <v>1.1033498174967622</v>
      </c>
    </row>
    <row r="205" spans="1:15" x14ac:dyDescent="0.35">
      <c r="A205" s="5" t="s">
        <v>11</v>
      </c>
      <c r="B205" s="5" t="s">
        <v>149</v>
      </c>
      <c r="C205" s="5" t="s">
        <v>157</v>
      </c>
      <c r="D205" s="6">
        <v>45002</v>
      </c>
      <c r="E205" s="5" t="s">
        <v>155</v>
      </c>
      <c r="F205" s="5" t="s">
        <v>15</v>
      </c>
      <c r="G205" s="5" t="s">
        <v>16</v>
      </c>
      <c r="H205" s="5">
        <v>55</v>
      </c>
      <c r="I205" s="5">
        <v>13</v>
      </c>
      <c r="J205" s="5">
        <v>29</v>
      </c>
      <c r="K205" s="17">
        <v>39</v>
      </c>
      <c r="L205" s="15">
        <f t="shared" si="8"/>
        <v>-0.39774022936083503</v>
      </c>
      <c r="M205">
        <v>60</v>
      </c>
      <c r="N205" s="29">
        <v>251</v>
      </c>
      <c r="O205" s="27">
        <f t="shared" si="9"/>
        <v>1.1033498174967622</v>
      </c>
    </row>
    <row r="206" spans="1:15" x14ac:dyDescent="0.35">
      <c r="A206" s="5" t="s">
        <v>11</v>
      </c>
      <c r="B206" s="5" t="s">
        <v>149</v>
      </c>
      <c r="C206" s="5" t="s">
        <v>106</v>
      </c>
      <c r="D206" s="6">
        <v>45002</v>
      </c>
      <c r="E206" s="5" t="s">
        <v>155</v>
      </c>
      <c r="F206" s="5" t="s">
        <v>45</v>
      </c>
      <c r="G206" s="5" t="s">
        <v>16</v>
      </c>
      <c r="H206" s="5">
        <v>44</v>
      </c>
      <c r="I206" s="5">
        <v>28</v>
      </c>
      <c r="J206" s="5">
        <v>67</v>
      </c>
      <c r="K206" s="17">
        <v>40</v>
      </c>
      <c r="L206" s="15">
        <f t="shared" si="8"/>
        <v>-0.36096010828067643</v>
      </c>
      <c r="M206">
        <v>60</v>
      </c>
      <c r="N206" s="29">
        <v>254</v>
      </c>
      <c r="O206" s="27">
        <f t="shared" si="9"/>
        <v>1.1327858236194515</v>
      </c>
    </row>
    <row r="207" spans="1:15" x14ac:dyDescent="0.35">
      <c r="A207" s="5" t="s">
        <v>11</v>
      </c>
      <c r="B207" s="5" t="s">
        <v>149</v>
      </c>
      <c r="C207" s="5" t="s">
        <v>158</v>
      </c>
      <c r="D207" s="6">
        <v>45002</v>
      </c>
      <c r="E207" s="5" t="s">
        <v>85</v>
      </c>
      <c r="F207" s="5" t="s">
        <v>29</v>
      </c>
      <c r="G207" s="5" t="s">
        <v>16</v>
      </c>
      <c r="H207" s="5">
        <v>14</v>
      </c>
      <c r="I207" s="5">
        <v>34</v>
      </c>
      <c r="J207" s="5">
        <v>62</v>
      </c>
      <c r="K207" s="17">
        <v>48</v>
      </c>
      <c r="L207" s="15">
        <f t="shared" si="8"/>
        <v>-6.671913963940769E-2</v>
      </c>
      <c r="M207" s="22">
        <v>59</v>
      </c>
      <c r="N207" s="31">
        <v>255</v>
      </c>
      <c r="O207" s="27">
        <f t="shared" si="9"/>
        <v>1.142597825660348</v>
      </c>
    </row>
    <row r="208" spans="1:15" x14ac:dyDescent="0.35">
      <c r="A208" s="5" t="s">
        <v>11</v>
      </c>
      <c r="B208" s="5" t="s">
        <v>149</v>
      </c>
      <c r="C208" s="5" t="s">
        <v>59</v>
      </c>
      <c r="D208" s="6">
        <v>45002</v>
      </c>
      <c r="E208" s="5" t="s">
        <v>85</v>
      </c>
      <c r="F208" s="5" t="s">
        <v>15</v>
      </c>
      <c r="G208" s="5" t="s">
        <v>16</v>
      </c>
      <c r="H208" s="5">
        <v>56</v>
      </c>
      <c r="I208" s="5">
        <v>43</v>
      </c>
      <c r="J208" s="5">
        <v>46</v>
      </c>
      <c r="K208" s="17">
        <v>51</v>
      </c>
      <c r="L208" s="15">
        <f t="shared" si="8"/>
        <v>4.3621223601068092E-2</v>
      </c>
      <c r="M208">
        <v>59</v>
      </c>
      <c r="N208" s="29">
        <v>255</v>
      </c>
      <c r="O208" s="27">
        <f t="shared" si="9"/>
        <v>1.142597825660348</v>
      </c>
    </row>
    <row r="209" spans="1:15" x14ac:dyDescent="0.35">
      <c r="A209" s="5" t="s">
        <v>11</v>
      </c>
      <c r="B209" t="s">
        <v>149</v>
      </c>
      <c r="C209" t="s">
        <v>159</v>
      </c>
      <c r="D209" s="3">
        <v>45005</v>
      </c>
      <c r="E209" t="s">
        <v>95</v>
      </c>
      <c r="F209" t="s">
        <v>31</v>
      </c>
      <c r="G209" t="s">
        <v>16</v>
      </c>
      <c r="H209">
        <v>26</v>
      </c>
      <c r="I209">
        <v>30</v>
      </c>
      <c r="J209">
        <v>73</v>
      </c>
      <c r="K209" s="16">
        <v>52</v>
      </c>
      <c r="L209" s="15">
        <f t="shared" si="8"/>
        <v>8.0401344681226686E-2</v>
      </c>
      <c r="M209">
        <v>58</v>
      </c>
      <c r="N209" s="29">
        <v>268</v>
      </c>
      <c r="O209" s="27">
        <f t="shared" si="9"/>
        <v>1.2701538521920015</v>
      </c>
    </row>
    <row r="210" spans="1:15" x14ac:dyDescent="0.35">
      <c r="A210" s="5" t="s">
        <v>11</v>
      </c>
      <c r="B210" t="s">
        <v>149</v>
      </c>
      <c r="C210" t="s">
        <v>34</v>
      </c>
      <c r="D210" s="3">
        <v>45002</v>
      </c>
      <c r="E210" t="s">
        <v>95</v>
      </c>
      <c r="F210" t="s">
        <v>151</v>
      </c>
      <c r="G210" t="s">
        <v>16</v>
      </c>
      <c r="H210">
        <v>68</v>
      </c>
      <c r="I210">
        <v>30</v>
      </c>
      <c r="J210">
        <v>57</v>
      </c>
      <c r="K210" s="16">
        <v>54</v>
      </c>
      <c r="L210" s="15">
        <f t="shared" si="8"/>
        <v>0.15396158684154387</v>
      </c>
      <c r="M210">
        <v>58</v>
      </c>
      <c r="N210" s="29">
        <v>268</v>
      </c>
      <c r="O210" s="27">
        <f t="shared" si="9"/>
        <v>1.2701538521920015</v>
      </c>
    </row>
    <row r="211" spans="1:15" x14ac:dyDescent="0.35">
      <c r="A211" s="5" t="s">
        <v>11</v>
      </c>
      <c r="B211" t="s">
        <v>149</v>
      </c>
      <c r="C211" s="1" t="s">
        <v>118</v>
      </c>
      <c r="D211" s="2">
        <v>45002</v>
      </c>
      <c r="E211" s="1" t="s">
        <v>95</v>
      </c>
      <c r="F211" s="1" t="s">
        <v>19</v>
      </c>
      <c r="G211" s="1" t="s">
        <v>16</v>
      </c>
      <c r="H211" s="1">
        <v>19</v>
      </c>
      <c r="I211" s="1">
        <v>96</v>
      </c>
      <c r="J211" s="1">
        <v>55</v>
      </c>
      <c r="K211" s="18">
        <v>66</v>
      </c>
      <c r="L211" s="15">
        <f t="shared" si="8"/>
        <v>0.59532303980344703</v>
      </c>
      <c r="M211">
        <v>58</v>
      </c>
      <c r="N211" s="29">
        <v>268</v>
      </c>
      <c r="O211" s="27">
        <f t="shared" si="9"/>
        <v>1.2701538521920015</v>
      </c>
    </row>
    <row r="212" spans="1:15" x14ac:dyDescent="0.35">
      <c r="A212" s="5" t="s">
        <v>11</v>
      </c>
      <c r="B212" t="s">
        <v>149</v>
      </c>
      <c r="C212" s="1" t="s">
        <v>41</v>
      </c>
      <c r="D212" s="2">
        <v>45002</v>
      </c>
      <c r="E212" s="1" t="s">
        <v>95</v>
      </c>
      <c r="F212" s="1" t="s">
        <v>151</v>
      </c>
      <c r="G212" s="1" t="s">
        <v>16</v>
      </c>
      <c r="H212" s="1">
        <v>39</v>
      </c>
      <c r="I212" s="1">
        <v>84</v>
      </c>
      <c r="J212" s="1">
        <v>16</v>
      </c>
      <c r="K212" s="18">
        <v>71</v>
      </c>
      <c r="L212" s="15">
        <f t="shared" si="8"/>
        <v>0.77922364520424003</v>
      </c>
      <c r="M212">
        <v>58</v>
      </c>
      <c r="N212" s="29">
        <v>268</v>
      </c>
      <c r="O212" s="27">
        <f t="shared" si="9"/>
        <v>1.2701538521920015</v>
      </c>
    </row>
    <row r="213" spans="1:15" x14ac:dyDescent="0.35">
      <c r="A213" s="5" t="s">
        <v>11</v>
      </c>
      <c r="B213" t="s">
        <v>149</v>
      </c>
      <c r="C213" t="s">
        <v>160</v>
      </c>
      <c r="D213" s="3">
        <v>45002</v>
      </c>
      <c r="E213" s="1" t="s">
        <v>95</v>
      </c>
      <c r="F213" t="s">
        <v>47</v>
      </c>
      <c r="G213" t="s">
        <v>16</v>
      </c>
      <c r="H213">
        <v>93</v>
      </c>
      <c r="I213">
        <v>13</v>
      </c>
      <c r="J213">
        <v>19</v>
      </c>
      <c r="K213" s="16">
        <v>75</v>
      </c>
      <c r="L213" s="15">
        <f t="shared" si="8"/>
        <v>0.92634412952487433</v>
      </c>
      <c r="M213">
        <v>58</v>
      </c>
      <c r="N213" s="31">
        <v>270</v>
      </c>
      <c r="O213" s="27">
        <f t="shared" si="9"/>
        <v>1.2897778562737943</v>
      </c>
    </row>
    <row r="214" spans="1:15" x14ac:dyDescent="0.35">
      <c r="A214" s="5" t="s">
        <v>11</v>
      </c>
      <c r="B214" t="s">
        <v>149</v>
      </c>
      <c r="C214" t="s">
        <v>60</v>
      </c>
      <c r="D214" s="3">
        <v>45002</v>
      </c>
      <c r="E214" t="s">
        <v>155</v>
      </c>
      <c r="F214" t="s">
        <v>19</v>
      </c>
      <c r="G214" t="s">
        <v>16</v>
      </c>
      <c r="H214">
        <v>52</v>
      </c>
      <c r="I214">
        <v>74</v>
      </c>
      <c r="J214">
        <v>12</v>
      </c>
      <c r="K214" s="16">
        <v>77</v>
      </c>
      <c r="L214" s="15">
        <f t="shared" si="8"/>
        <v>0.99990437168519153</v>
      </c>
      <c r="M214">
        <v>58</v>
      </c>
      <c r="N214" s="31">
        <v>274</v>
      </c>
      <c r="O214" s="27">
        <f t="shared" si="9"/>
        <v>1.32902586443738</v>
      </c>
    </row>
    <row r="215" spans="1:15" x14ac:dyDescent="0.35">
      <c r="A215" s="5" t="s">
        <v>11</v>
      </c>
      <c r="B215" t="s">
        <v>149</v>
      </c>
      <c r="C215" t="s">
        <v>160</v>
      </c>
      <c r="D215" s="3">
        <v>45005</v>
      </c>
      <c r="E215" t="s">
        <v>70</v>
      </c>
      <c r="F215" t="s">
        <v>47</v>
      </c>
      <c r="G215" t="s">
        <v>16</v>
      </c>
      <c r="H215">
        <v>37</v>
      </c>
      <c r="I215">
        <v>15</v>
      </c>
      <c r="J215">
        <v>62</v>
      </c>
      <c r="K215" s="16">
        <v>78</v>
      </c>
      <c r="L215" s="15">
        <f t="shared" si="8"/>
        <v>1.0366844927653502</v>
      </c>
      <c r="M215" s="22">
        <v>57</v>
      </c>
      <c r="N215" s="29">
        <v>275</v>
      </c>
      <c r="O215" s="27">
        <f t="shared" si="9"/>
        <v>1.3388378664782763</v>
      </c>
    </row>
    <row r="216" spans="1:15" x14ac:dyDescent="0.35">
      <c r="A216" s="5" t="s">
        <v>11</v>
      </c>
      <c r="B216" t="s">
        <v>149</v>
      </c>
      <c r="C216" s="1" t="s">
        <v>99</v>
      </c>
      <c r="D216" s="2">
        <v>45002</v>
      </c>
      <c r="E216" t="s">
        <v>70</v>
      </c>
      <c r="F216" s="1" t="s">
        <v>27</v>
      </c>
      <c r="G216" s="1" t="s">
        <v>16</v>
      </c>
      <c r="H216" s="1">
        <v>25</v>
      </c>
      <c r="I216" s="1">
        <v>43</v>
      </c>
      <c r="J216" s="1">
        <v>19</v>
      </c>
      <c r="K216" s="18">
        <v>81</v>
      </c>
      <c r="L216" s="15">
        <f t="shared" si="8"/>
        <v>1.1470248560058258</v>
      </c>
      <c r="M216">
        <v>57</v>
      </c>
      <c r="N216" s="31">
        <v>278</v>
      </c>
      <c r="O216" s="27">
        <f t="shared" si="9"/>
        <v>1.3682738726009656</v>
      </c>
    </row>
    <row r="217" spans="1:15" x14ac:dyDescent="0.35">
      <c r="A217" s="5" t="s">
        <v>11</v>
      </c>
      <c r="B217" t="s">
        <v>149</v>
      </c>
      <c r="C217" t="s">
        <v>46</v>
      </c>
      <c r="D217" s="3">
        <v>45002</v>
      </c>
      <c r="E217" t="s">
        <v>85</v>
      </c>
      <c r="F217" t="s">
        <v>47</v>
      </c>
      <c r="G217" t="s">
        <v>16</v>
      </c>
      <c r="H217">
        <v>13</v>
      </c>
      <c r="I217">
        <v>49</v>
      </c>
      <c r="J217">
        <v>17</v>
      </c>
      <c r="K217" s="16">
        <v>95</v>
      </c>
      <c r="L217" s="15">
        <f t="shared" si="8"/>
        <v>1.6619465511280462</v>
      </c>
      <c r="M217">
        <v>57</v>
      </c>
      <c r="N217" s="29">
        <v>279</v>
      </c>
      <c r="O217" s="27">
        <f t="shared" si="9"/>
        <v>1.3780858746418621</v>
      </c>
    </row>
    <row r="218" spans="1:15" x14ac:dyDescent="0.35">
      <c r="A218" s="5" t="s">
        <v>11</v>
      </c>
      <c r="B218" t="s">
        <v>149</v>
      </c>
      <c r="C218" s="1" t="s">
        <v>161</v>
      </c>
      <c r="D218" s="2">
        <v>45002</v>
      </c>
      <c r="E218" s="1" t="s">
        <v>70</v>
      </c>
      <c r="F218" s="1" t="s">
        <v>162</v>
      </c>
      <c r="G218" s="1" t="s">
        <v>16</v>
      </c>
      <c r="H218" s="1">
        <v>14</v>
      </c>
      <c r="I218" s="1">
        <v>46</v>
      </c>
      <c r="J218" s="1">
        <v>27</v>
      </c>
      <c r="K218" s="18">
        <v>111</v>
      </c>
      <c r="L218" s="15">
        <f t="shared" si="8"/>
        <v>2.2504284884105838</v>
      </c>
      <c r="M218">
        <v>56</v>
      </c>
      <c r="N218" s="29">
        <v>280</v>
      </c>
      <c r="O218" s="27">
        <f t="shared" si="9"/>
        <v>1.3878978766827585</v>
      </c>
    </row>
    <row r="219" spans="1:15" x14ac:dyDescent="0.35">
      <c r="A219" s="5" t="s">
        <v>11</v>
      </c>
      <c r="B219" t="s">
        <v>149</v>
      </c>
      <c r="C219" t="s">
        <v>163</v>
      </c>
      <c r="D219" s="3">
        <v>45005</v>
      </c>
      <c r="E219" t="s">
        <v>85</v>
      </c>
      <c r="F219" t="s">
        <v>47</v>
      </c>
      <c r="G219" t="s">
        <v>16</v>
      </c>
      <c r="H219">
        <v>13</v>
      </c>
      <c r="I219">
        <v>72</v>
      </c>
      <c r="J219">
        <v>57</v>
      </c>
      <c r="K219" s="16">
        <v>115</v>
      </c>
      <c r="L219" s="15">
        <f t="shared" si="8"/>
        <v>2.3975489727312183</v>
      </c>
      <c r="M219">
        <v>56</v>
      </c>
      <c r="N219" s="29">
        <v>287</v>
      </c>
      <c r="O219" s="27">
        <f t="shared" si="9"/>
        <v>1.4565818909690336</v>
      </c>
    </row>
    <row r="220" spans="1:15" x14ac:dyDescent="0.35">
      <c r="A220" s="5" t="s">
        <v>11</v>
      </c>
      <c r="B220" t="s">
        <v>149</v>
      </c>
      <c r="C220" s="1" t="s">
        <v>57</v>
      </c>
      <c r="D220" s="2">
        <v>45002</v>
      </c>
      <c r="E220" s="1" t="s">
        <v>70</v>
      </c>
      <c r="F220" s="1" t="s">
        <v>15</v>
      </c>
      <c r="G220" s="1" t="s">
        <v>16</v>
      </c>
      <c r="H220" s="1">
        <v>55</v>
      </c>
      <c r="I220" s="1">
        <v>26</v>
      </c>
      <c r="J220" s="1">
        <v>77</v>
      </c>
      <c r="K220" s="18">
        <v>120</v>
      </c>
      <c r="L220" s="15">
        <f t="shared" si="8"/>
        <v>2.5814495781320113</v>
      </c>
      <c r="M220">
        <v>56</v>
      </c>
      <c r="N220" s="29">
        <v>288</v>
      </c>
      <c r="O220" s="27">
        <f t="shared" si="9"/>
        <v>1.4663938930099298</v>
      </c>
    </row>
    <row r="221" spans="1:15" x14ac:dyDescent="0.35">
      <c r="A221" s="5" t="s">
        <v>11</v>
      </c>
      <c r="B221" t="s">
        <v>149</v>
      </c>
      <c r="C221" t="s">
        <v>32</v>
      </c>
      <c r="D221" s="3">
        <v>45003</v>
      </c>
      <c r="E221" t="s">
        <v>70</v>
      </c>
      <c r="F221" t="s">
        <v>164</v>
      </c>
      <c r="G221" t="s">
        <v>16</v>
      </c>
      <c r="H221">
        <v>27</v>
      </c>
      <c r="I221">
        <v>41</v>
      </c>
      <c r="J221">
        <v>92</v>
      </c>
      <c r="K221" s="16">
        <v>135</v>
      </c>
      <c r="L221" s="15">
        <f t="shared" si="8"/>
        <v>3.1331513943343903</v>
      </c>
      <c r="M221">
        <v>56</v>
      </c>
      <c r="N221" s="29">
        <v>289</v>
      </c>
      <c r="O221" s="27">
        <f t="shared" si="9"/>
        <v>1.4762058950508263</v>
      </c>
    </row>
    <row r="222" spans="1:15" x14ac:dyDescent="0.35">
      <c r="A222" s="5" t="s">
        <v>11</v>
      </c>
      <c r="B222" t="s">
        <v>149</v>
      </c>
      <c r="C222" s="1" t="s">
        <v>94</v>
      </c>
      <c r="D222" s="2">
        <v>45003</v>
      </c>
      <c r="E222" s="1" t="s">
        <v>70</v>
      </c>
      <c r="F222" s="1" t="s">
        <v>29</v>
      </c>
      <c r="G222" s="1" t="s">
        <v>16</v>
      </c>
      <c r="H222" s="1">
        <v>94</v>
      </c>
      <c r="I222" s="1">
        <v>17</v>
      </c>
      <c r="J222" s="1">
        <v>22</v>
      </c>
      <c r="K222" s="18">
        <v>140</v>
      </c>
      <c r="L222" s="15">
        <f t="shared" si="8"/>
        <v>3.3170519997351833</v>
      </c>
      <c r="M222">
        <v>55</v>
      </c>
      <c r="N222" s="29">
        <v>289</v>
      </c>
      <c r="O222" s="27">
        <f t="shared" si="9"/>
        <v>1.4762058950508263</v>
      </c>
    </row>
    <row r="223" spans="1:15" x14ac:dyDescent="0.35">
      <c r="A223" s="5" t="s">
        <v>11</v>
      </c>
      <c r="B223" t="s">
        <v>149</v>
      </c>
      <c r="C223" s="1" t="s">
        <v>161</v>
      </c>
      <c r="D223" s="2">
        <v>45002</v>
      </c>
      <c r="E223" s="1" t="s">
        <v>85</v>
      </c>
      <c r="F223" s="1" t="s">
        <v>162</v>
      </c>
      <c r="G223" s="1" t="s">
        <v>16</v>
      </c>
      <c r="H223" s="1">
        <v>79</v>
      </c>
      <c r="I223" s="1">
        <v>59</v>
      </c>
      <c r="J223" s="1">
        <v>19</v>
      </c>
      <c r="K223" s="18">
        <v>144</v>
      </c>
      <c r="L223" s="15">
        <f t="shared" si="8"/>
        <v>3.4641724840558177</v>
      </c>
      <c r="M223">
        <v>55</v>
      </c>
      <c r="N223" s="31">
        <v>303</v>
      </c>
      <c r="O223" s="27">
        <f t="shared" si="9"/>
        <v>1.6135739236233764</v>
      </c>
    </row>
    <row r="224" spans="1:15" x14ac:dyDescent="0.35">
      <c r="A224" s="5" t="s">
        <v>11</v>
      </c>
      <c r="B224" t="s">
        <v>149</v>
      </c>
      <c r="C224" t="s">
        <v>60</v>
      </c>
      <c r="D224" s="3">
        <v>45005</v>
      </c>
      <c r="E224" t="s">
        <v>95</v>
      </c>
      <c r="F224" t="s">
        <v>19</v>
      </c>
      <c r="G224" t="s">
        <v>16</v>
      </c>
      <c r="H224">
        <v>15</v>
      </c>
      <c r="I224">
        <v>70</v>
      </c>
      <c r="J224">
        <v>56</v>
      </c>
      <c r="K224" s="16">
        <v>154</v>
      </c>
      <c r="L224" s="15">
        <f t="shared" si="8"/>
        <v>3.8319736948574037</v>
      </c>
      <c r="M224">
        <v>55</v>
      </c>
      <c r="N224" s="29">
        <v>309</v>
      </c>
      <c r="O224" s="27">
        <f t="shared" si="9"/>
        <v>1.6724459358687549</v>
      </c>
    </row>
    <row r="225" spans="1:15" x14ac:dyDescent="0.35">
      <c r="A225" s="5" t="s">
        <v>11</v>
      </c>
      <c r="B225" t="s">
        <v>149</v>
      </c>
      <c r="C225" t="s">
        <v>60</v>
      </c>
      <c r="D225" s="3">
        <v>45005</v>
      </c>
      <c r="E225" t="s">
        <v>85</v>
      </c>
      <c r="F225" t="s">
        <v>19</v>
      </c>
      <c r="G225" t="s">
        <v>16</v>
      </c>
      <c r="H225">
        <v>15</v>
      </c>
      <c r="I225">
        <v>34</v>
      </c>
      <c r="J225">
        <v>72</v>
      </c>
      <c r="K225" s="16">
        <v>163</v>
      </c>
      <c r="L225" s="15">
        <f t="shared" si="8"/>
        <v>4.1629947845788307</v>
      </c>
      <c r="M225">
        <v>55</v>
      </c>
      <c r="N225" s="29">
        <v>314</v>
      </c>
      <c r="O225" s="27">
        <f t="shared" si="9"/>
        <v>1.7215059460732369</v>
      </c>
    </row>
    <row r="226" spans="1:15" x14ac:dyDescent="0.35">
      <c r="A226" s="5" t="s">
        <v>11</v>
      </c>
      <c r="B226" t="s">
        <v>149</v>
      </c>
      <c r="C226" t="s">
        <v>73</v>
      </c>
      <c r="D226" s="3">
        <v>45005</v>
      </c>
      <c r="E226" t="s">
        <v>70</v>
      </c>
      <c r="F226" t="s">
        <v>19</v>
      </c>
      <c r="G226" t="s">
        <v>16</v>
      </c>
      <c r="H226">
        <v>74</v>
      </c>
      <c r="I226">
        <v>24</v>
      </c>
      <c r="J226">
        <v>97</v>
      </c>
      <c r="K226" s="16">
        <v>177</v>
      </c>
      <c r="L226" s="15">
        <f t="shared" si="8"/>
        <v>4.6779164797010511</v>
      </c>
      <c r="M226">
        <v>55</v>
      </c>
      <c r="N226" s="29">
        <v>314</v>
      </c>
      <c r="O226" s="27">
        <f t="shared" si="9"/>
        <v>1.7215059460732369</v>
      </c>
    </row>
    <row r="227" spans="1:15" x14ac:dyDescent="0.35">
      <c r="A227" s="5" t="s">
        <v>11</v>
      </c>
      <c r="B227" t="s">
        <v>149</v>
      </c>
      <c r="C227" t="s">
        <v>24</v>
      </c>
      <c r="D227" s="3">
        <v>45002</v>
      </c>
      <c r="E227" t="s">
        <v>70</v>
      </c>
      <c r="F227" t="s">
        <v>165</v>
      </c>
      <c r="G227" t="s">
        <v>16</v>
      </c>
      <c r="H227">
        <v>62</v>
      </c>
      <c r="I227">
        <v>29</v>
      </c>
      <c r="J227">
        <v>29</v>
      </c>
      <c r="K227" s="16">
        <v>213</v>
      </c>
      <c r="L227" s="15">
        <f t="shared" si="8"/>
        <v>6.0020008385867607</v>
      </c>
      <c r="M227">
        <v>55</v>
      </c>
      <c r="N227" s="29">
        <v>323</v>
      </c>
      <c r="O227" s="27">
        <f t="shared" si="9"/>
        <v>1.8098139644413047</v>
      </c>
    </row>
    <row r="228" spans="1:15" x14ac:dyDescent="0.35">
      <c r="A228" s="5" t="s">
        <v>11</v>
      </c>
      <c r="B228" t="s">
        <v>149</v>
      </c>
      <c r="C228" t="s">
        <v>166</v>
      </c>
      <c r="D228" s="3">
        <v>45005</v>
      </c>
      <c r="E228" t="s">
        <v>155</v>
      </c>
      <c r="F228" t="s">
        <v>167</v>
      </c>
      <c r="G228" t="s">
        <v>16</v>
      </c>
      <c r="H228">
        <v>17</v>
      </c>
      <c r="I228">
        <v>29</v>
      </c>
      <c r="J228">
        <v>95</v>
      </c>
      <c r="K228" s="16">
        <v>189</v>
      </c>
      <c r="L228" s="15">
        <f t="shared" si="8"/>
        <v>5.1192779326629543</v>
      </c>
      <c r="M228">
        <v>55</v>
      </c>
      <c r="N228" s="29">
        <v>325</v>
      </c>
      <c r="O228" s="27">
        <f t="shared" si="9"/>
        <v>1.8294379685230977</v>
      </c>
    </row>
    <row r="229" spans="1:15" x14ac:dyDescent="0.35">
      <c r="A229" s="5" t="s">
        <v>11</v>
      </c>
      <c r="B229" t="s">
        <v>149</v>
      </c>
      <c r="C229" t="s">
        <v>147</v>
      </c>
      <c r="D229" s="3">
        <v>45003</v>
      </c>
      <c r="E229" t="s">
        <v>85</v>
      </c>
      <c r="F229" t="s">
        <v>168</v>
      </c>
      <c r="G229" t="s">
        <v>16</v>
      </c>
      <c r="H229">
        <v>31</v>
      </c>
      <c r="I229">
        <v>51</v>
      </c>
      <c r="J229">
        <v>67</v>
      </c>
      <c r="K229" s="16">
        <v>195</v>
      </c>
      <c r="L229" s="15">
        <f t="shared" si="8"/>
        <v>5.3399586591439059</v>
      </c>
      <c r="M229" s="23">
        <v>55</v>
      </c>
      <c r="N229" s="29">
        <v>326</v>
      </c>
      <c r="O229" s="27">
        <f t="shared" si="9"/>
        <v>1.839249970563994</v>
      </c>
    </row>
    <row r="230" spans="1:15" x14ac:dyDescent="0.35">
      <c r="A230" s="5" t="s">
        <v>11</v>
      </c>
      <c r="B230" t="s">
        <v>149</v>
      </c>
      <c r="C230" t="s">
        <v>32</v>
      </c>
      <c r="D230" s="3">
        <v>45003</v>
      </c>
      <c r="E230" t="s">
        <v>155</v>
      </c>
      <c r="F230" t="s">
        <v>164</v>
      </c>
      <c r="G230" t="s">
        <v>16</v>
      </c>
      <c r="H230">
        <v>74</v>
      </c>
      <c r="I230">
        <v>92</v>
      </c>
      <c r="J230">
        <v>19</v>
      </c>
      <c r="K230" s="16">
        <v>225</v>
      </c>
      <c r="L230" s="15">
        <f t="shared" si="8"/>
        <v>6.4433622915486639</v>
      </c>
      <c r="M230">
        <v>54</v>
      </c>
      <c r="N230" s="29">
        <v>333</v>
      </c>
      <c r="O230" s="27">
        <f t="shared" si="9"/>
        <v>1.907933984850269</v>
      </c>
    </row>
    <row r="231" spans="1:15" x14ac:dyDescent="0.35">
      <c r="A231" s="5" t="s">
        <v>11</v>
      </c>
      <c r="B231" t="s">
        <v>149</v>
      </c>
      <c r="C231" s="1" t="s">
        <v>41</v>
      </c>
      <c r="D231" s="2">
        <v>45003</v>
      </c>
      <c r="E231" s="1" t="s">
        <v>85</v>
      </c>
      <c r="F231" s="1" t="s">
        <v>151</v>
      </c>
      <c r="G231" s="1" t="s">
        <v>16</v>
      </c>
      <c r="H231" s="1">
        <v>26</v>
      </c>
      <c r="I231" s="1">
        <v>76</v>
      </c>
      <c r="J231" s="1">
        <v>74</v>
      </c>
      <c r="K231" s="18">
        <v>228</v>
      </c>
      <c r="L231" s="15">
        <f t="shared" si="8"/>
        <v>6.5537026547891397</v>
      </c>
      <c r="M231" s="22">
        <v>54</v>
      </c>
      <c r="N231" s="29">
        <v>334</v>
      </c>
      <c r="O231" s="27">
        <f t="shared" si="9"/>
        <v>1.9177459868911655</v>
      </c>
    </row>
    <row r="232" spans="1:15" x14ac:dyDescent="0.35">
      <c r="A232" s="5" t="s">
        <v>11</v>
      </c>
      <c r="B232" t="s">
        <v>149</v>
      </c>
      <c r="C232" s="1" t="s">
        <v>169</v>
      </c>
      <c r="D232" s="2">
        <v>45003</v>
      </c>
      <c r="E232" s="1" t="s">
        <v>95</v>
      </c>
      <c r="F232" s="1" t="s">
        <v>151</v>
      </c>
      <c r="G232" s="1" t="s">
        <v>16</v>
      </c>
      <c r="H232" s="1">
        <v>13</v>
      </c>
      <c r="I232" s="1">
        <v>24</v>
      </c>
      <c r="J232" s="1">
        <v>97</v>
      </c>
      <c r="K232" s="18">
        <v>231</v>
      </c>
      <c r="L232" s="15">
        <f t="shared" si="8"/>
        <v>6.6640430180296155</v>
      </c>
      <c r="M232" s="22">
        <v>52</v>
      </c>
      <c r="N232" s="29">
        <v>340</v>
      </c>
      <c r="O232" s="27">
        <f t="shared" si="9"/>
        <v>1.976617999136544</v>
      </c>
    </row>
    <row r="233" spans="1:15" x14ac:dyDescent="0.35">
      <c r="A233" s="5" t="s">
        <v>11</v>
      </c>
      <c r="B233" t="s">
        <v>149</v>
      </c>
      <c r="C233" t="s">
        <v>24</v>
      </c>
      <c r="D233" s="3">
        <v>45002</v>
      </c>
      <c r="E233" s="1" t="s">
        <v>95</v>
      </c>
      <c r="F233" t="s">
        <v>165</v>
      </c>
      <c r="G233" t="s">
        <v>16</v>
      </c>
      <c r="H233">
        <v>21</v>
      </c>
      <c r="I233">
        <v>93</v>
      </c>
      <c r="J233">
        <v>32</v>
      </c>
      <c r="K233" s="16">
        <v>234</v>
      </c>
      <c r="L233" s="15">
        <f t="shared" si="8"/>
        <v>6.7743833812700913</v>
      </c>
      <c r="M233">
        <v>50</v>
      </c>
      <c r="N233" s="31">
        <v>342</v>
      </c>
      <c r="O233" s="27">
        <f t="shared" si="9"/>
        <v>1.9962420032183368</v>
      </c>
    </row>
    <row r="234" spans="1:15" x14ac:dyDescent="0.35">
      <c r="A234" s="5" t="s">
        <v>11</v>
      </c>
      <c r="B234" t="s">
        <v>149</v>
      </c>
      <c r="C234" t="s">
        <v>170</v>
      </c>
      <c r="D234" s="3">
        <v>45005</v>
      </c>
      <c r="E234" s="1" t="s">
        <v>155</v>
      </c>
      <c r="F234" t="s">
        <v>171</v>
      </c>
      <c r="G234" t="s">
        <v>16</v>
      </c>
      <c r="H234">
        <v>39</v>
      </c>
      <c r="I234">
        <v>27</v>
      </c>
      <c r="J234">
        <v>77</v>
      </c>
      <c r="K234" s="16">
        <v>254</v>
      </c>
      <c r="L234" s="15">
        <f t="shared" si="8"/>
        <v>7.5099858028732633</v>
      </c>
      <c r="M234">
        <v>50</v>
      </c>
      <c r="N234" s="29">
        <v>350</v>
      </c>
      <c r="O234" s="27">
        <f t="shared" si="9"/>
        <v>2.0747380195455083</v>
      </c>
    </row>
    <row r="235" spans="1:15" x14ac:dyDescent="0.35">
      <c r="A235" s="5" t="s">
        <v>11</v>
      </c>
      <c r="B235" t="s">
        <v>149</v>
      </c>
      <c r="C235" s="1" t="s">
        <v>172</v>
      </c>
      <c r="D235" s="2">
        <v>45002</v>
      </c>
      <c r="E235" s="1" t="s">
        <v>155</v>
      </c>
      <c r="F235" s="1" t="s">
        <v>173</v>
      </c>
      <c r="G235" s="1" t="s">
        <v>16</v>
      </c>
      <c r="H235" s="1">
        <v>38</v>
      </c>
      <c r="I235" s="1">
        <v>22</v>
      </c>
      <c r="J235" s="1">
        <v>99</v>
      </c>
      <c r="K235" s="18">
        <v>255</v>
      </c>
      <c r="L235" s="15">
        <f t="shared" si="8"/>
        <v>7.5467659239534219</v>
      </c>
      <c r="M235">
        <v>50</v>
      </c>
      <c r="N235" s="29">
        <v>365</v>
      </c>
      <c r="O235" s="27">
        <f t="shared" si="9"/>
        <v>2.2219180501589548</v>
      </c>
    </row>
    <row r="236" spans="1:15" x14ac:dyDescent="0.35">
      <c r="A236" s="5" t="s">
        <v>11</v>
      </c>
      <c r="B236" t="s">
        <v>149</v>
      </c>
      <c r="C236" s="1" t="s">
        <v>174</v>
      </c>
      <c r="D236" s="2">
        <v>45003</v>
      </c>
      <c r="E236" s="1" t="s">
        <v>155</v>
      </c>
      <c r="F236" s="1" t="s">
        <v>153</v>
      </c>
      <c r="G236" s="1" t="s">
        <v>16</v>
      </c>
      <c r="H236" s="1">
        <v>74</v>
      </c>
      <c r="I236" s="1">
        <v>88</v>
      </c>
      <c r="J236" s="1">
        <v>14</v>
      </c>
      <c r="K236" s="18">
        <v>270</v>
      </c>
      <c r="L236" s="15">
        <f t="shared" si="8"/>
        <v>8.098467740155801</v>
      </c>
      <c r="M236">
        <v>50</v>
      </c>
      <c r="N236" s="29">
        <v>367</v>
      </c>
      <c r="O236" s="27">
        <f t="shared" si="9"/>
        <v>2.2415420542407474</v>
      </c>
    </row>
    <row r="237" spans="1:15" x14ac:dyDescent="0.35">
      <c r="A237" s="5" t="s">
        <v>11</v>
      </c>
      <c r="B237" t="s">
        <v>149</v>
      </c>
      <c r="C237" s="1" t="s">
        <v>61</v>
      </c>
      <c r="D237" s="2">
        <v>45005</v>
      </c>
      <c r="E237" s="1" t="s">
        <v>95</v>
      </c>
      <c r="F237" s="1" t="s">
        <v>151</v>
      </c>
      <c r="G237" s="1" t="s">
        <v>16</v>
      </c>
      <c r="H237" s="1">
        <v>43</v>
      </c>
      <c r="I237" s="1">
        <v>60</v>
      </c>
      <c r="J237" s="1">
        <v>72</v>
      </c>
      <c r="K237" s="18">
        <v>274</v>
      </c>
      <c r="L237" s="15">
        <f t="shared" si="8"/>
        <v>8.2455882244764354</v>
      </c>
      <c r="M237">
        <v>50</v>
      </c>
      <c r="N237" s="29">
        <v>370</v>
      </c>
      <c r="O237" s="27">
        <f t="shared" si="9"/>
        <v>2.2709780603634369</v>
      </c>
    </row>
    <row r="238" spans="1:15" x14ac:dyDescent="0.35">
      <c r="A238" s="5" t="s">
        <v>11</v>
      </c>
      <c r="B238" t="s">
        <v>149</v>
      </c>
      <c r="C238" s="1" t="s">
        <v>158</v>
      </c>
      <c r="D238" s="2">
        <v>45005</v>
      </c>
      <c r="E238" s="1" t="s">
        <v>95</v>
      </c>
      <c r="F238" s="1" t="s">
        <v>29</v>
      </c>
      <c r="G238" s="1" t="s">
        <v>16</v>
      </c>
      <c r="H238" s="1">
        <v>52</v>
      </c>
      <c r="I238" s="1">
        <v>91</v>
      </c>
      <c r="J238" s="1">
        <v>33</v>
      </c>
      <c r="K238" s="18">
        <v>278</v>
      </c>
      <c r="L238" s="15">
        <f t="shared" si="8"/>
        <v>8.3927087087970698</v>
      </c>
      <c r="M238">
        <v>50</v>
      </c>
      <c r="N238" s="29">
        <v>371</v>
      </c>
      <c r="O238" s="27">
        <f t="shared" si="9"/>
        <v>2.2807900624043334</v>
      </c>
    </row>
    <row r="239" spans="1:15" x14ac:dyDescent="0.35">
      <c r="A239" s="5" t="s">
        <v>11</v>
      </c>
      <c r="B239" t="s">
        <v>149</v>
      </c>
      <c r="C239" s="1" t="s">
        <v>99</v>
      </c>
      <c r="D239" s="2">
        <v>45005</v>
      </c>
      <c r="E239" s="1" t="s">
        <v>155</v>
      </c>
      <c r="F239" s="1" t="s">
        <v>27</v>
      </c>
      <c r="G239" s="1" t="s">
        <v>16</v>
      </c>
      <c r="H239" s="1">
        <v>93</v>
      </c>
      <c r="I239" s="1">
        <v>15</v>
      </c>
      <c r="J239" s="1">
        <v>64</v>
      </c>
      <c r="K239" s="18">
        <v>303</v>
      </c>
      <c r="L239" s="15">
        <f t="shared" si="8"/>
        <v>9.3122117358010339</v>
      </c>
      <c r="M239">
        <v>50</v>
      </c>
      <c r="N239" s="29">
        <v>376</v>
      </c>
      <c r="O239" s="27">
        <f t="shared" si="9"/>
        <v>2.3298500726088154</v>
      </c>
    </row>
    <row r="240" spans="1:15" x14ac:dyDescent="0.35">
      <c r="A240" s="5" t="s">
        <v>11</v>
      </c>
      <c r="B240" t="s">
        <v>149</v>
      </c>
      <c r="C240" t="s">
        <v>99</v>
      </c>
      <c r="D240" s="3">
        <v>45002</v>
      </c>
      <c r="E240" t="s">
        <v>155</v>
      </c>
      <c r="F240" t="s">
        <v>27</v>
      </c>
      <c r="G240" s="8" t="s">
        <v>54</v>
      </c>
      <c r="H240" s="8">
        <v>35</v>
      </c>
      <c r="I240" s="8">
        <v>33</v>
      </c>
      <c r="J240" s="8">
        <v>93</v>
      </c>
      <c r="K240" s="16">
        <v>255</v>
      </c>
      <c r="L240" s="15">
        <f t="shared" si="8"/>
        <v>7.5467659239534219</v>
      </c>
      <c r="M240" s="22">
        <v>50</v>
      </c>
      <c r="N240" s="29">
        <v>378</v>
      </c>
      <c r="O240" s="27">
        <f t="shared" si="9"/>
        <v>2.3494740766906079</v>
      </c>
    </row>
    <row r="241" spans="1:15" x14ac:dyDescent="0.35">
      <c r="A241" s="5" t="s">
        <v>11</v>
      </c>
      <c r="B241" t="s">
        <v>149</v>
      </c>
      <c r="C241" t="s">
        <v>99</v>
      </c>
      <c r="D241" s="3">
        <v>45002</v>
      </c>
      <c r="E241" t="s">
        <v>155</v>
      </c>
      <c r="F241" t="s">
        <v>27</v>
      </c>
      <c r="G241" s="8" t="s">
        <v>54</v>
      </c>
      <c r="H241" s="8">
        <v>66</v>
      </c>
      <c r="I241" s="8">
        <v>50</v>
      </c>
      <c r="J241" s="8">
        <v>75</v>
      </c>
      <c r="K241" s="16">
        <v>275</v>
      </c>
      <c r="L241" s="15">
        <f t="shared" si="8"/>
        <v>8.2823683455565931</v>
      </c>
      <c r="M241" s="22">
        <v>49</v>
      </c>
      <c r="N241" s="29">
        <v>382</v>
      </c>
      <c r="O241" s="27">
        <f t="shared" si="9"/>
        <v>2.3887220848541939</v>
      </c>
    </row>
    <row r="242" spans="1:15" x14ac:dyDescent="0.35">
      <c r="A242" s="5" t="s">
        <v>11</v>
      </c>
      <c r="B242" t="s">
        <v>149</v>
      </c>
      <c r="C242" t="s">
        <v>24</v>
      </c>
      <c r="D242" s="3">
        <v>45002</v>
      </c>
      <c r="E242" t="s">
        <v>70</v>
      </c>
      <c r="F242" t="s">
        <v>165</v>
      </c>
      <c r="G242" s="8" t="s">
        <v>54</v>
      </c>
      <c r="H242" s="8">
        <v>95</v>
      </c>
      <c r="I242" s="8">
        <v>42</v>
      </c>
      <c r="J242" s="8">
        <v>25</v>
      </c>
      <c r="K242" s="16">
        <v>156</v>
      </c>
      <c r="L242" s="15">
        <f t="shared" si="8"/>
        <v>3.9055339370177209</v>
      </c>
      <c r="M242" s="22">
        <v>48</v>
      </c>
      <c r="N242" s="29">
        <v>390</v>
      </c>
      <c r="O242" s="27">
        <f t="shared" si="9"/>
        <v>2.4672181011813654</v>
      </c>
    </row>
    <row r="243" spans="1:15" x14ac:dyDescent="0.35">
      <c r="A243" s="5" t="s">
        <v>11</v>
      </c>
      <c r="B243" t="s">
        <v>149</v>
      </c>
      <c r="C243" t="s">
        <v>147</v>
      </c>
      <c r="D243" s="3">
        <v>45003</v>
      </c>
      <c r="E243" t="s">
        <v>70</v>
      </c>
      <c r="F243" t="s">
        <v>168</v>
      </c>
      <c r="G243" s="8" t="s">
        <v>54</v>
      </c>
      <c r="H243" s="8">
        <v>39</v>
      </c>
      <c r="I243" s="8">
        <v>43</v>
      </c>
      <c r="J243" s="8">
        <v>98</v>
      </c>
      <c r="K243" s="16">
        <v>195</v>
      </c>
      <c r="L243" s="15">
        <f t="shared" si="8"/>
        <v>5.3399586591439059</v>
      </c>
      <c r="M243" s="22">
        <v>46</v>
      </c>
      <c r="N243" s="29">
        <v>393</v>
      </c>
      <c r="O243" s="27">
        <f t="shared" si="9"/>
        <v>2.4966541073040545</v>
      </c>
    </row>
    <row r="244" spans="1:15" x14ac:dyDescent="0.35">
      <c r="A244" t="s">
        <v>11</v>
      </c>
      <c r="B244" t="s">
        <v>149</v>
      </c>
      <c r="C244" s="1" t="s">
        <v>175</v>
      </c>
      <c r="D244" s="2">
        <v>45003</v>
      </c>
      <c r="E244" s="1"/>
      <c r="F244" s="1" t="s">
        <v>168</v>
      </c>
      <c r="G244" s="1" t="s">
        <v>16</v>
      </c>
      <c r="H244" s="1">
        <v>171</v>
      </c>
      <c r="I244" s="1">
        <v>13</v>
      </c>
      <c r="J244" s="1">
        <v>39</v>
      </c>
      <c r="K244" s="18">
        <v>342</v>
      </c>
      <c r="L244" s="15">
        <f t="shared" si="8"/>
        <v>10.746636457927218</v>
      </c>
      <c r="M244" s="24">
        <v>46</v>
      </c>
      <c r="N244" s="29">
        <v>394</v>
      </c>
      <c r="O244" s="27">
        <f t="shared" si="9"/>
        <v>2.506466109344951</v>
      </c>
    </row>
    <row r="245" spans="1:15" x14ac:dyDescent="0.35">
      <c r="A245" t="s">
        <v>11</v>
      </c>
      <c r="B245" t="s">
        <v>149</v>
      </c>
      <c r="C245" s="1" t="s">
        <v>30</v>
      </c>
      <c r="D245" s="2">
        <v>45005</v>
      </c>
      <c r="E245" s="1"/>
      <c r="F245" s="1" t="s">
        <v>31</v>
      </c>
      <c r="G245" s="1" t="s">
        <v>16</v>
      </c>
      <c r="H245" s="1">
        <v>139</v>
      </c>
      <c r="I245" s="1">
        <v>59</v>
      </c>
      <c r="J245" s="1">
        <v>181</v>
      </c>
      <c r="K245" s="18">
        <v>428</v>
      </c>
      <c r="L245" s="15">
        <f t="shared" si="8"/>
        <v>13.909726870820858</v>
      </c>
      <c r="M245">
        <v>45</v>
      </c>
      <c r="N245" s="29">
        <v>405</v>
      </c>
      <c r="O245" s="27">
        <f t="shared" si="9"/>
        <v>2.6143981317948115</v>
      </c>
    </row>
    <row r="246" spans="1:15" x14ac:dyDescent="0.35">
      <c r="A246" t="s">
        <v>11</v>
      </c>
      <c r="B246" t="s">
        <v>149</v>
      </c>
      <c r="C246" s="1" t="s">
        <v>152</v>
      </c>
      <c r="D246" s="2">
        <v>45002</v>
      </c>
      <c r="E246" s="1"/>
      <c r="F246" s="1" t="s">
        <v>153</v>
      </c>
      <c r="G246" s="1" t="s">
        <v>16</v>
      </c>
      <c r="H246" s="1">
        <v>67</v>
      </c>
      <c r="I246" s="1">
        <v>24</v>
      </c>
      <c r="J246" s="1">
        <v>94</v>
      </c>
      <c r="K246" s="18">
        <v>512</v>
      </c>
      <c r="L246" s="15">
        <f t="shared" si="8"/>
        <v>16.999257041554181</v>
      </c>
      <c r="M246">
        <v>45</v>
      </c>
      <c r="N246" s="29">
        <v>414</v>
      </c>
      <c r="O246" s="27">
        <f t="shared" si="9"/>
        <v>2.7027061501628795</v>
      </c>
    </row>
    <row r="247" spans="1:15" x14ac:dyDescent="0.35">
      <c r="A247" t="s">
        <v>11</v>
      </c>
      <c r="B247" t="s">
        <v>176</v>
      </c>
      <c r="C247" t="s">
        <v>30</v>
      </c>
      <c r="D247" s="3">
        <v>45003</v>
      </c>
      <c r="E247" t="s">
        <v>70</v>
      </c>
      <c r="F247" t="s">
        <v>31</v>
      </c>
      <c r="G247" t="s">
        <v>16</v>
      </c>
      <c r="H247">
        <v>158</v>
      </c>
      <c r="I247">
        <v>42</v>
      </c>
      <c r="J247">
        <v>196</v>
      </c>
      <c r="K247" s="16">
        <v>193</v>
      </c>
      <c r="L247" s="15">
        <f t="shared" si="8"/>
        <v>5.2663984169835887</v>
      </c>
      <c r="M247">
        <v>45</v>
      </c>
      <c r="N247" s="29">
        <v>420</v>
      </c>
      <c r="O247" s="27">
        <f t="shared" si="9"/>
        <v>2.761578162408258</v>
      </c>
    </row>
    <row r="248" spans="1:15" x14ac:dyDescent="0.35">
      <c r="A248" t="s">
        <v>11</v>
      </c>
      <c r="B248" t="s">
        <v>176</v>
      </c>
      <c r="C248" t="s">
        <v>44</v>
      </c>
      <c r="D248" s="3">
        <v>45003</v>
      </c>
      <c r="E248" t="s">
        <v>70</v>
      </c>
      <c r="F248" t="s">
        <v>45</v>
      </c>
      <c r="G248" t="s">
        <v>16</v>
      </c>
      <c r="H248">
        <v>112</v>
      </c>
      <c r="I248">
        <v>25</v>
      </c>
      <c r="J248">
        <v>96</v>
      </c>
      <c r="K248" s="16">
        <v>64</v>
      </c>
      <c r="L248" s="15">
        <f t="shared" si="8"/>
        <v>0.52176279764312983</v>
      </c>
      <c r="M248">
        <v>45</v>
      </c>
      <c r="N248" s="29">
        <v>423</v>
      </c>
      <c r="O248" s="27">
        <f t="shared" si="9"/>
        <v>2.7910141685309471</v>
      </c>
    </row>
    <row r="249" spans="1:15" x14ac:dyDescent="0.35">
      <c r="A249" t="s">
        <v>11</v>
      </c>
      <c r="B249" t="s">
        <v>176</v>
      </c>
      <c r="C249" t="s">
        <v>177</v>
      </c>
      <c r="D249" s="3">
        <v>45000</v>
      </c>
      <c r="E249" t="s">
        <v>14</v>
      </c>
      <c r="F249" t="s">
        <v>29</v>
      </c>
      <c r="G249" t="s">
        <v>16</v>
      </c>
      <c r="H249">
        <v>104</v>
      </c>
      <c r="I249">
        <v>24</v>
      </c>
      <c r="J249">
        <v>94</v>
      </c>
      <c r="K249" s="16">
        <v>38</v>
      </c>
      <c r="L249" s="15">
        <f t="shared" si="8"/>
        <v>-0.43452035044099363</v>
      </c>
      <c r="M249">
        <v>45</v>
      </c>
      <c r="N249" s="29">
        <v>423</v>
      </c>
      <c r="O249" s="27">
        <f t="shared" si="9"/>
        <v>2.7910141685309471</v>
      </c>
    </row>
    <row r="250" spans="1:15" x14ac:dyDescent="0.35">
      <c r="A250" t="s">
        <v>11</v>
      </c>
      <c r="B250" t="s">
        <v>176</v>
      </c>
      <c r="C250" t="s">
        <v>62</v>
      </c>
      <c r="D250" s="3">
        <v>45000</v>
      </c>
      <c r="E250" t="s">
        <v>14</v>
      </c>
      <c r="F250" t="s">
        <v>31</v>
      </c>
      <c r="G250" t="s">
        <v>16</v>
      </c>
      <c r="H250">
        <v>121</v>
      </c>
      <c r="I250">
        <v>38</v>
      </c>
      <c r="J250">
        <v>141</v>
      </c>
      <c r="K250" s="16">
        <v>117</v>
      </c>
      <c r="L250" s="15">
        <f t="shared" si="8"/>
        <v>2.4711092148915355</v>
      </c>
      <c r="M250">
        <v>45</v>
      </c>
      <c r="N250" s="29">
        <v>425</v>
      </c>
      <c r="O250" s="27">
        <f t="shared" si="9"/>
        <v>2.8106381726127401</v>
      </c>
    </row>
    <row r="251" spans="1:15" x14ac:dyDescent="0.35">
      <c r="A251" t="s">
        <v>11</v>
      </c>
      <c r="B251" t="s">
        <v>176</v>
      </c>
      <c r="C251" t="s">
        <v>75</v>
      </c>
      <c r="D251" s="3">
        <v>45000</v>
      </c>
      <c r="E251" t="s">
        <v>178</v>
      </c>
      <c r="F251" t="s">
        <v>76</v>
      </c>
      <c r="G251" t="s">
        <v>16</v>
      </c>
      <c r="H251">
        <v>83</v>
      </c>
      <c r="I251">
        <v>50</v>
      </c>
      <c r="J251">
        <v>73</v>
      </c>
      <c r="K251" s="16">
        <v>160</v>
      </c>
      <c r="L251" s="15">
        <f t="shared" si="8"/>
        <v>4.0526544213383549</v>
      </c>
      <c r="M251" s="22">
        <v>43</v>
      </c>
      <c r="N251" s="29">
        <v>425</v>
      </c>
      <c r="O251" s="27">
        <f t="shared" si="9"/>
        <v>2.8106381726127401</v>
      </c>
    </row>
    <row r="252" spans="1:15" x14ac:dyDescent="0.35">
      <c r="A252" t="s">
        <v>11</v>
      </c>
      <c r="B252" t="s">
        <v>176</v>
      </c>
      <c r="C252" t="s">
        <v>94</v>
      </c>
      <c r="D252" s="3">
        <v>45000</v>
      </c>
      <c r="E252" t="s">
        <v>178</v>
      </c>
      <c r="F252" t="s">
        <v>29</v>
      </c>
      <c r="G252" t="s">
        <v>16</v>
      </c>
      <c r="H252">
        <v>122</v>
      </c>
      <c r="I252">
        <v>34</v>
      </c>
      <c r="J252">
        <v>84</v>
      </c>
      <c r="K252" s="16">
        <v>101</v>
      </c>
      <c r="L252" s="15">
        <f t="shared" si="8"/>
        <v>1.8826272776089978</v>
      </c>
      <c r="M252">
        <v>43</v>
      </c>
      <c r="N252" s="31">
        <v>428</v>
      </c>
      <c r="O252" s="27">
        <f t="shared" si="9"/>
        <v>2.8400741787354296</v>
      </c>
    </row>
    <row r="253" spans="1:15" x14ac:dyDescent="0.35">
      <c r="A253" t="s">
        <v>11</v>
      </c>
      <c r="B253" t="s">
        <v>176</v>
      </c>
      <c r="C253" t="s">
        <v>179</v>
      </c>
      <c r="D253" s="3">
        <v>45000</v>
      </c>
      <c r="E253" t="s">
        <v>178</v>
      </c>
      <c r="F253" t="s">
        <v>15</v>
      </c>
      <c r="G253" t="s">
        <v>16</v>
      </c>
      <c r="H253">
        <v>115</v>
      </c>
      <c r="I253">
        <v>35</v>
      </c>
      <c r="J253">
        <v>85</v>
      </c>
      <c r="K253" s="16">
        <v>71</v>
      </c>
      <c r="L253" s="15">
        <f t="shared" si="8"/>
        <v>0.77922364520424003</v>
      </c>
      <c r="M253" s="22">
        <v>42</v>
      </c>
      <c r="N253" s="29">
        <v>444</v>
      </c>
      <c r="O253" s="27">
        <f t="shared" si="9"/>
        <v>2.9970662113897721</v>
      </c>
    </row>
    <row r="254" spans="1:15" x14ac:dyDescent="0.35">
      <c r="A254" t="s">
        <v>11</v>
      </c>
      <c r="B254" t="s">
        <v>176</v>
      </c>
      <c r="C254" t="s">
        <v>108</v>
      </c>
      <c r="D254" s="3">
        <v>45000</v>
      </c>
      <c r="E254" t="s">
        <v>178</v>
      </c>
      <c r="F254" t="s">
        <v>19</v>
      </c>
      <c r="G254" t="s">
        <v>16</v>
      </c>
      <c r="H254">
        <v>104</v>
      </c>
      <c r="I254">
        <v>46</v>
      </c>
      <c r="J254">
        <v>114</v>
      </c>
      <c r="K254" s="16">
        <v>129</v>
      </c>
      <c r="L254" s="15">
        <f t="shared" si="8"/>
        <v>2.9124706678534387</v>
      </c>
      <c r="M254" s="22">
        <v>41</v>
      </c>
      <c r="N254" s="29">
        <v>445</v>
      </c>
      <c r="O254" s="27">
        <f t="shared" si="9"/>
        <v>3.0068782134306686</v>
      </c>
    </row>
    <row r="255" spans="1:15" x14ac:dyDescent="0.35">
      <c r="A255" t="s">
        <v>11</v>
      </c>
      <c r="B255" t="s">
        <v>176</v>
      </c>
      <c r="C255" t="s">
        <v>180</v>
      </c>
      <c r="D255" s="3">
        <v>45000</v>
      </c>
      <c r="E255" t="s">
        <v>181</v>
      </c>
      <c r="F255" t="s">
        <v>105</v>
      </c>
      <c r="G255" t="s">
        <v>16</v>
      </c>
      <c r="H255">
        <v>148</v>
      </c>
      <c r="I255">
        <v>60</v>
      </c>
      <c r="J255">
        <v>100</v>
      </c>
      <c r="K255" s="16">
        <v>334</v>
      </c>
      <c r="L255" s="15">
        <f t="shared" si="8"/>
        <v>10.45239548928595</v>
      </c>
      <c r="M255">
        <v>40</v>
      </c>
      <c r="N255" s="29">
        <v>468</v>
      </c>
      <c r="O255" s="27">
        <f t="shared" si="9"/>
        <v>3.2325542603712862</v>
      </c>
    </row>
    <row r="256" spans="1:15" x14ac:dyDescent="0.35">
      <c r="A256" t="s">
        <v>11</v>
      </c>
      <c r="B256" t="s">
        <v>176</v>
      </c>
      <c r="C256" t="s">
        <v>182</v>
      </c>
      <c r="D256" s="3">
        <v>45000</v>
      </c>
      <c r="E256" t="s">
        <v>181</v>
      </c>
      <c r="F256" t="s">
        <v>78</v>
      </c>
      <c r="G256" t="s">
        <v>16</v>
      </c>
      <c r="H256">
        <v>88</v>
      </c>
      <c r="I256">
        <v>12</v>
      </c>
      <c r="J256">
        <v>107</v>
      </c>
      <c r="K256" s="16">
        <v>10</v>
      </c>
      <c r="L256" s="15">
        <f t="shared" si="8"/>
        <v>-1.4643637406854342</v>
      </c>
      <c r="M256" s="22">
        <v>40</v>
      </c>
      <c r="N256" s="29">
        <v>485</v>
      </c>
      <c r="O256" s="27">
        <f t="shared" si="9"/>
        <v>3.3993582950665258</v>
      </c>
    </row>
    <row r="257" spans="1:15" x14ac:dyDescent="0.35">
      <c r="A257" t="s">
        <v>11</v>
      </c>
      <c r="B257" t="s">
        <v>176</v>
      </c>
      <c r="C257" t="s">
        <v>183</v>
      </c>
      <c r="D257" s="3">
        <v>45000</v>
      </c>
      <c r="E257" t="s">
        <v>181</v>
      </c>
      <c r="F257" t="s">
        <v>184</v>
      </c>
      <c r="G257" t="s">
        <v>16</v>
      </c>
      <c r="H257">
        <v>75</v>
      </c>
      <c r="I257">
        <v>14</v>
      </c>
      <c r="J257">
        <v>66</v>
      </c>
      <c r="K257" s="16">
        <v>10</v>
      </c>
      <c r="L257" s="15">
        <f t="shared" si="8"/>
        <v>-1.4643637406854342</v>
      </c>
      <c r="M257" s="23">
        <v>39</v>
      </c>
      <c r="N257" s="29">
        <v>487</v>
      </c>
      <c r="O257" s="27">
        <f t="shared" si="9"/>
        <v>3.4189822991483183</v>
      </c>
    </row>
    <row r="258" spans="1:15" x14ac:dyDescent="0.35">
      <c r="A258" t="s">
        <v>11</v>
      </c>
      <c r="B258" t="s">
        <v>176</v>
      </c>
      <c r="C258" t="s">
        <v>185</v>
      </c>
      <c r="D258" s="3">
        <v>45000</v>
      </c>
      <c r="E258" t="s">
        <v>181</v>
      </c>
      <c r="F258" t="s">
        <v>186</v>
      </c>
      <c r="G258" t="s">
        <v>16</v>
      </c>
      <c r="H258">
        <v>117</v>
      </c>
      <c r="I258">
        <v>32</v>
      </c>
      <c r="J258">
        <v>120</v>
      </c>
      <c r="K258" s="16">
        <v>80</v>
      </c>
      <c r="L258" s="15">
        <f t="shared" si="8"/>
        <v>1.1102447349256674</v>
      </c>
      <c r="M258" s="22">
        <v>37</v>
      </c>
      <c r="N258" s="29">
        <v>508</v>
      </c>
      <c r="O258" s="27">
        <f t="shared" si="9"/>
        <v>3.6250343420071434</v>
      </c>
    </row>
    <row r="259" spans="1:15" x14ac:dyDescent="0.35">
      <c r="A259" t="s">
        <v>11</v>
      </c>
      <c r="B259" t="s">
        <v>176</v>
      </c>
      <c r="C259" t="s">
        <v>187</v>
      </c>
      <c r="D259" s="3">
        <v>45000</v>
      </c>
      <c r="E259" t="s">
        <v>181</v>
      </c>
      <c r="F259" t="s">
        <v>45</v>
      </c>
      <c r="G259" t="s">
        <v>16</v>
      </c>
      <c r="H259">
        <v>109</v>
      </c>
      <c r="I259">
        <v>34</v>
      </c>
      <c r="J259">
        <v>111</v>
      </c>
      <c r="K259" s="16">
        <v>110</v>
      </c>
      <c r="L259" s="15">
        <f t="shared" ref="L259:L286" si="10">STANDARDIZE(K259,$S$6,$S$7)</f>
        <v>2.2136483673304252</v>
      </c>
      <c r="M259" s="22">
        <v>37</v>
      </c>
      <c r="N259" s="31">
        <v>512</v>
      </c>
      <c r="O259" s="27">
        <f t="shared" ref="O259:O286" si="11">STANDARDIZE(N259,$S$11,$S$12)</f>
        <v>3.6642823501707289</v>
      </c>
    </row>
    <row r="260" spans="1:15" x14ac:dyDescent="0.35">
      <c r="A260" t="s">
        <v>11</v>
      </c>
      <c r="B260" t="s">
        <v>176</v>
      </c>
      <c r="C260" t="s">
        <v>55</v>
      </c>
      <c r="D260" s="3">
        <v>45000</v>
      </c>
      <c r="E260" t="s">
        <v>181</v>
      </c>
      <c r="F260" t="s">
        <v>92</v>
      </c>
      <c r="G260" t="s">
        <v>16</v>
      </c>
      <c r="H260">
        <v>137</v>
      </c>
      <c r="I260">
        <v>24</v>
      </c>
      <c r="J260">
        <v>87</v>
      </c>
      <c r="K260" s="16">
        <v>48</v>
      </c>
      <c r="L260" s="15">
        <f t="shared" si="10"/>
        <v>-6.671913963940769E-2</v>
      </c>
      <c r="M260" s="22">
        <v>33</v>
      </c>
      <c r="N260" s="29">
        <v>519</v>
      </c>
      <c r="O260" s="27">
        <f t="shared" si="11"/>
        <v>3.7329663644570039</v>
      </c>
    </row>
    <row r="261" spans="1:15" x14ac:dyDescent="0.35">
      <c r="A261" t="s">
        <v>11</v>
      </c>
      <c r="B261" t="s">
        <v>176</v>
      </c>
      <c r="C261" t="s">
        <v>99</v>
      </c>
      <c r="D261" s="3">
        <v>45000</v>
      </c>
      <c r="E261" t="s">
        <v>188</v>
      </c>
      <c r="F261" t="s">
        <v>27</v>
      </c>
      <c r="G261" t="s">
        <v>16</v>
      </c>
      <c r="H261">
        <v>110</v>
      </c>
      <c r="I261">
        <v>33</v>
      </c>
      <c r="J261">
        <v>90</v>
      </c>
      <c r="K261" s="16">
        <v>109</v>
      </c>
      <c r="L261" s="15">
        <f t="shared" si="10"/>
        <v>2.1768682462502666</v>
      </c>
      <c r="M261" s="23">
        <v>33</v>
      </c>
      <c r="N261" s="29">
        <v>520</v>
      </c>
      <c r="O261" s="27">
        <f t="shared" si="11"/>
        <v>3.7427783664979004</v>
      </c>
    </row>
    <row r="262" spans="1:15" x14ac:dyDescent="0.35">
      <c r="A262" t="s">
        <v>11</v>
      </c>
      <c r="B262" t="s">
        <v>176</v>
      </c>
      <c r="C262" t="s">
        <v>143</v>
      </c>
      <c r="D262" s="3">
        <v>45000</v>
      </c>
      <c r="E262" t="s">
        <v>188</v>
      </c>
      <c r="F262" t="s">
        <v>144</v>
      </c>
      <c r="G262" t="s">
        <v>16</v>
      </c>
      <c r="H262">
        <v>180</v>
      </c>
      <c r="I262">
        <v>119</v>
      </c>
      <c r="J262">
        <v>102</v>
      </c>
      <c r="K262" s="16">
        <v>508</v>
      </c>
      <c r="L262" s="15">
        <f t="shared" si="10"/>
        <v>16.852136557233546</v>
      </c>
      <c r="M262" s="22">
        <v>32</v>
      </c>
      <c r="N262" s="29">
        <v>541</v>
      </c>
      <c r="O262" s="27">
        <f t="shared" si="11"/>
        <v>3.9488304093567255</v>
      </c>
    </row>
    <row r="263" spans="1:15" x14ac:dyDescent="0.35">
      <c r="A263" t="s">
        <v>11</v>
      </c>
      <c r="B263" t="s">
        <v>176</v>
      </c>
      <c r="C263" t="s">
        <v>189</v>
      </c>
      <c r="D263" s="3">
        <v>45000</v>
      </c>
      <c r="E263" t="s">
        <v>188</v>
      </c>
      <c r="F263" t="s">
        <v>19</v>
      </c>
      <c r="G263" t="s">
        <v>16</v>
      </c>
      <c r="H263">
        <v>92</v>
      </c>
      <c r="I263">
        <v>44</v>
      </c>
      <c r="J263">
        <v>78</v>
      </c>
      <c r="K263" s="16">
        <v>118</v>
      </c>
      <c r="L263" s="15">
        <f t="shared" si="10"/>
        <v>2.5078893359716941</v>
      </c>
      <c r="M263">
        <v>32</v>
      </c>
      <c r="N263" s="29">
        <v>543</v>
      </c>
      <c r="O263" s="27">
        <f t="shared" si="11"/>
        <v>3.9684544134385185</v>
      </c>
    </row>
    <row r="264" spans="1:15" x14ac:dyDescent="0.35">
      <c r="A264" t="s">
        <v>11</v>
      </c>
      <c r="B264" t="s">
        <v>176</v>
      </c>
      <c r="C264" t="s">
        <v>190</v>
      </c>
      <c r="D264" s="3">
        <v>45000</v>
      </c>
      <c r="E264" t="s">
        <v>188</v>
      </c>
      <c r="F264" t="s">
        <v>88</v>
      </c>
      <c r="G264" t="s">
        <v>16</v>
      </c>
      <c r="H264">
        <v>100</v>
      </c>
      <c r="I264">
        <v>47</v>
      </c>
      <c r="J264">
        <v>100</v>
      </c>
      <c r="K264" s="16">
        <v>108</v>
      </c>
      <c r="L264" s="15">
        <f t="shared" si="10"/>
        <v>2.140088125170108</v>
      </c>
      <c r="M264" s="22">
        <v>31</v>
      </c>
      <c r="N264" s="29">
        <v>544</v>
      </c>
      <c r="O264" s="27">
        <f t="shared" si="11"/>
        <v>3.9782664154794145</v>
      </c>
    </row>
    <row r="265" spans="1:15" x14ac:dyDescent="0.35">
      <c r="A265" t="s">
        <v>11</v>
      </c>
      <c r="B265" t="s">
        <v>176</v>
      </c>
      <c r="C265" t="s">
        <v>191</v>
      </c>
      <c r="D265" s="3">
        <v>45000</v>
      </c>
      <c r="E265" t="s">
        <v>188</v>
      </c>
      <c r="F265" t="s">
        <v>88</v>
      </c>
      <c r="G265" t="s">
        <v>16</v>
      </c>
      <c r="H265">
        <v>83</v>
      </c>
      <c r="I265">
        <v>31</v>
      </c>
      <c r="J265">
        <v>99</v>
      </c>
      <c r="K265" s="16">
        <v>84</v>
      </c>
      <c r="L265" s="15">
        <f t="shared" si="10"/>
        <v>1.2573652192463016</v>
      </c>
      <c r="M265" s="22">
        <v>31</v>
      </c>
      <c r="N265" s="29">
        <v>574</v>
      </c>
      <c r="O265" s="27">
        <f t="shared" si="11"/>
        <v>4.2726264767063071</v>
      </c>
    </row>
    <row r="266" spans="1:15" x14ac:dyDescent="0.35">
      <c r="A266" t="s">
        <v>11</v>
      </c>
      <c r="B266" t="s">
        <v>176</v>
      </c>
      <c r="C266" t="s">
        <v>71</v>
      </c>
      <c r="D266" s="3">
        <v>45000</v>
      </c>
      <c r="E266" t="s">
        <v>188</v>
      </c>
      <c r="F266" t="s">
        <v>29</v>
      </c>
      <c r="G266" t="s">
        <v>16</v>
      </c>
      <c r="H266">
        <v>108</v>
      </c>
      <c r="I266">
        <v>29</v>
      </c>
      <c r="J266">
        <v>117</v>
      </c>
      <c r="K266" s="16">
        <v>66</v>
      </c>
      <c r="L266" s="15">
        <f t="shared" si="10"/>
        <v>0.59532303980344703</v>
      </c>
      <c r="M266">
        <v>30</v>
      </c>
      <c r="N266" s="29">
        <v>576</v>
      </c>
      <c r="O266" s="27">
        <f t="shared" si="11"/>
        <v>4.2922504807881001</v>
      </c>
    </row>
    <row r="267" spans="1:15" x14ac:dyDescent="0.35">
      <c r="A267" t="s">
        <v>11</v>
      </c>
      <c r="B267" t="s">
        <v>176</v>
      </c>
      <c r="C267" t="s">
        <v>138</v>
      </c>
      <c r="D267" s="3">
        <v>45000</v>
      </c>
      <c r="E267" t="s">
        <v>192</v>
      </c>
      <c r="F267" t="s">
        <v>29</v>
      </c>
      <c r="G267" t="s">
        <v>16</v>
      </c>
      <c r="H267">
        <v>98</v>
      </c>
      <c r="I267">
        <v>30</v>
      </c>
      <c r="J267">
        <v>76</v>
      </c>
      <c r="K267" s="16">
        <v>50</v>
      </c>
      <c r="L267" s="15">
        <f t="shared" si="10"/>
        <v>6.8411025209094969E-3</v>
      </c>
      <c r="M267">
        <v>30</v>
      </c>
      <c r="N267" s="29">
        <v>578</v>
      </c>
      <c r="O267" s="27">
        <f t="shared" si="11"/>
        <v>4.3118744848698931</v>
      </c>
    </row>
    <row r="268" spans="1:15" x14ac:dyDescent="0.35">
      <c r="A268" t="s">
        <v>11</v>
      </c>
      <c r="B268" t="s">
        <v>176</v>
      </c>
      <c r="C268" t="s">
        <v>193</v>
      </c>
      <c r="D268" s="3">
        <v>45000</v>
      </c>
      <c r="E268" t="s">
        <v>192</v>
      </c>
      <c r="F268" t="s">
        <v>19</v>
      </c>
      <c r="G268" t="s">
        <v>16</v>
      </c>
      <c r="H268">
        <v>131</v>
      </c>
      <c r="I268">
        <v>60</v>
      </c>
      <c r="J268">
        <v>128</v>
      </c>
      <c r="K268" s="16">
        <v>172</v>
      </c>
      <c r="L268" s="15">
        <f t="shared" si="10"/>
        <v>4.4940158743002581</v>
      </c>
      <c r="M268">
        <v>30</v>
      </c>
      <c r="N268" s="29">
        <v>586</v>
      </c>
      <c r="O268" s="27">
        <f t="shared" si="11"/>
        <v>4.3903705011970642</v>
      </c>
    </row>
    <row r="269" spans="1:15" x14ac:dyDescent="0.35">
      <c r="A269" t="s">
        <v>11</v>
      </c>
      <c r="B269" t="s">
        <v>176</v>
      </c>
      <c r="C269" t="s">
        <v>122</v>
      </c>
      <c r="D269" s="3">
        <v>45000</v>
      </c>
      <c r="E269" t="s">
        <v>192</v>
      </c>
      <c r="F269" t="s">
        <v>29</v>
      </c>
      <c r="G269" t="s">
        <v>16</v>
      </c>
      <c r="H269">
        <v>117</v>
      </c>
      <c r="I269">
        <v>34</v>
      </c>
      <c r="J269">
        <v>85</v>
      </c>
      <c r="K269" s="16">
        <v>70</v>
      </c>
      <c r="L269" s="15">
        <f t="shared" si="10"/>
        <v>0.74244352412408143</v>
      </c>
      <c r="M269" s="22">
        <v>30</v>
      </c>
      <c r="N269" s="29">
        <v>749</v>
      </c>
      <c r="O269" s="27">
        <f t="shared" si="11"/>
        <v>5.9897268338631822</v>
      </c>
    </row>
    <row r="270" spans="1:15" x14ac:dyDescent="0.35">
      <c r="A270" t="s">
        <v>11</v>
      </c>
      <c r="B270" t="s">
        <v>176</v>
      </c>
      <c r="C270" t="s">
        <v>194</v>
      </c>
      <c r="D270" s="3">
        <v>45000</v>
      </c>
      <c r="E270" t="s">
        <v>192</v>
      </c>
      <c r="F270" t="s">
        <v>195</v>
      </c>
      <c r="G270" t="s">
        <v>16</v>
      </c>
      <c r="H270">
        <v>82</v>
      </c>
      <c r="I270">
        <v>29</v>
      </c>
      <c r="J270">
        <v>155</v>
      </c>
      <c r="K270" s="16">
        <v>62</v>
      </c>
      <c r="L270" s="15">
        <f t="shared" si="10"/>
        <v>0.44820255548281263</v>
      </c>
      <c r="M270" s="24">
        <v>29</v>
      </c>
      <c r="N270" s="29">
        <v>769</v>
      </c>
      <c r="O270" s="27">
        <f t="shared" si="11"/>
        <v>6.1859668746811112</v>
      </c>
    </row>
    <row r="271" spans="1:15" x14ac:dyDescent="0.35">
      <c r="A271" t="s">
        <v>11</v>
      </c>
      <c r="B271" t="s">
        <v>176</v>
      </c>
      <c r="C271" t="s">
        <v>196</v>
      </c>
      <c r="D271" s="3">
        <v>45000</v>
      </c>
      <c r="E271" t="s">
        <v>197</v>
      </c>
      <c r="F271" t="s">
        <v>45</v>
      </c>
      <c r="G271" t="s">
        <v>16</v>
      </c>
      <c r="H271">
        <v>118</v>
      </c>
      <c r="I271">
        <v>35</v>
      </c>
      <c r="J271">
        <v>64</v>
      </c>
      <c r="K271" s="16">
        <v>89</v>
      </c>
      <c r="L271" s="15">
        <f t="shared" si="10"/>
        <v>1.4412658246470946</v>
      </c>
      <c r="M271">
        <v>29</v>
      </c>
      <c r="N271" s="29">
        <v>769</v>
      </c>
      <c r="O271" s="27">
        <f t="shared" si="11"/>
        <v>6.1859668746811112</v>
      </c>
    </row>
    <row r="272" spans="1:15" x14ac:dyDescent="0.35">
      <c r="A272" t="s">
        <v>11</v>
      </c>
      <c r="B272" t="s">
        <v>176</v>
      </c>
      <c r="C272" t="s">
        <v>198</v>
      </c>
      <c r="D272" s="3">
        <v>45000</v>
      </c>
      <c r="E272" t="s">
        <v>197</v>
      </c>
      <c r="F272" t="s">
        <v>199</v>
      </c>
      <c r="G272" t="s">
        <v>16</v>
      </c>
      <c r="H272">
        <v>79</v>
      </c>
      <c r="I272">
        <v>54</v>
      </c>
      <c r="J272">
        <v>59</v>
      </c>
      <c r="K272" s="16">
        <v>177</v>
      </c>
      <c r="L272" s="15">
        <f t="shared" si="10"/>
        <v>4.6779164797010511</v>
      </c>
      <c r="M272" s="23">
        <v>27</v>
      </c>
      <c r="N272" s="29">
        <v>773</v>
      </c>
      <c r="O272" s="27">
        <f t="shared" si="11"/>
        <v>6.2252148828446963</v>
      </c>
    </row>
    <row r="273" spans="1:15" x14ac:dyDescent="0.35">
      <c r="A273" t="s">
        <v>11</v>
      </c>
      <c r="B273" t="s">
        <v>176</v>
      </c>
      <c r="C273" t="s">
        <v>39</v>
      </c>
      <c r="D273" s="3">
        <v>45000</v>
      </c>
      <c r="E273" t="s">
        <v>197</v>
      </c>
      <c r="F273" t="s">
        <v>40</v>
      </c>
      <c r="G273" t="s">
        <v>16</v>
      </c>
      <c r="H273">
        <v>190</v>
      </c>
      <c r="I273">
        <v>57</v>
      </c>
      <c r="J273">
        <v>145</v>
      </c>
      <c r="K273" s="16">
        <v>370</v>
      </c>
      <c r="L273" s="15">
        <f t="shared" si="10"/>
        <v>11.776479848171659</v>
      </c>
      <c r="M273">
        <v>25</v>
      </c>
      <c r="N273" s="29">
        <v>775</v>
      </c>
      <c r="O273" s="27">
        <f t="shared" si="11"/>
        <v>6.2448388869264893</v>
      </c>
    </row>
    <row r="274" spans="1:15" x14ac:dyDescent="0.35">
      <c r="A274" t="s">
        <v>11</v>
      </c>
      <c r="B274" t="s">
        <v>176</v>
      </c>
      <c r="C274" t="s">
        <v>200</v>
      </c>
      <c r="D274" s="3">
        <v>45000</v>
      </c>
      <c r="E274" t="s">
        <v>197</v>
      </c>
      <c r="F274" t="s">
        <v>90</v>
      </c>
      <c r="G274" t="s">
        <v>16</v>
      </c>
      <c r="H274">
        <v>178</v>
      </c>
      <c r="I274">
        <v>19</v>
      </c>
      <c r="J274">
        <v>153</v>
      </c>
      <c r="K274" s="16">
        <v>30</v>
      </c>
      <c r="L274" s="15">
        <f t="shared" si="10"/>
        <v>-0.72876131908226238</v>
      </c>
      <c r="M274" s="24">
        <v>24</v>
      </c>
      <c r="N274" s="29">
        <v>871</v>
      </c>
      <c r="O274" s="27">
        <f t="shared" si="11"/>
        <v>7.1867910828525465</v>
      </c>
    </row>
    <row r="275" spans="1:15" x14ac:dyDescent="0.35">
      <c r="A275" t="s">
        <v>11</v>
      </c>
      <c r="B275" t="s">
        <v>176</v>
      </c>
      <c r="C275" t="s">
        <v>142</v>
      </c>
      <c r="D275" s="3">
        <v>45000</v>
      </c>
      <c r="E275" t="s">
        <v>197</v>
      </c>
      <c r="F275" t="s">
        <v>25</v>
      </c>
      <c r="G275" t="s">
        <v>16</v>
      </c>
      <c r="H275">
        <v>97</v>
      </c>
      <c r="I275">
        <v>77</v>
      </c>
      <c r="J275">
        <v>91</v>
      </c>
      <c r="K275" s="16">
        <v>289</v>
      </c>
      <c r="L275" s="15">
        <f t="shared" si="10"/>
        <v>8.7972900406788135</v>
      </c>
      <c r="M275">
        <v>23</v>
      </c>
      <c r="N275" s="29">
        <v>874</v>
      </c>
      <c r="O275" s="27">
        <f t="shared" si="11"/>
        <v>7.2162270889752351</v>
      </c>
    </row>
    <row r="276" spans="1:15" x14ac:dyDescent="0.35">
      <c r="A276" t="s">
        <v>11</v>
      </c>
      <c r="B276" t="s">
        <v>176</v>
      </c>
      <c r="C276" t="s">
        <v>201</v>
      </c>
      <c r="D276" s="3">
        <v>45000</v>
      </c>
      <c r="E276" t="s">
        <v>197</v>
      </c>
      <c r="F276" t="s">
        <v>43</v>
      </c>
      <c r="G276" t="s">
        <v>16</v>
      </c>
      <c r="H276">
        <v>67</v>
      </c>
      <c r="I276">
        <v>39</v>
      </c>
      <c r="J276">
        <v>74</v>
      </c>
      <c r="K276" s="16">
        <v>114</v>
      </c>
      <c r="L276" s="15">
        <f t="shared" si="10"/>
        <v>2.3607688516510597</v>
      </c>
      <c r="M276" s="23">
        <v>22</v>
      </c>
      <c r="N276" s="29">
        <v>879</v>
      </c>
      <c r="O276" s="27">
        <f t="shared" si="11"/>
        <v>7.2652870991797176</v>
      </c>
    </row>
    <row r="277" spans="1:15" x14ac:dyDescent="0.35">
      <c r="A277" t="s">
        <v>11</v>
      </c>
      <c r="B277" t="s">
        <v>176</v>
      </c>
      <c r="C277" t="s">
        <v>202</v>
      </c>
      <c r="D277" s="3">
        <v>45000</v>
      </c>
      <c r="E277" t="s">
        <v>203</v>
      </c>
      <c r="F277" t="s">
        <v>29</v>
      </c>
      <c r="G277" t="s">
        <v>16</v>
      </c>
      <c r="H277">
        <v>101</v>
      </c>
      <c r="I277">
        <v>34</v>
      </c>
      <c r="J277">
        <v>82</v>
      </c>
      <c r="K277" s="16">
        <v>98</v>
      </c>
      <c r="L277" s="15">
        <f t="shared" si="10"/>
        <v>1.772286914368522</v>
      </c>
      <c r="M277">
        <v>19</v>
      </c>
      <c r="N277" s="29">
        <v>881</v>
      </c>
      <c r="O277" s="27">
        <f t="shared" si="11"/>
        <v>7.2849111032615106</v>
      </c>
    </row>
    <row r="278" spans="1:15" x14ac:dyDescent="0.35">
      <c r="A278" t="s">
        <v>11</v>
      </c>
      <c r="B278" t="s">
        <v>176</v>
      </c>
      <c r="C278" t="s">
        <v>44</v>
      </c>
      <c r="D278" s="3">
        <v>45000</v>
      </c>
      <c r="E278" t="s">
        <v>203</v>
      </c>
      <c r="F278" t="s">
        <v>45</v>
      </c>
      <c r="G278" t="s">
        <v>16</v>
      </c>
      <c r="H278">
        <v>112</v>
      </c>
      <c r="I278">
        <v>47</v>
      </c>
      <c r="J278">
        <v>96</v>
      </c>
      <c r="K278" s="16">
        <v>211</v>
      </c>
      <c r="L278" s="15">
        <f t="shared" si="10"/>
        <v>5.9284405964264435</v>
      </c>
      <c r="M278" s="23">
        <v>19</v>
      </c>
      <c r="N278" s="29">
        <v>1030</v>
      </c>
      <c r="O278" s="27">
        <f t="shared" si="11"/>
        <v>8.7468994073550785</v>
      </c>
    </row>
    <row r="279" spans="1:15" x14ac:dyDescent="0.35">
      <c r="A279" t="s">
        <v>11</v>
      </c>
      <c r="B279" t="s">
        <v>176</v>
      </c>
      <c r="C279" t="s">
        <v>59</v>
      </c>
      <c r="D279" s="3">
        <v>45000</v>
      </c>
      <c r="E279" t="s">
        <v>203</v>
      </c>
      <c r="F279" t="s">
        <v>15</v>
      </c>
      <c r="G279" t="s">
        <v>16</v>
      </c>
      <c r="H279">
        <v>96</v>
      </c>
      <c r="I279">
        <v>11</v>
      </c>
      <c r="J279">
        <v>109</v>
      </c>
      <c r="K279" s="16">
        <v>10</v>
      </c>
      <c r="L279" s="15">
        <f t="shared" si="10"/>
        <v>-1.4643637406854342</v>
      </c>
      <c r="M279" s="23">
        <v>19</v>
      </c>
      <c r="N279" s="29">
        <v>1204</v>
      </c>
      <c r="O279" s="27">
        <f t="shared" si="11"/>
        <v>10.454187762471056</v>
      </c>
    </row>
    <row r="280" spans="1:15" x14ac:dyDescent="0.35">
      <c r="A280" t="s">
        <v>11</v>
      </c>
      <c r="B280" t="s">
        <v>176</v>
      </c>
      <c r="C280" t="s">
        <v>204</v>
      </c>
      <c r="D280" s="3">
        <v>45000</v>
      </c>
      <c r="E280" t="s">
        <v>203</v>
      </c>
      <c r="F280" t="s">
        <v>29</v>
      </c>
      <c r="G280" t="s">
        <v>16</v>
      </c>
      <c r="H280">
        <v>85</v>
      </c>
      <c r="I280">
        <v>54</v>
      </c>
      <c r="J280">
        <v>121</v>
      </c>
      <c r="K280" s="16">
        <v>136</v>
      </c>
      <c r="L280" s="15">
        <f t="shared" si="10"/>
        <v>3.1699315154145489</v>
      </c>
      <c r="M280">
        <v>19</v>
      </c>
      <c r="N280" s="29">
        <v>1243</v>
      </c>
      <c r="O280" s="27">
        <f t="shared" si="11"/>
        <v>10.836855842066017</v>
      </c>
    </row>
    <row r="281" spans="1:15" x14ac:dyDescent="0.35">
      <c r="A281" t="s">
        <v>11</v>
      </c>
      <c r="B281" t="s">
        <v>176</v>
      </c>
      <c r="C281" t="s">
        <v>132</v>
      </c>
      <c r="D281" s="3">
        <v>45000</v>
      </c>
      <c r="E281" t="s">
        <v>203</v>
      </c>
      <c r="F281" t="s">
        <v>19</v>
      </c>
      <c r="G281" t="s">
        <v>16</v>
      </c>
      <c r="H281">
        <v>122</v>
      </c>
      <c r="I281">
        <v>24</v>
      </c>
      <c r="J281">
        <v>56</v>
      </c>
      <c r="K281" s="16">
        <v>37</v>
      </c>
      <c r="L281" s="15">
        <f t="shared" si="10"/>
        <v>-0.47130047152115223</v>
      </c>
      <c r="M281">
        <v>17</v>
      </c>
      <c r="N281" s="29">
        <v>1288</v>
      </c>
      <c r="O281" s="27">
        <f t="shared" si="11"/>
        <v>11.278395933906355</v>
      </c>
    </row>
    <row r="282" spans="1:15" x14ac:dyDescent="0.35">
      <c r="A282" t="s">
        <v>11</v>
      </c>
      <c r="B282" t="s">
        <v>176</v>
      </c>
      <c r="C282" t="s">
        <v>99</v>
      </c>
      <c r="D282" s="3">
        <v>45000</v>
      </c>
      <c r="E282" t="s">
        <v>203</v>
      </c>
      <c r="F282" t="s">
        <v>27</v>
      </c>
      <c r="G282" t="s">
        <v>16</v>
      </c>
      <c r="H282">
        <v>110</v>
      </c>
      <c r="I282">
        <v>10</v>
      </c>
      <c r="J282">
        <v>90</v>
      </c>
      <c r="K282" s="16">
        <v>11</v>
      </c>
      <c r="L282" s="15">
        <f t="shared" si="10"/>
        <v>-1.4275836196052758</v>
      </c>
      <c r="M282" s="23">
        <v>16</v>
      </c>
      <c r="N282" s="29">
        <v>1403</v>
      </c>
      <c r="O282" s="27">
        <f t="shared" si="11"/>
        <v>12.406776168609444</v>
      </c>
    </row>
    <row r="283" spans="1:15" x14ac:dyDescent="0.35">
      <c r="A283" t="s">
        <v>11</v>
      </c>
      <c r="B283" t="s">
        <v>176</v>
      </c>
      <c r="C283" t="s">
        <v>205</v>
      </c>
      <c r="D283" s="3">
        <v>45000</v>
      </c>
      <c r="E283" t="s">
        <v>203</v>
      </c>
      <c r="F283" t="s">
        <v>29</v>
      </c>
      <c r="G283" t="s">
        <v>16</v>
      </c>
      <c r="H283">
        <v>94</v>
      </c>
      <c r="I283">
        <v>12</v>
      </c>
      <c r="J283">
        <v>121</v>
      </c>
      <c r="K283" s="16">
        <v>12</v>
      </c>
      <c r="L283" s="15">
        <f t="shared" si="10"/>
        <v>-1.3908034985251172</v>
      </c>
      <c r="M283" s="24">
        <v>14</v>
      </c>
      <c r="N283" s="29">
        <v>1461</v>
      </c>
      <c r="O283" s="27">
        <f t="shared" si="11"/>
        <v>12.975872286981437</v>
      </c>
    </row>
    <row r="284" spans="1:15" x14ac:dyDescent="0.35">
      <c r="A284" t="s">
        <v>11</v>
      </c>
      <c r="B284" t="s">
        <v>176</v>
      </c>
      <c r="C284" t="s">
        <v>26</v>
      </c>
      <c r="D284" s="3">
        <v>45000</v>
      </c>
      <c r="E284" t="s">
        <v>181</v>
      </c>
      <c r="F284" t="s">
        <v>27</v>
      </c>
      <c r="G284" s="8" t="s">
        <v>54</v>
      </c>
      <c r="H284" s="8">
        <v>205</v>
      </c>
      <c r="I284" s="8">
        <v>65</v>
      </c>
      <c r="J284" s="8">
        <v>23</v>
      </c>
      <c r="K284" s="16">
        <v>43</v>
      </c>
      <c r="L284" s="15">
        <f t="shared" si="10"/>
        <v>-0.25061974504020068</v>
      </c>
      <c r="M284" s="23">
        <v>14</v>
      </c>
      <c r="N284" s="29">
        <v>1533</v>
      </c>
      <c r="O284" s="27">
        <f t="shared" si="11"/>
        <v>13.682336433925979</v>
      </c>
    </row>
    <row r="285" spans="1:15" x14ac:dyDescent="0.35">
      <c r="A285" t="s">
        <v>11</v>
      </c>
      <c r="B285" t="s">
        <v>176</v>
      </c>
      <c r="C285" t="s">
        <v>99</v>
      </c>
      <c r="D285" s="3">
        <v>45000</v>
      </c>
      <c r="E285" t="s">
        <v>181</v>
      </c>
      <c r="F285" t="s">
        <v>27</v>
      </c>
      <c r="G285" s="8" t="s">
        <v>54</v>
      </c>
      <c r="H285" s="8">
        <v>158</v>
      </c>
      <c r="I285" s="8">
        <v>35</v>
      </c>
      <c r="J285" s="8">
        <v>87</v>
      </c>
      <c r="K285" s="16">
        <v>56</v>
      </c>
      <c r="L285" s="15">
        <f t="shared" si="10"/>
        <v>0.22752182900186108</v>
      </c>
      <c r="M285">
        <v>12</v>
      </c>
      <c r="N285" s="29">
        <v>1595</v>
      </c>
      <c r="O285" s="27">
        <f t="shared" si="11"/>
        <v>14.290680560461558</v>
      </c>
    </row>
    <row r="286" spans="1:15" x14ac:dyDescent="0.35">
      <c r="A286" t="s">
        <v>11</v>
      </c>
      <c r="B286" t="s">
        <v>176</v>
      </c>
      <c r="C286" t="s">
        <v>26</v>
      </c>
      <c r="D286" s="3">
        <v>45000</v>
      </c>
      <c r="E286" t="s">
        <v>188</v>
      </c>
      <c r="F286" t="s">
        <v>27</v>
      </c>
      <c r="G286" s="8" t="s">
        <v>54</v>
      </c>
      <c r="H286" s="8">
        <v>106</v>
      </c>
      <c r="I286" s="8">
        <v>87</v>
      </c>
      <c r="J286" s="8">
        <v>43</v>
      </c>
      <c r="K286" s="16">
        <v>23</v>
      </c>
      <c r="L286" s="15">
        <f t="shared" si="10"/>
        <v>-0.98622216664337259</v>
      </c>
      <c r="M286">
        <v>8</v>
      </c>
      <c r="N286" s="29">
        <v>1648</v>
      </c>
      <c r="O286" s="27">
        <f t="shared" si="11"/>
        <v>14.810716668629068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1E3C-F0FB-426B-A92F-90C0DF02AE01}">
  <dimension ref="A1:K275"/>
  <sheetViews>
    <sheetView workbookViewId="0">
      <selection activeCell="I17" sqref="I17"/>
    </sheetView>
  </sheetViews>
  <sheetFormatPr defaultRowHeight="14.5" x14ac:dyDescent="0.35"/>
  <sheetData>
    <row r="1" spans="1:11" x14ac:dyDescent="0.35">
      <c r="A1" s="9" t="s">
        <v>213</v>
      </c>
      <c r="B1" s="9" t="s">
        <v>214</v>
      </c>
      <c r="C1" s="9" t="s">
        <v>216</v>
      </c>
      <c r="D1" s="9" t="s">
        <v>215</v>
      </c>
      <c r="E1" s="9" t="s">
        <v>217</v>
      </c>
      <c r="H1" s="9" t="s">
        <v>214</v>
      </c>
      <c r="I1" s="9" t="s">
        <v>216</v>
      </c>
      <c r="J1" s="9" t="s">
        <v>215</v>
      </c>
      <c r="K1" s="9" t="s">
        <v>217</v>
      </c>
    </row>
    <row r="2" spans="1:11" x14ac:dyDescent="0.35">
      <c r="A2" t="s">
        <v>16</v>
      </c>
      <c r="B2">
        <v>246</v>
      </c>
      <c r="C2">
        <v>103</v>
      </c>
      <c r="D2">
        <v>179</v>
      </c>
      <c r="E2">
        <v>1648</v>
      </c>
      <c r="G2" t="s">
        <v>219</v>
      </c>
      <c r="H2">
        <f>AVERAGE(B2:B274)</f>
        <v>91.597069597069591</v>
      </c>
    </row>
    <row r="3" spans="1:11" x14ac:dyDescent="0.35">
      <c r="A3" t="s">
        <v>16</v>
      </c>
      <c r="B3">
        <v>169</v>
      </c>
      <c r="C3">
        <v>121</v>
      </c>
      <c r="D3">
        <v>190</v>
      </c>
      <c r="E3">
        <v>1461</v>
      </c>
      <c r="G3" t="s">
        <v>220</v>
      </c>
      <c r="H3">
        <f>MEDIAN(B2:B274)</f>
        <v>93</v>
      </c>
    </row>
    <row r="4" spans="1:11" x14ac:dyDescent="0.35">
      <c r="A4" t="s">
        <v>16</v>
      </c>
      <c r="B4">
        <v>164</v>
      </c>
      <c r="C4">
        <v>128</v>
      </c>
      <c r="D4">
        <v>167</v>
      </c>
      <c r="E4">
        <v>1403</v>
      </c>
      <c r="G4" t="s">
        <v>221</v>
      </c>
      <c r="H4">
        <f>MODE(B1:B274)</f>
        <v>98</v>
      </c>
    </row>
    <row r="5" spans="1:11" x14ac:dyDescent="0.35">
      <c r="A5" t="s">
        <v>16</v>
      </c>
      <c r="B5">
        <v>172</v>
      </c>
      <c r="C5">
        <v>157</v>
      </c>
      <c r="D5">
        <v>160</v>
      </c>
      <c r="E5">
        <v>1288</v>
      </c>
      <c r="G5" t="s">
        <v>222</v>
      </c>
      <c r="H5">
        <f>QUARTILE(B2:B274,1)</f>
        <v>60</v>
      </c>
    </row>
    <row r="6" spans="1:11" x14ac:dyDescent="0.35">
      <c r="A6" t="s">
        <v>16</v>
      </c>
      <c r="B6">
        <v>234</v>
      </c>
      <c r="C6">
        <v>105</v>
      </c>
      <c r="D6">
        <v>179</v>
      </c>
      <c r="E6">
        <v>1243</v>
      </c>
      <c r="G6" t="s">
        <v>223</v>
      </c>
      <c r="H6">
        <f>QUARTILE(B2:B274,2)</f>
        <v>93</v>
      </c>
    </row>
    <row r="7" spans="1:11" x14ac:dyDescent="0.35">
      <c r="A7" t="s">
        <v>16</v>
      </c>
      <c r="B7">
        <v>131</v>
      </c>
      <c r="C7">
        <v>12</v>
      </c>
      <c r="D7">
        <v>112</v>
      </c>
      <c r="E7">
        <v>14</v>
      </c>
      <c r="G7" t="s">
        <v>224</v>
      </c>
      <c r="H7">
        <f>QUARTILE(B2:B274,3)</f>
        <v>114</v>
      </c>
    </row>
    <row r="8" spans="1:11" x14ac:dyDescent="0.35">
      <c r="A8" t="s">
        <v>16</v>
      </c>
      <c r="B8">
        <v>167</v>
      </c>
      <c r="C8">
        <v>108</v>
      </c>
      <c r="D8">
        <v>153</v>
      </c>
      <c r="E8">
        <v>1204</v>
      </c>
      <c r="G8" t="s">
        <v>225</v>
      </c>
      <c r="H8">
        <f>H5-H7</f>
        <v>-54</v>
      </c>
    </row>
    <row r="9" spans="1:11" x14ac:dyDescent="0.35">
      <c r="A9" t="s">
        <v>16</v>
      </c>
      <c r="B9">
        <v>205</v>
      </c>
      <c r="C9">
        <v>52</v>
      </c>
      <c r="D9">
        <v>188</v>
      </c>
      <c r="E9">
        <v>287</v>
      </c>
      <c r="H9" s="10"/>
    </row>
    <row r="10" spans="1:11" x14ac:dyDescent="0.35">
      <c r="A10" t="s">
        <v>16</v>
      </c>
      <c r="B10">
        <v>158</v>
      </c>
      <c r="C10">
        <v>27</v>
      </c>
      <c r="D10">
        <v>198</v>
      </c>
      <c r="E10">
        <v>80</v>
      </c>
    </row>
    <row r="11" spans="1:11" x14ac:dyDescent="0.35">
      <c r="A11" t="s">
        <v>16</v>
      </c>
      <c r="B11">
        <v>106</v>
      </c>
      <c r="C11">
        <v>106</v>
      </c>
      <c r="D11">
        <v>97</v>
      </c>
      <c r="E11">
        <v>485</v>
      </c>
    </row>
    <row r="12" spans="1:11" x14ac:dyDescent="0.35">
      <c r="A12" t="s">
        <v>16</v>
      </c>
      <c r="B12">
        <v>144</v>
      </c>
      <c r="C12">
        <v>47</v>
      </c>
      <c r="D12">
        <v>107</v>
      </c>
      <c r="E12">
        <v>173</v>
      </c>
    </row>
    <row r="13" spans="1:11" x14ac:dyDescent="0.35">
      <c r="A13" t="s">
        <v>16</v>
      </c>
      <c r="B13">
        <v>72</v>
      </c>
      <c r="C13">
        <v>65</v>
      </c>
      <c r="D13">
        <v>118</v>
      </c>
      <c r="E13">
        <v>251</v>
      </c>
    </row>
    <row r="14" spans="1:11" x14ac:dyDescent="0.35">
      <c r="A14" t="s">
        <v>16</v>
      </c>
      <c r="B14">
        <v>192</v>
      </c>
      <c r="C14">
        <v>121</v>
      </c>
      <c r="D14">
        <v>150</v>
      </c>
      <c r="E14">
        <v>1533</v>
      </c>
    </row>
    <row r="15" spans="1:11" x14ac:dyDescent="0.35">
      <c r="A15" t="s">
        <v>16</v>
      </c>
      <c r="B15">
        <v>190</v>
      </c>
      <c r="C15">
        <v>120</v>
      </c>
      <c r="D15">
        <v>145</v>
      </c>
      <c r="E15">
        <v>1595</v>
      </c>
    </row>
    <row r="16" spans="1:11" x14ac:dyDescent="0.35">
      <c r="A16" t="s">
        <v>16</v>
      </c>
      <c r="B16">
        <v>98</v>
      </c>
      <c r="C16">
        <v>65</v>
      </c>
      <c r="D16">
        <v>80</v>
      </c>
      <c r="E16">
        <v>268</v>
      </c>
    </row>
    <row r="17" spans="1:5" x14ac:dyDescent="0.35">
      <c r="A17" t="s">
        <v>16</v>
      </c>
      <c r="B17">
        <v>93</v>
      </c>
      <c r="C17">
        <v>75</v>
      </c>
      <c r="D17">
        <v>87</v>
      </c>
      <c r="E17">
        <v>382</v>
      </c>
    </row>
    <row r="18" spans="1:5" x14ac:dyDescent="0.35">
      <c r="A18" t="s">
        <v>16</v>
      </c>
      <c r="B18">
        <v>93</v>
      </c>
      <c r="C18">
        <v>90</v>
      </c>
      <c r="D18">
        <v>87</v>
      </c>
      <c r="E18">
        <v>519</v>
      </c>
    </row>
    <row r="19" spans="1:5" x14ac:dyDescent="0.35">
      <c r="A19" t="s">
        <v>16</v>
      </c>
      <c r="B19">
        <v>98</v>
      </c>
      <c r="C19">
        <v>40</v>
      </c>
      <c r="D19">
        <v>80</v>
      </c>
      <c r="E19">
        <v>104</v>
      </c>
    </row>
    <row r="20" spans="1:5" x14ac:dyDescent="0.35">
      <c r="A20" t="s">
        <v>16</v>
      </c>
      <c r="B20">
        <v>144</v>
      </c>
      <c r="C20">
        <v>47</v>
      </c>
      <c r="D20">
        <v>97</v>
      </c>
      <c r="E20">
        <v>173</v>
      </c>
    </row>
    <row r="21" spans="1:5" x14ac:dyDescent="0.35">
      <c r="A21" t="s">
        <v>16</v>
      </c>
      <c r="B21">
        <v>112</v>
      </c>
      <c r="C21">
        <v>33</v>
      </c>
      <c r="D21">
        <v>96</v>
      </c>
      <c r="E21">
        <v>111</v>
      </c>
    </row>
    <row r="22" spans="1:5" x14ac:dyDescent="0.35">
      <c r="A22" t="s">
        <v>16</v>
      </c>
      <c r="B22">
        <v>62</v>
      </c>
      <c r="C22">
        <v>107</v>
      </c>
      <c r="D22">
        <v>45</v>
      </c>
      <c r="E22">
        <v>769</v>
      </c>
    </row>
    <row r="23" spans="1:5" x14ac:dyDescent="0.35">
      <c r="A23" t="s">
        <v>16</v>
      </c>
      <c r="B23">
        <v>55</v>
      </c>
      <c r="C23">
        <v>72</v>
      </c>
      <c r="D23">
        <v>40</v>
      </c>
      <c r="E23">
        <v>423</v>
      </c>
    </row>
    <row r="24" spans="1:5" x14ac:dyDescent="0.35">
      <c r="A24" t="s">
        <v>16</v>
      </c>
      <c r="B24">
        <v>55</v>
      </c>
      <c r="C24">
        <v>103</v>
      </c>
      <c r="D24">
        <v>50</v>
      </c>
      <c r="E24">
        <v>586</v>
      </c>
    </row>
    <row r="25" spans="1:5" x14ac:dyDescent="0.35">
      <c r="A25" t="s">
        <v>16</v>
      </c>
      <c r="B25">
        <v>75</v>
      </c>
      <c r="C25">
        <v>80</v>
      </c>
      <c r="D25">
        <v>50</v>
      </c>
      <c r="E25">
        <v>378</v>
      </c>
    </row>
    <row r="26" spans="1:5" x14ac:dyDescent="0.35">
      <c r="A26" t="s">
        <v>16</v>
      </c>
      <c r="B26">
        <v>10</v>
      </c>
      <c r="C26">
        <v>44</v>
      </c>
      <c r="D26">
        <v>8</v>
      </c>
      <c r="E26">
        <v>92</v>
      </c>
    </row>
    <row r="27" spans="1:5" x14ac:dyDescent="0.35">
      <c r="A27" t="s">
        <v>16</v>
      </c>
      <c r="B27">
        <v>50</v>
      </c>
      <c r="C27">
        <v>68</v>
      </c>
      <c r="D27">
        <v>45</v>
      </c>
      <c r="E27">
        <v>376</v>
      </c>
    </row>
    <row r="28" spans="1:5" x14ac:dyDescent="0.35">
      <c r="A28" t="s">
        <v>16</v>
      </c>
      <c r="B28">
        <v>32</v>
      </c>
      <c r="C28">
        <v>53</v>
      </c>
      <c r="D28">
        <v>30</v>
      </c>
      <c r="E28">
        <v>186</v>
      </c>
    </row>
    <row r="29" spans="1:5" x14ac:dyDescent="0.35">
      <c r="A29" t="s">
        <v>16</v>
      </c>
      <c r="B29">
        <v>65</v>
      </c>
      <c r="C29">
        <v>91</v>
      </c>
      <c r="D29">
        <v>45</v>
      </c>
      <c r="E29">
        <v>576</v>
      </c>
    </row>
    <row r="30" spans="1:5" x14ac:dyDescent="0.35">
      <c r="A30" t="s">
        <v>16</v>
      </c>
      <c r="B30">
        <v>32</v>
      </c>
      <c r="C30">
        <v>74</v>
      </c>
      <c r="D30">
        <v>30</v>
      </c>
      <c r="E30">
        <v>405</v>
      </c>
    </row>
    <row r="31" spans="1:5" x14ac:dyDescent="0.35">
      <c r="A31" t="s">
        <v>16</v>
      </c>
      <c r="B31">
        <v>50</v>
      </c>
      <c r="C31">
        <v>25</v>
      </c>
      <c r="D31">
        <v>60</v>
      </c>
      <c r="E31">
        <v>59</v>
      </c>
    </row>
    <row r="32" spans="1:5" x14ac:dyDescent="0.35">
      <c r="A32" t="s">
        <v>16</v>
      </c>
      <c r="B32">
        <v>109</v>
      </c>
      <c r="C32">
        <v>82</v>
      </c>
      <c r="D32">
        <v>85</v>
      </c>
      <c r="E32">
        <v>775</v>
      </c>
    </row>
    <row r="33" spans="1:5" x14ac:dyDescent="0.35">
      <c r="A33" t="s">
        <v>16</v>
      </c>
      <c r="B33">
        <v>89</v>
      </c>
      <c r="C33">
        <v>55</v>
      </c>
      <c r="D33">
        <v>45</v>
      </c>
      <c r="E33">
        <v>578</v>
      </c>
    </row>
    <row r="34" spans="1:5" x14ac:dyDescent="0.35">
      <c r="A34" t="s">
        <v>16</v>
      </c>
      <c r="B34">
        <v>60</v>
      </c>
      <c r="C34">
        <v>50</v>
      </c>
      <c r="D34">
        <v>65</v>
      </c>
      <c r="E34">
        <v>309</v>
      </c>
    </row>
    <row r="35" spans="1:5" x14ac:dyDescent="0.35">
      <c r="A35" t="s">
        <v>16</v>
      </c>
      <c r="B35">
        <v>93</v>
      </c>
      <c r="C35">
        <v>25</v>
      </c>
      <c r="D35">
        <v>45</v>
      </c>
      <c r="E35">
        <v>574</v>
      </c>
    </row>
    <row r="36" spans="1:5" x14ac:dyDescent="0.35">
      <c r="A36" t="s">
        <v>16</v>
      </c>
      <c r="B36">
        <v>50</v>
      </c>
      <c r="C36">
        <v>87</v>
      </c>
      <c r="D36">
        <v>60</v>
      </c>
      <c r="E36">
        <v>468</v>
      </c>
    </row>
    <row r="37" spans="1:5" x14ac:dyDescent="0.35">
      <c r="A37" t="s">
        <v>16</v>
      </c>
      <c r="B37">
        <v>75</v>
      </c>
      <c r="C37">
        <v>87</v>
      </c>
      <c r="D37">
        <v>50</v>
      </c>
      <c r="E37">
        <v>871</v>
      </c>
    </row>
    <row r="38" spans="1:5" x14ac:dyDescent="0.35">
      <c r="A38" t="s">
        <v>16</v>
      </c>
      <c r="B38">
        <v>109</v>
      </c>
      <c r="C38">
        <v>100</v>
      </c>
      <c r="D38">
        <v>77</v>
      </c>
      <c r="E38">
        <v>879</v>
      </c>
    </row>
    <row r="39" spans="1:5" x14ac:dyDescent="0.35">
      <c r="A39" t="s">
        <v>16</v>
      </c>
      <c r="B39">
        <v>80</v>
      </c>
      <c r="C39">
        <v>72</v>
      </c>
      <c r="D39">
        <v>66</v>
      </c>
      <c r="E39">
        <v>423</v>
      </c>
    </row>
    <row r="40" spans="1:5" x14ac:dyDescent="0.35">
      <c r="A40" t="s">
        <v>16</v>
      </c>
      <c r="B40">
        <v>98</v>
      </c>
      <c r="C40">
        <v>107</v>
      </c>
      <c r="D40">
        <v>54</v>
      </c>
      <c r="E40">
        <v>769</v>
      </c>
    </row>
    <row r="41" spans="1:5" x14ac:dyDescent="0.35">
      <c r="A41" t="s">
        <v>16</v>
      </c>
      <c r="B41">
        <v>50</v>
      </c>
      <c r="C41">
        <v>52</v>
      </c>
      <c r="D41">
        <v>60</v>
      </c>
      <c r="E41">
        <v>199</v>
      </c>
    </row>
    <row r="42" spans="1:5" x14ac:dyDescent="0.35">
      <c r="A42" t="s">
        <v>16</v>
      </c>
      <c r="B42">
        <v>55</v>
      </c>
      <c r="C42">
        <v>53</v>
      </c>
      <c r="D42">
        <v>55</v>
      </c>
      <c r="E42">
        <v>102</v>
      </c>
    </row>
    <row r="43" spans="1:5" x14ac:dyDescent="0.35">
      <c r="A43" t="s">
        <v>16</v>
      </c>
      <c r="B43">
        <v>126</v>
      </c>
      <c r="C43">
        <v>97</v>
      </c>
      <c r="D43">
        <v>120</v>
      </c>
      <c r="E43">
        <v>773</v>
      </c>
    </row>
    <row r="44" spans="1:5" x14ac:dyDescent="0.35">
      <c r="A44" t="s">
        <v>16</v>
      </c>
      <c r="B44">
        <v>93</v>
      </c>
      <c r="C44">
        <v>29</v>
      </c>
      <c r="D44">
        <v>45</v>
      </c>
      <c r="E44">
        <v>57</v>
      </c>
    </row>
    <row r="45" spans="1:5" x14ac:dyDescent="0.35">
      <c r="A45" t="s">
        <v>16</v>
      </c>
      <c r="B45">
        <v>75</v>
      </c>
      <c r="C45">
        <v>86</v>
      </c>
      <c r="D45">
        <v>50</v>
      </c>
      <c r="E45">
        <v>874</v>
      </c>
    </row>
    <row r="46" spans="1:5" x14ac:dyDescent="0.35">
      <c r="A46" t="s">
        <v>16</v>
      </c>
      <c r="B46">
        <v>118</v>
      </c>
      <c r="C46">
        <v>79</v>
      </c>
      <c r="D46">
        <v>71</v>
      </c>
      <c r="E46">
        <v>445</v>
      </c>
    </row>
    <row r="47" spans="1:5" x14ac:dyDescent="0.35">
      <c r="A47" t="s">
        <v>16</v>
      </c>
      <c r="B47">
        <v>50</v>
      </c>
      <c r="C47">
        <v>49</v>
      </c>
      <c r="D47">
        <v>60</v>
      </c>
      <c r="E47">
        <v>170</v>
      </c>
    </row>
    <row r="48" spans="1:5" x14ac:dyDescent="0.35">
      <c r="A48" t="s">
        <v>16</v>
      </c>
      <c r="B48">
        <v>121</v>
      </c>
      <c r="C48">
        <v>29</v>
      </c>
      <c r="D48">
        <v>141</v>
      </c>
      <c r="E48">
        <v>81</v>
      </c>
    </row>
    <row r="49" spans="1:5" x14ac:dyDescent="0.35">
      <c r="A49" t="s">
        <v>16</v>
      </c>
      <c r="B49">
        <v>55</v>
      </c>
      <c r="C49">
        <v>34</v>
      </c>
      <c r="D49">
        <v>55</v>
      </c>
      <c r="E49">
        <v>43</v>
      </c>
    </row>
    <row r="50" spans="1:5" x14ac:dyDescent="0.35">
      <c r="A50" t="s">
        <v>16</v>
      </c>
      <c r="B50">
        <v>72</v>
      </c>
      <c r="C50">
        <v>38</v>
      </c>
      <c r="D50">
        <v>140</v>
      </c>
      <c r="E50">
        <v>76</v>
      </c>
    </row>
    <row r="51" spans="1:5" x14ac:dyDescent="0.35">
      <c r="A51" t="s">
        <v>16</v>
      </c>
      <c r="B51">
        <v>108</v>
      </c>
      <c r="C51">
        <v>40</v>
      </c>
      <c r="D51">
        <v>117</v>
      </c>
      <c r="E51">
        <v>131</v>
      </c>
    </row>
    <row r="52" spans="1:5" x14ac:dyDescent="0.35">
      <c r="A52" t="s">
        <v>16</v>
      </c>
      <c r="B52">
        <v>101</v>
      </c>
      <c r="C52">
        <v>12</v>
      </c>
      <c r="D52">
        <v>58</v>
      </c>
      <c r="E52">
        <v>10</v>
      </c>
    </row>
    <row r="53" spans="1:5" x14ac:dyDescent="0.35">
      <c r="A53" t="s">
        <v>16</v>
      </c>
      <c r="B53">
        <v>72</v>
      </c>
      <c r="C53">
        <v>12</v>
      </c>
      <c r="D53">
        <v>118</v>
      </c>
      <c r="E53">
        <v>10</v>
      </c>
    </row>
    <row r="54" spans="1:5" x14ac:dyDescent="0.35">
      <c r="A54" t="s">
        <v>16</v>
      </c>
      <c r="B54">
        <v>98</v>
      </c>
      <c r="C54">
        <v>57</v>
      </c>
      <c r="D54">
        <v>73</v>
      </c>
      <c r="E54">
        <v>189</v>
      </c>
    </row>
    <row r="55" spans="1:5" x14ac:dyDescent="0.35">
      <c r="A55" t="s">
        <v>16</v>
      </c>
      <c r="B55">
        <v>55</v>
      </c>
      <c r="C55">
        <v>42</v>
      </c>
      <c r="D55">
        <v>55</v>
      </c>
      <c r="E55">
        <v>68</v>
      </c>
    </row>
    <row r="56" spans="1:5" x14ac:dyDescent="0.35">
      <c r="A56" t="s">
        <v>16</v>
      </c>
      <c r="B56">
        <v>101</v>
      </c>
      <c r="C56">
        <v>45</v>
      </c>
      <c r="D56">
        <v>58</v>
      </c>
      <c r="E56">
        <v>124</v>
      </c>
    </row>
    <row r="57" spans="1:5" x14ac:dyDescent="0.35">
      <c r="A57" t="s">
        <v>16</v>
      </c>
      <c r="B57">
        <v>83</v>
      </c>
      <c r="C57">
        <v>38</v>
      </c>
      <c r="D57">
        <v>73</v>
      </c>
      <c r="E57">
        <v>85</v>
      </c>
    </row>
    <row r="58" spans="1:5" x14ac:dyDescent="0.35">
      <c r="A58" t="s">
        <v>16</v>
      </c>
      <c r="B58">
        <v>29</v>
      </c>
      <c r="C58">
        <v>50</v>
      </c>
      <c r="D58">
        <v>85</v>
      </c>
      <c r="E58">
        <v>108</v>
      </c>
    </row>
    <row r="59" spans="1:5" x14ac:dyDescent="0.35">
      <c r="A59" t="s">
        <v>16</v>
      </c>
      <c r="B59">
        <v>74</v>
      </c>
      <c r="C59">
        <v>35</v>
      </c>
      <c r="D59">
        <v>110</v>
      </c>
      <c r="E59">
        <v>54</v>
      </c>
    </row>
    <row r="60" spans="1:5" x14ac:dyDescent="0.35">
      <c r="A60" t="s">
        <v>16</v>
      </c>
      <c r="B60">
        <v>72</v>
      </c>
      <c r="C60">
        <v>55</v>
      </c>
      <c r="D60">
        <v>118</v>
      </c>
      <c r="E60">
        <v>193</v>
      </c>
    </row>
    <row r="61" spans="1:5" x14ac:dyDescent="0.35">
      <c r="A61" t="s">
        <v>16</v>
      </c>
      <c r="B61">
        <v>98</v>
      </c>
      <c r="C61">
        <v>13</v>
      </c>
      <c r="D61">
        <v>80</v>
      </c>
      <c r="E61">
        <v>10</v>
      </c>
    </row>
    <row r="62" spans="1:5" x14ac:dyDescent="0.35">
      <c r="A62" t="s">
        <v>16</v>
      </c>
      <c r="B62">
        <v>105</v>
      </c>
      <c r="C62">
        <v>55</v>
      </c>
      <c r="D62">
        <v>78</v>
      </c>
      <c r="E62">
        <v>268</v>
      </c>
    </row>
    <row r="63" spans="1:5" x14ac:dyDescent="0.35">
      <c r="A63" t="s">
        <v>16</v>
      </c>
      <c r="B63">
        <v>107</v>
      </c>
      <c r="C63">
        <v>12</v>
      </c>
      <c r="D63">
        <v>86</v>
      </c>
      <c r="E63">
        <v>12</v>
      </c>
    </row>
    <row r="64" spans="1:5" x14ac:dyDescent="0.35">
      <c r="A64" t="s">
        <v>16</v>
      </c>
      <c r="B64">
        <v>67</v>
      </c>
      <c r="C64">
        <v>38</v>
      </c>
      <c r="D64">
        <v>94</v>
      </c>
      <c r="E64">
        <v>98</v>
      </c>
    </row>
    <row r="65" spans="1:5" x14ac:dyDescent="0.35">
      <c r="A65" t="s">
        <v>16</v>
      </c>
      <c r="B65">
        <v>55</v>
      </c>
      <c r="C65">
        <v>28</v>
      </c>
      <c r="D65">
        <v>55</v>
      </c>
      <c r="E65">
        <v>25</v>
      </c>
    </row>
    <row r="66" spans="1:5" x14ac:dyDescent="0.35">
      <c r="A66" t="s">
        <v>16</v>
      </c>
      <c r="B66">
        <v>116</v>
      </c>
      <c r="C66">
        <v>45</v>
      </c>
      <c r="D66">
        <v>93</v>
      </c>
      <c r="E66">
        <v>166</v>
      </c>
    </row>
    <row r="67" spans="1:5" x14ac:dyDescent="0.35">
      <c r="A67" t="s">
        <v>16</v>
      </c>
      <c r="B67">
        <v>101</v>
      </c>
      <c r="C67">
        <v>43</v>
      </c>
      <c r="D67">
        <v>58</v>
      </c>
      <c r="E67">
        <v>113</v>
      </c>
    </row>
    <row r="68" spans="1:5" x14ac:dyDescent="0.35">
      <c r="A68" t="s">
        <v>16</v>
      </c>
      <c r="B68">
        <v>144</v>
      </c>
      <c r="C68">
        <v>56</v>
      </c>
      <c r="D68">
        <v>107</v>
      </c>
      <c r="E68">
        <v>243</v>
      </c>
    </row>
    <row r="69" spans="1:5" x14ac:dyDescent="0.35">
      <c r="A69" t="s">
        <v>16</v>
      </c>
      <c r="B69">
        <v>116</v>
      </c>
      <c r="C69">
        <v>12</v>
      </c>
      <c r="D69">
        <v>93</v>
      </c>
      <c r="E69">
        <v>12</v>
      </c>
    </row>
    <row r="70" spans="1:5" x14ac:dyDescent="0.35">
      <c r="A70" t="s">
        <v>16</v>
      </c>
      <c r="B70">
        <v>53</v>
      </c>
      <c r="C70">
        <v>39</v>
      </c>
      <c r="D70">
        <v>83</v>
      </c>
      <c r="E70">
        <v>71</v>
      </c>
    </row>
    <row r="71" spans="1:5" x14ac:dyDescent="0.35">
      <c r="A71" t="s">
        <v>16</v>
      </c>
      <c r="B71">
        <v>107</v>
      </c>
      <c r="C71">
        <v>23</v>
      </c>
      <c r="D71">
        <v>86</v>
      </c>
      <c r="E71">
        <v>34</v>
      </c>
    </row>
    <row r="72" spans="1:5" x14ac:dyDescent="0.35">
      <c r="A72" t="s">
        <v>16</v>
      </c>
      <c r="B72">
        <v>67</v>
      </c>
      <c r="C72">
        <v>24</v>
      </c>
      <c r="D72">
        <v>94</v>
      </c>
      <c r="E72">
        <v>35</v>
      </c>
    </row>
    <row r="73" spans="1:5" x14ac:dyDescent="0.35">
      <c r="A73" t="s">
        <v>16</v>
      </c>
      <c r="B73">
        <v>67</v>
      </c>
      <c r="C73">
        <v>33</v>
      </c>
      <c r="D73">
        <v>94</v>
      </c>
      <c r="E73">
        <v>70</v>
      </c>
    </row>
    <row r="74" spans="1:5" x14ac:dyDescent="0.35">
      <c r="A74" t="s">
        <v>16</v>
      </c>
      <c r="B74">
        <v>105</v>
      </c>
      <c r="C74">
        <v>41</v>
      </c>
      <c r="D74">
        <v>78</v>
      </c>
      <c r="E74">
        <v>137</v>
      </c>
    </row>
    <row r="75" spans="1:5" x14ac:dyDescent="0.35">
      <c r="A75" t="s">
        <v>16</v>
      </c>
      <c r="B75">
        <v>116</v>
      </c>
      <c r="C75">
        <v>35</v>
      </c>
      <c r="D75">
        <v>93</v>
      </c>
      <c r="E75">
        <v>116</v>
      </c>
    </row>
    <row r="76" spans="1:5" x14ac:dyDescent="0.35">
      <c r="A76" t="s">
        <v>16</v>
      </c>
      <c r="B76">
        <v>101</v>
      </c>
      <c r="C76">
        <v>31</v>
      </c>
      <c r="D76">
        <v>58</v>
      </c>
      <c r="E76">
        <v>65</v>
      </c>
    </row>
    <row r="77" spans="1:5" x14ac:dyDescent="0.35">
      <c r="A77" t="s">
        <v>16</v>
      </c>
      <c r="B77">
        <v>74</v>
      </c>
      <c r="C77">
        <v>14</v>
      </c>
      <c r="D77">
        <v>110</v>
      </c>
      <c r="E77">
        <v>10</v>
      </c>
    </row>
    <row r="78" spans="1:5" x14ac:dyDescent="0.35">
      <c r="A78" t="s">
        <v>16</v>
      </c>
      <c r="B78">
        <v>139</v>
      </c>
      <c r="C78">
        <v>72</v>
      </c>
      <c r="D78">
        <v>139</v>
      </c>
      <c r="E78">
        <v>393</v>
      </c>
    </row>
    <row r="79" spans="1:5" x14ac:dyDescent="0.35">
      <c r="A79" t="s">
        <v>16</v>
      </c>
      <c r="B79">
        <v>63</v>
      </c>
      <c r="C79">
        <v>48</v>
      </c>
      <c r="D79">
        <v>50</v>
      </c>
      <c r="E79">
        <v>87</v>
      </c>
    </row>
    <row r="80" spans="1:5" x14ac:dyDescent="0.35">
      <c r="A80" t="s">
        <v>16</v>
      </c>
      <c r="B80">
        <v>178</v>
      </c>
      <c r="C80">
        <v>85</v>
      </c>
      <c r="D80">
        <v>153</v>
      </c>
      <c r="E80">
        <v>543</v>
      </c>
    </row>
    <row r="81" spans="1:5" x14ac:dyDescent="0.35">
      <c r="A81" t="s">
        <v>16</v>
      </c>
      <c r="B81">
        <v>101</v>
      </c>
      <c r="C81">
        <v>66</v>
      </c>
      <c r="D81">
        <v>58</v>
      </c>
      <c r="E81">
        <v>268</v>
      </c>
    </row>
    <row r="82" spans="1:5" x14ac:dyDescent="0.35">
      <c r="A82" t="s">
        <v>16</v>
      </c>
      <c r="B82">
        <v>98</v>
      </c>
      <c r="C82">
        <v>22</v>
      </c>
      <c r="D82">
        <v>73</v>
      </c>
      <c r="E82">
        <v>28</v>
      </c>
    </row>
    <row r="83" spans="1:5" x14ac:dyDescent="0.35">
      <c r="A83" t="s">
        <v>16</v>
      </c>
      <c r="B83">
        <v>105</v>
      </c>
      <c r="C83">
        <v>41</v>
      </c>
      <c r="D83">
        <v>78</v>
      </c>
      <c r="E83">
        <v>147</v>
      </c>
    </row>
    <row r="84" spans="1:5" x14ac:dyDescent="0.35">
      <c r="A84" t="s">
        <v>16</v>
      </c>
      <c r="B84">
        <v>107</v>
      </c>
      <c r="C84">
        <v>13</v>
      </c>
      <c r="D84">
        <v>86</v>
      </c>
      <c r="E84">
        <v>12</v>
      </c>
    </row>
    <row r="85" spans="1:5" x14ac:dyDescent="0.35">
      <c r="A85" t="s">
        <v>16</v>
      </c>
      <c r="B85">
        <v>68</v>
      </c>
      <c r="C85">
        <v>27</v>
      </c>
      <c r="D85">
        <v>72</v>
      </c>
      <c r="E85">
        <v>33</v>
      </c>
    </row>
    <row r="86" spans="1:5" x14ac:dyDescent="0.35">
      <c r="A86" t="s">
        <v>16</v>
      </c>
      <c r="B86">
        <v>122</v>
      </c>
      <c r="C86">
        <v>20</v>
      </c>
      <c r="D86">
        <v>84</v>
      </c>
      <c r="E86">
        <v>37</v>
      </c>
    </row>
    <row r="87" spans="1:5" x14ac:dyDescent="0.35">
      <c r="A87" t="s">
        <v>16</v>
      </c>
      <c r="B87">
        <v>63</v>
      </c>
      <c r="C87">
        <v>53</v>
      </c>
      <c r="D87">
        <v>50</v>
      </c>
      <c r="E87">
        <v>108</v>
      </c>
    </row>
    <row r="88" spans="1:5" x14ac:dyDescent="0.35">
      <c r="A88" t="s">
        <v>16</v>
      </c>
      <c r="B88">
        <v>98</v>
      </c>
      <c r="C88">
        <v>57</v>
      </c>
      <c r="D88">
        <v>80</v>
      </c>
      <c r="E88">
        <v>170</v>
      </c>
    </row>
    <row r="89" spans="1:5" x14ac:dyDescent="0.35">
      <c r="A89" t="s">
        <v>16</v>
      </c>
      <c r="B89">
        <v>98</v>
      </c>
      <c r="C89">
        <v>60</v>
      </c>
      <c r="D89">
        <v>80</v>
      </c>
      <c r="E89">
        <v>205</v>
      </c>
    </row>
    <row r="90" spans="1:5" x14ac:dyDescent="0.35">
      <c r="A90" t="s">
        <v>16</v>
      </c>
      <c r="B90">
        <v>72</v>
      </c>
      <c r="C90">
        <v>50</v>
      </c>
      <c r="D90">
        <v>118</v>
      </c>
      <c r="E90">
        <v>152</v>
      </c>
    </row>
    <row r="91" spans="1:5" x14ac:dyDescent="0.35">
      <c r="A91" t="s">
        <v>16</v>
      </c>
      <c r="B91">
        <v>136</v>
      </c>
      <c r="C91">
        <v>77</v>
      </c>
      <c r="D91">
        <v>95</v>
      </c>
      <c r="E91">
        <v>367</v>
      </c>
    </row>
    <row r="92" spans="1:5" x14ac:dyDescent="0.35">
      <c r="A92" t="s">
        <v>16</v>
      </c>
      <c r="B92">
        <v>98</v>
      </c>
      <c r="C92">
        <v>50</v>
      </c>
      <c r="D92">
        <v>80</v>
      </c>
      <c r="E92">
        <v>155</v>
      </c>
    </row>
    <row r="93" spans="1:5" x14ac:dyDescent="0.35">
      <c r="A93" t="s">
        <v>16</v>
      </c>
      <c r="B93">
        <v>63</v>
      </c>
      <c r="C93">
        <v>55</v>
      </c>
      <c r="D93">
        <v>50</v>
      </c>
      <c r="E93">
        <v>105</v>
      </c>
    </row>
    <row r="94" spans="1:5" x14ac:dyDescent="0.35">
      <c r="A94" t="s">
        <v>16</v>
      </c>
      <c r="B94">
        <v>106</v>
      </c>
      <c r="C94">
        <v>61</v>
      </c>
      <c r="D94">
        <v>97</v>
      </c>
      <c r="E94">
        <v>163</v>
      </c>
    </row>
    <row r="95" spans="1:5" x14ac:dyDescent="0.35">
      <c r="A95" t="s">
        <v>16</v>
      </c>
      <c r="B95">
        <v>144</v>
      </c>
      <c r="C95">
        <v>36</v>
      </c>
      <c r="D95">
        <v>107</v>
      </c>
      <c r="E95">
        <v>96</v>
      </c>
    </row>
    <row r="96" spans="1:5" x14ac:dyDescent="0.35">
      <c r="A96" t="s">
        <v>16</v>
      </c>
      <c r="B96">
        <v>98</v>
      </c>
      <c r="C96">
        <v>50</v>
      </c>
      <c r="D96">
        <v>73</v>
      </c>
      <c r="E96">
        <v>167</v>
      </c>
    </row>
    <row r="97" spans="1:5" x14ac:dyDescent="0.35">
      <c r="A97" t="s">
        <v>16</v>
      </c>
      <c r="B97">
        <v>72</v>
      </c>
      <c r="C97">
        <v>33</v>
      </c>
      <c r="D97">
        <v>118</v>
      </c>
      <c r="E97">
        <v>66</v>
      </c>
    </row>
    <row r="98" spans="1:5" x14ac:dyDescent="0.35">
      <c r="A98" t="s">
        <v>16</v>
      </c>
      <c r="B98">
        <v>190</v>
      </c>
      <c r="C98">
        <v>29</v>
      </c>
      <c r="D98">
        <v>145</v>
      </c>
      <c r="E98">
        <v>90</v>
      </c>
    </row>
    <row r="99" spans="1:5" x14ac:dyDescent="0.35">
      <c r="A99" t="s">
        <v>16</v>
      </c>
      <c r="B99">
        <v>79</v>
      </c>
      <c r="C99">
        <v>25</v>
      </c>
      <c r="D99">
        <v>73</v>
      </c>
      <c r="E99">
        <v>39</v>
      </c>
    </row>
    <row r="100" spans="1:5" x14ac:dyDescent="0.35">
      <c r="A100" t="s">
        <v>16</v>
      </c>
      <c r="B100">
        <v>55</v>
      </c>
      <c r="C100">
        <v>23</v>
      </c>
      <c r="D100">
        <v>55</v>
      </c>
      <c r="E100">
        <v>21</v>
      </c>
    </row>
    <row r="101" spans="1:5" x14ac:dyDescent="0.35">
      <c r="A101" t="s">
        <v>16</v>
      </c>
      <c r="B101">
        <v>115</v>
      </c>
      <c r="C101">
        <v>47</v>
      </c>
      <c r="D101">
        <v>85</v>
      </c>
      <c r="E101">
        <v>160</v>
      </c>
    </row>
    <row r="102" spans="1:5" x14ac:dyDescent="0.35">
      <c r="A102" t="s">
        <v>16</v>
      </c>
      <c r="B102">
        <v>182</v>
      </c>
      <c r="C102">
        <v>74</v>
      </c>
      <c r="D102">
        <v>175</v>
      </c>
      <c r="E102">
        <v>541</v>
      </c>
    </row>
    <row r="103" spans="1:5" x14ac:dyDescent="0.35">
      <c r="A103" t="s">
        <v>16</v>
      </c>
      <c r="B103">
        <v>105</v>
      </c>
      <c r="C103">
        <v>53</v>
      </c>
      <c r="D103">
        <v>78</v>
      </c>
      <c r="E103">
        <v>251</v>
      </c>
    </row>
    <row r="104" spans="1:5" x14ac:dyDescent="0.35">
      <c r="A104" t="s">
        <v>16</v>
      </c>
      <c r="B104" s="7">
        <v>49</v>
      </c>
      <c r="C104">
        <v>12</v>
      </c>
      <c r="D104" s="7">
        <v>49</v>
      </c>
      <c r="E104">
        <v>14</v>
      </c>
    </row>
    <row r="105" spans="1:5" x14ac:dyDescent="0.35">
      <c r="A105" t="s">
        <v>16</v>
      </c>
      <c r="B105" s="7">
        <v>84</v>
      </c>
      <c r="C105">
        <v>46</v>
      </c>
      <c r="D105" s="7">
        <v>79</v>
      </c>
      <c r="E105">
        <v>60</v>
      </c>
    </row>
    <row r="106" spans="1:5" x14ac:dyDescent="0.35">
      <c r="A106" t="s">
        <v>16</v>
      </c>
      <c r="B106" s="7">
        <v>78</v>
      </c>
      <c r="C106">
        <v>45</v>
      </c>
      <c r="D106" s="7">
        <v>87</v>
      </c>
      <c r="E106">
        <v>189</v>
      </c>
    </row>
    <row r="107" spans="1:5" x14ac:dyDescent="0.35">
      <c r="A107" t="s">
        <v>16</v>
      </c>
      <c r="B107" s="7">
        <v>96</v>
      </c>
      <c r="C107">
        <v>23</v>
      </c>
      <c r="D107" s="7">
        <v>82</v>
      </c>
      <c r="E107">
        <v>101</v>
      </c>
    </row>
    <row r="108" spans="1:5" x14ac:dyDescent="0.35">
      <c r="A108" t="s">
        <v>16</v>
      </c>
      <c r="B108" s="7">
        <v>37</v>
      </c>
      <c r="C108">
        <v>69</v>
      </c>
      <c r="D108" s="7">
        <v>123</v>
      </c>
      <c r="E108">
        <v>279</v>
      </c>
    </row>
    <row r="109" spans="1:5" x14ac:dyDescent="0.35">
      <c r="A109" t="s">
        <v>16</v>
      </c>
      <c r="B109" s="7">
        <v>118</v>
      </c>
      <c r="C109">
        <v>71</v>
      </c>
      <c r="D109" s="7">
        <v>50</v>
      </c>
      <c r="E109">
        <v>414</v>
      </c>
    </row>
    <row r="110" spans="1:5" x14ac:dyDescent="0.35">
      <c r="A110" t="s">
        <v>16</v>
      </c>
      <c r="B110" s="7">
        <v>105</v>
      </c>
      <c r="C110">
        <v>45</v>
      </c>
      <c r="D110" s="7">
        <v>109</v>
      </c>
      <c r="E110">
        <v>390</v>
      </c>
    </row>
    <row r="111" spans="1:5" x14ac:dyDescent="0.35">
      <c r="A111" t="s">
        <v>16</v>
      </c>
      <c r="B111" s="7">
        <v>68</v>
      </c>
      <c r="C111">
        <v>10</v>
      </c>
      <c r="D111" s="7">
        <v>85</v>
      </c>
      <c r="E111">
        <v>10</v>
      </c>
    </row>
    <row r="112" spans="1:5" x14ac:dyDescent="0.35">
      <c r="A112" t="s">
        <v>16</v>
      </c>
      <c r="B112" s="7">
        <v>63</v>
      </c>
      <c r="C112">
        <v>67</v>
      </c>
      <c r="D112" s="7">
        <v>48</v>
      </c>
      <c r="E112">
        <v>288</v>
      </c>
    </row>
    <row r="113" spans="1:5" x14ac:dyDescent="0.35">
      <c r="A113" t="s">
        <v>16</v>
      </c>
      <c r="B113" s="7">
        <v>46</v>
      </c>
      <c r="C113">
        <v>76</v>
      </c>
      <c r="D113" s="7">
        <v>59</v>
      </c>
      <c r="E113">
        <v>187</v>
      </c>
    </row>
    <row r="114" spans="1:5" x14ac:dyDescent="0.35">
      <c r="A114" t="s">
        <v>16</v>
      </c>
      <c r="B114" s="7">
        <v>35</v>
      </c>
      <c r="C114">
        <v>24</v>
      </c>
      <c r="D114" s="7">
        <v>101</v>
      </c>
      <c r="E114">
        <v>36</v>
      </c>
    </row>
    <row r="115" spans="1:5" x14ac:dyDescent="0.35">
      <c r="A115" t="s">
        <v>16</v>
      </c>
      <c r="B115" s="7">
        <v>53</v>
      </c>
      <c r="C115">
        <v>19</v>
      </c>
      <c r="D115" s="7">
        <v>103</v>
      </c>
      <c r="E115">
        <v>21</v>
      </c>
    </row>
    <row r="116" spans="1:5" x14ac:dyDescent="0.35">
      <c r="A116" t="s">
        <v>16</v>
      </c>
      <c r="B116" s="7">
        <v>49</v>
      </c>
      <c r="C116">
        <v>37</v>
      </c>
      <c r="D116" s="7">
        <v>99</v>
      </c>
      <c r="E116">
        <v>82</v>
      </c>
    </row>
    <row r="117" spans="1:5" x14ac:dyDescent="0.35">
      <c r="A117" t="s">
        <v>16</v>
      </c>
      <c r="B117" s="7">
        <v>51</v>
      </c>
      <c r="C117">
        <v>69</v>
      </c>
      <c r="D117" s="7">
        <v>110</v>
      </c>
      <c r="E117">
        <v>204</v>
      </c>
    </row>
    <row r="118" spans="1:5" x14ac:dyDescent="0.35">
      <c r="A118" t="s">
        <v>16</v>
      </c>
      <c r="B118" s="7">
        <v>74</v>
      </c>
      <c r="C118">
        <v>45</v>
      </c>
      <c r="D118" s="7">
        <v>115</v>
      </c>
      <c r="E118">
        <v>153</v>
      </c>
    </row>
    <row r="119" spans="1:5" x14ac:dyDescent="0.35">
      <c r="A119" t="s">
        <v>16</v>
      </c>
      <c r="B119" s="7">
        <v>60</v>
      </c>
      <c r="C119">
        <v>87</v>
      </c>
      <c r="D119" s="7">
        <v>98</v>
      </c>
      <c r="E119">
        <v>487</v>
      </c>
    </row>
    <row r="120" spans="1:5" x14ac:dyDescent="0.35">
      <c r="A120" t="s">
        <v>16</v>
      </c>
      <c r="B120" s="7">
        <v>89</v>
      </c>
      <c r="C120">
        <v>78</v>
      </c>
      <c r="D120" s="7">
        <v>43</v>
      </c>
      <c r="E120">
        <v>394</v>
      </c>
    </row>
    <row r="121" spans="1:5" x14ac:dyDescent="0.35">
      <c r="A121" t="s">
        <v>16</v>
      </c>
      <c r="B121" s="7">
        <v>75</v>
      </c>
      <c r="C121">
        <v>73</v>
      </c>
      <c r="D121" s="7">
        <v>42</v>
      </c>
      <c r="E121">
        <v>325</v>
      </c>
    </row>
    <row r="122" spans="1:5" x14ac:dyDescent="0.35">
      <c r="A122" t="s">
        <v>16</v>
      </c>
      <c r="B122" s="7">
        <v>39</v>
      </c>
      <c r="C122">
        <v>62</v>
      </c>
      <c r="D122" s="7">
        <v>30</v>
      </c>
      <c r="E122">
        <v>268</v>
      </c>
    </row>
    <row r="123" spans="1:5" x14ac:dyDescent="0.35">
      <c r="A123" t="s">
        <v>16</v>
      </c>
      <c r="B123" s="7">
        <v>44</v>
      </c>
      <c r="C123">
        <v>55</v>
      </c>
      <c r="D123" s="7">
        <v>90</v>
      </c>
      <c r="E123">
        <v>221</v>
      </c>
    </row>
    <row r="124" spans="1:5" x14ac:dyDescent="0.35">
      <c r="A124" t="s">
        <v>16</v>
      </c>
      <c r="B124" s="7">
        <v>44</v>
      </c>
      <c r="C124">
        <v>82</v>
      </c>
      <c r="D124" s="7">
        <v>32</v>
      </c>
      <c r="E124">
        <v>444</v>
      </c>
    </row>
    <row r="125" spans="1:5" x14ac:dyDescent="0.35">
      <c r="A125" t="s">
        <v>16</v>
      </c>
      <c r="B125" s="7">
        <v>92</v>
      </c>
      <c r="C125">
        <v>62</v>
      </c>
      <c r="D125" s="7">
        <v>46</v>
      </c>
      <c r="E125">
        <v>242</v>
      </c>
    </row>
    <row r="126" spans="1:5" x14ac:dyDescent="0.35">
      <c r="A126" t="s">
        <v>16</v>
      </c>
      <c r="B126" s="7">
        <v>111</v>
      </c>
      <c r="C126">
        <v>86</v>
      </c>
      <c r="D126" s="7">
        <v>37</v>
      </c>
      <c r="E126">
        <v>520</v>
      </c>
    </row>
    <row r="127" spans="1:5" x14ac:dyDescent="0.35">
      <c r="A127" t="s">
        <v>16</v>
      </c>
      <c r="B127" s="7">
        <v>109</v>
      </c>
      <c r="C127">
        <v>70</v>
      </c>
      <c r="D127" s="7">
        <v>33</v>
      </c>
      <c r="E127">
        <v>323</v>
      </c>
    </row>
    <row r="128" spans="1:5" x14ac:dyDescent="0.35">
      <c r="A128" t="s">
        <v>16</v>
      </c>
      <c r="B128" s="7">
        <v>32</v>
      </c>
      <c r="C128">
        <v>99</v>
      </c>
      <c r="D128" s="7">
        <v>31</v>
      </c>
      <c r="E128">
        <v>749</v>
      </c>
    </row>
    <row r="129" spans="1:5" x14ac:dyDescent="0.35">
      <c r="A129" t="s">
        <v>16</v>
      </c>
      <c r="B129" s="7">
        <v>124</v>
      </c>
      <c r="C129">
        <v>32</v>
      </c>
      <c r="D129" s="7">
        <v>41</v>
      </c>
      <c r="E129">
        <v>77</v>
      </c>
    </row>
    <row r="130" spans="1:5" x14ac:dyDescent="0.35">
      <c r="A130" t="s">
        <v>16</v>
      </c>
      <c r="B130" s="7">
        <v>47</v>
      </c>
      <c r="C130">
        <v>48</v>
      </c>
      <c r="D130" s="7">
        <v>90</v>
      </c>
      <c r="E130">
        <v>185</v>
      </c>
    </row>
    <row r="131" spans="1:5" x14ac:dyDescent="0.35">
      <c r="A131" t="s">
        <v>16</v>
      </c>
      <c r="B131" s="7">
        <v>80</v>
      </c>
      <c r="C131">
        <v>31</v>
      </c>
      <c r="D131" s="7">
        <v>114</v>
      </c>
      <c r="E131">
        <v>57</v>
      </c>
    </row>
    <row r="132" spans="1:5" x14ac:dyDescent="0.35">
      <c r="A132" t="s">
        <v>16</v>
      </c>
      <c r="B132" s="7">
        <v>77</v>
      </c>
      <c r="C132">
        <v>98</v>
      </c>
      <c r="D132" s="7">
        <v>103</v>
      </c>
      <c r="E132">
        <v>420</v>
      </c>
    </row>
    <row r="133" spans="1:5" x14ac:dyDescent="0.35">
      <c r="A133" t="s">
        <v>16</v>
      </c>
      <c r="B133" s="7">
        <v>74</v>
      </c>
      <c r="C133">
        <v>69</v>
      </c>
      <c r="D133" s="7">
        <v>77</v>
      </c>
      <c r="E133">
        <v>365</v>
      </c>
    </row>
    <row r="134" spans="1:5" x14ac:dyDescent="0.35">
      <c r="A134" t="s">
        <v>16</v>
      </c>
      <c r="B134" s="7">
        <v>51</v>
      </c>
      <c r="C134">
        <v>79</v>
      </c>
      <c r="D134" s="7">
        <v>37</v>
      </c>
      <c r="E134">
        <v>371</v>
      </c>
    </row>
    <row r="135" spans="1:5" x14ac:dyDescent="0.35">
      <c r="A135" t="s">
        <v>16</v>
      </c>
      <c r="B135" s="7">
        <v>114</v>
      </c>
      <c r="C135">
        <v>138</v>
      </c>
      <c r="D135" s="7">
        <v>52</v>
      </c>
      <c r="E135">
        <v>1030</v>
      </c>
    </row>
    <row r="136" spans="1:5" x14ac:dyDescent="0.35">
      <c r="A136" t="s">
        <v>16</v>
      </c>
      <c r="B136" s="7">
        <v>46</v>
      </c>
      <c r="C136">
        <v>23</v>
      </c>
      <c r="D136" s="7">
        <v>67</v>
      </c>
      <c r="E136">
        <v>38</v>
      </c>
    </row>
    <row r="137" spans="1:5" x14ac:dyDescent="0.35">
      <c r="A137" t="s">
        <v>16</v>
      </c>
      <c r="B137" s="7">
        <v>120</v>
      </c>
      <c r="C137">
        <v>77</v>
      </c>
      <c r="D137" s="7">
        <v>54</v>
      </c>
      <c r="E137">
        <v>425</v>
      </c>
    </row>
    <row r="138" spans="1:5" x14ac:dyDescent="0.35">
      <c r="A138" t="s">
        <v>16</v>
      </c>
      <c r="B138" s="7">
        <v>52</v>
      </c>
      <c r="C138">
        <v>61</v>
      </c>
      <c r="D138" s="7">
        <v>111</v>
      </c>
      <c r="E138">
        <v>314</v>
      </c>
    </row>
    <row r="139" spans="1:5" x14ac:dyDescent="0.35">
      <c r="A139" t="s">
        <v>16</v>
      </c>
      <c r="B139" s="7">
        <v>104</v>
      </c>
      <c r="C139">
        <v>22</v>
      </c>
      <c r="D139" s="7">
        <v>40</v>
      </c>
      <c r="E139">
        <v>98</v>
      </c>
    </row>
    <row r="140" spans="1:5" x14ac:dyDescent="0.35">
      <c r="A140" t="s">
        <v>16</v>
      </c>
      <c r="B140" s="7">
        <v>57</v>
      </c>
      <c r="C140">
        <v>77</v>
      </c>
      <c r="D140" s="7">
        <v>31</v>
      </c>
      <c r="E140">
        <v>425</v>
      </c>
    </row>
    <row r="141" spans="1:5" x14ac:dyDescent="0.35">
      <c r="A141" t="s">
        <v>16</v>
      </c>
      <c r="B141" s="7">
        <v>50</v>
      </c>
      <c r="C141">
        <v>61</v>
      </c>
      <c r="D141" s="7">
        <v>112</v>
      </c>
      <c r="E141">
        <v>314</v>
      </c>
    </row>
    <row r="142" spans="1:5" x14ac:dyDescent="0.35">
      <c r="A142" t="s">
        <v>16</v>
      </c>
      <c r="B142" s="7">
        <v>49</v>
      </c>
      <c r="C142">
        <v>22</v>
      </c>
      <c r="D142" s="7">
        <v>57</v>
      </c>
      <c r="E142">
        <v>98</v>
      </c>
    </row>
    <row r="143" spans="1:5" x14ac:dyDescent="0.35">
      <c r="A143" t="s">
        <v>16</v>
      </c>
      <c r="B143" s="7">
        <v>63</v>
      </c>
      <c r="C143">
        <v>62</v>
      </c>
      <c r="D143" s="7">
        <v>95</v>
      </c>
      <c r="E143">
        <v>236</v>
      </c>
    </row>
    <row r="144" spans="1:5" x14ac:dyDescent="0.35">
      <c r="A144" t="s">
        <v>16</v>
      </c>
      <c r="B144" s="7">
        <v>56</v>
      </c>
      <c r="C144">
        <v>56</v>
      </c>
      <c r="D144" s="7">
        <v>69</v>
      </c>
      <c r="E144">
        <v>198</v>
      </c>
    </row>
    <row r="145" spans="1:5" x14ac:dyDescent="0.35">
      <c r="A145" t="s">
        <v>16</v>
      </c>
      <c r="B145">
        <v>142</v>
      </c>
      <c r="C145">
        <v>61</v>
      </c>
      <c r="D145">
        <v>93</v>
      </c>
      <c r="E145">
        <v>251</v>
      </c>
    </row>
    <row r="146" spans="1:5" x14ac:dyDescent="0.35">
      <c r="A146" t="s">
        <v>16</v>
      </c>
      <c r="B146">
        <v>106</v>
      </c>
      <c r="C146">
        <v>88</v>
      </c>
      <c r="D146">
        <v>97</v>
      </c>
      <c r="E146">
        <v>333</v>
      </c>
    </row>
    <row r="147" spans="1:5" x14ac:dyDescent="0.35">
      <c r="A147" t="s">
        <v>16</v>
      </c>
      <c r="B147">
        <v>122</v>
      </c>
      <c r="C147">
        <v>53</v>
      </c>
      <c r="D147">
        <v>56</v>
      </c>
      <c r="E147">
        <v>157</v>
      </c>
    </row>
    <row r="148" spans="1:5" x14ac:dyDescent="0.35">
      <c r="A148" t="s">
        <v>16</v>
      </c>
      <c r="B148">
        <v>122</v>
      </c>
      <c r="C148">
        <v>44</v>
      </c>
      <c r="D148">
        <v>56</v>
      </c>
      <c r="E148">
        <v>72</v>
      </c>
    </row>
    <row r="149" spans="1:5" x14ac:dyDescent="0.35">
      <c r="A149" t="s">
        <v>16</v>
      </c>
      <c r="B149">
        <v>122</v>
      </c>
      <c r="C149">
        <v>63</v>
      </c>
      <c r="D149">
        <v>84</v>
      </c>
      <c r="E149">
        <v>340</v>
      </c>
    </row>
    <row r="150" spans="1:5" x14ac:dyDescent="0.35">
      <c r="A150" t="s">
        <v>16</v>
      </c>
      <c r="B150">
        <v>110</v>
      </c>
      <c r="C150">
        <v>10</v>
      </c>
      <c r="D150">
        <v>97</v>
      </c>
      <c r="E150">
        <v>11</v>
      </c>
    </row>
    <row r="151" spans="1:5" x14ac:dyDescent="0.35">
      <c r="A151" t="s">
        <v>16</v>
      </c>
      <c r="B151">
        <v>131</v>
      </c>
      <c r="C151">
        <v>42</v>
      </c>
      <c r="D151">
        <v>112</v>
      </c>
      <c r="E151">
        <v>190</v>
      </c>
    </row>
    <row r="152" spans="1:5" x14ac:dyDescent="0.35">
      <c r="A152" t="s">
        <v>16</v>
      </c>
      <c r="B152">
        <v>121</v>
      </c>
      <c r="C152">
        <v>29</v>
      </c>
      <c r="D152">
        <v>90</v>
      </c>
      <c r="E152">
        <v>45</v>
      </c>
    </row>
    <row r="153" spans="1:5" x14ac:dyDescent="0.35">
      <c r="A153" t="s">
        <v>16</v>
      </c>
      <c r="B153">
        <v>186</v>
      </c>
      <c r="C153">
        <v>43</v>
      </c>
      <c r="D153">
        <v>67</v>
      </c>
      <c r="E153">
        <v>289</v>
      </c>
    </row>
    <row r="154" spans="1:5" x14ac:dyDescent="0.35">
      <c r="A154" t="s">
        <v>16</v>
      </c>
      <c r="B154">
        <v>136</v>
      </c>
      <c r="C154">
        <v>17</v>
      </c>
      <c r="D154">
        <v>95</v>
      </c>
      <c r="E154">
        <v>17</v>
      </c>
    </row>
    <row r="155" spans="1:5" x14ac:dyDescent="0.35">
      <c r="A155" t="s">
        <v>16</v>
      </c>
      <c r="B155">
        <v>158</v>
      </c>
      <c r="C155">
        <v>39</v>
      </c>
      <c r="D155">
        <v>83</v>
      </c>
      <c r="E155">
        <v>217</v>
      </c>
    </row>
    <row r="156" spans="1:5" x14ac:dyDescent="0.35">
      <c r="A156" t="s">
        <v>16</v>
      </c>
      <c r="B156">
        <v>98</v>
      </c>
      <c r="C156">
        <v>63</v>
      </c>
      <c r="D156">
        <v>80</v>
      </c>
      <c r="E156">
        <v>217</v>
      </c>
    </row>
    <row r="157" spans="1:5" x14ac:dyDescent="0.35">
      <c r="A157" t="s">
        <v>16</v>
      </c>
      <c r="B157">
        <v>109</v>
      </c>
      <c r="C157">
        <v>61</v>
      </c>
      <c r="D157">
        <v>111</v>
      </c>
      <c r="E157">
        <v>326</v>
      </c>
    </row>
    <row r="158" spans="1:5" x14ac:dyDescent="0.35">
      <c r="A158" t="s">
        <v>16</v>
      </c>
      <c r="B158">
        <v>131</v>
      </c>
      <c r="C158">
        <v>39</v>
      </c>
      <c r="D158">
        <v>112</v>
      </c>
      <c r="E158">
        <v>153</v>
      </c>
    </row>
    <row r="159" spans="1:5" x14ac:dyDescent="0.35">
      <c r="A159" t="s">
        <v>16</v>
      </c>
      <c r="B159">
        <v>98</v>
      </c>
      <c r="C159">
        <v>44</v>
      </c>
      <c r="D159">
        <v>73</v>
      </c>
      <c r="E159">
        <v>124</v>
      </c>
    </row>
    <row r="160" spans="1:5" x14ac:dyDescent="0.35">
      <c r="A160" t="s">
        <v>16</v>
      </c>
      <c r="B160">
        <v>83</v>
      </c>
      <c r="C160">
        <v>64</v>
      </c>
      <c r="D160">
        <v>73</v>
      </c>
      <c r="E160">
        <v>228</v>
      </c>
    </row>
    <row r="161" spans="1:5" x14ac:dyDescent="0.35">
      <c r="A161" t="s">
        <v>16</v>
      </c>
      <c r="B161">
        <v>98</v>
      </c>
      <c r="C161">
        <v>42</v>
      </c>
      <c r="D161">
        <v>78</v>
      </c>
      <c r="E161">
        <v>92</v>
      </c>
    </row>
    <row r="162" spans="1:5" x14ac:dyDescent="0.35">
      <c r="A162" t="s">
        <v>16</v>
      </c>
      <c r="B162">
        <v>106</v>
      </c>
      <c r="C162">
        <v>47</v>
      </c>
      <c r="D162">
        <v>97</v>
      </c>
      <c r="E162">
        <v>104</v>
      </c>
    </row>
    <row r="163" spans="1:5" x14ac:dyDescent="0.35">
      <c r="A163" t="s">
        <v>16</v>
      </c>
      <c r="B163">
        <v>122</v>
      </c>
      <c r="C163">
        <v>44</v>
      </c>
      <c r="D163">
        <v>84</v>
      </c>
      <c r="E163">
        <v>173</v>
      </c>
    </row>
    <row r="164" spans="1:5" x14ac:dyDescent="0.35">
      <c r="A164" t="s">
        <v>16</v>
      </c>
      <c r="B164">
        <v>109</v>
      </c>
      <c r="C164">
        <v>43</v>
      </c>
      <c r="D164">
        <v>82</v>
      </c>
      <c r="E164">
        <v>125</v>
      </c>
    </row>
    <row r="165" spans="1:5" x14ac:dyDescent="0.35">
      <c r="A165" t="s">
        <v>16</v>
      </c>
      <c r="B165">
        <v>104</v>
      </c>
      <c r="C165">
        <v>28</v>
      </c>
      <c r="D165">
        <v>94</v>
      </c>
      <c r="E165">
        <v>95</v>
      </c>
    </row>
    <row r="166" spans="1:5" x14ac:dyDescent="0.35">
      <c r="A166" t="s">
        <v>16</v>
      </c>
      <c r="B166">
        <v>109</v>
      </c>
      <c r="C166">
        <v>14</v>
      </c>
      <c r="D166">
        <v>82</v>
      </c>
      <c r="E166">
        <v>11</v>
      </c>
    </row>
    <row r="167" spans="1:5" x14ac:dyDescent="0.35">
      <c r="A167" t="s">
        <v>16</v>
      </c>
      <c r="B167">
        <v>29</v>
      </c>
      <c r="C167">
        <v>34</v>
      </c>
      <c r="D167">
        <v>85</v>
      </c>
      <c r="E167">
        <v>40</v>
      </c>
    </row>
    <row r="168" spans="1:5" x14ac:dyDescent="0.35">
      <c r="A168" t="s">
        <v>16</v>
      </c>
      <c r="B168">
        <v>137</v>
      </c>
      <c r="C168">
        <v>36</v>
      </c>
      <c r="D168">
        <v>87</v>
      </c>
      <c r="E168">
        <v>108</v>
      </c>
    </row>
    <row r="169" spans="1:5" x14ac:dyDescent="0.35">
      <c r="A169" t="s">
        <v>16</v>
      </c>
      <c r="B169">
        <v>121</v>
      </c>
      <c r="C169">
        <v>53</v>
      </c>
      <c r="D169">
        <v>141</v>
      </c>
      <c r="E169">
        <v>251</v>
      </c>
    </row>
    <row r="170" spans="1:5" x14ac:dyDescent="0.35">
      <c r="A170" t="s">
        <v>16</v>
      </c>
      <c r="B170">
        <v>101</v>
      </c>
      <c r="C170">
        <v>46</v>
      </c>
      <c r="D170">
        <v>58</v>
      </c>
      <c r="E170">
        <v>141</v>
      </c>
    </row>
    <row r="171" spans="1:5" x14ac:dyDescent="0.35">
      <c r="A171" t="s">
        <v>16</v>
      </c>
      <c r="B171">
        <v>55</v>
      </c>
      <c r="C171">
        <v>50</v>
      </c>
      <c r="D171">
        <v>55</v>
      </c>
      <c r="E171">
        <v>75</v>
      </c>
    </row>
    <row r="172" spans="1:5" x14ac:dyDescent="0.35">
      <c r="A172" t="s">
        <v>16</v>
      </c>
      <c r="B172">
        <v>93</v>
      </c>
      <c r="C172">
        <v>43</v>
      </c>
      <c r="D172">
        <v>87</v>
      </c>
      <c r="E172">
        <v>142</v>
      </c>
    </row>
    <row r="173" spans="1:5" x14ac:dyDescent="0.35">
      <c r="A173" t="s">
        <v>16</v>
      </c>
      <c r="B173">
        <v>207</v>
      </c>
      <c r="C173">
        <v>47</v>
      </c>
      <c r="D173">
        <v>138</v>
      </c>
      <c r="E173">
        <v>280</v>
      </c>
    </row>
    <row r="174" spans="1:5" x14ac:dyDescent="0.35">
      <c r="A174" t="s">
        <v>16</v>
      </c>
      <c r="B174">
        <v>72</v>
      </c>
      <c r="C174">
        <v>34</v>
      </c>
      <c r="D174">
        <v>118</v>
      </c>
      <c r="E174">
        <v>73</v>
      </c>
    </row>
    <row r="175" spans="1:5" x14ac:dyDescent="0.35">
      <c r="A175" t="s">
        <v>16</v>
      </c>
      <c r="B175">
        <v>178</v>
      </c>
      <c r="C175">
        <v>69</v>
      </c>
      <c r="D175">
        <v>153</v>
      </c>
      <c r="E175">
        <v>350</v>
      </c>
    </row>
    <row r="176" spans="1:5" x14ac:dyDescent="0.35">
      <c r="A176" t="s">
        <v>16</v>
      </c>
      <c r="B176">
        <v>110</v>
      </c>
      <c r="C176">
        <v>40</v>
      </c>
      <c r="D176">
        <v>97</v>
      </c>
      <c r="E176">
        <v>164</v>
      </c>
    </row>
    <row r="177" spans="1:5" x14ac:dyDescent="0.35">
      <c r="A177" t="s">
        <v>16</v>
      </c>
      <c r="B177">
        <v>98</v>
      </c>
      <c r="C177">
        <v>62</v>
      </c>
      <c r="D177">
        <v>73</v>
      </c>
      <c r="E177">
        <v>231</v>
      </c>
    </row>
    <row r="178" spans="1:5" x14ac:dyDescent="0.35">
      <c r="A178" t="s">
        <v>16</v>
      </c>
      <c r="B178">
        <v>67</v>
      </c>
      <c r="C178">
        <v>23</v>
      </c>
      <c r="D178">
        <v>94</v>
      </c>
      <c r="E178">
        <v>29</v>
      </c>
    </row>
    <row r="179" spans="1:5" x14ac:dyDescent="0.35">
      <c r="A179" t="s">
        <v>16</v>
      </c>
      <c r="B179">
        <v>142</v>
      </c>
      <c r="C179">
        <v>53</v>
      </c>
      <c r="D179">
        <v>93</v>
      </c>
      <c r="E179">
        <v>203</v>
      </c>
    </row>
    <row r="180" spans="1:5" x14ac:dyDescent="0.35">
      <c r="A180" t="s">
        <v>16</v>
      </c>
      <c r="B180">
        <v>68</v>
      </c>
      <c r="C180">
        <v>37</v>
      </c>
      <c r="D180">
        <v>72</v>
      </c>
      <c r="E180">
        <v>62</v>
      </c>
    </row>
    <row r="181" spans="1:5" x14ac:dyDescent="0.35">
      <c r="A181" t="s">
        <v>16</v>
      </c>
      <c r="B181">
        <v>96</v>
      </c>
      <c r="C181">
        <v>36</v>
      </c>
      <c r="D181">
        <v>109</v>
      </c>
      <c r="E181">
        <v>102</v>
      </c>
    </row>
    <row r="182" spans="1:5" x14ac:dyDescent="0.35">
      <c r="A182" t="s">
        <v>16</v>
      </c>
      <c r="B182">
        <v>97</v>
      </c>
      <c r="C182">
        <v>61</v>
      </c>
      <c r="D182">
        <v>91</v>
      </c>
      <c r="E182">
        <v>166</v>
      </c>
    </row>
    <row r="183" spans="1:5" x14ac:dyDescent="0.35">
      <c r="A183" t="s">
        <v>16</v>
      </c>
      <c r="B183">
        <v>83</v>
      </c>
      <c r="C183">
        <v>49</v>
      </c>
      <c r="D183">
        <v>73</v>
      </c>
      <c r="E183">
        <v>126</v>
      </c>
    </row>
    <row r="184" spans="1:5" x14ac:dyDescent="0.35">
      <c r="A184" t="s">
        <v>16</v>
      </c>
      <c r="B184">
        <v>180</v>
      </c>
      <c r="C184">
        <v>30</v>
      </c>
      <c r="D184">
        <v>102</v>
      </c>
      <c r="E184">
        <v>31</v>
      </c>
    </row>
    <row r="185" spans="1:5" x14ac:dyDescent="0.35">
      <c r="A185" t="s">
        <v>16</v>
      </c>
      <c r="B185">
        <v>109</v>
      </c>
      <c r="C185">
        <v>21</v>
      </c>
      <c r="D185">
        <v>111</v>
      </c>
      <c r="E185">
        <v>37</v>
      </c>
    </row>
    <row r="186" spans="1:5" x14ac:dyDescent="0.35">
      <c r="A186" t="s">
        <v>16</v>
      </c>
      <c r="B186">
        <v>93</v>
      </c>
      <c r="C186">
        <v>20</v>
      </c>
      <c r="D186">
        <v>87</v>
      </c>
      <c r="E186">
        <v>32</v>
      </c>
    </row>
    <row r="187" spans="1:5" x14ac:dyDescent="0.35">
      <c r="A187" t="s">
        <v>16</v>
      </c>
      <c r="B187">
        <v>142</v>
      </c>
      <c r="C187">
        <v>15</v>
      </c>
      <c r="D187">
        <v>94</v>
      </c>
      <c r="E187">
        <v>17</v>
      </c>
    </row>
    <row r="188" spans="1:5" x14ac:dyDescent="0.35">
      <c r="A188" t="s">
        <v>16</v>
      </c>
      <c r="B188">
        <v>152</v>
      </c>
      <c r="C188">
        <v>12</v>
      </c>
      <c r="D188">
        <v>83</v>
      </c>
      <c r="E188">
        <v>15</v>
      </c>
    </row>
    <row r="189" spans="1:5" x14ac:dyDescent="0.35">
      <c r="A189" t="s">
        <v>16</v>
      </c>
      <c r="B189">
        <v>98</v>
      </c>
      <c r="C189">
        <v>47</v>
      </c>
      <c r="D189">
        <v>110</v>
      </c>
      <c r="E189">
        <v>141</v>
      </c>
    </row>
    <row r="190" spans="1:5" x14ac:dyDescent="0.35">
      <c r="A190" t="s">
        <v>16</v>
      </c>
      <c r="B190">
        <v>152</v>
      </c>
      <c r="C190">
        <v>36</v>
      </c>
      <c r="D190">
        <v>83</v>
      </c>
      <c r="E190">
        <v>115</v>
      </c>
    </row>
    <row r="191" spans="1:5" x14ac:dyDescent="0.35">
      <c r="A191" t="s">
        <v>16</v>
      </c>
      <c r="B191">
        <v>84</v>
      </c>
      <c r="C191">
        <v>24</v>
      </c>
      <c r="D191">
        <v>79</v>
      </c>
      <c r="E191">
        <v>39</v>
      </c>
    </row>
    <row r="192" spans="1:5" x14ac:dyDescent="0.35">
      <c r="A192" t="s">
        <v>16</v>
      </c>
      <c r="B192">
        <v>55</v>
      </c>
      <c r="C192">
        <v>29</v>
      </c>
      <c r="D192">
        <v>55</v>
      </c>
      <c r="E192">
        <v>30</v>
      </c>
    </row>
    <row r="193" spans="1:5" x14ac:dyDescent="0.35">
      <c r="A193" t="s">
        <v>16</v>
      </c>
      <c r="B193">
        <v>104</v>
      </c>
      <c r="C193">
        <v>13</v>
      </c>
      <c r="D193">
        <v>114</v>
      </c>
      <c r="E193">
        <v>14</v>
      </c>
    </row>
    <row r="194" spans="1:5" x14ac:dyDescent="0.35">
      <c r="A194" t="s">
        <v>16</v>
      </c>
      <c r="B194">
        <v>93</v>
      </c>
      <c r="C194">
        <v>42</v>
      </c>
      <c r="D194">
        <v>87</v>
      </c>
      <c r="E194">
        <v>122</v>
      </c>
    </row>
    <row r="195" spans="1:5" x14ac:dyDescent="0.35">
      <c r="A195" t="s">
        <v>16</v>
      </c>
      <c r="B195">
        <v>118</v>
      </c>
      <c r="C195">
        <v>12</v>
      </c>
      <c r="D195">
        <v>111</v>
      </c>
      <c r="E195">
        <v>14</v>
      </c>
    </row>
    <row r="196" spans="1:5" x14ac:dyDescent="0.35">
      <c r="A196" t="s">
        <v>16</v>
      </c>
      <c r="B196" s="5">
        <v>43</v>
      </c>
      <c r="C196" s="5">
        <v>28</v>
      </c>
      <c r="D196" s="5">
        <v>14</v>
      </c>
      <c r="E196" s="5">
        <v>12</v>
      </c>
    </row>
    <row r="197" spans="1:5" x14ac:dyDescent="0.35">
      <c r="A197" t="s">
        <v>16</v>
      </c>
      <c r="B197" s="5">
        <v>62</v>
      </c>
      <c r="C197" s="5">
        <v>48</v>
      </c>
      <c r="D197" s="5">
        <v>68</v>
      </c>
      <c r="E197" s="5">
        <v>18</v>
      </c>
    </row>
    <row r="198" spans="1:5" x14ac:dyDescent="0.35">
      <c r="A198" t="s">
        <v>16</v>
      </c>
      <c r="B198">
        <v>71</v>
      </c>
      <c r="C198" s="5">
        <v>65</v>
      </c>
      <c r="D198" s="5">
        <v>80</v>
      </c>
      <c r="E198" s="5">
        <v>28</v>
      </c>
    </row>
    <row r="199" spans="1:5" x14ac:dyDescent="0.35">
      <c r="A199" t="s">
        <v>16</v>
      </c>
      <c r="B199">
        <v>57</v>
      </c>
      <c r="C199" s="5">
        <v>44</v>
      </c>
      <c r="D199" s="5">
        <v>69</v>
      </c>
      <c r="E199" s="5">
        <v>29</v>
      </c>
    </row>
    <row r="200" spans="1:5" x14ac:dyDescent="0.35">
      <c r="A200" t="s">
        <v>16</v>
      </c>
      <c r="B200" s="5">
        <v>16</v>
      </c>
      <c r="C200" s="5">
        <v>58</v>
      </c>
      <c r="D200" s="5">
        <v>24</v>
      </c>
      <c r="E200" s="5">
        <v>34</v>
      </c>
    </row>
    <row r="201" spans="1:5" x14ac:dyDescent="0.35">
      <c r="A201" t="s">
        <v>16</v>
      </c>
      <c r="B201" s="5">
        <v>55</v>
      </c>
      <c r="C201" s="5">
        <v>13</v>
      </c>
      <c r="D201" s="5">
        <v>29</v>
      </c>
      <c r="E201" s="5">
        <v>39</v>
      </c>
    </row>
    <row r="202" spans="1:5" x14ac:dyDescent="0.35">
      <c r="A202" t="s">
        <v>16</v>
      </c>
      <c r="B202" s="5">
        <v>44</v>
      </c>
      <c r="C202" s="5">
        <v>28</v>
      </c>
      <c r="D202" s="5">
        <v>67</v>
      </c>
      <c r="E202" s="5">
        <v>40</v>
      </c>
    </row>
    <row r="203" spans="1:5" x14ac:dyDescent="0.35">
      <c r="A203" t="s">
        <v>16</v>
      </c>
      <c r="B203" s="5">
        <v>14</v>
      </c>
      <c r="C203" s="5">
        <v>34</v>
      </c>
      <c r="D203" s="5">
        <v>62</v>
      </c>
      <c r="E203" s="5">
        <v>48</v>
      </c>
    </row>
    <row r="204" spans="1:5" x14ac:dyDescent="0.35">
      <c r="A204" t="s">
        <v>16</v>
      </c>
      <c r="B204" s="5">
        <v>56</v>
      </c>
      <c r="C204" s="5">
        <v>43</v>
      </c>
      <c r="D204" s="5">
        <v>46</v>
      </c>
      <c r="E204" s="5">
        <v>51</v>
      </c>
    </row>
    <row r="205" spans="1:5" x14ac:dyDescent="0.35">
      <c r="A205" t="s">
        <v>16</v>
      </c>
      <c r="B205">
        <v>26</v>
      </c>
      <c r="C205">
        <v>30</v>
      </c>
      <c r="D205">
        <v>73</v>
      </c>
      <c r="E205">
        <v>52</v>
      </c>
    </row>
    <row r="206" spans="1:5" x14ac:dyDescent="0.35">
      <c r="A206" t="s">
        <v>16</v>
      </c>
      <c r="B206">
        <v>68</v>
      </c>
      <c r="C206">
        <v>30</v>
      </c>
      <c r="D206">
        <v>57</v>
      </c>
      <c r="E206">
        <v>54</v>
      </c>
    </row>
    <row r="207" spans="1:5" x14ac:dyDescent="0.35">
      <c r="A207" t="s">
        <v>16</v>
      </c>
      <c r="B207" s="1">
        <v>19</v>
      </c>
      <c r="C207" s="1">
        <v>96</v>
      </c>
      <c r="D207" s="1">
        <v>55</v>
      </c>
      <c r="E207" s="1">
        <v>66</v>
      </c>
    </row>
    <row r="208" spans="1:5" x14ac:dyDescent="0.35">
      <c r="A208" t="s">
        <v>16</v>
      </c>
      <c r="B208" s="1">
        <v>39</v>
      </c>
      <c r="C208" s="1">
        <v>84</v>
      </c>
      <c r="D208" s="1">
        <v>16</v>
      </c>
      <c r="E208" s="1">
        <v>71</v>
      </c>
    </row>
    <row r="209" spans="1:5" x14ac:dyDescent="0.35">
      <c r="A209" t="s">
        <v>16</v>
      </c>
      <c r="B209">
        <v>93</v>
      </c>
      <c r="C209">
        <v>13</v>
      </c>
      <c r="D209">
        <v>19</v>
      </c>
      <c r="E209">
        <v>75</v>
      </c>
    </row>
    <row r="210" spans="1:5" x14ac:dyDescent="0.35">
      <c r="A210" t="s">
        <v>16</v>
      </c>
      <c r="B210">
        <v>52</v>
      </c>
      <c r="C210">
        <v>74</v>
      </c>
      <c r="D210">
        <v>12</v>
      </c>
      <c r="E210">
        <v>77</v>
      </c>
    </row>
    <row r="211" spans="1:5" x14ac:dyDescent="0.35">
      <c r="A211" t="s">
        <v>16</v>
      </c>
      <c r="B211">
        <v>37</v>
      </c>
      <c r="C211">
        <v>15</v>
      </c>
      <c r="D211">
        <v>62</v>
      </c>
      <c r="E211">
        <v>78</v>
      </c>
    </row>
    <row r="212" spans="1:5" x14ac:dyDescent="0.35">
      <c r="A212" t="s">
        <v>16</v>
      </c>
      <c r="B212" s="1">
        <v>25</v>
      </c>
      <c r="C212" s="1">
        <v>43</v>
      </c>
      <c r="D212" s="1">
        <v>19</v>
      </c>
      <c r="E212" s="1">
        <v>81</v>
      </c>
    </row>
    <row r="213" spans="1:5" x14ac:dyDescent="0.35">
      <c r="A213" t="s">
        <v>16</v>
      </c>
      <c r="B213">
        <v>13</v>
      </c>
      <c r="C213">
        <v>49</v>
      </c>
      <c r="D213">
        <v>17</v>
      </c>
      <c r="E213">
        <v>95</v>
      </c>
    </row>
    <row r="214" spans="1:5" x14ac:dyDescent="0.35">
      <c r="A214" t="s">
        <v>16</v>
      </c>
      <c r="B214" s="1">
        <v>14</v>
      </c>
      <c r="C214" s="1">
        <v>46</v>
      </c>
      <c r="D214" s="1">
        <v>27</v>
      </c>
      <c r="E214" s="1">
        <v>111</v>
      </c>
    </row>
    <row r="215" spans="1:5" x14ac:dyDescent="0.35">
      <c r="A215" t="s">
        <v>16</v>
      </c>
      <c r="B215">
        <v>13</v>
      </c>
      <c r="C215">
        <v>72</v>
      </c>
      <c r="D215">
        <v>57</v>
      </c>
      <c r="E215">
        <v>115</v>
      </c>
    </row>
    <row r="216" spans="1:5" x14ac:dyDescent="0.35">
      <c r="A216" t="s">
        <v>16</v>
      </c>
      <c r="B216" s="1">
        <v>55</v>
      </c>
      <c r="C216" s="1">
        <v>26</v>
      </c>
      <c r="D216" s="1">
        <v>77</v>
      </c>
      <c r="E216" s="1">
        <v>120</v>
      </c>
    </row>
    <row r="217" spans="1:5" x14ac:dyDescent="0.35">
      <c r="A217" t="s">
        <v>16</v>
      </c>
      <c r="B217">
        <v>27</v>
      </c>
      <c r="C217">
        <v>41</v>
      </c>
      <c r="D217">
        <v>92</v>
      </c>
      <c r="E217">
        <v>135</v>
      </c>
    </row>
    <row r="218" spans="1:5" x14ac:dyDescent="0.35">
      <c r="A218" t="s">
        <v>16</v>
      </c>
      <c r="B218" s="1">
        <v>94</v>
      </c>
      <c r="C218" s="1">
        <v>17</v>
      </c>
      <c r="D218" s="1">
        <v>22</v>
      </c>
      <c r="E218" s="1">
        <v>140</v>
      </c>
    </row>
    <row r="219" spans="1:5" x14ac:dyDescent="0.35">
      <c r="A219" t="s">
        <v>16</v>
      </c>
      <c r="B219" s="1">
        <v>79</v>
      </c>
      <c r="C219" s="1">
        <v>59</v>
      </c>
      <c r="D219" s="1">
        <v>19</v>
      </c>
      <c r="E219" s="1">
        <v>144</v>
      </c>
    </row>
    <row r="220" spans="1:5" x14ac:dyDescent="0.35">
      <c r="A220" t="s">
        <v>16</v>
      </c>
      <c r="B220">
        <v>15</v>
      </c>
      <c r="C220">
        <v>70</v>
      </c>
      <c r="D220">
        <v>56</v>
      </c>
      <c r="E220">
        <v>154</v>
      </c>
    </row>
    <row r="221" spans="1:5" x14ac:dyDescent="0.35">
      <c r="A221" t="s">
        <v>16</v>
      </c>
      <c r="B221">
        <v>15</v>
      </c>
      <c r="C221">
        <v>34</v>
      </c>
      <c r="D221">
        <v>72</v>
      </c>
      <c r="E221">
        <v>163</v>
      </c>
    </row>
    <row r="222" spans="1:5" x14ac:dyDescent="0.35">
      <c r="A222" t="s">
        <v>16</v>
      </c>
      <c r="B222">
        <v>74</v>
      </c>
      <c r="C222">
        <v>24</v>
      </c>
      <c r="D222">
        <v>97</v>
      </c>
      <c r="E222">
        <v>177</v>
      </c>
    </row>
    <row r="223" spans="1:5" x14ac:dyDescent="0.35">
      <c r="A223" t="s">
        <v>16</v>
      </c>
      <c r="B223">
        <v>62</v>
      </c>
      <c r="C223">
        <v>29</v>
      </c>
      <c r="D223">
        <v>29</v>
      </c>
      <c r="E223">
        <v>213</v>
      </c>
    </row>
    <row r="224" spans="1:5" x14ac:dyDescent="0.35">
      <c r="A224" t="s">
        <v>16</v>
      </c>
      <c r="B224">
        <v>17</v>
      </c>
      <c r="C224">
        <v>29</v>
      </c>
      <c r="D224">
        <v>95</v>
      </c>
      <c r="E224">
        <v>189</v>
      </c>
    </row>
    <row r="225" spans="1:5" x14ac:dyDescent="0.35">
      <c r="A225" t="s">
        <v>16</v>
      </c>
      <c r="B225">
        <v>31</v>
      </c>
      <c r="C225">
        <v>51</v>
      </c>
      <c r="D225">
        <v>67</v>
      </c>
      <c r="E225">
        <v>195</v>
      </c>
    </row>
    <row r="226" spans="1:5" x14ac:dyDescent="0.35">
      <c r="A226" t="s">
        <v>16</v>
      </c>
      <c r="B226">
        <v>74</v>
      </c>
      <c r="C226">
        <v>92</v>
      </c>
      <c r="D226">
        <v>19</v>
      </c>
      <c r="E226">
        <v>225</v>
      </c>
    </row>
    <row r="227" spans="1:5" x14ac:dyDescent="0.35">
      <c r="A227" t="s">
        <v>16</v>
      </c>
      <c r="B227" s="1">
        <v>26</v>
      </c>
      <c r="C227" s="1">
        <v>76</v>
      </c>
      <c r="D227" s="1">
        <v>74</v>
      </c>
      <c r="E227" s="1">
        <v>228</v>
      </c>
    </row>
    <row r="228" spans="1:5" x14ac:dyDescent="0.35">
      <c r="A228" t="s">
        <v>16</v>
      </c>
      <c r="B228" s="1">
        <v>13</v>
      </c>
      <c r="C228" s="1">
        <v>24</v>
      </c>
      <c r="D228" s="1">
        <v>97</v>
      </c>
      <c r="E228" s="1">
        <v>231</v>
      </c>
    </row>
    <row r="229" spans="1:5" x14ac:dyDescent="0.35">
      <c r="A229" t="s">
        <v>16</v>
      </c>
      <c r="B229">
        <v>21</v>
      </c>
      <c r="C229">
        <v>93</v>
      </c>
      <c r="D229">
        <v>32</v>
      </c>
      <c r="E229">
        <v>234</v>
      </c>
    </row>
    <row r="230" spans="1:5" x14ac:dyDescent="0.35">
      <c r="A230" t="s">
        <v>16</v>
      </c>
      <c r="B230">
        <v>39</v>
      </c>
      <c r="C230">
        <v>27</v>
      </c>
      <c r="D230">
        <v>77</v>
      </c>
      <c r="E230">
        <v>254</v>
      </c>
    </row>
    <row r="231" spans="1:5" x14ac:dyDescent="0.35">
      <c r="A231" t="s">
        <v>16</v>
      </c>
      <c r="B231" s="1">
        <v>38</v>
      </c>
      <c r="C231" s="1">
        <v>22</v>
      </c>
      <c r="D231" s="1">
        <v>99</v>
      </c>
      <c r="E231" s="1">
        <v>255</v>
      </c>
    </row>
    <row r="232" spans="1:5" x14ac:dyDescent="0.35">
      <c r="A232" t="s">
        <v>16</v>
      </c>
      <c r="B232" s="1">
        <v>74</v>
      </c>
      <c r="C232" s="1">
        <v>88</v>
      </c>
      <c r="D232" s="1">
        <v>14</v>
      </c>
      <c r="E232" s="1">
        <v>270</v>
      </c>
    </row>
    <row r="233" spans="1:5" x14ac:dyDescent="0.35">
      <c r="A233" t="s">
        <v>16</v>
      </c>
      <c r="B233" s="1">
        <v>43</v>
      </c>
      <c r="C233" s="1">
        <v>60</v>
      </c>
      <c r="D233" s="1">
        <v>72</v>
      </c>
      <c r="E233" s="1">
        <v>274</v>
      </c>
    </row>
    <row r="234" spans="1:5" x14ac:dyDescent="0.35">
      <c r="A234" t="s">
        <v>16</v>
      </c>
      <c r="B234" s="1">
        <v>52</v>
      </c>
      <c r="C234" s="1">
        <v>91</v>
      </c>
      <c r="D234" s="1">
        <v>33</v>
      </c>
      <c r="E234" s="1">
        <v>278</v>
      </c>
    </row>
    <row r="235" spans="1:5" x14ac:dyDescent="0.35">
      <c r="A235" t="s">
        <v>16</v>
      </c>
      <c r="B235" s="1">
        <v>93</v>
      </c>
      <c r="C235" s="1">
        <v>15</v>
      </c>
      <c r="D235" s="1">
        <v>64</v>
      </c>
      <c r="E235" s="1">
        <v>303</v>
      </c>
    </row>
    <row r="236" spans="1:5" x14ac:dyDescent="0.35">
      <c r="A236" t="s">
        <v>16</v>
      </c>
      <c r="B236" s="1">
        <v>171</v>
      </c>
      <c r="C236" s="1">
        <v>13</v>
      </c>
      <c r="D236" s="1">
        <v>39</v>
      </c>
      <c r="E236" s="1">
        <v>342</v>
      </c>
    </row>
    <row r="237" spans="1:5" x14ac:dyDescent="0.35">
      <c r="A237" t="s">
        <v>16</v>
      </c>
      <c r="B237" s="1">
        <v>139</v>
      </c>
      <c r="C237" s="1">
        <v>59</v>
      </c>
      <c r="D237" s="1">
        <v>181</v>
      </c>
      <c r="E237" s="1">
        <v>428</v>
      </c>
    </row>
    <row r="238" spans="1:5" x14ac:dyDescent="0.35">
      <c r="A238" t="s">
        <v>16</v>
      </c>
      <c r="B238" s="1">
        <v>67</v>
      </c>
      <c r="C238" s="1">
        <v>24</v>
      </c>
      <c r="D238" s="1">
        <v>94</v>
      </c>
      <c r="E238" s="1">
        <v>512</v>
      </c>
    </row>
    <row r="239" spans="1:5" x14ac:dyDescent="0.35">
      <c r="A239" t="s">
        <v>16</v>
      </c>
      <c r="B239">
        <v>158</v>
      </c>
      <c r="C239">
        <v>42</v>
      </c>
      <c r="D239">
        <v>196</v>
      </c>
      <c r="E239">
        <v>193</v>
      </c>
    </row>
    <row r="240" spans="1:5" x14ac:dyDescent="0.35">
      <c r="A240" t="s">
        <v>16</v>
      </c>
      <c r="B240">
        <v>112</v>
      </c>
      <c r="C240">
        <v>25</v>
      </c>
      <c r="D240">
        <v>96</v>
      </c>
      <c r="E240">
        <v>64</v>
      </c>
    </row>
    <row r="241" spans="1:5" x14ac:dyDescent="0.35">
      <c r="A241" t="s">
        <v>16</v>
      </c>
      <c r="B241">
        <v>104</v>
      </c>
      <c r="C241">
        <v>24</v>
      </c>
      <c r="D241">
        <v>94</v>
      </c>
      <c r="E241">
        <v>38</v>
      </c>
    </row>
    <row r="242" spans="1:5" x14ac:dyDescent="0.35">
      <c r="A242" t="s">
        <v>16</v>
      </c>
      <c r="B242">
        <v>121</v>
      </c>
      <c r="C242">
        <v>38</v>
      </c>
      <c r="D242">
        <v>141</v>
      </c>
      <c r="E242">
        <v>117</v>
      </c>
    </row>
    <row r="243" spans="1:5" x14ac:dyDescent="0.35">
      <c r="A243" t="s">
        <v>16</v>
      </c>
      <c r="B243">
        <v>83</v>
      </c>
      <c r="C243">
        <v>50</v>
      </c>
      <c r="D243">
        <v>73</v>
      </c>
      <c r="E243">
        <v>160</v>
      </c>
    </row>
    <row r="244" spans="1:5" x14ac:dyDescent="0.35">
      <c r="A244" t="s">
        <v>16</v>
      </c>
      <c r="B244">
        <v>122</v>
      </c>
      <c r="C244">
        <v>34</v>
      </c>
      <c r="D244">
        <v>84</v>
      </c>
      <c r="E244">
        <v>101</v>
      </c>
    </row>
    <row r="245" spans="1:5" x14ac:dyDescent="0.35">
      <c r="A245" t="s">
        <v>16</v>
      </c>
      <c r="B245">
        <v>115</v>
      </c>
      <c r="C245">
        <v>35</v>
      </c>
      <c r="D245">
        <v>85</v>
      </c>
      <c r="E245">
        <v>71</v>
      </c>
    </row>
    <row r="246" spans="1:5" x14ac:dyDescent="0.35">
      <c r="A246" t="s">
        <v>16</v>
      </c>
      <c r="B246">
        <v>104</v>
      </c>
      <c r="C246">
        <v>46</v>
      </c>
      <c r="D246">
        <v>114</v>
      </c>
      <c r="E246">
        <v>129</v>
      </c>
    </row>
    <row r="247" spans="1:5" x14ac:dyDescent="0.35">
      <c r="A247" t="s">
        <v>16</v>
      </c>
      <c r="B247">
        <v>148</v>
      </c>
      <c r="C247">
        <v>60</v>
      </c>
      <c r="D247">
        <v>100</v>
      </c>
      <c r="E247">
        <v>334</v>
      </c>
    </row>
    <row r="248" spans="1:5" x14ac:dyDescent="0.35">
      <c r="A248" t="s">
        <v>16</v>
      </c>
      <c r="B248">
        <v>88</v>
      </c>
      <c r="C248">
        <v>12</v>
      </c>
      <c r="D248">
        <v>107</v>
      </c>
      <c r="E248">
        <v>10</v>
      </c>
    </row>
    <row r="249" spans="1:5" x14ac:dyDescent="0.35">
      <c r="A249" t="s">
        <v>16</v>
      </c>
      <c r="B249">
        <v>75</v>
      </c>
      <c r="C249">
        <v>14</v>
      </c>
      <c r="D249">
        <v>66</v>
      </c>
      <c r="E249">
        <v>10</v>
      </c>
    </row>
    <row r="250" spans="1:5" x14ac:dyDescent="0.35">
      <c r="A250" t="s">
        <v>16</v>
      </c>
      <c r="B250">
        <v>117</v>
      </c>
      <c r="C250">
        <v>32</v>
      </c>
      <c r="D250">
        <v>120</v>
      </c>
      <c r="E250">
        <v>80</v>
      </c>
    </row>
    <row r="251" spans="1:5" x14ac:dyDescent="0.35">
      <c r="A251" t="s">
        <v>16</v>
      </c>
      <c r="B251">
        <v>109</v>
      </c>
      <c r="C251">
        <v>34</v>
      </c>
      <c r="D251">
        <v>111</v>
      </c>
      <c r="E251">
        <v>110</v>
      </c>
    </row>
    <row r="252" spans="1:5" x14ac:dyDescent="0.35">
      <c r="A252" t="s">
        <v>16</v>
      </c>
      <c r="B252">
        <v>137</v>
      </c>
      <c r="C252">
        <v>24</v>
      </c>
      <c r="D252">
        <v>87</v>
      </c>
      <c r="E252">
        <v>48</v>
      </c>
    </row>
    <row r="253" spans="1:5" x14ac:dyDescent="0.35">
      <c r="A253" t="s">
        <v>16</v>
      </c>
      <c r="B253">
        <v>110</v>
      </c>
      <c r="C253">
        <v>33</v>
      </c>
      <c r="D253">
        <v>90</v>
      </c>
      <c r="E253">
        <v>109</v>
      </c>
    </row>
    <row r="254" spans="1:5" x14ac:dyDescent="0.35">
      <c r="A254" t="s">
        <v>16</v>
      </c>
      <c r="B254">
        <v>180</v>
      </c>
      <c r="C254">
        <v>119</v>
      </c>
      <c r="D254">
        <v>102</v>
      </c>
      <c r="E254">
        <v>508</v>
      </c>
    </row>
    <row r="255" spans="1:5" x14ac:dyDescent="0.35">
      <c r="A255" t="s">
        <v>16</v>
      </c>
      <c r="B255">
        <v>92</v>
      </c>
      <c r="C255">
        <v>44</v>
      </c>
      <c r="D255">
        <v>78</v>
      </c>
      <c r="E255">
        <v>118</v>
      </c>
    </row>
    <row r="256" spans="1:5" x14ac:dyDescent="0.35">
      <c r="A256" t="s">
        <v>16</v>
      </c>
      <c r="B256">
        <v>100</v>
      </c>
      <c r="C256">
        <v>47</v>
      </c>
      <c r="D256">
        <v>100</v>
      </c>
      <c r="E256">
        <v>108</v>
      </c>
    </row>
    <row r="257" spans="1:5" x14ac:dyDescent="0.35">
      <c r="A257" t="s">
        <v>16</v>
      </c>
      <c r="B257">
        <v>83</v>
      </c>
      <c r="C257">
        <v>31</v>
      </c>
      <c r="D257">
        <v>99</v>
      </c>
      <c r="E257">
        <v>84</v>
      </c>
    </row>
    <row r="258" spans="1:5" x14ac:dyDescent="0.35">
      <c r="A258" t="s">
        <v>16</v>
      </c>
      <c r="B258">
        <v>108</v>
      </c>
      <c r="C258">
        <v>29</v>
      </c>
      <c r="D258">
        <v>117</v>
      </c>
      <c r="E258">
        <v>66</v>
      </c>
    </row>
    <row r="259" spans="1:5" x14ac:dyDescent="0.35">
      <c r="A259" t="s">
        <v>16</v>
      </c>
      <c r="B259">
        <v>98</v>
      </c>
      <c r="C259">
        <v>30</v>
      </c>
      <c r="D259">
        <v>76</v>
      </c>
      <c r="E259">
        <v>50</v>
      </c>
    </row>
    <row r="260" spans="1:5" x14ac:dyDescent="0.35">
      <c r="A260" t="s">
        <v>16</v>
      </c>
      <c r="B260">
        <v>131</v>
      </c>
      <c r="C260">
        <v>60</v>
      </c>
      <c r="D260">
        <v>128</v>
      </c>
      <c r="E260">
        <v>172</v>
      </c>
    </row>
    <row r="261" spans="1:5" x14ac:dyDescent="0.35">
      <c r="A261" t="s">
        <v>16</v>
      </c>
      <c r="B261">
        <v>117</v>
      </c>
      <c r="C261">
        <v>34</v>
      </c>
      <c r="D261">
        <v>85</v>
      </c>
      <c r="E261">
        <v>70</v>
      </c>
    </row>
    <row r="262" spans="1:5" x14ac:dyDescent="0.35">
      <c r="A262" t="s">
        <v>16</v>
      </c>
      <c r="B262">
        <v>82</v>
      </c>
      <c r="C262">
        <v>29</v>
      </c>
      <c r="D262">
        <v>155</v>
      </c>
      <c r="E262">
        <v>62</v>
      </c>
    </row>
    <row r="263" spans="1:5" x14ac:dyDescent="0.35">
      <c r="A263" t="s">
        <v>16</v>
      </c>
      <c r="B263">
        <v>118</v>
      </c>
      <c r="C263">
        <v>35</v>
      </c>
      <c r="D263">
        <v>64</v>
      </c>
      <c r="E263">
        <v>89</v>
      </c>
    </row>
    <row r="264" spans="1:5" x14ac:dyDescent="0.35">
      <c r="A264" t="s">
        <v>16</v>
      </c>
      <c r="B264">
        <v>79</v>
      </c>
      <c r="C264">
        <v>54</v>
      </c>
      <c r="D264">
        <v>59</v>
      </c>
      <c r="E264">
        <v>177</v>
      </c>
    </row>
    <row r="265" spans="1:5" x14ac:dyDescent="0.35">
      <c r="A265" t="s">
        <v>16</v>
      </c>
      <c r="B265">
        <v>190</v>
      </c>
      <c r="C265">
        <v>57</v>
      </c>
      <c r="D265">
        <v>145</v>
      </c>
      <c r="E265">
        <v>370</v>
      </c>
    </row>
    <row r="266" spans="1:5" x14ac:dyDescent="0.35">
      <c r="A266" t="s">
        <v>16</v>
      </c>
      <c r="B266">
        <v>178</v>
      </c>
      <c r="C266">
        <v>19</v>
      </c>
      <c r="D266">
        <v>153</v>
      </c>
      <c r="E266">
        <v>30</v>
      </c>
    </row>
    <row r="267" spans="1:5" x14ac:dyDescent="0.35">
      <c r="A267" t="s">
        <v>16</v>
      </c>
      <c r="B267">
        <v>97</v>
      </c>
      <c r="C267">
        <v>77</v>
      </c>
      <c r="D267">
        <v>91</v>
      </c>
      <c r="E267">
        <v>289</v>
      </c>
    </row>
    <row r="268" spans="1:5" x14ac:dyDescent="0.35">
      <c r="A268" t="s">
        <v>16</v>
      </c>
      <c r="B268">
        <v>67</v>
      </c>
      <c r="C268">
        <v>39</v>
      </c>
      <c r="D268">
        <v>74</v>
      </c>
      <c r="E268">
        <v>114</v>
      </c>
    </row>
    <row r="269" spans="1:5" x14ac:dyDescent="0.35">
      <c r="A269" t="s">
        <v>16</v>
      </c>
      <c r="B269">
        <v>101</v>
      </c>
      <c r="C269">
        <v>34</v>
      </c>
      <c r="D269">
        <v>82</v>
      </c>
      <c r="E269">
        <v>98</v>
      </c>
    </row>
    <row r="270" spans="1:5" x14ac:dyDescent="0.35">
      <c r="A270" t="s">
        <v>16</v>
      </c>
      <c r="B270">
        <v>112</v>
      </c>
      <c r="C270">
        <v>47</v>
      </c>
      <c r="D270">
        <v>96</v>
      </c>
      <c r="E270">
        <v>211</v>
      </c>
    </row>
    <row r="271" spans="1:5" x14ac:dyDescent="0.35">
      <c r="A271" t="s">
        <v>16</v>
      </c>
      <c r="B271">
        <v>96</v>
      </c>
      <c r="C271">
        <v>11</v>
      </c>
      <c r="D271">
        <v>109</v>
      </c>
      <c r="E271">
        <v>10</v>
      </c>
    </row>
    <row r="272" spans="1:5" x14ac:dyDescent="0.35">
      <c r="A272" t="s">
        <v>16</v>
      </c>
      <c r="B272">
        <v>85</v>
      </c>
      <c r="C272">
        <v>54</v>
      </c>
      <c r="D272">
        <v>121</v>
      </c>
      <c r="E272">
        <v>136</v>
      </c>
    </row>
    <row r="273" spans="1:5" x14ac:dyDescent="0.35">
      <c r="A273" t="s">
        <v>16</v>
      </c>
      <c r="B273">
        <v>122</v>
      </c>
      <c r="C273">
        <v>24</v>
      </c>
      <c r="D273">
        <v>56</v>
      </c>
      <c r="E273">
        <v>37</v>
      </c>
    </row>
    <row r="274" spans="1:5" x14ac:dyDescent="0.35">
      <c r="A274" t="s">
        <v>16</v>
      </c>
      <c r="B274">
        <v>110</v>
      </c>
      <c r="C274">
        <v>10</v>
      </c>
      <c r="D274">
        <v>90</v>
      </c>
      <c r="E274">
        <v>11</v>
      </c>
    </row>
    <row r="275" spans="1:5" x14ac:dyDescent="0.35">
      <c r="A275" t="s">
        <v>16</v>
      </c>
      <c r="B275">
        <v>94</v>
      </c>
      <c r="C275">
        <v>12</v>
      </c>
      <c r="D275">
        <v>121</v>
      </c>
      <c r="E275">
        <v>12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6C0D-1C28-47BD-8664-851B29078D73}">
  <dimension ref="A1:E12"/>
  <sheetViews>
    <sheetView workbookViewId="0">
      <selection activeCell="E17" sqref="E17"/>
    </sheetView>
  </sheetViews>
  <sheetFormatPr defaultRowHeight="14.5" x14ac:dyDescent="0.35"/>
  <sheetData>
    <row r="1" spans="1:5" x14ac:dyDescent="0.35">
      <c r="A1" s="9" t="s">
        <v>218</v>
      </c>
      <c r="B1" s="9" t="s">
        <v>214</v>
      </c>
      <c r="C1" s="9" t="s">
        <v>216</v>
      </c>
      <c r="D1" s="9" t="s">
        <v>215</v>
      </c>
      <c r="E1" s="9" t="s">
        <v>217</v>
      </c>
    </row>
    <row r="2" spans="1:5" x14ac:dyDescent="0.35">
      <c r="A2" t="s">
        <v>54</v>
      </c>
      <c r="B2" s="8">
        <v>60</v>
      </c>
      <c r="C2" s="8">
        <v>70</v>
      </c>
      <c r="D2" s="8">
        <v>62</v>
      </c>
      <c r="E2" s="8">
        <v>881</v>
      </c>
    </row>
    <row r="3" spans="1:5" x14ac:dyDescent="0.35">
      <c r="A3" t="s">
        <v>54</v>
      </c>
      <c r="B3" s="8">
        <v>20</v>
      </c>
      <c r="C3" s="8">
        <v>40</v>
      </c>
      <c r="D3" s="8">
        <v>30</v>
      </c>
      <c r="E3" s="8">
        <v>544</v>
      </c>
    </row>
    <row r="4" spans="1:5" x14ac:dyDescent="0.35">
      <c r="A4" t="s">
        <v>54</v>
      </c>
      <c r="B4" s="8">
        <v>110</v>
      </c>
      <c r="C4" s="8">
        <v>111</v>
      </c>
      <c r="D4" s="8">
        <v>97</v>
      </c>
      <c r="E4" s="8">
        <v>230</v>
      </c>
    </row>
    <row r="5" spans="1:5" x14ac:dyDescent="0.35">
      <c r="A5" t="s">
        <v>54</v>
      </c>
      <c r="B5" s="8">
        <v>63</v>
      </c>
      <c r="C5" s="8">
        <v>120</v>
      </c>
      <c r="D5" s="8">
        <v>60</v>
      </c>
      <c r="E5" s="8">
        <v>243</v>
      </c>
    </row>
    <row r="6" spans="1:5" x14ac:dyDescent="0.35">
      <c r="A6" t="s">
        <v>54</v>
      </c>
      <c r="B6" s="8">
        <v>35</v>
      </c>
      <c r="C6" s="8">
        <v>33</v>
      </c>
      <c r="D6" s="8">
        <v>93</v>
      </c>
      <c r="E6" s="8">
        <v>255</v>
      </c>
    </row>
    <row r="7" spans="1:5" x14ac:dyDescent="0.35">
      <c r="A7" t="s">
        <v>54</v>
      </c>
      <c r="B7" s="8">
        <v>66</v>
      </c>
      <c r="C7" s="8">
        <v>50</v>
      </c>
      <c r="D7" s="8">
        <v>75</v>
      </c>
      <c r="E7" s="8">
        <v>275</v>
      </c>
    </row>
    <row r="8" spans="1:5" x14ac:dyDescent="0.35">
      <c r="A8" t="s">
        <v>54</v>
      </c>
      <c r="B8" s="8">
        <v>95</v>
      </c>
      <c r="C8" s="8">
        <v>42</v>
      </c>
      <c r="D8" s="8">
        <v>25</v>
      </c>
      <c r="E8" s="8">
        <v>156</v>
      </c>
    </row>
    <row r="9" spans="1:5" x14ac:dyDescent="0.35">
      <c r="A9" t="s">
        <v>54</v>
      </c>
      <c r="B9" s="8">
        <v>39</v>
      </c>
      <c r="C9" s="8">
        <v>43</v>
      </c>
      <c r="D9" s="8">
        <v>98</v>
      </c>
      <c r="E9" s="8">
        <v>195</v>
      </c>
    </row>
    <row r="10" spans="1:5" x14ac:dyDescent="0.35">
      <c r="A10" t="s">
        <v>54</v>
      </c>
      <c r="B10" s="8">
        <v>205</v>
      </c>
      <c r="C10" s="8">
        <v>65</v>
      </c>
      <c r="D10" s="8">
        <v>23</v>
      </c>
      <c r="E10" s="8">
        <v>43</v>
      </c>
    </row>
    <row r="11" spans="1:5" x14ac:dyDescent="0.35">
      <c r="A11" t="s">
        <v>54</v>
      </c>
      <c r="B11" s="8">
        <v>158</v>
      </c>
      <c r="C11" s="8">
        <v>35</v>
      </c>
      <c r="D11" s="8">
        <v>87</v>
      </c>
      <c r="E11" s="8">
        <v>56</v>
      </c>
    </row>
    <row r="12" spans="1:5" x14ac:dyDescent="0.35">
      <c r="A12" t="s">
        <v>54</v>
      </c>
      <c r="B12" s="8">
        <v>106</v>
      </c>
      <c r="C12" s="8">
        <v>87</v>
      </c>
      <c r="D12" s="8">
        <v>43</v>
      </c>
      <c r="E12" s="8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F4496-F0EC-40F0-9096-845487260E8D}">
  <dimension ref="A1:H286"/>
  <sheetViews>
    <sheetView workbookViewId="0">
      <selection activeCell="F3" sqref="F3:H4"/>
    </sheetView>
  </sheetViews>
  <sheetFormatPr defaultRowHeight="14.5" x14ac:dyDescent="0.35"/>
  <sheetData>
    <row r="1" spans="1:8" x14ac:dyDescent="0.35">
      <c r="A1" t="s">
        <v>6</v>
      </c>
      <c r="B1" t="s">
        <v>16</v>
      </c>
      <c r="C1" t="s">
        <v>54</v>
      </c>
      <c r="F1" t="s">
        <v>210</v>
      </c>
      <c r="G1" t="s">
        <v>209</v>
      </c>
      <c r="H1" t="s">
        <v>207</v>
      </c>
    </row>
    <row r="2" spans="1:8" x14ac:dyDescent="0.35">
      <c r="A2" t="s">
        <v>16</v>
      </c>
      <c r="B2" t="s">
        <v>16</v>
      </c>
      <c r="C2" t="s">
        <v>54</v>
      </c>
      <c r="F2" t="s">
        <v>208</v>
      </c>
      <c r="G2">
        <v>285</v>
      </c>
    </row>
    <row r="3" spans="1:8" x14ac:dyDescent="0.35">
      <c r="A3" t="s">
        <v>16</v>
      </c>
      <c r="B3" t="s">
        <v>16</v>
      </c>
      <c r="C3" t="s">
        <v>54</v>
      </c>
      <c r="F3" t="s">
        <v>206</v>
      </c>
      <c r="G3">
        <v>274</v>
      </c>
      <c r="H3" t="s">
        <v>211</v>
      </c>
    </row>
    <row r="4" spans="1:8" x14ac:dyDescent="0.35">
      <c r="A4" t="s">
        <v>16</v>
      </c>
      <c r="B4" t="s">
        <v>16</v>
      </c>
      <c r="C4" t="s">
        <v>54</v>
      </c>
      <c r="F4" t="s">
        <v>54</v>
      </c>
      <c r="G4">
        <v>11</v>
      </c>
      <c r="H4" t="s">
        <v>212</v>
      </c>
    </row>
    <row r="5" spans="1:8" x14ac:dyDescent="0.35">
      <c r="A5" t="s">
        <v>16</v>
      </c>
      <c r="B5" t="s">
        <v>16</v>
      </c>
      <c r="C5" t="s">
        <v>54</v>
      </c>
    </row>
    <row r="6" spans="1:8" x14ac:dyDescent="0.35">
      <c r="A6" t="s">
        <v>16</v>
      </c>
      <c r="B6" t="s">
        <v>16</v>
      </c>
      <c r="C6" t="s">
        <v>54</v>
      </c>
    </row>
    <row r="7" spans="1:8" x14ac:dyDescent="0.35">
      <c r="A7" t="s">
        <v>16</v>
      </c>
      <c r="B7" t="s">
        <v>16</v>
      </c>
      <c r="C7" t="s">
        <v>54</v>
      </c>
    </row>
    <row r="8" spans="1:8" x14ac:dyDescent="0.35">
      <c r="A8" t="s">
        <v>16</v>
      </c>
      <c r="B8" t="s">
        <v>16</v>
      </c>
      <c r="C8" t="s">
        <v>54</v>
      </c>
    </row>
    <row r="9" spans="1:8" x14ac:dyDescent="0.35">
      <c r="A9" t="s">
        <v>16</v>
      </c>
      <c r="B9" t="s">
        <v>16</v>
      </c>
      <c r="C9" t="s">
        <v>54</v>
      </c>
    </row>
    <row r="10" spans="1:8" x14ac:dyDescent="0.35">
      <c r="A10" t="s">
        <v>16</v>
      </c>
      <c r="B10" t="s">
        <v>16</v>
      </c>
      <c r="C10" t="s">
        <v>54</v>
      </c>
    </row>
    <row r="11" spans="1:8" x14ac:dyDescent="0.35">
      <c r="A11" t="s">
        <v>16</v>
      </c>
      <c r="B11" t="s">
        <v>16</v>
      </c>
      <c r="C11" t="s">
        <v>54</v>
      </c>
    </row>
    <row r="12" spans="1:8" x14ac:dyDescent="0.35">
      <c r="A12" t="s">
        <v>16</v>
      </c>
      <c r="B12" t="s">
        <v>16</v>
      </c>
    </row>
    <row r="13" spans="1:8" x14ac:dyDescent="0.35">
      <c r="A13" t="s">
        <v>16</v>
      </c>
      <c r="B13" t="s">
        <v>16</v>
      </c>
    </row>
    <row r="14" spans="1:8" x14ac:dyDescent="0.35">
      <c r="A14" t="s">
        <v>16</v>
      </c>
      <c r="B14" t="s">
        <v>16</v>
      </c>
    </row>
    <row r="15" spans="1:8" x14ac:dyDescent="0.35">
      <c r="A15" t="s">
        <v>16</v>
      </c>
      <c r="B15" t="s">
        <v>16</v>
      </c>
    </row>
    <row r="16" spans="1:8" x14ac:dyDescent="0.35">
      <c r="A16" t="s">
        <v>16</v>
      </c>
      <c r="B16" t="s">
        <v>16</v>
      </c>
    </row>
    <row r="17" spans="1:2" x14ac:dyDescent="0.35">
      <c r="A17" t="s">
        <v>16</v>
      </c>
      <c r="B17" t="s">
        <v>16</v>
      </c>
    </row>
    <row r="18" spans="1:2" x14ac:dyDescent="0.35">
      <c r="A18" t="s">
        <v>16</v>
      </c>
      <c r="B18" t="s">
        <v>16</v>
      </c>
    </row>
    <row r="19" spans="1:2" x14ac:dyDescent="0.35">
      <c r="A19" t="s">
        <v>16</v>
      </c>
      <c r="B19" t="s">
        <v>16</v>
      </c>
    </row>
    <row r="20" spans="1:2" x14ac:dyDescent="0.35">
      <c r="A20" t="s">
        <v>16</v>
      </c>
      <c r="B20" t="s">
        <v>16</v>
      </c>
    </row>
    <row r="21" spans="1:2" x14ac:dyDescent="0.35">
      <c r="A21" t="s">
        <v>16</v>
      </c>
      <c r="B21" t="s">
        <v>16</v>
      </c>
    </row>
    <row r="22" spans="1:2" x14ac:dyDescent="0.35">
      <c r="A22" t="s">
        <v>16</v>
      </c>
      <c r="B22" t="s">
        <v>16</v>
      </c>
    </row>
    <row r="23" spans="1:2" x14ac:dyDescent="0.35">
      <c r="A23" t="s">
        <v>16</v>
      </c>
      <c r="B23" t="s">
        <v>16</v>
      </c>
    </row>
    <row r="24" spans="1:2" x14ac:dyDescent="0.35">
      <c r="A24" t="s">
        <v>16</v>
      </c>
      <c r="B24" t="s">
        <v>16</v>
      </c>
    </row>
    <row r="25" spans="1:2" x14ac:dyDescent="0.35">
      <c r="A25" t="s">
        <v>16</v>
      </c>
      <c r="B25" t="s">
        <v>16</v>
      </c>
    </row>
    <row r="26" spans="1:2" x14ac:dyDescent="0.35">
      <c r="A26" t="s">
        <v>16</v>
      </c>
      <c r="B26" t="s">
        <v>16</v>
      </c>
    </row>
    <row r="27" spans="1:2" x14ac:dyDescent="0.35">
      <c r="A27" s="8" t="s">
        <v>54</v>
      </c>
      <c r="B27" t="s">
        <v>16</v>
      </c>
    </row>
    <row r="28" spans="1:2" x14ac:dyDescent="0.35">
      <c r="A28" t="s">
        <v>16</v>
      </c>
      <c r="B28" t="s">
        <v>16</v>
      </c>
    </row>
    <row r="29" spans="1:2" x14ac:dyDescent="0.35">
      <c r="A29" t="s">
        <v>16</v>
      </c>
      <c r="B29" t="s">
        <v>16</v>
      </c>
    </row>
    <row r="30" spans="1:2" x14ac:dyDescent="0.35">
      <c r="A30" t="s">
        <v>16</v>
      </c>
      <c r="B30" t="s">
        <v>16</v>
      </c>
    </row>
    <row r="31" spans="1:2" x14ac:dyDescent="0.35">
      <c r="A31" t="s">
        <v>16</v>
      </c>
      <c r="B31" t="s">
        <v>16</v>
      </c>
    </row>
    <row r="32" spans="1:2" x14ac:dyDescent="0.35">
      <c r="A32" t="s">
        <v>16</v>
      </c>
      <c r="B32" t="s">
        <v>16</v>
      </c>
    </row>
    <row r="33" spans="1:2" x14ac:dyDescent="0.35">
      <c r="A33" t="s">
        <v>16</v>
      </c>
      <c r="B33" t="s">
        <v>16</v>
      </c>
    </row>
    <row r="34" spans="1:2" x14ac:dyDescent="0.35">
      <c r="A34" t="s">
        <v>16</v>
      </c>
      <c r="B34" t="s">
        <v>16</v>
      </c>
    </row>
    <row r="35" spans="1:2" x14ac:dyDescent="0.35">
      <c r="A35" t="s">
        <v>16</v>
      </c>
      <c r="B35" t="s">
        <v>16</v>
      </c>
    </row>
    <row r="36" spans="1:2" x14ac:dyDescent="0.35">
      <c r="A36" t="s">
        <v>16</v>
      </c>
      <c r="B36" t="s">
        <v>16</v>
      </c>
    </row>
    <row r="37" spans="1:2" x14ac:dyDescent="0.35">
      <c r="A37" t="s">
        <v>16</v>
      </c>
      <c r="B37" t="s">
        <v>16</v>
      </c>
    </row>
    <row r="38" spans="1:2" x14ac:dyDescent="0.35">
      <c r="A38" t="s">
        <v>16</v>
      </c>
      <c r="B38" t="s">
        <v>16</v>
      </c>
    </row>
    <row r="39" spans="1:2" x14ac:dyDescent="0.35">
      <c r="A39" t="s">
        <v>16</v>
      </c>
      <c r="B39" t="s">
        <v>16</v>
      </c>
    </row>
    <row r="40" spans="1:2" x14ac:dyDescent="0.35">
      <c r="A40" t="s">
        <v>16</v>
      </c>
      <c r="B40" t="s">
        <v>16</v>
      </c>
    </row>
    <row r="41" spans="1:2" x14ac:dyDescent="0.35">
      <c r="A41" t="s">
        <v>16</v>
      </c>
      <c r="B41" t="s">
        <v>16</v>
      </c>
    </row>
    <row r="42" spans="1:2" x14ac:dyDescent="0.35">
      <c r="A42" s="8" t="s">
        <v>54</v>
      </c>
      <c r="B42" t="s">
        <v>16</v>
      </c>
    </row>
    <row r="43" spans="1:2" x14ac:dyDescent="0.35">
      <c r="A43" t="s">
        <v>16</v>
      </c>
      <c r="B43" t="s">
        <v>16</v>
      </c>
    </row>
    <row r="44" spans="1:2" x14ac:dyDescent="0.35">
      <c r="A44" t="s">
        <v>16</v>
      </c>
      <c r="B44" t="s">
        <v>16</v>
      </c>
    </row>
    <row r="45" spans="1:2" x14ac:dyDescent="0.35">
      <c r="A45" t="s">
        <v>16</v>
      </c>
      <c r="B45" t="s">
        <v>16</v>
      </c>
    </row>
    <row r="46" spans="1:2" x14ac:dyDescent="0.35">
      <c r="A46" t="s">
        <v>16</v>
      </c>
      <c r="B46" t="s">
        <v>16</v>
      </c>
    </row>
    <row r="47" spans="1:2" x14ac:dyDescent="0.35">
      <c r="A47" t="s">
        <v>16</v>
      </c>
      <c r="B47" t="s">
        <v>16</v>
      </c>
    </row>
    <row r="48" spans="1:2" x14ac:dyDescent="0.35">
      <c r="A48" t="s">
        <v>16</v>
      </c>
      <c r="B48" t="s">
        <v>16</v>
      </c>
    </row>
    <row r="49" spans="1:2" x14ac:dyDescent="0.35">
      <c r="A49" t="s">
        <v>16</v>
      </c>
      <c r="B49" t="s">
        <v>16</v>
      </c>
    </row>
    <row r="50" spans="1:2" x14ac:dyDescent="0.35">
      <c r="A50" t="s">
        <v>16</v>
      </c>
      <c r="B50" t="s">
        <v>16</v>
      </c>
    </row>
    <row r="51" spans="1:2" x14ac:dyDescent="0.35">
      <c r="A51" t="s">
        <v>16</v>
      </c>
      <c r="B51" t="s">
        <v>16</v>
      </c>
    </row>
    <row r="52" spans="1:2" x14ac:dyDescent="0.35">
      <c r="A52" t="s">
        <v>16</v>
      </c>
      <c r="B52" t="s">
        <v>16</v>
      </c>
    </row>
    <row r="53" spans="1:2" x14ac:dyDescent="0.35">
      <c r="A53" t="s">
        <v>16</v>
      </c>
      <c r="B53" t="s">
        <v>16</v>
      </c>
    </row>
    <row r="54" spans="1:2" x14ac:dyDescent="0.35">
      <c r="A54" t="s">
        <v>16</v>
      </c>
      <c r="B54" t="s">
        <v>16</v>
      </c>
    </row>
    <row r="55" spans="1:2" x14ac:dyDescent="0.35">
      <c r="A55" t="s">
        <v>16</v>
      </c>
      <c r="B55" t="s">
        <v>16</v>
      </c>
    </row>
    <row r="56" spans="1:2" x14ac:dyDescent="0.35">
      <c r="A56" t="s">
        <v>16</v>
      </c>
      <c r="B56" t="s">
        <v>16</v>
      </c>
    </row>
    <row r="57" spans="1:2" x14ac:dyDescent="0.35">
      <c r="A57" t="s">
        <v>16</v>
      </c>
      <c r="B57" t="s">
        <v>16</v>
      </c>
    </row>
    <row r="58" spans="1:2" x14ac:dyDescent="0.35">
      <c r="A58" t="s">
        <v>16</v>
      </c>
      <c r="B58" t="s">
        <v>16</v>
      </c>
    </row>
    <row r="59" spans="1:2" x14ac:dyDescent="0.35">
      <c r="A59" t="s">
        <v>16</v>
      </c>
      <c r="B59" t="s">
        <v>16</v>
      </c>
    </row>
    <row r="60" spans="1:2" x14ac:dyDescent="0.35">
      <c r="A60" t="s">
        <v>16</v>
      </c>
      <c r="B60" t="s">
        <v>16</v>
      </c>
    </row>
    <row r="61" spans="1:2" x14ac:dyDescent="0.35">
      <c r="A61" t="s">
        <v>16</v>
      </c>
      <c r="B61" t="s">
        <v>16</v>
      </c>
    </row>
    <row r="62" spans="1:2" x14ac:dyDescent="0.35">
      <c r="A62" t="s">
        <v>16</v>
      </c>
      <c r="B62" t="s">
        <v>16</v>
      </c>
    </row>
    <row r="63" spans="1:2" x14ac:dyDescent="0.35">
      <c r="A63" t="s">
        <v>16</v>
      </c>
      <c r="B63" t="s">
        <v>16</v>
      </c>
    </row>
    <row r="64" spans="1:2" x14ac:dyDescent="0.35">
      <c r="A64" t="s">
        <v>16</v>
      </c>
      <c r="B64" t="s">
        <v>16</v>
      </c>
    </row>
    <row r="65" spans="1:2" x14ac:dyDescent="0.35">
      <c r="A65" t="s">
        <v>16</v>
      </c>
      <c r="B65" t="s">
        <v>16</v>
      </c>
    </row>
    <row r="66" spans="1:2" x14ac:dyDescent="0.35">
      <c r="A66" t="s">
        <v>16</v>
      </c>
      <c r="B66" t="s">
        <v>16</v>
      </c>
    </row>
    <row r="67" spans="1:2" x14ac:dyDescent="0.35">
      <c r="A67" t="s">
        <v>16</v>
      </c>
      <c r="B67" t="s">
        <v>16</v>
      </c>
    </row>
    <row r="68" spans="1:2" x14ac:dyDescent="0.35">
      <c r="A68" t="s">
        <v>16</v>
      </c>
      <c r="B68" t="s">
        <v>16</v>
      </c>
    </row>
    <row r="69" spans="1:2" x14ac:dyDescent="0.35">
      <c r="A69" t="s">
        <v>16</v>
      </c>
      <c r="B69" t="s">
        <v>16</v>
      </c>
    </row>
    <row r="70" spans="1:2" x14ac:dyDescent="0.35">
      <c r="A70" t="s">
        <v>16</v>
      </c>
      <c r="B70" t="s">
        <v>16</v>
      </c>
    </row>
    <row r="71" spans="1:2" x14ac:dyDescent="0.35">
      <c r="A71" t="s">
        <v>16</v>
      </c>
      <c r="B71" t="s">
        <v>16</v>
      </c>
    </row>
    <row r="72" spans="1:2" x14ac:dyDescent="0.35">
      <c r="A72" t="s">
        <v>16</v>
      </c>
      <c r="B72" t="s">
        <v>16</v>
      </c>
    </row>
    <row r="73" spans="1:2" x14ac:dyDescent="0.35">
      <c r="A73" t="s">
        <v>16</v>
      </c>
      <c r="B73" t="s">
        <v>16</v>
      </c>
    </row>
    <row r="74" spans="1:2" x14ac:dyDescent="0.35">
      <c r="A74" t="s">
        <v>16</v>
      </c>
      <c r="B74" t="s">
        <v>16</v>
      </c>
    </row>
    <row r="75" spans="1:2" x14ac:dyDescent="0.35">
      <c r="A75" t="s">
        <v>16</v>
      </c>
      <c r="B75" t="s">
        <v>16</v>
      </c>
    </row>
    <row r="76" spans="1:2" x14ac:dyDescent="0.35">
      <c r="A76" t="s">
        <v>16</v>
      </c>
      <c r="B76" t="s">
        <v>16</v>
      </c>
    </row>
    <row r="77" spans="1:2" x14ac:dyDescent="0.35">
      <c r="A77" t="s">
        <v>16</v>
      </c>
      <c r="B77" t="s">
        <v>16</v>
      </c>
    </row>
    <row r="78" spans="1:2" x14ac:dyDescent="0.35">
      <c r="A78" t="s">
        <v>16</v>
      </c>
      <c r="B78" t="s">
        <v>16</v>
      </c>
    </row>
    <row r="79" spans="1:2" x14ac:dyDescent="0.35">
      <c r="A79" t="s">
        <v>16</v>
      </c>
      <c r="B79" t="s">
        <v>16</v>
      </c>
    </row>
    <row r="80" spans="1:2" x14ac:dyDescent="0.35">
      <c r="A80" t="s">
        <v>16</v>
      </c>
      <c r="B80" t="s">
        <v>16</v>
      </c>
    </row>
    <row r="81" spans="1:2" x14ac:dyDescent="0.35">
      <c r="A81" t="s">
        <v>16</v>
      </c>
      <c r="B81" t="s">
        <v>16</v>
      </c>
    </row>
    <row r="82" spans="1:2" x14ac:dyDescent="0.35">
      <c r="A82" t="s">
        <v>16</v>
      </c>
      <c r="B82" t="s">
        <v>16</v>
      </c>
    </row>
    <row r="83" spans="1:2" x14ac:dyDescent="0.35">
      <c r="A83" t="s">
        <v>16</v>
      </c>
      <c r="B83" t="s">
        <v>16</v>
      </c>
    </row>
    <row r="84" spans="1:2" x14ac:dyDescent="0.35">
      <c r="A84" t="s">
        <v>16</v>
      </c>
      <c r="B84" t="s">
        <v>16</v>
      </c>
    </row>
    <row r="85" spans="1:2" x14ac:dyDescent="0.35">
      <c r="A85" t="s">
        <v>16</v>
      </c>
      <c r="B85" t="s">
        <v>16</v>
      </c>
    </row>
    <row r="86" spans="1:2" x14ac:dyDescent="0.35">
      <c r="A86" t="s">
        <v>16</v>
      </c>
      <c r="B86" t="s">
        <v>16</v>
      </c>
    </row>
    <row r="87" spans="1:2" x14ac:dyDescent="0.35">
      <c r="A87" t="s">
        <v>16</v>
      </c>
      <c r="B87" t="s">
        <v>16</v>
      </c>
    </row>
    <row r="88" spans="1:2" x14ac:dyDescent="0.35">
      <c r="A88" t="s">
        <v>16</v>
      </c>
      <c r="B88" t="s">
        <v>16</v>
      </c>
    </row>
    <row r="89" spans="1:2" x14ac:dyDescent="0.35">
      <c r="A89" t="s">
        <v>16</v>
      </c>
      <c r="B89" t="s">
        <v>16</v>
      </c>
    </row>
    <row r="90" spans="1:2" x14ac:dyDescent="0.35">
      <c r="A90" t="s">
        <v>16</v>
      </c>
      <c r="B90" t="s">
        <v>16</v>
      </c>
    </row>
    <row r="91" spans="1:2" x14ac:dyDescent="0.35">
      <c r="A91" t="s">
        <v>16</v>
      </c>
      <c r="B91" t="s">
        <v>16</v>
      </c>
    </row>
    <row r="92" spans="1:2" x14ac:dyDescent="0.35">
      <c r="A92" t="s">
        <v>16</v>
      </c>
      <c r="B92" t="s">
        <v>16</v>
      </c>
    </row>
    <row r="93" spans="1:2" x14ac:dyDescent="0.35">
      <c r="A93" t="s">
        <v>16</v>
      </c>
      <c r="B93" t="s">
        <v>16</v>
      </c>
    </row>
    <row r="94" spans="1:2" x14ac:dyDescent="0.35">
      <c r="A94" t="s">
        <v>16</v>
      </c>
      <c r="B94" t="s">
        <v>16</v>
      </c>
    </row>
    <row r="95" spans="1:2" x14ac:dyDescent="0.35">
      <c r="A95" t="s">
        <v>16</v>
      </c>
      <c r="B95" t="s">
        <v>16</v>
      </c>
    </row>
    <row r="96" spans="1:2" x14ac:dyDescent="0.35">
      <c r="A96" t="s">
        <v>16</v>
      </c>
      <c r="B96" t="s">
        <v>16</v>
      </c>
    </row>
    <row r="97" spans="1:2" x14ac:dyDescent="0.35">
      <c r="A97" t="s">
        <v>16</v>
      </c>
      <c r="B97" t="s">
        <v>16</v>
      </c>
    </row>
    <row r="98" spans="1:2" x14ac:dyDescent="0.35">
      <c r="A98" t="s">
        <v>16</v>
      </c>
      <c r="B98" t="s">
        <v>16</v>
      </c>
    </row>
    <row r="99" spans="1:2" x14ac:dyDescent="0.35">
      <c r="A99" t="s">
        <v>16</v>
      </c>
      <c r="B99" t="s">
        <v>16</v>
      </c>
    </row>
    <row r="100" spans="1:2" x14ac:dyDescent="0.35">
      <c r="A100" t="s">
        <v>16</v>
      </c>
      <c r="B100" t="s">
        <v>16</v>
      </c>
    </row>
    <row r="101" spans="1:2" x14ac:dyDescent="0.35">
      <c r="A101" t="s">
        <v>16</v>
      </c>
      <c r="B101" t="s">
        <v>16</v>
      </c>
    </row>
    <row r="102" spans="1:2" x14ac:dyDescent="0.35">
      <c r="A102" t="s">
        <v>16</v>
      </c>
      <c r="B102" t="s">
        <v>16</v>
      </c>
    </row>
    <row r="103" spans="1:2" x14ac:dyDescent="0.35">
      <c r="A103" t="s">
        <v>16</v>
      </c>
      <c r="B103" t="s">
        <v>16</v>
      </c>
    </row>
    <row r="104" spans="1:2" x14ac:dyDescent="0.35">
      <c r="A104" t="s">
        <v>16</v>
      </c>
      <c r="B104" t="s">
        <v>16</v>
      </c>
    </row>
    <row r="105" spans="1:2" x14ac:dyDescent="0.35">
      <c r="A105" t="s">
        <v>16</v>
      </c>
      <c r="B105" t="s">
        <v>16</v>
      </c>
    </row>
    <row r="106" spans="1:2" x14ac:dyDescent="0.35">
      <c r="A106" s="8" t="s">
        <v>54</v>
      </c>
      <c r="B106" t="s">
        <v>16</v>
      </c>
    </row>
    <row r="107" spans="1:2" x14ac:dyDescent="0.35">
      <c r="A107" s="8" t="s">
        <v>54</v>
      </c>
      <c r="B107" t="s">
        <v>16</v>
      </c>
    </row>
    <row r="108" spans="1:2" x14ac:dyDescent="0.35">
      <c r="A108" t="s">
        <v>16</v>
      </c>
      <c r="B108" t="s">
        <v>16</v>
      </c>
    </row>
    <row r="109" spans="1:2" x14ac:dyDescent="0.35">
      <c r="A109" t="s">
        <v>16</v>
      </c>
      <c r="B109" t="s">
        <v>16</v>
      </c>
    </row>
    <row r="110" spans="1:2" x14ac:dyDescent="0.35">
      <c r="A110" t="s">
        <v>16</v>
      </c>
      <c r="B110" t="s">
        <v>16</v>
      </c>
    </row>
    <row r="111" spans="1:2" x14ac:dyDescent="0.35">
      <c r="A111" t="s">
        <v>16</v>
      </c>
      <c r="B111" t="s">
        <v>16</v>
      </c>
    </row>
    <row r="112" spans="1:2" x14ac:dyDescent="0.35">
      <c r="A112" t="s">
        <v>16</v>
      </c>
      <c r="B112" t="s">
        <v>16</v>
      </c>
    </row>
    <row r="113" spans="1:2" x14ac:dyDescent="0.35">
      <c r="A113" t="s">
        <v>16</v>
      </c>
      <c r="B113" t="s">
        <v>16</v>
      </c>
    </row>
    <row r="114" spans="1:2" x14ac:dyDescent="0.35">
      <c r="A114" t="s">
        <v>16</v>
      </c>
      <c r="B114" t="s">
        <v>16</v>
      </c>
    </row>
    <row r="115" spans="1:2" x14ac:dyDescent="0.35">
      <c r="A115" t="s">
        <v>16</v>
      </c>
      <c r="B115" t="s">
        <v>16</v>
      </c>
    </row>
    <row r="116" spans="1:2" x14ac:dyDescent="0.35">
      <c r="A116" t="s">
        <v>16</v>
      </c>
      <c r="B116" t="s">
        <v>16</v>
      </c>
    </row>
    <row r="117" spans="1:2" x14ac:dyDescent="0.35">
      <c r="A117" t="s">
        <v>16</v>
      </c>
      <c r="B117" t="s">
        <v>16</v>
      </c>
    </row>
    <row r="118" spans="1:2" x14ac:dyDescent="0.35">
      <c r="A118" t="s">
        <v>16</v>
      </c>
      <c r="B118" t="s">
        <v>16</v>
      </c>
    </row>
    <row r="119" spans="1:2" x14ac:dyDescent="0.35">
      <c r="A119" t="s">
        <v>16</v>
      </c>
      <c r="B119" t="s">
        <v>16</v>
      </c>
    </row>
    <row r="120" spans="1:2" x14ac:dyDescent="0.35">
      <c r="A120" t="s">
        <v>16</v>
      </c>
      <c r="B120" t="s">
        <v>16</v>
      </c>
    </row>
    <row r="121" spans="1:2" x14ac:dyDescent="0.35">
      <c r="A121" t="s">
        <v>16</v>
      </c>
      <c r="B121" t="s">
        <v>16</v>
      </c>
    </row>
    <row r="122" spans="1:2" x14ac:dyDescent="0.35">
      <c r="A122" t="s">
        <v>16</v>
      </c>
      <c r="B122" t="s">
        <v>16</v>
      </c>
    </row>
    <row r="123" spans="1:2" x14ac:dyDescent="0.35">
      <c r="A123" t="s">
        <v>16</v>
      </c>
      <c r="B123" t="s">
        <v>16</v>
      </c>
    </row>
    <row r="124" spans="1:2" x14ac:dyDescent="0.35">
      <c r="A124" t="s">
        <v>16</v>
      </c>
      <c r="B124" t="s">
        <v>16</v>
      </c>
    </row>
    <row r="125" spans="1:2" x14ac:dyDescent="0.35">
      <c r="A125" t="s">
        <v>16</v>
      </c>
      <c r="B125" t="s">
        <v>16</v>
      </c>
    </row>
    <row r="126" spans="1:2" x14ac:dyDescent="0.35">
      <c r="A126" t="s">
        <v>16</v>
      </c>
      <c r="B126" t="s">
        <v>16</v>
      </c>
    </row>
    <row r="127" spans="1:2" x14ac:dyDescent="0.35">
      <c r="A127" t="s">
        <v>16</v>
      </c>
      <c r="B127" t="s">
        <v>16</v>
      </c>
    </row>
    <row r="128" spans="1:2" x14ac:dyDescent="0.35">
      <c r="A128" t="s">
        <v>16</v>
      </c>
      <c r="B128" t="s">
        <v>16</v>
      </c>
    </row>
    <row r="129" spans="1:2" x14ac:dyDescent="0.35">
      <c r="A129" t="s">
        <v>16</v>
      </c>
      <c r="B129" t="s">
        <v>16</v>
      </c>
    </row>
    <row r="130" spans="1:2" x14ac:dyDescent="0.35">
      <c r="A130" t="s">
        <v>16</v>
      </c>
      <c r="B130" t="s">
        <v>16</v>
      </c>
    </row>
    <row r="131" spans="1:2" x14ac:dyDescent="0.35">
      <c r="A131" t="s">
        <v>16</v>
      </c>
      <c r="B131" t="s">
        <v>16</v>
      </c>
    </row>
    <row r="132" spans="1:2" x14ac:dyDescent="0.35">
      <c r="A132" t="s">
        <v>16</v>
      </c>
      <c r="B132" t="s">
        <v>16</v>
      </c>
    </row>
    <row r="133" spans="1:2" x14ac:dyDescent="0.35">
      <c r="A133" t="s">
        <v>16</v>
      </c>
      <c r="B133" t="s">
        <v>16</v>
      </c>
    </row>
    <row r="134" spans="1:2" x14ac:dyDescent="0.35">
      <c r="A134" t="s">
        <v>16</v>
      </c>
      <c r="B134" t="s">
        <v>16</v>
      </c>
    </row>
    <row r="135" spans="1:2" x14ac:dyDescent="0.35">
      <c r="A135" t="s">
        <v>16</v>
      </c>
      <c r="B135" t="s">
        <v>16</v>
      </c>
    </row>
    <row r="136" spans="1:2" x14ac:dyDescent="0.35">
      <c r="A136" t="s">
        <v>16</v>
      </c>
      <c r="B136" t="s">
        <v>16</v>
      </c>
    </row>
    <row r="137" spans="1:2" x14ac:dyDescent="0.35">
      <c r="A137" t="s">
        <v>16</v>
      </c>
      <c r="B137" t="s">
        <v>16</v>
      </c>
    </row>
    <row r="138" spans="1:2" x14ac:dyDescent="0.35">
      <c r="A138" t="s">
        <v>16</v>
      </c>
      <c r="B138" t="s">
        <v>16</v>
      </c>
    </row>
    <row r="139" spans="1:2" x14ac:dyDescent="0.35">
      <c r="A139" t="s">
        <v>16</v>
      </c>
      <c r="B139" t="s">
        <v>16</v>
      </c>
    </row>
    <row r="140" spans="1:2" x14ac:dyDescent="0.35">
      <c r="A140" t="s">
        <v>16</v>
      </c>
      <c r="B140" t="s">
        <v>16</v>
      </c>
    </row>
    <row r="141" spans="1:2" x14ac:dyDescent="0.35">
      <c r="A141" t="s">
        <v>16</v>
      </c>
      <c r="B141" t="s">
        <v>16</v>
      </c>
    </row>
    <row r="142" spans="1:2" x14ac:dyDescent="0.35">
      <c r="A142" t="s">
        <v>16</v>
      </c>
      <c r="B142" t="s">
        <v>16</v>
      </c>
    </row>
    <row r="143" spans="1:2" x14ac:dyDescent="0.35">
      <c r="A143" t="s">
        <v>16</v>
      </c>
      <c r="B143" t="s">
        <v>16</v>
      </c>
    </row>
    <row r="144" spans="1:2" x14ac:dyDescent="0.35">
      <c r="A144" t="s">
        <v>16</v>
      </c>
      <c r="B144" t="s">
        <v>16</v>
      </c>
    </row>
    <row r="145" spans="1:2" x14ac:dyDescent="0.35">
      <c r="A145" t="s">
        <v>16</v>
      </c>
      <c r="B145" t="s">
        <v>16</v>
      </c>
    </row>
    <row r="146" spans="1:2" x14ac:dyDescent="0.35">
      <c r="A146" t="s">
        <v>16</v>
      </c>
      <c r="B146" t="s">
        <v>16</v>
      </c>
    </row>
    <row r="147" spans="1:2" x14ac:dyDescent="0.35">
      <c r="A147" t="s">
        <v>16</v>
      </c>
      <c r="B147" t="s">
        <v>16</v>
      </c>
    </row>
    <row r="148" spans="1:2" x14ac:dyDescent="0.35">
      <c r="A148" t="s">
        <v>16</v>
      </c>
      <c r="B148" t="s">
        <v>16</v>
      </c>
    </row>
    <row r="149" spans="1:2" x14ac:dyDescent="0.35">
      <c r="A149" t="s">
        <v>16</v>
      </c>
      <c r="B149" t="s">
        <v>16</v>
      </c>
    </row>
    <row r="150" spans="1:2" x14ac:dyDescent="0.35">
      <c r="A150" t="s">
        <v>16</v>
      </c>
      <c r="B150" t="s">
        <v>16</v>
      </c>
    </row>
    <row r="151" spans="1:2" x14ac:dyDescent="0.35">
      <c r="A151" t="s">
        <v>16</v>
      </c>
      <c r="B151" t="s">
        <v>16</v>
      </c>
    </row>
    <row r="152" spans="1:2" x14ac:dyDescent="0.35">
      <c r="A152" t="s">
        <v>16</v>
      </c>
      <c r="B152" t="s">
        <v>16</v>
      </c>
    </row>
    <row r="153" spans="1:2" x14ac:dyDescent="0.35">
      <c r="A153" t="s">
        <v>16</v>
      </c>
      <c r="B153" t="s">
        <v>16</v>
      </c>
    </row>
    <row r="154" spans="1:2" x14ac:dyDescent="0.35">
      <c r="A154" t="s">
        <v>16</v>
      </c>
      <c r="B154" t="s">
        <v>16</v>
      </c>
    </row>
    <row r="155" spans="1:2" x14ac:dyDescent="0.35">
      <c r="A155" t="s">
        <v>16</v>
      </c>
      <c r="B155" t="s">
        <v>16</v>
      </c>
    </row>
    <row r="156" spans="1:2" x14ac:dyDescent="0.35">
      <c r="A156" t="s">
        <v>16</v>
      </c>
      <c r="B156" t="s">
        <v>16</v>
      </c>
    </row>
    <row r="157" spans="1:2" x14ac:dyDescent="0.35">
      <c r="A157" t="s">
        <v>16</v>
      </c>
      <c r="B157" t="s">
        <v>16</v>
      </c>
    </row>
    <row r="158" spans="1:2" x14ac:dyDescent="0.35">
      <c r="A158" t="s">
        <v>16</v>
      </c>
      <c r="B158" t="s">
        <v>16</v>
      </c>
    </row>
    <row r="159" spans="1:2" x14ac:dyDescent="0.35">
      <c r="A159" t="s">
        <v>16</v>
      </c>
      <c r="B159" t="s">
        <v>16</v>
      </c>
    </row>
    <row r="160" spans="1:2" x14ac:dyDescent="0.35">
      <c r="A160" t="s">
        <v>16</v>
      </c>
      <c r="B160" t="s">
        <v>16</v>
      </c>
    </row>
    <row r="161" spans="1:2" x14ac:dyDescent="0.35">
      <c r="A161" t="s">
        <v>16</v>
      </c>
      <c r="B161" t="s">
        <v>16</v>
      </c>
    </row>
    <row r="162" spans="1:2" x14ac:dyDescent="0.35">
      <c r="A162" t="s">
        <v>16</v>
      </c>
      <c r="B162" t="s">
        <v>16</v>
      </c>
    </row>
    <row r="163" spans="1:2" x14ac:dyDescent="0.35">
      <c r="A163" t="s">
        <v>16</v>
      </c>
      <c r="B163" t="s">
        <v>16</v>
      </c>
    </row>
    <row r="164" spans="1:2" x14ac:dyDescent="0.35">
      <c r="A164" t="s">
        <v>16</v>
      </c>
      <c r="B164" t="s">
        <v>16</v>
      </c>
    </row>
    <row r="165" spans="1:2" x14ac:dyDescent="0.35">
      <c r="A165" t="s">
        <v>16</v>
      </c>
      <c r="B165" t="s">
        <v>16</v>
      </c>
    </row>
    <row r="166" spans="1:2" x14ac:dyDescent="0.35">
      <c r="A166" t="s">
        <v>16</v>
      </c>
      <c r="B166" t="s">
        <v>16</v>
      </c>
    </row>
    <row r="167" spans="1:2" x14ac:dyDescent="0.35">
      <c r="A167" t="s">
        <v>16</v>
      </c>
      <c r="B167" t="s">
        <v>16</v>
      </c>
    </row>
    <row r="168" spans="1:2" x14ac:dyDescent="0.35">
      <c r="A168" t="s">
        <v>16</v>
      </c>
      <c r="B168" t="s">
        <v>16</v>
      </c>
    </row>
    <row r="169" spans="1:2" x14ac:dyDescent="0.35">
      <c r="A169" t="s">
        <v>16</v>
      </c>
      <c r="B169" t="s">
        <v>16</v>
      </c>
    </row>
    <row r="170" spans="1:2" x14ac:dyDescent="0.35">
      <c r="A170" t="s">
        <v>16</v>
      </c>
      <c r="B170" t="s">
        <v>16</v>
      </c>
    </row>
    <row r="171" spans="1:2" x14ac:dyDescent="0.35">
      <c r="A171" t="s">
        <v>16</v>
      </c>
      <c r="B171" t="s">
        <v>16</v>
      </c>
    </row>
    <row r="172" spans="1:2" x14ac:dyDescent="0.35">
      <c r="A172" t="s">
        <v>16</v>
      </c>
      <c r="B172" t="s">
        <v>16</v>
      </c>
    </row>
    <row r="173" spans="1:2" x14ac:dyDescent="0.35">
      <c r="A173" t="s">
        <v>16</v>
      </c>
      <c r="B173" t="s">
        <v>16</v>
      </c>
    </row>
    <row r="174" spans="1:2" x14ac:dyDescent="0.35">
      <c r="A174" t="s">
        <v>16</v>
      </c>
      <c r="B174" t="s">
        <v>16</v>
      </c>
    </row>
    <row r="175" spans="1:2" x14ac:dyDescent="0.35">
      <c r="A175" t="s">
        <v>16</v>
      </c>
      <c r="B175" t="s">
        <v>16</v>
      </c>
    </row>
    <row r="176" spans="1:2" x14ac:dyDescent="0.35">
      <c r="A176" t="s">
        <v>16</v>
      </c>
      <c r="B176" t="s">
        <v>16</v>
      </c>
    </row>
    <row r="177" spans="1:2" x14ac:dyDescent="0.35">
      <c r="A177" t="s">
        <v>16</v>
      </c>
      <c r="B177" t="s">
        <v>16</v>
      </c>
    </row>
    <row r="178" spans="1:2" x14ac:dyDescent="0.35">
      <c r="A178" t="s">
        <v>16</v>
      </c>
      <c r="B178" t="s">
        <v>16</v>
      </c>
    </row>
    <row r="179" spans="1:2" x14ac:dyDescent="0.35">
      <c r="A179" t="s">
        <v>16</v>
      </c>
      <c r="B179" t="s">
        <v>16</v>
      </c>
    </row>
    <row r="180" spans="1:2" x14ac:dyDescent="0.35">
      <c r="A180" t="s">
        <v>16</v>
      </c>
      <c r="B180" t="s">
        <v>16</v>
      </c>
    </row>
    <row r="181" spans="1:2" x14ac:dyDescent="0.35">
      <c r="A181" t="s">
        <v>16</v>
      </c>
      <c r="B181" t="s">
        <v>16</v>
      </c>
    </row>
    <row r="182" spans="1:2" x14ac:dyDescent="0.35">
      <c r="A182" t="s">
        <v>16</v>
      </c>
      <c r="B182" t="s">
        <v>16</v>
      </c>
    </row>
    <row r="183" spans="1:2" x14ac:dyDescent="0.35">
      <c r="A183" t="s">
        <v>16</v>
      </c>
      <c r="B183" t="s">
        <v>16</v>
      </c>
    </row>
    <row r="184" spans="1:2" x14ac:dyDescent="0.35">
      <c r="A184" t="s">
        <v>16</v>
      </c>
      <c r="B184" t="s">
        <v>16</v>
      </c>
    </row>
    <row r="185" spans="1:2" x14ac:dyDescent="0.35">
      <c r="A185" t="s">
        <v>16</v>
      </c>
      <c r="B185" t="s">
        <v>16</v>
      </c>
    </row>
    <row r="186" spans="1:2" x14ac:dyDescent="0.35">
      <c r="A186" t="s">
        <v>16</v>
      </c>
      <c r="B186" t="s">
        <v>16</v>
      </c>
    </row>
    <row r="187" spans="1:2" x14ac:dyDescent="0.35">
      <c r="A187" t="s">
        <v>16</v>
      </c>
      <c r="B187" t="s">
        <v>16</v>
      </c>
    </row>
    <row r="188" spans="1:2" x14ac:dyDescent="0.35">
      <c r="A188" t="s">
        <v>16</v>
      </c>
      <c r="B188" t="s">
        <v>16</v>
      </c>
    </row>
    <row r="189" spans="1:2" x14ac:dyDescent="0.35">
      <c r="A189" t="s">
        <v>16</v>
      </c>
      <c r="B189" t="s">
        <v>16</v>
      </c>
    </row>
    <row r="190" spans="1:2" x14ac:dyDescent="0.35">
      <c r="A190" t="s">
        <v>16</v>
      </c>
      <c r="B190" t="s">
        <v>16</v>
      </c>
    </row>
    <row r="191" spans="1:2" x14ac:dyDescent="0.35">
      <c r="A191" t="s">
        <v>16</v>
      </c>
      <c r="B191" t="s">
        <v>16</v>
      </c>
    </row>
    <row r="192" spans="1:2" x14ac:dyDescent="0.35">
      <c r="A192" t="s">
        <v>16</v>
      </c>
      <c r="B192" t="s">
        <v>16</v>
      </c>
    </row>
    <row r="193" spans="1:2" x14ac:dyDescent="0.35">
      <c r="A193" t="s">
        <v>16</v>
      </c>
      <c r="B193" t="s">
        <v>16</v>
      </c>
    </row>
    <row r="194" spans="1:2" x14ac:dyDescent="0.35">
      <c r="A194" t="s">
        <v>16</v>
      </c>
      <c r="B194" t="s">
        <v>16</v>
      </c>
    </row>
    <row r="195" spans="1:2" x14ac:dyDescent="0.35">
      <c r="A195" t="s">
        <v>16</v>
      </c>
      <c r="B195" t="s">
        <v>16</v>
      </c>
    </row>
    <row r="196" spans="1:2" x14ac:dyDescent="0.35">
      <c r="A196" t="s">
        <v>16</v>
      </c>
      <c r="B196" t="s">
        <v>16</v>
      </c>
    </row>
    <row r="197" spans="1:2" x14ac:dyDescent="0.35">
      <c r="A197" t="s">
        <v>16</v>
      </c>
      <c r="B197" t="s">
        <v>16</v>
      </c>
    </row>
    <row r="198" spans="1:2" x14ac:dyDescent="0.35">
      <c r="A198" t="s">
        <v>16</v>
      </c>
      <c r="B198" t="s">
        <v>16</v>
      </c>
    </row>
    <row r="199" spans="1:2" x14ac:dyDescent="0.35">
      <c r="A199" t="s">
        <v>16</v>
      </c>
      <c r="B199" t="s">
        <v>16</v>
      </c>
    </row>
    <row r="200" spans="1:2" x14ac:dyDescent="0.35">
      <c r="A200" s="5" t="s">
        <v>16</v>
      </c>
      <c r="B200" t="s">
        <v>16</v>
      </c>
    </row>
    <row r="201" spans="1:2" x14ac:dyDescent="0.35">
      <c r="A201" s="5" t="s">
        <v>16</v>
      </c>
      <c r="B201" t="s">
        <v>16</v>
      </c>
    </row>
    <row r="202" spans="1:2" x14ac:dyDescent="0.35">
      <c r="A202" s="5" t="s">
        <v>16</v>
      </c>
      <c r="B202" t="s">
        <v>16</v>
      </c>
    </row>
    <row r="203" spans="1:2" x14ac:dyDescent="0.35">
      <c r="A203" s="5" t="s">
        <v>16</v>
      </c>
      <c r="B203" t="s">
        <v>16</v>
      </c>
    </row>
    <row r="204" spans="1:2" x14ac:dyDescent="0.35">
      <c r="A204" s="5" t="s">
        <v>16</v>
      </c>
      <c r="B204" t="s">
        <v>16</v>
      </c>
    </row>
    <row r="205" spans="1:2" x14ac:dyDescent="0.35">
      <c r="A205" s="5" t="s">
        <v>16</v>
      </c>
      <c r="B205" t="s">
        <v>16</v>
      </c>
    </row>
    <row r="206" spans="1:2" x14ac:dyDescent="0.35">
      <c r="A206" s="5" t="s">
        <v>16</v>
      </c>
      <c r="B206" t="s">
        <v>16</v>
      </c>
    </row>
    <row r="207" spans="1:2" x14ac:dyDescent="0.35">
      <c r="A207" s="5" t="s">
        <v>16</v>
      </c>
      <c r="B207" t="s">
        <v>16</v>
      </c>
    </row>
    <row r="208" spans="1:2" x14ac:dyDescent="0.35">
      <c r="A208" s="5" t="s">
        <v>16</v>
      </c>
      <c r="B208" t="s">
        <v>16</v>
      </c>
    </row>
    <row r="209" spans="1:2" x14ac:dyDescent="0.35">
      <c r="A209" t="s">
        <v>16</v>
      </c>
      <c r="B209" t="s">
        <v>16</v>
      </c>
    </row>
    <row r="210" spans="1:2" x14ac:dyDescent="0.35">
      <c r="A210" t="s">
        <v>16</v>
      </c>
      <c r="B210" t="s">
        <v>16</v>
      </c>
    </row>
    <row r="211" spans="1:2" x14ac:dyDescent="0.35">
      <c r="A211" s="1" t="s">
        <v>16</v>
      </c>
      <c r="B211" t="s">
        <v>16</v>
      </c>
    </row>
    <row r="212" spans="1:2" x14ac:dyDescent="0.35">
      <c r="A212" s="1" t="s">
        <v>16</v>
      </c>
      <c r="B212" t="s">
        <v>16</v>
      </c>
    </row>
    <row r="213" spans="1:2" x14ac:dyDescent="0.35">
      <c r="A213" t="s">
        <v>16</v>
      </c>
      <c r="B213" t="s">
        <v>16</v>
      </c>
    </row>
    <row r="214" spans="1:2" x14ac:dyDescent="0.35">
      <c r="A214" t="s">
        <v>16</v>
      </c>
      <c r="B214" t="s">
        <v>16</v>
      </c>
    </row>
    <row r="215" spans="1:2" x14ac:dyDescent="0.35">
      <c r="A215" t="s">
        <v>16</v>
      </c>
      <c r="B215" t="s">
        <v>16</v>
      </c>
    </row>
    <row r="216" spans="1:2" x14ac:dyDescent="0.35">
      <c r="A216" s="1" t="s">
        <v>16</v>
      </c>
      <c r="B216" t="s">
        <v>16</v>
      </c>
    </row>
    <row r="217" spans="1:2" x14ac:dyDescent="0.35">
      <c r="A217" t="s">
        <v>16</v>
      </c>
      <c r="B217" t="s">
        <v>16</v>
      </c>
    </row>
    <row r="218" spans="1:2" x14ac:dyDescent="0.35">
      <c r="A218" s="1" t="s">
        <v>16</v>
      </c>
      <c r="B218" t="s">
        <v>16</v>
      </c>
    </row>
    <row r="219" spans="1:2" x14ac:dyDescent="0.35">
      <c r="A219" t="s">
        <v>16</v>
      </c>
      <c r="B219" t="s">
        <v>16</v>
      </c>
    </row>
    <row r="220" spans="1:2" x14ac:dyDescent="0.35">
      <c r="A220" s="1" t="s">
        <v>16</v>
      </c>
      <c r="B220" t="s">
        <v>16</v>
      </c>
    </row>
    <row r="221" spans="1:2" x14ac:dyDescent="0.35">
      <c r="A221" t="s">
        <v>16</v>
      </c>
      <c r="B221" t="s">
        <v>16</v>
      </c>
    </row>
    <row r="222" spans="1:2" x14ac:dyDescent="0.35">
      <c r="A222" s="1" t="s">
        <v>16</v>
      </c>
      <c r="B222" t="s">
        <v>16</v>
      </c>
    </row>
    <row r="223" spans="1:2" x14ac:dyDescent="0.35">
      <c r="A223" s="1" t="s">
        <v>16</v>
      </c>
      <c r="B223" t="s">
        <v>16</v>
      </c>
    </row>
    <row r="224" spans="1:2" x14ac:dyDescent="0.35">
      <c r="A224" t="s">
        <v>16</v>
      </c>
      <c r="B224" t="s">
        <v>16</v>
      </c>
    </row>
    <row r="225" spans="1:2" x14ac:dyDescent="0.35">
      <c r="A225" t="s">
        <v>16</v>
      </c>
      <c r="B225" t="s">
        <v>16</v>
      </c>
    </row>
    <row r="226" spans="1:2" x14ac:dyDescent="0.35">
      <c r="A226" t="s">
        <v>16</v>
      </c>
      <c r="B226" t="s">
        <v>16</v>
      </c>
    </row>
    <row r="227" spans="1:2" x14ac:dyDescent="0.35">
      <c r="A227" t="s">
        <v>16</v>
      </c>
      <c r="B227" t="s">
        <v>16</v>
      </c>
    </row>
    <row r="228" spans="1:2" x14ac:dyDescent="0.35">
      <c r="A228" t="s">
        <v>16</v>
      </c>
      <c r="B228" t="s">
        <v>16</v>
      </c>
    </row>
    <row r="229" spans="1:2" x14ac:dyDescent="0.35">
      <c r="A229" t="s">
        <v>16</v>
      </c>
      <c r="B229" t="s">
        <v>16</v>
      </c>
    </row>
    <row r="230" spans="1:2" x14ac:dyDescent="0.35">
      <c r="A230" t="s">
        <v>16</v>
      </c>
      <c r="B230" t="s">
        <v>16</v>
      </c>
    </row>
    <row r="231" spans="1:2" x14ac:dyDescent="0.35">
      <c r="A231" s="1" t="s">
        <v>16</v>
      </c>
      <c r="B231" t="s">
        <v>16</v>
      </c>
    </row>
    <row r="232" spans="1:2" x14ac:dyDescent="0.35">
      <c r="A232" s="1" t="s">
        <v>16</v>
      </c>
      <c r="B232" t="s">
        <v>16</v>
      </c>
    </row>
    <row r="233" spans="1:2" x14ac:dyDescent="0.35">
      <c r="A233" t="s">
        <v>16</v>
      </c>
      <c r="B233" t="s">
        <v>16</v>
      </c>
    </row>
    <row r="234" spans="1:2" x14ac:dyDescent="0.35">
      <c r="A234" t="s">
        <v>16</v>
      </c>
      <c r="B234" t="s">
        <v>16</v>
      </c>
    </row>
    <row r="235" spans="1:2" x14ac:dyDescent="0.35">
      <c r="A235" s="1" t="s">
        <v>16</v>
      </c>
      <c r="B235" t="s">
        <v>16</v>
      </c>
    </row>
    <row r="236" spans="1:2" x14ac:dyDescent="0.35">
      <c r="A236" s="1" t="s">
        <v>16</v>
      </c>
      <c r="B236" t="s">
        <v>16</v>
      </c>
    </row>
    <row r="237" spans="1:2" x14ac:dyDescent="0.35">
      <c r="A237" s="1" t="s">
        <v>16</v>
      </c>
      <c r="B237" t="s">
        <v>16</v>
      </c>
    </row>
    <row r="238" spans="1:2" x14ac:dyDescent="0.35">
      <c r="A238" s="1" t="s">
        <v>16</v>
      </c>
      <c r="B238" t="s">
        <v>16</v>
      </c>
    </row>
    <row r="239" spans="1:2" x14ac:dyDescent="0.35">
      <c r="A239" s="1" t="s">
        <v>16</v>
      </c>
      <c r="B239" t="s">
        <v>16</v>
      </c>
    </row>
    <row r="240" spans="1:2" x14ac:dyDescent="0.35">
      <c r="A240" s="8" t="s">
        <v>54</v>
      </c>
      <c r="B240" t="s">
        <v>16</v>
      </c>
    </row>
    <row r="241" spans="1:2" x14ac:dyDescent="0.35">
      <c r="A241" s="8" t="s">
        <v>54</v>
      </c>
      <c r="B241" t="s">
        <v>16</v>
      </c>
    </row>
    <row r="242" spans="1:2" x14ac:dyDescent="0.35">
      <c r="A242" s="8" t="s">
        <v>54</v>
      </c>
      <c r="B242" t="s">
        <v>16</v>
      </c>
    </row>
    <row r="243" spans="1:2" x14ac:dyDescent="0.35">
      <c r="A243" s="8" t="s">
        <v>54</v>
      </c>
      <c r="B243" t="s">
        <v>16</v>
      </c>
    </row>
    <row r="244" spans="1:2" x14ac:dyDescent="0.35">
      <c r="A244" s="1" t="s">
        <v>16</v>
      </c>
      <c r="B244" t="s">
        <v>16</v>
      </c>
    </row>
    <row r="245" spans="1:2" x14ac:dyDescent="0.35">
      <c r="A245" s="1" t="s">
        <v>16</v>
      </c>
      <c r="B245" t="s">
        <v>16</v>
      </c>
    </row>
    <row r="246" spans="1:2" x14ac:dyDescent="0.35">
      <c r="A246" s="1" t="s">
        <v>16</v>
      </c>
      <c r="B246" t="s">
        <v>16</v>
      </c>
    </row>
    <row r="247" spans="1:2" x14ac:dyDescent="0.35">
      <c r="A247" t="s">
        <v>16</v>
      </c>
      <c r="B247" t="s">
        <v>16</v>
      </c>
    </row>
    <row r="248" spans="1:2" x14ac:dyDescent="0.35">
      <c r="A248" t="s">
        <v>16</v>
      </c>
      <c r="B248" t="s">
        <v>16</v>
      </c>
    </row>
    <row r="249" spans="1:2" x14ac:dyDescent="0.35">
      <c r="A249" t="s">
        <v>16</v>
      </c>
      <c r="B249" t="s">
        <v>16</v>
      </c>
    </row>
    <row r="250" spans="1:2" x14ac:dyDescent="0.35">
      <c r="A250" t="s">
        <v>16</v>
      </c>
      <c r="B250" t="s">
        <v>16</v>
      </c>
    </row>
    <row r="251" spans="1:2" x14ac:dyDescent="0.35">
      <c r="A251" t="s">
        <v>16</v>
      </c>
      <c r="B251" t="s">
        <v>16</v>
      </c>
    </row>
    <row r="252" spans="1:2" x14ac:dyDescent="0.35">
      <c r="A252" t="s">
        <v>16</v>
      </c>
      <c r="B252" t="s">
        <v>16</v>
      </c>
    </row>
    <row r="253" spans="1:2" x14ac:dyDescent="0.35">
      <c r="A253" t="s">
        <v>16</v>
      </c>
      <c r="B253" t="s">
        <v>16</v>
      </c>
    </row>
    <row r="254" spans="1:2" x14ac:dyDescent="0.35">
      <c r="A254" t="s">
        <v>16</v>
      </c>
      <c r="B254" t="s">
        <v>16</v>
      </c>
    </row>
    <row r="255" spans="1:2" x14ac:dyDescent="0.35">
      <c r="A255" t="s">
        <v>16</v>
      </c>
      <c r="B255" t="s">
        <v>16</v>
      </c>
    </row>
    <row r="256" spans="1:2" x14ac:dyDescent="0.35">
      <c r="A256" t="s">
        <v>16</v>
      </c>
      <c r="B256" t="s">
        <v>16</v>
      </c>
    </row>
    <row r="257" spans="1:2" x14ac:dyDescent="0.35">
      <c r="A257" t="s">
        <v>16</v>
      </c>
      <c r="B257" t="s">
        <v>16</v>
      </c>
    </row>
    <row r="258" spans="1:2" x14ac:dyDescent="0.35">
      <c r="A258" t="s">
        <v>16</v>
      </c>
      <c r="B258" t="s">
        <v>16</v>
      </c>
    </row>
    <row r="259" spans="1:2" x14ac:dyDescent="0.35">
      <c r="A259" t="s">
        <v>16</v>
      </c>
      <c r="B259" t="s">
        <v>16</v>
      </c>
    </row>
    <row r="260" spans="1:2" x14ac:dyDescent="0.35">
      <c r="A260" t="s">
        <v>16</v>
      </c>
      <c r="B260" t="s">
        <v>16</v>
      </c>
    </row>
    <row r="261" spans="1:2" x14ac:dyDescent="0.35">
      <c r="A261" t="s">
        <v>16</v>
      </c>
      <c r="B261" t="s">
        <v>16</v>
      </c>
    </row>
    <row r="262" spans="1:2" x14ac:dyDescent="0.35">
      <c r="A262" t="s">
        <v>16</v>
      </c>
      <c r="B262" t="s">
        <v>16</v>
      </c>
    </row>
    <row r="263" spans="1:2" x14ac:dyDescent="0.35">
      <c r="A263" t="s">
        <v>16</v>
      </c>
      <c r="B263" t="s">
        <v>16</v>
      </c>
    </row>
    <row r="264" spans="1:2" x14ac:dyDescent="0.35">
      <c r="A264" t="s">
        <v>16</v>
      </c>
      <c r="B264" t="s">
        <v>16</v>
      </c>
    </row>
    <row r="265" spans="1:2" x14ac:dyDescent="0.35">
      <c r="A265" t="s">
        <v>16</v>
      </c>
      <c r="B265" t="s">
        <v>16</v>
      </c>
    </row>
    <row r="266" spans="1:2" x14ac:dyDescent="0.35">
      <c r="A266" t="s">
        <v>16</v>
      </c>
      <c r="B266" t="s">
        <v>16</v>
      </c>
    </row>
    <row r="267" spans="1:2" x14ac:dyDescent="0.35">
      <c r="A267" t="s">
        <v>16</v>
      </c>
      <c r="B267" t="s">
        <v>16</v>
      </c>
    </row>
    <row r="268" spans="1:2" x14ac:dyDescent="0.35">
      <c r="A268" t="s">
        <v>16</v>
      </c>
      <c r="B268" t="s">
        <v>16</v>
      </c>
    </row>
    <row r="269" spans="1:2" x14ac:dyDescent="0.35">
      <c r="A269" t="s">
        <v>16</v>
      </c>
      <c r="B269" t="s">
        <v>16</v>
      </c>
    </row>
    <row r="270" spans="1:2" x14ac:dyDescent="0.35">
      <c r="A270" t="s">
        <v>16</v>
      </c>
      <c r="B270" t="s">
        <v>16</v>
      </c>
    </row>
    <row r="271" spans="1:2" x14ac:dyDescent="0.35">
      <c r="A271" t="s">
        <v>16</v>
      </c>
      <c r="B271" t="s">
        <v>16</v>
      </c>
    </row>
    <row r="272" spans="1:2" x14ac:dyDescent="0.35">
      <c r="A272" t="s">
        <v>16</v>
      </c>
      <c r="B272" t="s">
        <v>16</v>
      </c>
    </row>
    <row r="273" spans="1:2" x14ac:dyDescent="0.35">
      <c r="A273" t="s">
        <v>16</v>
      </c>
      <c r="B273" t="s">
        <v>16</v>
      </c>
    </row>
    <row r="274" spans="1:2" x14ac:dyDescent="0.35">
      <c r="A274" t="s">
        <v>16</v>
      </c>
      <c r="B274" t="s">
        <v>16</v>
      </c>
    </row>
    <row r="275" spans="1:2" x14ac:dyDescent="0.35">
      <c r="A275" t="s">
        <v>16</v>
      </c>
    </row>
    <row r="276" spans="1:2" x14ac:dyDescent="0.35">
      <c r="A276" t="s">
        <v>16</v>
      </c>
    </row>
    <row r="277" spans="1:2" x14ac:dyDescent="0.35">
      <c r="A277" t="s">
        <v>16</v>
      </c>
    </row>
    <row r="278" spans="1:2" x14ac:dyDescent="0.35">
      <c r="A278" t="s">
        <v>16</v>
      </c>
    </row>
    <row r="279" spans="1:2" x14ac:dyDescent="0.35">
      <c r="A279" t="s">
        <v>16</v>
      </c>
    </row>
    <row r="280" spans="1:2" x14ac:dyDescent="0.35">
      <c r="A280" t="s">
        <v>16</v>
      </c>
    </row>
    <row r="281" spans="1:2" x14ac:dyDescent="0.35">
      <c r="A281" t="s">
        <v>16</v>
      </c>
    </row>
    <row r="282" spans="1:2" x14ac:dyDescent="0.35">
      <c r="A282" t="s">
        <v>16</v>
      </c>
    </row>
    <row r="283" spans="1:2" x14ac:dyDescent="0.35">
      <c r="A283" t="s">
        <v>16</v>
      </c>
    </row>
    <row r="284" spans="1:2" x14ac:dyDescent="0.35">
      <c r="A284" s="8" t="s">
        <v>54</v>
      </c>
    </row>
    <row r="285" spans="1:2" x14ac:dyDescent="0.35">
      <c r="A285" s="8" t="s">
        <v>54</v>
      </c>
    </row>
    <row r="286" spans="1:2" x14ac:dyDescent="0.35">
      <c r="A286" s="8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5</vt:i4>
      </vt:variant>
    </vt:vector>
  </HeadingPairs>
  <TitlesOfParts>
    <vt:vector size="5" baseType="lpstr">
      <vt:lpstr>ALL DOC</vt:lpstr>
      <vt:lpstr>numb 4 &amp; 5</vt:lpstr>
      <vt:lpstr>Caught</vt:lpstr>
      <vt:lpstr>Flee</vt:lpstr>
      <vt:lpstr>Caught&amp;Flee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Septian Enggar</dc:creator>
  <cp:keywords/>
  <dc:description/>
  <cp:lastModifiedBy>Adinda Rahajeng Silvia P</cp:lastModifiedBy>
  <cp:revision/>
  <dcterms:created xsi:type="dcterms:W3CDTF">2023-03-21T01:26:14Z</dcterms:created>
  <dcterms:modified xsi:type="dcterms:W3CDTF">2023-04-04T14:14:15Z</dcterms:modified>
  <cp:category/>
  <cp:contentStatus/>
</cp:coreProperties>
</file>