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ashboard" sheetId="2" r:id="rId5"/>
    <sheet state="visible" name="Model Exploration" sheetId="3" r:id="rId6"/>
    <sheet state="visible" name="Volume Sensitivity" sheetId="4" r:id="rId7"/>
    <sheet state="visible" name="Cost Sensitivity" sheetId="5" r:id="rId8"/>
    <sheet state="visible" name="Price Optimization" sheetId="6" r:id="rId9"/>
    <sheet state="visible" name="Tax" sheetId="7" r:id="rId10"/>
  </sheets>
  <definedNames/>
  <calcPr/>
</workbook>
</file>

<file path=xl/sharedStrings.xml><?xml version="1.0" encoding="utf-8"?>
<sst xmlns="http://schemas.openxmlformats.org/spreadsheetml/2006/main" count="120" uniqueCount="58">
  <si>
    <t>Step 1: Setting Up the Input Section (Editable Fields)</t>
  </si>
  <si>
    <t>A (Description)</t>
  </si>
  <si>
    <t>B (Values - Editable)</t>
  </si>
  <si>
    <t>COGS</t>
  </si>
  <si>
    <t>Amazon Fee (% of SP)</t>
  </si>
  <si>
    <t xml:space="preserve">Corporate Fixed Costs </t>
  </si>
  <si>
    <t>Bank Loan Interest (Monthly)</t>
  </si>
  <si>
    <t>Selling Price (SP)</t>
  </si>
  <si>
    <t>Units Sold (Default)</t>
  </si>
  <si>
    <t>Tax Rate (% - Editable)</t>
  </si>
  <si>
    <t>Customer Acquistion Cost (CAC) - Variable</t>
  </si>
  <si>
    <r>
      <rPr>
        <rFont val="Arial"/>
        <b/>
        <color theme="1"/>
      </rPr>
      <t xml:space="preserve">Step 2: Output Section </t>
    </r>
    <r>
      <rPr>
        <rFont val="Arial"/>
        <b/>
        <color rgb="FFFF0000"/>
      </rPr>
      <t>(Auto Calculated Fields)</t>
    </r>
  </si>
  <si>
    <r>
      <rPr>
        <rFont val="Arial"/>
        <b/>
        <color theme="1"/>
      </rPr>
      <t xml:space="preserve">B (Formula - </t>
    </r>
    <r>
      <rPr>
        <rFont val="Arial"/>
        <b/>
        <color rgb="FFFF0000"/>
      </rPr>
      <t>Auto-Calculated)</t>
    </r>
  </si>
  <si>
    <t>Gross Margin per Unit</t>
  </si>
  <si>
    <t>Amazon Fee per Unit</t>
  </si>
  <si>
    <t>Net Margin per Unit</t>
  </si>
  <si>
    <t>Monthly Profit Before Tax</t>
  </si>
  <si>
    <t>Profit After Tax</t>
  </si>
  <si>
    <t>Customer Acquistion Cost (Variable)</t>
  </si>
  <si>
    <t>Chart to show how changing assumptions (e.g., CAC or volume) affects profitability.</t>
  </si>
  <si>
    <t>Reference</t>
  </si>
  <si>
    <t>Green</t>
  </si>
  <si>
    <t>Profit</t>
  </si>
  <si>
    <t>Red</t>
  </si>
  <si>
    <t>Loss</t>
  </si>
  <si>
    <t>Break-Even Analysis</t>
  </si>
  <si>
    <t>maximum CAC we can afford while selling 5,000 units</t>
  </si>
  <si>
    <r>
      <rPr>
        <rFont val="Arial"/>
        <b/>
        <color rgb="FFFF0000"/>
      </rPr>
      <t xml:space="preserve">INSIGHTS  </t>
    </r>
    <r>
      <rPr>
        <rFont val="Arial"/>
        <b/>
        <color rgb="FF000000"/>
      </rPr>
      <t>The break-even point is reached when</t>
    </r>
    <r>
      <rPr>
        <rFont val="Arial"/>
        <b/>
        <color rgb="FFFF0000"/>
      </rPr>
      <t xml:space="preserve"> the profit after tax = $0, i.e, </t>
    </r>
    <r>
      <rPr>
        <rFont val="Arial"/>
        <b/>
        <color rgb="FF000000"/>
      </rPr>
      <t>the total revenue generated from sales covers</t>
    </r>
  </si>
  <si>
    <t>all costs, including fixed expenses and acqusition costs. To determine the CAC: i had plugged in following values:</t>
  </si>
  <si>
    <t>Selling Price:</t>
  </si>
  <si>
    <t>COGS:</t>
  </si>
  <si>
    <t>Amazon Fee:</t>
  </si>
  <si>
    <t>15% of Selling Price</t>
  </si>
  <si>
    <t>Units Sold:</t>
  </si>
  <si>
    <t>Fixed Costs:</t>
  </si>
  <si>
    <t>Bank Loan</t>
  </si>
  <si>
    <t>Tax Rate:</t>
  </si>
  <si>
    <r>
      <rPr>
        <rFont val="Arial"/>
        <b/>
        <color theme="1"/>
      </rPr>
      <t xml:space="preserve">Step 2: Output Section </t>
    </r>
    <r>
      <rPr>
        <rFont val="Arial"/>
        <b/>
        <color rgb="FFFF0000"/>
      </rPr>
      <t>(Auto Calculated Fields)</t>
    </r>
  </si>
  <si>
    <t>RESULTS:</t>
  </si>
  <si>
    <r>
      <rPr>
        <rFont val="Arial"/>
        <b/>
        <color theme="1"/>
      </rPr>
      <t xml:space="preserve">B (Formula - </t>
    </r>
    <r>
      <rPr>
        <rFont val="Arial"/>
        <b/>
        <color rgb="FFFF0000"/>
      </rPr>
      <t>Auto-Calculated)</t>
    </r>
  </si>
  <si>
    <t>The maximum CAC we can afford while selling 5,000 units is $8.20</t>
  </si>
  <si>
    <t>If CAC exceeds $8.20, the company will start making a loss after tax</t>
  </si>
  <si>
    <t>Impact of Sales Drop to 4,000 Units on Profitability and Target CAC</t>
  </si>
  <si>
    <r>
      <rPr>
        <rFont val="Arial"/>
        <b/>
        <color theme="1"/>
      </rPr>
      <t xml:space="preserve">Step 2: Output Section     </t>
    </r>
    <r>
      <rPr>
        <rFont val="Arial"/>
        <b/>
        <color rgb="FFFF0000"/>
      </rPr>
      <t>(Auto Calculated Fields)</t>
    </r>
  </si>
  <si>
    <t>B (Formula - Auto-Calculated)</t>
  </si>
  <si>
    <t>Units Sold</t>
  </si>
  <si>
    <t>Profitability (Generated using Sheet 1</t>
  </si>
  <si>
    <t>Impact of a $5000 increase in fixed Costs on Required Sales Volume</t>
  </si>
  <si>
    <t xml:space="preserve">Customer Acquistion Cost (CAC) </t>
  </si>
  <si>
    <r>
      <rPr>
        <rFont val="Arial"/>
        <b/>
        <color theme="1"/>
      </rPr>
      <t xml:space="preserve">Step 2: Output Section     </t>
    </r>
    <r>
      <rPr>
        <rFont val="Arial"/>
        <b/>
        <color rgb="FFFF0000"/>
      </rPr>
      <t>(Auto Calculated Fields)</t>
    </r>
  </si>
  <si>
    <t>If fixed costs increase by $5000, the company must sell at least 7, 174 units to maintain profitability.</t>
  </si>
  <si>
    <t>Fixed Costs (perk $5000)</t>
  </si>
  <si>
    <t>Impact of Increasing Selling Price to $35 on Target CAC &amp; Profitability</t>
  </si>
  <si>
    <r>
      <rPr>
        <rFont val="Arial"/>
        <b/>
        <color rgb="FF3D85C6"/>
      </rPr>
      <t>Customer Acquistion Cost (CAC)</t>
    </r>
    <r>
      <rPr>
        <rFont val="Arial"/>
        <b/>
        <color rgb="FFA4C2F4"/>
      </rPr>
      <t xml:space="preserve"> </t>
    </r>
  </si>
  <si>
    <t>Price ($5 Hike)</t>
  </si>
  <si>
    <t>Profit (From Sheet 1)</t>
  </si>
  <si>
    <t>Target CAC(from above)</t>
  </si>
  <si>
    <t>Impact on Profit after Hike in Tax Rates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</si>
</sst>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0.0"/>
      <color theme="1"/>
      <name val="Arial"/>
      <scheme val="minor"/>
    </font>
    <font>
      <b/>
      <sz val="15.0"/>
      <color theme="1"/>
      <name val="Arial"/>
      <scheme val="minor"/>
    </font>
    <font>
      <b/>
      <color rgb="FF6AA84F"/>
      <name val="Arial"/>
      <scheme val="minor"/>
    </font>
    <font>
      <b/>
      <color rgb="FFFF0000"/>
      <name val="Arial"/>
      <scheme val="minor"/>
    </font>
    <font>
      <b/>
      <sz val="14.0"/>
      <color theme="1"/>
      <name val="Arial"/>
      <scheme val="minor"/>
    </font>
    <font>
      <b/>
      <color rgb="FF000000"/>
      <name val="Arial"/>
      <scheme val="minor"/>
    </font>
    <font>
      <b/>
      <i/>
      <u/>
      <color rgb="FF000000"/>
      <name val="Arial"/>
      <scheme val="minor"/>
    </font>
    <font>
      <b/>
      <color rgb="FF0000FF"/>
      <name val="Arial"/>
      <scheme val="minor"/>
    </font>
    <font>
      <b/>
      <i/>
      <sz val="13.0"/>
      <color theme="1"/>
      <name val="Arial"/>
      <scheme val="minor"/>
    </font>
    <font>
      <b/>
      <color rgb="FF990000"/>
      <name val="Arial"/>
      <scheme val="minor"/>
    </font>
    <font>
      <b/>
      <color rgb="FFE06666"/>
      <name val="Arial"/>
      <scheme val="minor"/>
    </font>
    <font>
      <color rgb="FF000000"/>
      <name val="Arial"/>
      <scheme val="minor"/>
    </font>
    <font>
      <b/>
      <color rgb="FFCC0000"/>
      <name val="Arial"/>
      <scheme val="minor"/>
    </font>
    <font>
      <color rgb="FFCC0000"/>
      <name val="Arial"/>
      <scheme val="minor"/>
    </font>
    <font>
      <color rgb="FFFF0000"/>
      <name val="Arial"/>
      <scheme val="minor"/>
    </font>
    <font>
      <b/>
      <color rgb="FF1C4587"/>
      <name val="Arial"/>
      <scheme val="minor"/>
    </font>
    <font>
      <b/>
      <i/>
      <sz val="16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Border="1" applyFont="1"/>
    <xf borderId="0" fillId="0" fontId="1" numFmtId="0" xfId="0" applyFont="1"/>
    <xf borderId="1" fillId="0" fontId="2" numFmtId="0" xfId="0" applyBorder="1" applyFont="1"/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2" fontId="2" numFmtId="0" xfId="0" applyBorder="1" applyFont="1"/>
    <xf borderId="2" fillId="0" fontId="2" numFmtId="0" xfId="0" applyBorder="1" applyFont="1"/>
    <xf borderId="1" fillId="2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7" fillId="0" fontId="2" numFmtId="0" xfId="0" applyBorder="1" applyFont="1"/>
    <xf borderId="6" fillId="0" fontId="8" numFmtId="0" xfId="0" applyAlignment="1" applyBorder="1" applyFont="1">
      <alignment readingOrder="0"/>
    </xf>
    <xf borderId="0" fillId="0" fontId="6" numFmtId="3" xfId="0" applyAlignment="1" applyFont="1" applyNumberFormat="1">
      <alignment readingOrder="0"/>
    </xf>
    <xf borderId="0" fillId="0" fontId="6" numFmtId="9" xfId="0" applyAlignment="1" applyFont="1" applyNumberFormat="1">
      <alignment readingOrder="0"/>
    </xf>
    <xf borderId="8" fillId="0" fontId="6" numFmtId="0" xfId="0" applyAlignment="1" applyBorder="1" applyFont="1">
      <alignment readingOrder="0"/>
    </xf>
    <xf borderId="9" fillId="0" fontId="6" numFmtId="0" xfId="0" applyAlignment="1" applyBorder="1" applyFont="1">
      <alignment readingOrder="0"/>
    </xf>
    <xf borderId="9" fillId="0" fontId="2" numFmtId="0" xfId="0" applyBorder="1" applyFont="1"/>
    <xf borderId="10" fillId="0" fontId="2" numFmtId="0" xfId="0" applyBorder="1" applyFont="1"/>
    <xf borderId="11" fillId="2" fontId="1" numFmtId="0" xfId="0" applyAlignment="1" applyBorder="1" applyFont="1">
      <alignment readingOrder="0"/>
    </xf>
    <xf borderId="11" fillId="2" fontId="2" numFmtId="0" xfId="0" applyBorder="1" applyFont="1"/>
    <xf borderId="12" fillId="0" fontId="9" numFmtId="0" xfId="0" applyAlignment="1" applyBorder="1" applyFont="1">
      <alignment readingOrder="0"/>
    </xf>
    <xf borderId="13" fillId="0" fontId="6" numFmtId="0" xfId="0" applyAlignment="1" applyBorder="1" applyFont="1">
      <alignment readingOrder="0"/>
    </xf>
    <xf borderId="14" fillId="0" fontId="6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6" numFmtId="0" xfId="0" applyAlignment="1" applyBorder="1" applyFont="1">
      <alignment readingOrder="0"/>
    </xf>
    <xf borderId="17" fillId="0" fontId="6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1" fillId="0" fontId="10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21" fillId="0" fontId="2" numFmtId="0" xfId="0" applyBorder="1" applyFont="1"/>
    <xf borderId="0" fillId="0" fontId="2" numFmtId="0" xfId="0" applyAlignment="1" applyFont="1">
      <alignment readingOrder="0"/>
    </xf>
    <xf borderId="1" fillId="0" fontId="12" numFmtId="0" xfId="0" applyAlignment="1" applyBorder="1" applyFont="1">
      <alignment readingOrder="0"/>
    </xf>
    <xf borderId="1" fillId="0" fontId="13" numFmtId="0" xfId="0" applyAlignment="1" applyBorder="1" applyFont="1">
      <alignment readingOrder="0"/>
    </xf>
    <xf borderId="1" fillId="0" fontId="14" numFmtId="0" xfId="0" applyAlignment="1" applyBorder="1" applyFont="1">
      <alignment readingOrder="0"/>
    </xf>
    <xf borderId="1" fillId="0" fontId="15" numFmtId="0" xfId="0" applyAlignment="1" applyBorder="1" applyFont="1">
      <alignment readingOrder="0"/>
    </xf>
    <xf borderId="1" fillId="0" fontId="16" numFmtId="0" xfId="0" applyBorder="1" applyFont="1"/>
    <xf borderId="1" fillId="0" fontId="8" numFmtId="0" xfId="0" applyAlignment="1" applyBorder="1" applyFont="1">
      <alignment readingOrder="0"/>
    </xf>
    <xf borderId="1" fillId="0" fontId="17" numFmtId="0" xfId="0" applyBorder="1" applyFont="1"/>
    <xf borderId="0" fillId="0" fontId="17" numFmtId="0" xfId="0" applyFont="1"/>
    <xf borderId="1" fillId="0" fontId="18" numFmtId="0" xfId="0" applyBorder="1" applyFont="1"/>
    <xf borderId="0" fillId="0" fontId="19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5">
    <dxf>
      <font>
        <b/>
        <color rgb="FFFF0000"/>
      </font>
      <fill>
        <patternFill patternType="solid">
          <fgColor rgb="FFFFFFFF"/>
          <bgColor rgb="FFFFFFFF"/>
        </patternFill>
      </fill>
      <border/>
    </dxf>
    <dxf>
      <font>
        <b/>
        <color theme="7"/>
      </font>
      <fill>
        <patternFill patternType="solid">
          <fgColor rgb="FFFFFFFF"/>
          <bgColor rgb="FFFFFFFF"/>
        </patternFill>
      </fill>
      <border/>
    </dxf>
    <dxf>
      <font>
        <b/>
        <color rgb="FFFF0000"/>
      </font>
      <fill>
        <patternFill patternType="none"/>
      </fill>
      <border/>
    </dxf>
    <dxf>
      <font>
        <b/>
        <color rgb="FF00FF00"/>
      </font>
      <fill>
        <patternFill patternType="none"/>
      </fill>
      <border/>
    </dxf>
    <dxf>
      <font>
        <b/>
        <color rgb="FFCC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erif"/>
              </a:defRPr>
            </a:pPr>
            <a:r>
              <a:rPr b="0">
                <a:solidFill>
                  <a:srgbClr val="757575"/>
                </a:solidFill>
                <a:latin typeface="serif"/>
              </a:rPr>
              <a:t>Profit After Tax vs Customer Acquistion Cost (from Sheet 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Dashboard!$B$1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Dashboard!$A$2:$A$21</c:f>
            </c:strRef>
          </c:cat>
          <c:val>
            <c:numRef>
              <c:f>Dashboard!$B$2:$B$21</c:f>
              <c:numCache/>
            </c:numRef>
          </c:val>
          <c:smooth val="0"/>
        </c:ser>
        <c:axId val="651699247"/>
        <c:axId val="167067475"/>
      </c:lineChart>
      <c:catAx>
        <c:axId val="651699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>Customer Acquistion Cost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67067475"/>
      </c:catAx>
      <c:valAx>
        <c:axId val="167067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>Profit After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651699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Profitability vs Units Sold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'Volume Sensitivity'!$B$25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'Volume Sensitivity'!$A$26:$A$30</c:f>
            </c:strRef>
          </c:cat>
          <c:val>
            <c:numRef>
              <c:f>'Volume Sensitivity'!$B$26:$B$30</c:f>
              <c:numCache/>
            </c:numRef>
          </c:val>
          <c:smooth val="0"/>
        </c:ser>
        <c:axId val="1443965390"/>
        <c:axId val="1165768284"/>
      </c:lineChart>
      <c:catAx>
        <c:axId val="1443965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Units Sold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768284"/>
      </c:catAx>
      <c:valAx>
        <c:axId val="1165768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Profitability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965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Profit vs Fixed Costs (perk $5000)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'Cost Sensitivity'!$B$25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'Cost Sensitivity'!$A$26:$A$30</c:f>
            </c:strRef>
          </c:cat>
          <c:val>
            <c:numRef>
              <c:f>'Cost Sensitivity'!$B$26:$B$30</c:f>
              <c:numCache/>
            </c:numRef>
          </c:val>
          <c:smooth val="0"/>
        </c:ser>
        <c:axId val="437884756"/>
        <c:axId val="185577866"/>
      </c:lineChart>
      <c:catAx>
        <c:axId val="437884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Fixed Costs (perk $5000)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77866"/>
      </c:catAx>
      <c:valAx>
        <c:axId val="185577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8847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Profit (From Sheet 1) vs Price ($5 Hike)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'Price Optimization'!$B$25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'Price Optimization'!$A$26:$A$32</c:f>
            </c:strRef>
          </c:cat>
          <c:val>
            <c:numRef>
              <c:f>'Price Optimization'!$B$26:$B$32</c:f>
              <c:numCache/>
            </c:numRef>
          </c:val>
          <c:smooth val="0"/>
        </c:ser>
        <c:axId val="1781748545"/>
        <c:axId val="56763954"/>
      </c:lineChart>
      <c:catAx>
        <c:axId val="1781748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 ($5 Hike)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763954"/>
      </c:catAx>
      <c:valAx>
        <c:axId val="56763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Profit (From Sheet 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17485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Target CAC(from above) vs Price ($5 Hike)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'Price Optimization'!$B$34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'Price Optimization'!$A$35:$A$39</c:f>
            </c:strRef>
          </c:cat>
          <c:val>
            <c:numRef>
              <c:f>'Price Optimization'!$B$35:$B$39</c:f>
              <c:numCache/>
            </c:numRef>
          </c:val>
          <c:smooth val="0"/>
        </c:ser>
        <c:axId val="2007739397"/>
        <c:axId val="1191549138"/>
      </c:lineChart>
      <c:catAx>
        <c:axId val="2007739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 ($5 Hike)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549138"/>
      </c:catAx>
      <c:valAx>
        <c:axId val="1191549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Target CAC*(from above)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739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409575</xdr:colOff>
      <xdr:row>2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180975</xdr:colOff>
      <xdr:row>21</xdr:row>
      <xdr:rowOff>9525</xdr:rowOff>
    </xdr:from>
    <xdr:ext cx="5095875" cy="2847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914400</xdr:colOff>
      <xdr:row>3</xdr:row>
      <xdr:rowOff>200025</xdr:rowOff>
    </xdr:from>
    <xdr:ext cx="5867400" cy="1066800"/>
    <xdr:sp>
      <xdr:nvSpPr>
        <xdr:cNvPr id="3" name="Shape 3"/>
        <xdr:cNvSpPr txBox="1"/>
      </xdr:nvSpPr>
      <xdr:spPr>
        <a:xfrm>
          <a:off x="1380525" y="548150"/>
          <a:ext cx="5847000" cy="1046700"/>
        </a:xfrm>
        <a:prstGeom prst="rect">
          <a:avLst/>
        </a:prstGeom>
        <a:solidFill>
          <a:srgbClr val="93C47D"/>
        </a:solidFill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If sales drop to 4,000 units, the break-even CAC decreases from $8.20 to $5.70, making profitability harder to achieve. To counteract this, the company must either lower its CAC, increase prices, or cut costs to maintain financial stability.</a:t>
          </a:r>
          <a:endParaRPr b="1" sz="1400"/>
        </a:p>
      </xdr:txBody>
    </xdr:sp>
    <xdr:clientData fLocksWithSheet="0"/>
  </xdr:oneCellAnchor>
  <xdr:oneCellAnchor>
    <xdr:from>
      <xdr:col>5</xdr:col>
      <xdr:colOff>180975</xdr:colOff>
      <xdr:row>12</xdr:row>
      <xdr:rowOff>133350</xdr:rowOff>
    </xdr:from>
    <xdr:ext cx="5095875" cy="1495425"/>
    <xdr:sp>
      <xdr:nvSpPr>
        <xdr:cNvPr id="4" name="Shape 4"/>
        <xdr:cNvSpPr txBox="1"/>
      </xdr:nvSpPr>
      <xdr:spPr>
        <a:xfrm>
          <a:off x="2537750" y="1076000"/>
          <a:ext cx="5085600" cy="1477500"/>
        </a:xfrm>
        <a:prstGeom prst="rect">
          <a:avLst/>
        </a:prstGeom>
        <a:solidFill>
          <a:srgbClr val="B6D7A8"/>
        </a:solidFill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At 5,000 units, revenue = $30 × 5,000 = $150,000</a:t>
          </a:r>
          <a:endParaRPr b="1"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At 4,000 units, revenue = $30 × 4,000 = $120,000</a:t>
          </a:r>
          <a:endParaRPr b="1"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Revenue drops by $30,000, leading to lower gross profit.</a:t>
          </a:r>
          <a:endParaRPr b="1"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17</xdr:row>
      <xdr:rowOff>190500</xdr:rowOff>
    </xdr:from>
    <xdr:ext cx="5715000" cy="2914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942975</xdr:colOff>
      <xdr:row>2</xdr:row>
      <xdr:rowOff>152400</xdr:rowOff>
    </xdr:from>
    <xdr:ext cx="4581525" cy="2362200"/>
    <xdr:sp>
      <xdr:nvSpPr>
        <xdr:cNvPr id="5" name="Shape 5"/>
        <xdr:cNvSpPr txBox="1"/>
      </xdr:nvSpPr>
      <xdr:spPr>
        <a:xfrm>
          <a:off x="3045300" y="1624150"/>
          <a:ext cx="4578000" cy="2339700"/>
        </a:xfrm>
        <a:prstGeom prst="rect">
          <a:avLst/>
        </a:prstGeom>
        <a:solidFill>
          <a:srgbClr val="B6D7A8"/>
        </a:solidFill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To stay profitable, Profit After Tax must be greater than zero:</a:t>
          </a:r>
          <a:endParaRPr b="1"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Profit After Tax: ((SP-COGS-AMAZON FEE)* UNITS SOLD) - FIXED COSTS - INTERESTS)*(1-TAX RATE)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Required Sales Volume : 7, 174 units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8</xdr:row>
      <xdr:rowOff>180975</xdr:rowOff>
    </xdr:from>
    <xdr:ext cx="5400675" cy="2009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933450</xdr:colOff>
      <xdr:row>20</xdr:row>
      <xdr:rowOff>133350</xdr:rowOff>
    </xdr:from>
    <xdr:ext cx="5400675" cy="18859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933450</xdr:colOff>
      <xdr:row>1</xdr:row>
      <xdr:rowOff>171450</xdr:rowOff>
    </xdr:from>
    <xdr:ext cx="5400675" cy="1066800"/>
    <xdr:sp>
      <xdr:nvSpPr>
        <xdr:cNvPr id="6" name="Shape 6"/>
        <xdr:cNvSpPr txBox="1"/>
      </xdr:nvSpPr>
      <xdr:spPr>
        <a:xfrm>
          <a:off x="3522400" y="2294125"/>
          <a:ext cx="4101000" cy="1046700"/>
        </a:xfrm>
        <a:prstGeom prst="rect">
          <a:avLst/>
        </a:prstGeom>
        <a:solidFill>
          <a:srgbClr val="A4C2F4"/>
        </a:solidFill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Final Takeaway: Increasing the selling price gives the company more flexibility with CAC and boosts profits, but it must balance pricing strategy with customer demand</a:t>
          </a:r>
          <a:endParaRPr b="1"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88"/>
    <col customWidth="1" min="2" max="2" width="22.5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4"/>
    </row>
    <row r="3">
      <c r="A3" s="4"/>
      <c r="B3" s="4"/>
    </row>
    <row r="4">
      <c r="A4" s="5" t="s">
        <v>1</v>
      </c>
      <c r="B4" s="5" t="s">
        <v>2</v>
      </c>
    </row>
    <row r="5">
      <c r="A5" s="5" t="s">
        <v>3</v>
      </c>
      <c r="B5" s="6">
        <v>15.0</v>
      </c>
    </row>
    <row r="6">
      <c r="A6" s="5" t="s">
        <v>4</v>
      </c>
      <c r="B6" s="6">
        <f>B9*15%</f>
        <v>4.5</v>
      </c>
    </row>
    <row r="7">
      <c r="A7" s="5" t="s">
        <v>5</v>
      </c>
      <c r="B7" s="6">
        <v>10000.0</v>
      </c>
    </row>
    <row r="8">
      <c r="A8" s="5" t="s">
        <v>6</v>
      </c>
      <c r="B8" s="6">
        <v>1500.0</v>
      </c>
    </row>
    <row r="9">
      <c r="A9" s="5" t="s">
        <v>7</v>
      </c>
      <c r="B9" s="6">
        <v>30.0</v>
      </c>
    </row>
    <row r="10">
      <c r="A10" s="5" t="s">
        <v>8</v>
      </c>
      <c r="B10" s="6">
        <v>5000.0</v>
      </c>
    </row>
    <row r="11">
      <c r="A11" s="5" t="s">
        <v>9</v>
      </c>
      <c r="B11" s="6">
        <v>25.0</v>
      </c>
    </row>
    <row r="12">
      <c r="A12" s="5" t="s">
        <v>10</v>
      </c>
      <c r="B12" s="6">
        <v>8.2</v>
      </c>
    </row>
    <row r="13">
      <c r="A13" s="4"/>
      <c r="B13" s="4"/>
    </row>
    <row r="14">
      <c r="A14" s="4"/>
      <c r="B14" s="4"/>
    </row>
    <row r="15">
      <c r="A15" s="1" t="s">
        <v>11</v>
      </c>
      <c r="B15" s="7"/>
    </row>
    <row r="16">
      <c r="A16" s="8"/>
      <c r="B16" s="8"/>
    </row>
    <row r="17">
      <c r="A17" s="5" t="s">
        <v>1</v>
      </c>
      <c r="B17" s="5" t="s">
        <v>12</v>
      </c>
    </row>
    <row r="18">
      <c r="A18" s="6" t="s">
        <v>13</v>
      </c>
      <c r="B18" s="4">
        <f>B9-B5</f>
        <v>15</v>
      </c>
    </row>
    <row r="19">
      <c r="A19" s="6" t="s">
        <v>14</v>
      </c>
      <c r="B19" s="4">
        <f>B9*B6</f>
        <v>135</v>
      </c>
    </row>
    <row r="20">
      <c r="A20" s="6" t="s">
        <v>15</v>
      </c>
      <c r="B20" s="4">
        <f>B18-B19-B12</f>
        <v>-128.2</v>
      </c>
    </row>
    <row r="21">
      <c r="A21" s="6" t="s">
        <v>16</v>
      </c>
      <c r="B21" s="4">
        <f>B20*B10-B7-B8</f>
        <v>-652500</v>
      </c>
    </row>
    <row r="22">
      <c r="A22" s="6" t="s">
        <v>17</v>
      </c>
      <c r="B22" s="4">
        <f>((B9-B5-B12-B6)*B10-B7-B8)*(1-B11)</f>
        <v>0</v>
      </c>
    </row>
  </sheetData>
  <conditionalFormatting sqref="B22">
    <cfRule type="cellIs" dxfId="0" priority="1" operator="lessThan">
      <formula>0</formula>
    </cfRule>
  </conditionalFormatting>
  <conditionalFormatting sqref="B22">
    <cfRule type="cellIs" dxfId="1" priority="2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63"/>
    <col customWidth="1" min="2" max="2" width="13.88"/>
    <col customWidth="1" min="3" max="26" width="10.25"/>
  </cols>
  <sheetData>
    <row r="1">
      <c r="A1" s="9" t="s">
        <v>18</v>
      </c>
      <c r="B1" s="1" t="s">
        <v>17</v>
      </c>
      <c r="C1" s="4"/>
      <c r="D1" s="10" t="s">
        <v>19</v>
      </c>
    </row>
    <row r="2">
      <c r="A2" s="6">
        <v>1.0</v>
      </c>
      <c r="B2" s="4">
        <f t="shared" ref="B2:B21" si="1">((30-15-A2-(30*0.15))*5000-10000-1500)*(1-20%)</f>
        <v>28800</v>
      </c>
      <c r="C2" s="4"/>
    </row>
    <row r="3">
      <c r="A3" s="6">
        <v>2.0</v>
      </c>
      <c r="B3" s="4">
        <f t="shared" si="1"/>
        <v>24800</v>
      </c>
      <c r="C3" s="4"/>
      <c r="D3" s="10"/>
    </row>
    <row r="4">
      <c r="A4" s="6">
        <v>3.0</v>
      </c>
      <c r="B4" s="4">
        <f t="shared" si="1"/>
        <v>20800</v>
      </c>
      <c r="C4" s="4"/>
    </row>
    <row r="5">
      <c r="A5" s="6">
        <v>4.0</v>
      </c>
      <c r="B5" s="4">
        <f t="shared" si="1"/>
        <v>16800</v>
      </c>
      <c r="C5" s="4"/>
    </row>
    <row r="6">
      <c r="A6" s="6">
        <v>5.0</v>
      </c>
      <c r="B6" s="4">
        <f t="shared" si="1"/>
        <v>12800</v>
      </c>
      <c r="C6" s="4"/>
    </row>
    <row r="7">
      <c r="A7" s="6">
        <v>6.0</v>
      </c>
      <c r="B7" s="4">
        <f t="shared" si="1"/>
        <v>8800</v>
      </c>
      <c r="C7" s="4"/>
    </row>
    <row r="8">
      <c r="A8" s="6">
        <v>7.0</v>
      </c>
      <c r="B8" s="4">
        <f t="shared" si="1"/>
        <v>4800</v>
      </c>
      <c r="C8" s="4"/>
    </row>
    <row r="9">
      <c r="A9" s="6">
        <v>8.0</v>
      </c>
      <c r="B9" s="4">
        <f t="shared" si="1"/>
        <v>800</v>
      </c>
      <c r="C9" s="4"/>
    </row>
    <row r="10">
      <c r="A10" s="6">
        <v>1.0</v>
      </c>
      <c r="B10" s="4">
        <f t="shared" si="1"/>
        <v>28800</v>
      </c>
      <c r="C10" s="4"/>
    </row>
    <row r="11">
      <c r="A11" s="6">
        <v>10.0</v>
      </c>
      <c r="B11" s="4">
        <f t="shared" si="1"/>
        <v>-7200</v>
      </c>
      <c r="C11" s="4"/>
    </row>
    <row r="12">
      <c r="A12" s="6">
        <v>11.0</v>
      </c>
      <c r="B12" s="4">
        <f t="shared" si="1"/>
        <v>-11200</v>
      </c>
      <c r="C12" s="4"/>
    </row>
    <row r="13">
      <c r="A13" s="6">
        <v>1.0</v>
      </c>
      <c r="B13" s="4">
        <f t="shared" si="1"/>
        <v>28800</v>
      </c>
      <c r="C13" s="4"/>
    </row>
    <row r="14">
      <c r="A14" s="6">
        <v>1.0</v>
      </c>
      <c r="B14" s="4">
        <f t="shared" si="1"/>
        <v>28800</v>
      </c>
      <c r="C14" s="4"/>
    </row>
    <row r="15">
      <c r="A15" s="6">
        <v>1.0</v>
      </c>
      <c r="B15" s="4">
        <f t="shared" si="1"/>
        <v>28800</v>
      </c>
      <c r="C15" s="4"/>
    </row>
    <row r="16">
      <c r="A16" s="6">
        <v>15.0</v>
      </c>
      <c r="B16" s="4">
        <f t="shared" si="1"/>
        <v>-27200</v>
      </c>
      <c r="C16" s="4"/>
    </row>
    <row r="17">
      <c r="A17" s="6">
        <v>16.0</v>
      </c>
      <c r="B17" s="4">
        <f t="shared" si="1"/>
        <v>-31200</v>
      </c>
      <c r="C17" s="4"/>
    </row>
    <row r="18">
      <c r="A18" s="6">
        <v>17.0</v>
      </c>
      <c r="B18" s="4">
        <f t="shared" si="1"/>
        <v>-35200</v>
      </c>
      <c r="C18" s="4"/>
    </row>
    <row r="19">
      <c r="A19" s="6">
        <v>18.0</v>
      </c>
      <c r="B19" s="4">
        <f t="shared" si="1"/>
        <v>-39200</v>
      </c>
      <c r="C19" s="4"/>
    </row>
    <row r="20">
      <c r="A20" s="6">
        <v>19.0</v>
      </c>
      <c r="B20" s="4">
        <f t="shared" si="1"/>
        <v>-43200</v>
      </c>
      <c r="C20" s="4"/>
    </row>
    <row r="21">
      <c r="A21" s="6">
        <v>20.0</v>
      </c>
      <c r="B21" s="4">
        <f t="shared" si="1"/>
        <v>-47200</v>
      </c>
      <c r="C21" s="4"/>
      <c r="K21" s="5" t="s">
        <v>20</v>
      </c>
      <c r="L21" s="4"/>
    </row>
    <row r="22">
      <c r="K22" s="11" t="s">
        <v>21</v>
      </c>
      <c r="L22" s="5" t="s">
        <v>22</v>
      </c>
    </row>
    <row r="23">
      <c r="K23" s="12" t="s">
        <v>23</v>
      </c>
      <c r="L23" s="5" t="s">
        <v>24</v>
      </c>
    </row>
  </sheetData>
  <conditionalFormatting sqref="B2:B21">
    <cfRule type="cellIs" dxfId="2" priority="1" operator="lessThan">
      <formula>0</formula>
    </cfRule>
  </conditionalFormatting>
  <conditionalFormatting sqref="B2:B9">
    <cfRule type="cellIs" dxfId="3" priority="2" operator="greaterThan">
      <formula>0</formula>
    </cfRule>
  </conditionalFormatting>
  <conditionalFormatting sqref="B10:B21">
    <cfRule type="cellIs" dxfId="3" priority="3" operator="greater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15.0"/>
  </cols>
  <sheetData>
    <row r="1">
      <c r="A1" s="13" t="s">
        <v>25</v>
      </c>
    </row>
    <row r="2">
      <c r="A2" s="14" t="s">
        <v>26</v>
      </c>
    </row>
    <row r="4">
      <c r="A4" s="5" t="s">
        <v>3</v>
      </c>
      <c r="B4" s="4"/>
      <c r="C4" s="6">
        <f>Sheet1!B5</f>
        <v>15</v>
      </c>
    </row>
    <row r="5">
      <c r="A5" s="5" t="s">
        <v>4</v>
      </c>
      <c r="B5" s="4"/>
      <c r="C5" s="6">
        <f>Sheet1!B6</f>
        <v>4.5</v>
      </c>
      <c r="E5" s="15"/>
      <c r="F5" s="16"/>
      <c r="G5" s="16"/>
      <c r="H5" s="16"/>
      <c r="I5" s="16"/>
      <c r="J5" s="16"/>
      <c r="K5" s="16"/>
      <c r="L5" s="17"/>
    </row>
    <row r="6">
      <c r="A6" s="5" t="s">
        <v>5</v>
      </c>
      <c r="B6" s="4"/>
      <c r="C6" s="6">
        <f>Sheet1!B7</f>
        <v>10000</v>
      </c>
      <c r="E6" s="18" t="s">
        <v>27</v>
      </c>
      <c r="F6" s="19"/>
      <c r="G6" s="19"/>
      <c r="H6" s="19"/>
      <c r="I6" s="19"/>
      <c r="L6" s="20"/>
    </row>
    <row r="7">
      <c r="A7" s="5" t="s">
        <v>6</v>
      </c>
      <c r="B7" s="4"/>
      <c r="C7" s="6">
        <f>Sheet1!B8</f>
        <v>1500</v>
      </c>
      <c r="E7" s="21" t="s">
        <v>28</v>
      </c>
      <c r="F7" s="19"/>
      <c r="G7" s="19"/>
      <c r="H7" s="19"/>
      <c r="I7" s="19"/>
      <c r="L7" s="20"/>
    </row>
    <row r="8">
      <c r="A8" s="5" t="s">
        <v>7</v>
      </c>
      <c r="B8" s="4"/>
      <c r="C8" s="6">
        <f>Sheet1!B9</f>
        <v>30</v>
      </c>
      <c r="E8" s="18" t="s">
        <v>29</v>
      </c>
      <c r="F8" s="19">
        <v>30.0</v>
      </c>
      <c r="G8" s="19"/>
      <c r="H8" s="19"/>
      <c r="I8" s="19"/>
      <c r="L8" s="20"/>
    </row>
    <row r="9">
      <c r="A9" s="5" t="s">
        <v>8</v>
      </c>
      <c r="B9" s="4"/>
      <c r="C9" s="6">
        <f>Sheet1!B10</f>
        <v>5000</v>
      </c>
      <c r="E9" s="18" t="s">
        <v>30</v>
      </c>
      <c r="F9" s="19">
        <v>15.0</v>
      </c>
      <c r="G9" s="19"/>
      <c r="H9" s="19"/>
      <c r="I9" s="19"/>
      <c r="L9" s="20"/>
    </row>
    <row r="10">
      <c r="A10" s="5" t="s">
        <v>9</v>
      </c>
      <c r="B10" s="4"/>
      <c r="C10" s="6">
        <f>Sheet1!B11</f>
        <v>25</v>
      </c>
      <c r="E10" s="18" t="s">
        <v>31</v>
      </c>
      <c r="F10" s="19" t="s">
        <v>32</v>
      </c>
      <c r="G10" s="19"/>
      <c r="H10" s="19"/>
      <c r="I10" s="19"/>
      <c r="L10" s="20"/>
    </row>
    <row r="11">
      <c r="A11" s="5" t="s">
        <v>10</v>
      </c>
      <c r="B11" s="4"/>
      <c r="C11" s="6">
        <f>Sheet1!B12</f>
        <v>8.2</v>
      </c>
      <c r="E11" s="18" t="s">
        <v>33</v>
      </c>
      <c r="F11" s="22">
        <v>5000.0</v>
      </c>
      <c r="G11" s="19"/>
      <c r="H11" s="19"/>
      <c r="I11" s="19"/>
      <c r="L11" s="20"/>
    </row>
    <row r="12">
      <c r="E12" s="18" t="s">
        <v>34</v>
      </c>
      <c r="F12" s="22">
        <v>10000.0</v>
      </c>
      <c r="G12" s="19"/>
      <c r="H12" s="19"/>
      <c r="I12" s="19"/>
      <c r="L12" s="20"/>
    </row>
    <row r="13">
      <c r="E13" s="18" t="s">
        <v>35</v>
      </c>
      <c r="F13" s="22">
        <v>1500.0</v>
      </c>
      <c r="G13" s="19"/>
      <c r="H13" s="19"/>
      <c r="I13" s="19"/>
      <c r="L13" s="20"/>
    </row>
    <row r="14">
      <c r="E14" s="18" t="s">
        <v>36</v>
      </c>
      <c r="F14" s="23">
        <v>0.2</v>
      </c>
      <c r="G14" s="19"/>
      <c r="H14" s="19"/>
      <c r="I14" s="19"/>
      <c r="L14" s="20"/>
    </row>
    <row r="15">
      <c r="E15" s="24"/>
      <c r="F15" s="25"/>
      <c r="G15" s="25"/>
      <c r="H15" s="25"/>
      <c r="I15" s="25"/>
      <c r="J15" s="26"/>
      <c r="K15" s="26"/>
      <c r="L15" s="27"/>
    </row>
    <row r="16">
      <c r="A16" s="28" t="s">
        <v>37</v>
      </c>
      <c r="B16" s="29"/>
      <c r="E16" s="19"/>
      <c r="F16" s="19"/>
      <c r="G16" s="19"/>
      <c r="H16" s="19"/>
      <c r="I16" s="19"/>
    </row>
    <row r="17">
      <c r="E17" s="30" t="s">
        <v>38</v>
      </c>
      <c r="F17" s="31"/>
      <c r="G17" s="31"/>
      <c r="H17" s="31"/>
      <c r="I17" s="32"/>
    </row>
    <row r="18">
      <c r="A18" s="33" t="s">
        <v>1</v>
      </c>
      <c r="B18" s="33" t="s">
        <v>39</v>
      </c>
      <c r="E18" s="34" t="s">
        <v>40</v>
      </c>
      <c r="F18" s="19"/>
      <c r="G18" s="19"/>
      <c r="H18" s="19"/>
      <c r="I18" s="35"/>
    </row>
    <row r="19">
      <c r="A19" s="6" t="s">
        <v>13</v>
      </c>
      <c r="B19" s="6">
        <f>C8-C4</f>
        <v>15</v>
      </c>
      <c r="E19" s="36" t="s">
        <v>41</v>
      </c>
      <c r="I19" s="37"/>
    </row>
    <row r="20">
      <c r="A20" s="6" t="s">
        <v>14</v>
      </c>
      <c r="B20" s="6">
        <f>C8*C5</f>
        <v>135</v>
      </c>
      <c r="E20" s="38"/>
      <c r="F20" s="39"/>
      <c r="G20" s="39"/>
      <c r="H20" s="39"/>
      <c r="I20" s="40"/>
    </row>
    <row r="21">
      <c r="A21" s="6" t="s">
        <v>15</v>
      </c>
      <c r="B21" s="6">
        <f>B19-B20-C11</f>
        <v>-128.2</v>
      </c>
    </row>
    <row r="22">
      <c r="A22" s="6" t="s">
        <v>16</v>
      </c>
      <c r="B22" s="6">
        <f>B21*C9-C6-C7</f>
        <v>-652500</v>
      </c>
    </row>
    <row r="23">
      <c r="A23" s="41" t="s">
        <v>17</v>
      </c>
      <c r="B23" s="41">
        <f>((C8-C4-C11-C5)*C9-C6-C7)*(1-C10)</f>
        <v>0</v>
      </c>
    </row>
  </sheetData>
  <conditionalFormatting sqref="B22:B23">
    <cfRule type="cellIs" dxfId="4" priority="1" operator="lessThan">
      <formula>0</formula>
    </cfRule>
  </conditionalFormatting>
  <conditionalFormatting sqref="B22:B23">
    <cfRule type="cellIs" dxfId="3" priority="2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32.13"/>
    <col customWidth="1" min="12" max="12" width="15.13"/>
    <col customWidth="1" min="13" max="13" width="0.38"/>
  </cols>
  <sheetData>
    <row r="1">
      <c r="A1" s="42" t="s">
        <v>42</v>
      </c>
    </row>
    <row r="4">
      <c r="A4" s="5" t="s">
        <v>3</v>
      </c>
      <c r="B4" s="43"/>
      <c r="C4" s="4">
        <f>Sheet1!B5</f>
        <v>15</v>
      </c>
    </row>
    <row r="5">
      <c r="A5" s="5" t="s">
        <v>4</v>
      </c>
      <c r="B5" s="43"/>
      <c r="C5" s="4">
        <f>Sheet1!B6</f>
        <v>4.5</v>
      </c>
    </row>
    <row r="6">
      <c r="A6" s="5" t="s">
        <v>5</v>
      </c>
      <c r="B6" s="43"/>
      <c r="C6" s="4">
        <f>Sheet1!B7</f>
        <v>10000</v>
      </c>
      <c r="E6" s="44"/>
      <c r="F6" s="44"/>
      <c r="G6" s="44"/>
    </row>
    <row r="7">
      <c r="A7" s="5" t="s">
        <v>6</v>
      </c>
      <c r="B7" s="43"/>
      <c r="C7" s="4">
        <f>Sheet1!B8</f>
        <v>1500</v>
      </c>
      <c r="E7" s="44"/>
      <c r="F7" s="44"/>
      <c r="G7" s="44"/>
    </row>
    <row r="8">
      <c r="A8" s="5" t="s">
        <v>7</v>
      </c>
      <c r="B8" s="43"/>
      <c r="C8" s="4">
        <f>Sheet1!B9</f>
        <v>30</v>
      </c>
      <c r="E8" s="44"/>
      <c r="F8" s="44"/>
      <c r="G8" s="44"/>
    </row>
    <row r="9">
      <c r="A9" s="45" t="s">
        <v>8</v>
      </c>
      <c r="B9" s="43"/>
      <c r="C9" s="46">
        <v>4000.0</v>
      </c>
      <c r="E9" s="44"/>
      <c r="F9" s="44"/>
      <c r="G9" s="44"/>
    </row>
    <row r="10">
      <c r="A10" s="5" t="s">
        <v>9</v>
      </c>
      <c r="B10" s="43"/>
      <c r="C10" s="4">
        <f>Sheet1!B11</f>
        <v>25</v>
      </c>
      <c r="E10" s="44"/>
      <c r="F10" s="44"/>
      <c r="G10" s="44"/>
    </row>
    <row r="11">
      <c r="A11" s="5" t="s">
        <v>10</v>
      </c>
      <c r="B11" s="43"/>
      <c r="C11" s="4">
        <f>Sheet1!B12</f>
        <v>8.2</v>
      </c>
      <c r="E11" s="44"/>
      <c r="F11" s="44"/>
      <c r="G11" s="44"/>
    </row>
    <row r="16">
      <c r="A16" s="28" t="s">
        <v>43</v>
      </c>
      <c r="B16" s="29"/>
    </row>
    <row r="18">
      <c r="A18" s="5" t="s">
        <v>1</v>
      </c>
      <c r="B18" s="5" t="s">
        <v>44</v>
      </c>
    </row>
    <row r="19">
      <c r="A19" s="6" t="s">
        <v>13</v>
      </c>
      <c r="B19" s="4">
        <f>C8-C4</f>
        <v>15</v>
      </c>
    </row>
    <row r="20">
      <c r="A20" s="6" t="s">
        <v>14</v>
      </c>
      <c r="B20" s="4">
        <f>C8*C5</f>
        <v>135</v>
      </c>
    </row>
    <row r="21">
      <c r="A21" s="6" t="s">
        <v>15</v>
      </c>
      <c r="B21" s="4">
        <f>B19-B20-C11</f>
        <v>-128.2</v>
      </c>
    </row>
    <row r="22">
      <c r="A22" s="6" t="s">
        <v>16</v>
      </c>
      <c r="B22" s="4">
        <f>B21*C9-C6-C7</f>
        <v>-524300</v>
      </c>
    </row>
    <row r="23">
      <c r="A23" s="47" t="s">
        <v>17</v>
      </c>
      <c r="B23" s="4">
        <f>((C8-C4-C11-C5)*C9-C6-C7)*(1-C10)</f>
        <v>55200</v>
      </c>
    </row>
    <row r="25">
      <c r="A25" s="5" t="s">
        <v>45</v>
      </c>
      <c r="B25" s="5" t="s">
        <v>46</v>
      </c>
    </row>
    <row r="26">
      <c r="A26" s="6">
        <v>2000.0</v>
      </c>
      <c r="B26" s="6">
        <v>-5520.0</v>
      </c>
    </row>
    <row r="27">
      <c r="A27" s="6">
        <v>3000.0</v>
      </c>
      <c r="B27" s="6">
        <v>-3680.0</v>
      </c>
    </row>
    <row r="28">
      <c r="A28" s="6">
        <v>4000.0</v>
      </c>
      <c r="B28" s="6">
        <v>-1840.0</v>
      </c>
    </row>
    <row r="29">
      <c r="A29" s="6">
        <v>5000.0</v>
      </c>
      <c r="B29" s="6">
        <v>0.0</v>
      </c>
    </row>
    <row r="30">
      <c r="A30" s="6">
        <v>6000.0</v>
      </c>
      <c r="B30" s="6">
        <v>1840.0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24.38"/>
  </cols>
  <sheetData>
    <row r="1">
      <c r="A1" s="42" t="s">
        <v>47</v>
      </c>
    </row>
    <row r="4">
      <c r="A4" s="5" t="s">
        <v>3</v>
      </c>
      <c r="B4" s="4"/>
      <c r="C4" s="4">
        <f>Sheet1!B5</f>
        <v>15</v>
      </c>
    </row>
    <row r="5">
      <c r="A5" s="5" t="s">
        <v>4</v>
      </c>
      <c r="B5" s="4"/>
      <c r="C5" s="4">
        <f>Sheet1!B6</f>
        <v>4.5</v>
      </c>
    </row>
    <row r="6">
      <c r="A6" s="48" t="s">
        <v>5</v>
      </c>
      <c r="B6" s="49"/>
      <c r="C6" s="48">
        <v>10000.0</v>
      </c>
    </row>
    <row r="7">
      <c r="A7" s="5" t="s">
        <v>6</v>
      </c>
      <c r="B7" s="4"/>
      <c r="C7" s="4">
        <f>Sheet1!B8</f>
        <v>1500</v>
      </c>
    </row>
    <row r="8">
      <c r="A8" s="5" t="s">
        <v>7</v>
      </c>
      <c r="B8" s="4"/>
      <c r="C8" s="4">
        <f>Sheet1!B9</f>
        <v>30</v>
      </c>
    </row>
    <row r="9">
      <c r="A9" s="50" t="s">
        <v>8</v>
      </c>
      <c r="B9" s="4"/>
      <c r="C9" s="6">
        <v>5000.0</v>
      </c>
    </row>
    <row r="10">
      <c r="A10" s="5" t="s">
        <v>9</v>
      </c>
      <c r="B10" s="4"/>
      <c r="C10" s="4">
        <f>Sheet1!B11</f>
        <v>25</v>
      </c>
    </row>
    <row r="11">
      <c r="A11" s="5" t="s">
        <v>48</v>
      </c>
      <c r="B11" s="4"/>
      <c r="C11" s="4">
        <f>C8-C4-C5-(C6+C7)/C9</f>
        <v>8.2</v>
      </c>
    </row>
    <row r="16">
      <c r="A16" s="28" t="s">
        <v>49</v>
      </c>
      <c r="B16" s="29"/>
    </row>
    <row r="17">
      <c r="E17" s="14" t="s">
        <v>50</v>
      </c>
    </row>
    <row r="18">
      <c r="A18" s="5" t="s">
        <v>1</v>
      </c>
      <c r="B18" s="5" t="s">
        <v>44</v>
      </c>
    </row>
    <row r="19">
      <c r="A19" s="6" t="s">
        <v>13</v>
      </c>
      <c r="B19" s="4">
        <f>C8-C4</f>
        <v>15</v>
      </c>
    </row>
    <row r="20">
      <c r="A20" s="6" t="s">
        <v>14</v>
      </c>
      <c r="B20" s="4">
        <f>C8*C5</f>
        <v>135</v>
      </c>
    </row>
    <row r="21">
      <c r="A21" s="6" t="s">
        <v>15</v>
      </c>
      <c r="B21" s="4">
        <f>B19-B20-C11</f>
        <v>-128.2</v>
      </c>
    </row>
    <row r="22">
      <c r="A22" s="6" t="s">
        <v>16</v>
      </c>
      <c r="B22" s="4">
        <f>B21*C9-C6-C7</f>
        <v>-652500</v>
      </c>
    </row>
    <row r="23">
      <c r="A23" s="47" t="s">
        <v>17</v>
      </c>
      <c r="B23" s="4">
        <f>((C8-C4-C11-C5)*C9-C6-C7)*(1-C10)</f>
        <v>0</v>
      </c>
    </row>
    <row r="25">
      <c r="A25" s="14" t="s">
        <v>51</v>
      </c>
      <c r="B25" s="14" t="s">
        <v>22</v>
      </c>
    </row>
    <row r="26">
      <c r="A26" s="44">
        <v>10000.0</v>
      </c>
      <c r="B26" s="44">
        <v>0.0</v>
      </c>
    </row>
    <row r="27">
      <c r="A27" s="44">
        <v>15000.0</v>
      </c>
      <c r="B27" s="44">
        <v>-4000.0</v>
      </c>
    </row>
    <row r="28">
      <c r="A28" s="44">
        <v>20000.0</v>
      </c>
      <c r="B28" s="44">
        <v>-8000.0</v>
      </c>
    </row>
    <row r="29">
      <c r="A29" s="44">
        <v>25000.0</v>
      </c>
      <c r="B29" s="44">
        <v>-12000.0</v>
      </c>
    </row>
    <row r="30">
      <c r="A30" s="44">
        <v>30000.0</v>
      </c>
      <c r="B30" s="44">
        <v>-16000.0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25"/>
  </cols>
  <sheetData>
    <row r="1">
      <c r="A1" s="42" t="s">
        <v>52</v>
      </c>
    </row>
    <row r="4">
      <c r="A4" s="5" t="s">
        <v>3</v>
      </c>
      <c r="B4" s="4"/>
      <c r="C4" s="4">
        <f>Sheet1!B5</f>
        <v>15</v>
      </c>
    </row>
    <row r="5">
      <c r="A5" s="5" t="s">
        <v>4</v>
      </c>
      <c r="B5" s="4"/>
      <c r="C5" s="4">
        <f>Sheet1!B6</f>
        <v>4.5</v>
      </c>
    </row>
    <row r="6">
      <c r="A6" s="50" t="s">
        <v>5</v>
      </c>
      <c r="B6" s="49"/>
      <c r="C6" s="4">
        <f>Sheet1!B7</f>
        <v>10000</v>
      </c>
    </row>
    <row r="7">
      <c r="A7" s="5" t="s">
        <v>6</v>
      </c>
      <c r="B7" s="4"/>
      <c r="C7" s="4">
        <f>Sheet1!B8</f>
        <v>1500</v>
      </c>
    </row>
    <row r="8">
      <c r="A8" s="12" t="s">
        <v>7</v>
      </c>
      <c r="B8" s="51"/>
      <c r="C8" s="12">
        <v>30.0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50" t="s">
        <v>8</v>
      </c>
      <c r="B9" s="4"/>
      <c r="C9" s="4">
        <f>Sheet1!B10</f>
        <v>5000</v>
      </c>
    </row>
    <row r="10">
      <c r="A10" s="5" t="s">
        <v>9</v>
      </c>
      <c r="B10" s="4"/>
      <c r="C10" s="4">
        <f>Sheet1!B11</f>
        <v>25</v>
      </c>
    </row>
    <row r="11">
      <c r="A11" s="5" t="s">
        <v>53</v>
      </c>
      <c r="B11" s="4"/>
      <c r="C11" s="53">
        <f>C8-C4-C5-(C6+C7)/C9</f>
        <v>8.2</v>
      </c>
    </row>
    <row r="25">
      <c r="A25" s="5" t="s">
        <v>54</v>
      </c>
      <c r="B25" s="5" t="s">
        <v>55</v>
      </c>
    </row>
    <row r="26">
      <c r="A26" s="6">
        <v>30.0</v>
      </c>
      <c r="B26" s="6">
        <v>0.0</v>
      </c>
    </row>
    <row r="27">
      <c r="A27" s="6">
        <v>35.0</v>
      </c>
      <c r="B27" s="6">
        <v>17000.0</v>
      </c>
    </row>
    <row r="28">
      <c r="A28" s="6">
        <v>40.0</v>
      </c>
      <c r="B28" s="6">
        <v>34000.0</v>
      </c>
    </row>
    <row r="29">
      <c r="A29" s="6">
        <v>45.0</v>
      </c>
      <c r="B29" s="6">
        <v>51000.0</v>
      </c>
    </row>
    <row r="30">
      <c r="A30" s="6">
        <v>50.0</v>
      </c>
      <c r="B30" s="6">
        <v>68000.0</v>
      </c>
    </row>
    <row r="31">
      <c r="A31" s="6">
        <v>55.0</v>
      </c>
      <c r="B31" s="6">
        <v>85000.0</v>
      </c>
    </row>
    <row r="32">
      <c r="A32" s="6">
        <v>60.0</v>
      </c>
      <c r="B32" s="6">
        <v>102000.0</v>
      </c>
    </row>
    <row r="34">
      <c r="A34" s="5" t="s">
        <v>54</v>
      </c>
      <c r="B34" s="5" t="s">
        <v>56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">
        <v>30.0</v>
      </c>
      <c r="B35" s="6">
        <v>8.2</v>
      </c>
    </row>
    <row r="36">
      <c r="A36" s="6">
        <v>35.0</v>
      </c>
      <c r="B36" s="6">
        <v>13.2</v>
      </c>
    </row>
    <row r="37">
      <c r="A37" s="6">
        <v>40.0</v>
      </c>
      <c r="B37" s="6">
        <v>18.2</v>
      </c>
    </row>
    <row r="38">
      <c r="A38" s="6">
        <v>45.0</v>
      </c>
      <c r="B38" s="6">
        <v>23.2</v>
      </c>
    </row>
    <row r="39">
      <c r="A39" s="6">
        <v>50.0</v>
      </c>
      <c r="B39" s="6">
        <v>28.2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</cols>
  <sheetData>
    <row r="1">
      <c r="A1" s="54" t="s">
        <v>57</v>
      </c>
    </row>
    <row r="4">
      <c r="D4" s="55" t="str">
        <f>Sheet1!C5</f>
        <v/>
      </c>
    </row>
    <row r="5">
      <c r="A5" s="5" t="s">
        <v>3</v>
      </c>
      <c r="B5" s="4"/>
      <c r="C5" s="4">
        <f>Sheet1!B5</f>
        <v>15</v>
      </c>
      <c r="D5" s="55" t="str">
        <f>Sheet1!C6</f>
        <v/>
      </c>
    </row>
    <row r="6">
      <c r="A6" s="5" t="s">
        <v>4</v>
      </c>
      <c r="B6" s="4"/>
      <c r="C6" s="4">
        <f>Sheet1!B6</f>
        <v>4.5</v>
      </c>
      <c r="D6" s="55" t="str">
        <f>Sheet1!C7</f>
        <v/>
      </c>
    </row>
    <row r="7">
      <c r="A7" s="50" t="s">
        <v>5</v>
      </c>
      <c r="B7" s="4"/>
      <c r="C7" s="4">
        <f>Sheet1!B7</f>
        <v>10000</v>
      </c>
      <c r="D7" s="55" t="str">
        <f>Sheet1!C8</f>
        <v/>
      </c>
    </row>
    <row r="8">
      <c r="A8" s="5" t="s">
        <v>6</v>
      </c>
      <c r="B8" s="4"/>
      <c r="C8" s="4">
        <f>Sheet1!B8</f>
        <v>1500</v>
      </c>
      <c r="D8" s="55" t="str">
        <f>Sheet1!C9</f>
        <v/>
      </c>
    </row>
    <row r="9">
      <c r="A9" s="5" t="s">
        <v>7</v>
      </c>
      <c r="B9" s="4"/>
      <c r="C9" s="4">
        <f>Sheet1!B9</f>
        <v>30</v>
      </c>
      <c r="D9" s="55" t="str">
        <f>Sheet1!C10</f>
        <v/>
      </c>
    </row>
    <row r="10">
      <c r="A10" s="50" t="s">
        <v>8</v>
      </c>
      <c r="B10" s="4"/>
      <c r="C10" s="4">
        <f>Sheet1!B10</f>
        <v>5000</v>
      </c>
      <c r="D10" s="55" t="str">
        <f>Sheet1!C11</f>
        <v/>
      </c>
    </row>
    <row r="11">
      <c r="A11" s="12" t="s">
        <v>9</v>
      </c>
      <c r="B11" s="4"/>
      <c r="C11" s="12">
        <v>25.0</v>
      </c>
      <c r="D11" s="55" t="str">
        <f>Sheet1!C12</f>
        <v/>
      </c>
    </row>
    <row r="12">
      <c r="A12" s="5" t="s">
        <v>48</v>
      </c>
      <c r="B12" s="4"/>
      <c r="C12" s="4">
        <f>Sheet1!B12</f>
        <v>8.2</v>
      </c>
    </row>
    <row r="13">
      <c r="A13" s="14"/>
    </row>
    <row r="15">
      <c r="A15" s="5" t="s">
        <v>17</v>
      </c>
      <c r="B15" s="4">
        <f>((C9-C5-C12-C6)*C10-C7-C8)*(1-C11)</f>
        <v>0</v>
      </c>
    </row>
    <row r="22">
      <c r="A22" s="44"/>
    </row>
  </sheetData>
  <drawing r:id="rId1"/>
</worksheet>
</file>