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287" documentId="11_0B1D56BE9CDCCE836B02CE7A5FB0D4A9BBFD1C62" xr6:coauthVersionLast="47" xr6:coauthVersionMax="47" xr10:uidLastSave="{AC841AE2-3768-484E-9B9E-A95F1070FF4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H44" i="1"/>
  <c r="H45" i="1"/>
  <c r="H46" i="1"/>
  <c r="H47" i="1"/>
  <c r="H48" i="1"/>
  <c r="H49" i="1"/>
  <c r="H50" i="1"/>
  <c r="H43" i="1"/>
  <c r="E44" i="1"/>
  <c r="E45" i="1"/>
  <c r="E46" i="1"/>
  <c r="E47" i="1"/>
  <c r="E48" i="1"/>
  <c r="E49" i="1"/>
  <c r="E50" i="1"/>
  <c r="E43" i="1"/>
  <c r="D44" i="1"/>
  <c r="D45" i="1"/>
  <c r="D46" i="1"/>
  <c r="D47" i="1"/>
  <c r="D48" i="1"/>
  <c r="D49" i="1"/>
  <c r="D50" i="1"/>
  <c r="D43" i="1"/>
  <c r="J18" i="1"/>
  <c r="J19" i="1"/>
  <c r="J20" i="1"/>
  <c r="J21" i="1"/>
  <c r="J17" i="1"/>
  <c r="C36" i="1"/>
  <c r="F22" i="1"/>
  <c r="F18" i="1"/>
  <c r="F19" i="1"/>
  <c r="F20" i="1"/>
  <c r="F21" i="1"/>
  <c r="F17" i="1"/>
  <c r="E32" i="1"/>
  <c r="C32" i="1"/>
  <c r="C22" i="1"/>
  <c r="D22" i="1"/>
  <c r="E22" i="1"/>
  <c r="E18" i="1"/>
  <c r="E19" i="1"/>
  <c r="E20" i="1"/>
  <c r="E21" i="1"/>
  <c r="E17" i="1"/>
  <c r="E13" i="1"/>
  <c r="D13" i="1"/>
  <c r="C13" i="1"/>
  <c r="B13" i="1"/>
  <c r="E4" i="1"/>
  <c r="E5" i="1"/>
  <c r="E6" i="1"/>
  <c r="E7" i="1"/>
  <c r="E8" i="1"/>
  <c r="E9" i="1"/>
  <c r="E10" i="1"/>
  <c r="E11" i="1"/>
  <c r="E12" i="1"/>
  <c r="E3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<sst xmlns="http://schemas.openxmlformats.org/spreadsheetml/2006/main" count="47" uniqueCount="38">
  <si>
    <t>PERIOD</t>
  </si>
  <si>
    <t>INFLOW</t>
  </si>
  <si>
    <t>OUTFLOW</t>
  </si>
  <si>
    <t>NET FLOW</t>
  </si>
  <si>
    <t>CUMMULATIVE FLOW</t>
  </si>
  <si>
    <t xml:space="preserve">INFLOW - REAL MONEY RECEIVE </t>
  </si>
  <si>
    <t>OUT FLOW - MONEY THAT SPEND ON</t>
  </si>
  <si>
    <t xml:space="preserve">NET FLOW - INFLOW (-)OUTFLOW </t>
  </si>
  <si>
    <t xml:space="preserve">IT SHOWS THAT WHAT YOU EARN (-) WHAT YOU SPEND </t>
  </si>
  <si>
    <t>NET FLOW = POSITIVE ( YOU EARN MONEY IF NEGATIVE = (YOU LOSE MONEY)</t>
  </si>
  <si>
    <t>CUMMULATIVE PERIOD = PRIOR CUMMULATIVE + NET PERIOD</t>
  </si>
  <si>
    <t>TOTAL</t>
  </si>
  <si>
    <t>YEAR</t>
  </si>
  <si>
    <t>PMT</t>
  </si>
  <si>
    <t xml:space="preserve">PAYMENT </t>
  </si>
  <si>
    <t>GROWTH RATE</t>
  </si>
  <si>
    <t>DISCOUNT RATE</t>
  </si>
  <si>
    <t xml:space="preserve">FV OF PMT </t>
  </si>
  <si>
    <t xml:space="preserve">YEAR </t>
  </si>
  <si>
    <t>FV=PMT*(1+R)^(N-T)</t>
  </si>
  <si>
    <t>FIXED</t>
  </si>
  <si>
    <t xml:space="preserve">FIXED PMT - USE ANNUITY PERIOD </t>
  </si>
  <si>
    <t>GROWING ANNUITY  FORMULA</t>
  </si>
  <si>
    <t>FV=PMT*(1+R)^n (-) (1+g)^N/R-G</t>
  </si>
  <si>
    <t xml:space="preserve">(1+R)^n = FINANL DISCOUNT VALUE </t>
  </si>
  <si>
    <t>(1+g)n= FINAL VALUE OF CASH GROW</t>
  </si>
  <si>
    <t>R 10%</t>
  </si>
  <si>
    <t xml:space="preserve">N </t>
  </si>
  <si>
    <t>G</t>
  </si>
  <si>
    <t xml:space="preserve">CASH FLOW STATEMENT </t>
  </si>
  <si>
    <t>REVENUE</t>
  </si>
  <si>
    <t>FIXED COST</t>
  </si>
  <si>
    <t>VARIABLE COST</t>
  </si>
  <si>
    <t>TAX</t>
  </si>
  <si>
    <t xml:space="preserve">LOAN IN </t>
  </si>
  <si>
    <t>LOAN OUT</t>
  </si>
  <si>
    <t>NET FC</t>
  </si>
  <si>
    <t>CUMMULATIVE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</si>
</sst>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0" xfId="0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C37-B4AE-4BE247402CE7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CUMMULATIVE 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-1000</c:v>
                </c:pt>
                <c:pt idx="1">
                  <c:v>-800</c:v>
                </c:pt>
                <c:pt idx="2">
                  <c:v>-550</c:v>
                </c:pt>
                <c:pt idx="3">
                  <c:v>-250</c:v>
                </c:pt>
                <c:pt idx="4">
                  <c:v>100</c:v>
                </c:pt>
                <c:pt idx="5">
                  <c:v>500</c:v>
                </c:pt>
                <c:pt idx="6">
                  <c:v>950</c:v>
                </c:pt>
                <c:pt idx="7">
                  <c:v>1450</c:v>
                </c:pt>
                <c:pt idx="8">
                  <c:v>2000</c:v>
                </c:pt>
                <c:pt idx="9">
                  <c:v>2600</c:v>
                </c:pt>
                <c:pt idx="10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44-4C37-B4AE-4BE24740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29576"/>
        <c:axId val="1312431624"/>
      </c:lineChart>
      <c:catAx>
        <c:axId val="131242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31624"/>
        <c:crosses val="autoZero"/>
        <c:auto val="1"/>
        <c:lblAlgn val="ctr"/>
        <c:lblOffset val="100"/>
        <c:noMultiLvlLbl val="0"/>
      </c:catAx>
      <c:valAx>
        <c:axId val="13124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2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YEAR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Sheet1!$H$17:$H$21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1-485A-89CB-BA37F0A94859}"/>
            </c:ext>
          </c:extLst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PMT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Sheet1!$I$17:$I$21</c:f>
              <c:numCache>
                <c:formatCode>General</c:formatCode>
                <c:ptCount val="5"/>
                <c:pt idx="0">
                  <c:v>500</c:v>
                </c:pt>
                <c:pt idx="1">
                  <c:v>0</c:v>
                </c:pt>
                <c:pt idx="2">
                  <c:v>3000</c:v>
                </c:pt>
                <c:pt idx="3">
                  <c:v>700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1-485A-89CB-BA37F0A94859}"/>
            </c:ext>
          </c:extLst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FV=PMT*(1+R)^(N-T)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Sheet1!$J$17:$J$21</c:f>
              <c:numCache>
                <c:formatCode>0.00</c:formatCode>
                <c:ptCount val="5"/>
                <c:pt idx="0">
                  <c:v>-1771.5610000000008</c:v>
                </c:pt>
                <c:pt idx="1">
                  <c:v>322.10200000000009</c:v>
                </c:pt>
                <c:pt idx="2">
                  <c:v>366.02500000000009</c:v>
                </c:pt>
                <c:pt idx="3">
                  <c:v>399.30000000000013</c:v>
                </c:pt>
                <c:pt idx="4">
                  <c:v>423.50000000000006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1-485A-89CB-BA37F0A9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008"/>
        <c:axId val="7046152"/>
      </c:lineChart>
      <c:catAx>
        <c:axId val="704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52"/>
        <c:crosses val="autoZero"/>
        <c:auto val="1"/>
        <c:lblAlgn val="ctr"/>
        <c:lblOffset val="100"/>
        <c:noMultiLvlLbl val="0"/>
      </c:catAx>
      <c:valAx>
        <c:axId val="70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0</xdr:rowOff>
    </xdr:from>
    <xdr:to>
      <xdr:col>14</xdr:col>
      <xdr:colOff>438150</xdr:colOff>
      <xdr:row>7</xdr:row>
      <xdr:rowOff>314325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3F515-5C40-793F-7F94-E09977A8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1447800</xdr:colOff>
      <xdr:row>21</xdr:row>
      <xdr:rowOff>9525</xdr:rowOff>
    </xdr:from>
    <xdr:to>
      <xdr:col>11</xdr:col>
      <xdr:colOff>180975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45B32-30FE-04F6-21B2-0C3D9798730E}"/>
            </a:ext>
            <a:ext uri="{147F2762-F138-4A5C-976F-8EAC2B608ADB}">
              <a16:predDERef xmlns:a16="http://schemas.microsoft.com/office/drawing/2014/main" pred="{0373F515-5C40-793F-7F94-E09977A8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/>
  </sheetViews>
  <sheetFormatPr defaultRowHeight="15"/>
  <cols>
    <col min="1" max="1" width="10" style="1" bestFit="1" customWidth="1"/>
    <col min="2" max="3" width="36.5703125" style="1" bestFit="1" customWidth="1"/>
    <col min="4" max="4" width="24.85546875" style="1" bestFit="1" customWidth="1"/>
    <col min="5" max="5" width="25.5703125" style="1" bestFit="1" customWidth="1"/>
    <col min="6" max="6" width="30.42578125" style="1" bestFit="1" customWidth="1"/>
    <col min="7" max="7" width="36.5703125" style="2" bestFit="1" customWidth="1"/>
    <col min="8" max="8" width="9.140625" style="2"/>
    <col min="9" max="9" width="17" style="2" bestFit="1" customWidth="1"/>
    <col min="10" max="10" width="23.5703125" style="2" bestFit="1" customWidth="1"/>
    <col min="11" max="16384" width="9.140625" style="2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G1" s="13" t="s">
        <v>5</v>
      </c>
    </row>
    <row r="2" spans="1:10">
      <c r="A2" s="8">
        <v>0</v>
      </c>
      <c r="B2" s="8">
        <v>0</v>
      </c>
      <c r="C2" s="8">
        <v>1000</v>
      </c>
      <c r="D2" s="8">
        <f>B2-C2</f>
        <v>-1000</v>
      </c>
      <c r="E2" s="8">
        <f>D2</f>
        <v>-1000</v>
      </c>
      <c r="G2" s="13" t="s">
        <v>6</v>
      </c>
    </row>
    <row r="3" spans="1:10">
      <c r="A3" s="8">
        <v>1</v>
      </c>
      <c r="B3" s="8">
        <v>200</v>
      </c>
      <c r="C3" s="8">
        <v>0</v>
      </c>
      <c r="D3" s="8">
        <f>B3-C4</f>
        <v>200</v>
      </c>
      <c r="E3" s="8">
        <f>E2+D3</f>
        <v>-800</v>
      </c>
      <c r="G3" s="13" t="s">
        <v>7</v>
      </c>
    </row>
    <row r="4" spans="1:10" ht="30.75">
      <c r="A4" s="8">
        <v>2</v>
      </c>
      <c r="B4" s="8">
        <v>250</v>
      </c>
      <c r="C4" s="8">
        <v>0</v>
      </c>
      <c r="D4" s="8">
        <f t="shared" ref="D3:D12" si="0">B4-C4</f>
        <v>250</v>
      </c>
      <c r="E4" s="8">
        <f t="shared" ref="E4:E12" si="1">E3+D4</f>
        <v>-550</v>
      </c>
      <c r="G4" s="13" t="s">
        <v>8</v>
      </c>
    </row>
    <row r="5" spans="1:10">
      <c r="A5" s="8">
        <v>3</v>
      </c>
      <c r="B5" s="8">
        <v>300</v>
      </c>
      <c r="C5" s="8">
        <v>0</v>
      </c>
      <c r="D5" s="8">
        <f t="shared" si="0"/>
        <v>300</v>
      </c>
      <c r="E5" s="8">
        <f t="shared" si="1"/>
        <v>-250</v>
      </c>
      <c r="G5" s="12"/>
    </row>
    <row r="6" spans="1:10" ht="45.75">
      <c r="A6" s="8">
        <v>4</v>
      </c>
      <c r="B6" s="8">
        <v>350</v>
      </c>
      <c r="C6" s="8">
        <v>0</v>
      </c>
      <c r="D6" s="8">
        <f t="shared" si="0"/>
        <v>350</v>
      </c>
      <c r="E6" s="8">
        <f t="shared" si="1"/>
        <v>100</v>
      </c>
      <c r="G6" s="13" t="s">
        <v>9</v>
      </c>
    </row>
    <row r="7" spans="1:10">
      <c r="A7" s="8">
        <v>5</v>
      </c>
      <c r="B7" s="8">
        <v>400</v>
      </c>
      <c r="C7" s="8">
        <v>0</v>
      </c>
      <c r="D7" s="8">
        <f t="shared" si="0"/>
        <v>400</v>
      </c>
      <c r="E7" s="8">
        <f t="shared" si="1"/>
        <v>500</v>
      </c>
      <c r="G7" s="12"/>
    </row>
    <row r="8" spans="1:10" ht="30.75">
      <c r="A8" s="8">
        <v>6</v>
      </c>
      <c r="B8" s="8">
        <v>450</v>
      </c>
      <c r="C8" s="8">
        <v>0</v>
      </c>
      <c r="D8" s="8">
        <f t="shared" si="0"/>
        <v>450</v>
      </c>
      <c r="E8" s="8">
        <f t="shared" si="1"/>
        <v>950</v>
      </c>
      <c r="G8" s="13" t="s">
        <v>10</v>
      </c>
    </row>
    <row r="9" spans="1:10">
      <c r="A9" s="8">
        <v>7</v>
      </c>
      <c r="B9" s="8">
        <v>500</v>
      </c>
      <c r="C9" s="8">
        <v>0</v>
      </c>
      <c r="D9" s="8">
        <f t="shared" si="0"/>
        <v>500</v>
      </c>
      <c r="E9" s="8">
        <f t="shared" si="1"/>
        <v>1450</v>
      </c>
    </row>
    <row r="10" spans="1:10">
      <c r="A10" s="8">
        <v>8</v>
      </c>
      <c r="B10" s="8">
        <v>550</v>
      </c>
      <c r="C10" s="8">
        <v>0</v>
      </c>
      <c r="D10" s="8">
        <f t="shared" si="0"/>
        <v>550</v>
      </c>
      <c r="E10" s="8">
        <f t="shared" si="1"/>
        <v>2000</v>
      </c>
    </row>
    <row r="11" spans="1:10">
      <c r="A11" s="8">
        <v>9</v>
      </c>
      <c r="B11" s="8">
        <v>600</v>
      </c>
      <c r="C11" s="8">
        <v>0</v>
      </c>
      <c r="D11" s="8">
        <f t="shared" si="0"/>
        <v>600</v>
      </c>
      <c r="E11" s="8">
        <f t="shared" si="1"/>
        <v>2600</v>
      </c>
    </row>
    <row r="12" spans="1:10">
      <c r="A12" s="8">
        <v>10</v>
      </c>
      <c r="B12" s="8">
        <v>650</v>
      </c>
      <c r="C12" s="8">
        <v>0</v>
      </c>
      <c r="D12" s="8">
        <f t="shared" si="0"/>
        <v>650</v>
      </c>
      <c r="E12" s="8">
        <f t="shared" si="1"/>
        <v>3250</v>
      </c>
    </row>
    <row r="13" spans="1:10">
      <c r="A13" s="8" t="s">
        <v>11</v>
      </c>
      <c r="B13" s="8">
        <f>SUM(B2:B12)</f>
        <v>4250</v>
      </c>
      <c r="C13" s="8">
        <f>SUM(C2:C12)</f>
        <v>1000</v>
      </c>
      <c r="D13" s="8">
        <f>SUM(D2:D12)</f>
        <v>3250</v>
      </c>
      <c r="E13" s="8">
        <f>SUM(E2:E12)</f>
        <v>8250</v>
      </c>
    </row>
    <row r="16" spans="1:10">
      <c r="A16" s="10" t="s">
        <v>12</v>
      </c>
      <c r="B16" s="10" t="s">
        <v>13</v>
      </c>
      <c r="C16" s="10" t="s">
        <v>14</v>
      </c>
      <c r="D16" s="10" t="s">
        <v>15</v>
      </c>
      <c r="E16" s="10" t="s">
        <v>16</v>
      </c>
      <c r="F16" s="10" t="s">
        <v>17</v>
      </c>
      <c r="G16" s="3"/>
      <c r="H16" s="4" t="s">
        <v>18</v>
      </c>
      <c r="I16" s="4" t="s">
        <v>13</v>
      </c>
      <c r="J16" s="4" t="s">
        <v>19</v>
      </c>
    </row>
    <row r="17" spans="1:10">
      <c r="A17" s="8">
        <v>1</v>
      </c>
      <c r="B17" s="8" t="s">
        <v>20</v>
      </c>
      <c r="C17" s="8">
        <v>1000</v>
      </c>
      <c r="D17" s="8">
        <v>0</v>
      </c>
      <c r="E17" s="8">
        <f>10/100</f>
        <v>0.1</v>
      </c>
      <c r="F17" s="8">
        <f>1000*(1+10%)^(6-A2)</f>
        <v>1771.5610000000008</v>
      </c>
      <c r="H17" s="4">
        <v>1</v>
      </c>
      <c r="I17" s="4">
        <v>500</v>
      </c>
      <c r="J17" s="5">
        <f>D2*(1+10%)^(6-A2)</f>
        <v>-1771.5610000000008</v>
      </c>
    </row>
    <row r="18" spans="1:10">
      <c r="A18" s="8">
        <v>2</v>
      </c>
      <c r="B18" s="8" t="s">
        <v>20</v>
      </c>
      <c r="C18" s="8">
        <v>1000</v>
      </c>
      <c r="D18" s="8">
        <v>0</v>
      </c>
      <c r="E18" s="8">
        <f t="shared" ref="E18:E21" si="2">10/100</f>
        <v>0.1</v>
      </c>
      <c r="F18" s="8">
        <f t="shared" ref="F18:F21" si="3">1000*(1+10%)^(6-A3)</f>
        <v>1610.5100000000004</v>
      </c>
      <c r="H18" s="4">
        <v>2</v>
      </c>
      <c r="I18" s="4">
        <v>0</v>
      </c>
      <c r="J18" s="5">
        <f t="shared" ref="J18:J21" si="4">D3*(1+10%)^(6-A3)</f>
        <v>322.10200000000009</v>
      </c>
    </row>
    <row r="19" spans="1:10">
      <c r="A19" s="8">
        <v>3</v>
      </c>
      <c r="B19" s="8" t="s">
        <v>20</v>
      </c>
      <c r="C19" s="8">
        <v>1000</v>
      </c>
      <c r="D19" s="8">
        <v>0</v>
      </c>
      <c r="E19" s="8">
        <f t="shared" si="2"/>
        <v>0.1</v>
      </c>
      <c r="F19" s="8">
        <f t="shared" si="3"/>
        <v>1464.1000000000004</v>
      </c>
      <c r="H19" s="4">
        <v>3</v>
      </c>
      <c r="I19" s="4">
        <v>3000</v>
      </c>
      <c r="J19" s="5">
        <f t="shared" si="4"/>
        <v>366.02500000000009</v>
      </c>
    </row>
    <row r="20" spans="1:10">
      <c r="A20" s="8">
        <v>4</v>
      </c>
      <c r="B20" s="8" t="s">
        <v>20</v>
      </c>
      <c r="C20" s="8">
        <v>1000</v>
      </c>
      <c r="D20" s="8">
        <v>0</v>
      </c>
      <c r="E20" s="8">
        <f t="shared" si="2"/>
        <v>0.1</v>
      </c>
      <c r="F20" s="8">
        <f t="shared" si="3"/>
        <v>1331.0000000000005</v>
      </c>
      <c r="H20" s="4">
        <v>4</v>
      </c>
      <c r="I20" s="4">
        <v>700</v>
      </c>
      <c r="J20" s="5">
        <f t="shared" si="4"/>
        <v>399.30000000000013</v>
      </c>
    </row>
    <row r="21" spans="1:10">
      <c r="A21" s="8">
        <v>5</v>
      </c>
      <c r="B21" s="8" t="s">
        <v>20</v>
      </c>
      <c r="C21" s="8">
        <v>1000</v>
      </c>
      <c r="D21" s="8">
        <v>0</v>
      </c>
      <c r="E21" s="8">
        <f t="shared" si="2"/>
        <v>0.1</v>
      </c>
      <c r="F21" s="8">
        <f t="shared" si="3"/>
        <v>1210.0000000000002</v>
      </c>
      <c r="H21" s="4">
        <v>5</v>
      </c>
      <c r="I21" s="4">
        <v>1000</v>
      </c>
      <c r="J21" s="5">
        <f t="shared" si="4"/>
        <v>423.50000000000006</v>
      </c>
    </row>
    <row r="22" spans="1:10">
      <c r="A22" s="8"/>
      <c r="B22" s="8" t="s">
        <v>11</v>
      </c>
      <c r="C22" s="8">
        <f>SUM(C17:C21)</f>
        <v>5000</v>
      </c>
      <c r="D22" s="8">
        <f>SUM(D17:D21)</f>
        <v>0</v>
      </c>
      <c r="E22" s="8">
        <f>SUM(E17:E21)</f>
        <v>0.5</v>
      </c>
      <c r="F22" s="8">
        <f>SUM(F17:F21)</f>
        <v>7387.1710000000021</v>
      </c>
    </row>
    <row r="24" spans="1:10">
      <c r="B24" s="6" t="s">
        <v>21</v>
      </c>
    </row>
    <row r="27" spans="1:10">
      <c r="B27" s="1" t="s">
        <v>22</v>
      </c>
    </row>
    <row r="29" spans="1:10">
      <c r="B29" s="6" t="s">
        <v>23</v>
      </c>
      <c r="C29" s="6" t="s">
        <v>24</v>
      </c>
    </row>
    <row r="30" spans="1:10">
      <c r="C30" s="6" t="s">
        <v>25</v>
      </c>
    </row>
    <row r="31" spans="1:10">
      <c r="B31" s="10" t="s">
        <v>13</v>
      </c>
      <c r="C31" s="10" t="s">
        <v>26</v>
      </c>
      <c r="D31" s="10" t="s">
        <v>27</v>
      </c>
      <c r="E31" s="10" t="s">
        <v>28</v>
      </c>
    </row>
    <row r="32" spans="1:10">
      <c r="B32" s="8">
        <v>1000</v>
      </c>
      <c r="C32" s="8">
        <f>10/100</f>
        <v>0.1</v>
      </c>
      <c r="D32" s="8">
        <v>5</v>
      </c>
      <c r="E32" s="8">
        <f>5/100</f>
        <v>0.05</v>
      </c>
    </row>
    <row r="36" spans="1:9">
      <c r="B36" s="6" t="s">
        <v>23</v>
      </c>
      <c r="C36" s="7">
        <f>1000*((1+10%)^5 - (1+5%)^5)/(10%-5%)</f>
        <v>6684.5687500000085</v>
      </c>
    </row>
    <row r="40" spans="1:9">
      <c r="C40" s="1" t="s">
        <v>29</v>
      </c>
    </row>
    <row r="41" spans="1:9">
      <c r="A41" s="10" t="s">
        <v>12</v>
      </c>
      <c r="B41" s="10" t="s">
        <v>30</v>
      </c>
      <c r="C41" s="10" t="s">
        <v>31</v>
      </c>
      <c r="D41" s="10" t="s">
        <v>32</v>
      </c>
      <c r="E41" s="10" t="s">
        <v>33</v>
      </c>
      <c r="F41" s="10" t="s">
        <v>34</v>
      </c>
      <c r="G41" s="11" t="s">
        <v>35</v>
      </c>
      <c r="H41" s="11" t="s">
        <v>36</v>
      </c>
      <c r="I41" s="11" t="s">
        <v>37</v>
      </c>
    </row>
    <row r="42" spans="1:9">
      <c r="A42" s="9">
        <v>0</v>
      </c>
      <c r="B42" s="9"/>
      <c r="C42" s="9"/>
      <c r="D42" s="9"/>
      <c r="E42" s="9"/>
      <c r="F42" s="9">
        <v>1000</v>
      </c>
      <c r="G42" s="12"/>
      <c r="H42" s="12"/>
      <c r="I42" s="12"/>
    </row>
    <row r="43" spans="1:9">
      <c r="A43" s="9">
        <v>1</v>
      </c>
      <c r="B43" s="9">
        <v>550</v>
      </c>
      <c r="C43" s="9">
        <v>200</v>
      </c>
      <c r="D43" s="9">
        <f>B43*30%</f>
        <v>165</v>
      </c>
      <c r="E43" s="9">
        <f>MAX(0,(B43-C43-D43))*30%</f>
        <v>55.5</v>
      </c>
      <c r="F43" s="9">
        <v>1000</v>
      </c>
      <c r="G43" s="12">
        <v>125</v>
      </c>
      <c r="H43" s="12">
        <f>B43-C43-D43-E43+F42-G43</f>
        <v>1004.5</v>
      </c>
      <c r="I43" s="12"/>
    </row>
    <row r="44" spans="1:9">
      <c r="A44" s="9">
        <v>2</v>
      </c>
      <c r="B44" s="9">
        <v>600</v>
      </c>
      <c r="C44" s="9">
        <v>200</v>
      </c>
      <c r="D44" s="9">
        <f t="shared" ref="D44:D50" si="5">B44*30%</f>
        <v>180</v>
      </c>
      <c r="E44" s="9">
        <f t="shared" ref="E44:E50" si="6">MAX(0,(B44-C44-D44))*30%</f>
        <v>66</v>
      </c>
      <c r="F44" s="9">
        <v>1000</v>
      </c>
      <c r="G44" s="12">
        <v>125</v>
      </c>
      <c r="H44" s="12">
        <f t="shared" ref="H44:H50" si="7">B44-C44-D44-E44+F43-G44</f>
        <v>1029</v>
      </c>
      <c r="I44" s="12"/>
    </row>
    <row r="45" spans="1:9">
      <c r="A45" s="9">
        <v>3</v>
      </c>
      <c r="B45" s="9">
        <v>650</v>
      </c>
      <c r="C45" s="9">
        <v>200</v>
      </c>
      <c r="D45" s="9">
        <f t="shared" si="5"/>
        <v>195</v>
      </c>
      <c r="E45" s="9">
        <f t="shared" si="6"/>
        <v>76.5</v>
      </c>
      <c r="F45" s="9">
        <v>1000</v>
      </c>
      <c r="G45" s="12">
        <v>125</v>
      </c>
      <c r="H45" s="12">
        <f t="shared" si="7"/>
        <v>1053.5</v>
      </c>
      <c r="I45" s="12"/>
    </row>
    <row r="46" spans="1:9">
      <c r="A46" s="9">
        <v>4</v>
      </c>
      <c r="B46" s="9">
        <v>700</v>
      </c>
      <c r="C46" s="9">
        <v>200</v>
      </c>
      <c r="D46" s="9">
        <f t="shared" si="5"/>
        <v>210</v>
      </c>
      <c r="E46" s="9">
        <f t="shared" si="6"/>
        <v>87</v>
      </c>
      <c r="F46" s="9">
        <v>1000</v>
      </c>
      <c r="G46" s="12">
        <v>125</v>
      </c>
      <c r="H46" s="12">
        <f t="shared" si="7"/>
        <v>1078</v>
      </c>
      <c r="I46" s="12"/>
    </row>
    <row r="47" spans="1:9">
      <c r="A47" s="9">
        <v>5</v>
      </c>
      <c r="B47" s="9">
        <v>750</v>
      </c>
      <c r="C47" s="9">
        <v>200</v>
      </c>
      <c r="D47" s="9">
        <f t="shared" si="5"/>
        <v>225</v>
      </c>
      <c r="E47" s="9">
        <f t="shared" si="6"/>
        <v>97.5</v>
      </c>
      <c r="F47" s="9">
        <v>1000</v>
      </c>
      <c r="G47" s="12">
        <v>125</v>
      </c>
      <c r="H47" s="12">
        <f t="shared" si="7"/>
        <v>1102.5</v>
      </c>
      <c r="I47" s="12"/>
    </row>
    <row r="48" spans="1:9">
      <c r="A48" s="9">
        <v>6</v>
      </c>
      <c r="B48" s="9">
        <v>800</v>
      </c>
      <c r="C48" s="9">
        <v>200</v>
      </c>
      <c r="D48" s="9">
        <f t="shared" si="5"/>
        <v>240</v>
      </c>
      <c r="E48" s="9">
        <f t="shared" si="6"/>
        <v>108</v>
      </c>
      <c r="F48" s="9">
        <v>1000</v>
      </c>
      <c r="G48" s="12">
        <v>125</v>
      </c>
      <c r="H48" s="12">
        <f t="shared" si="7"/>
        <v>1127</v>
      </c>
      <c r="I48" s="12"/>
    </row>
    <row r="49" spans="1:9">
      <c r="A49" s="9">
        <v>7</v>
      </c>
      <c r="B49" s="9">
        <v>850</v>
      </c>
      <c r="C49" s="9">
        <v>200</v>
      </c>
      <c r="D49" s="9">
        <f t="shared" si="5"/>
        <v>255</v>
      </c>
      <c r="E49" s="9">
        <f t="shared" si="6"/>
        <v>118.5</v>
      </c>
      <c r="F49" s="9">
        <v>1000</v>
      </c>
      <c r="G49" s="12">
        <v>125</v>
      </c>
      <c r="H49" s="12">
        <f t="shared" si="7"/>
        <v>1151.5</v>
      </c>
      <c r="I49" s="12"/>
    </row>
    <row r="50" spans="1:9">
      <c r="A50" s="9">
        <v>8</v>
      </c>
      <c r="B50" s="9">
        <v>900</v>
      </c>
      <c r="C50" s="9">
        <v>200</v>
      </c>
      <c r="D50" s="9">
        <f t="shared" si="5"/>
        <v>270</v>
      </c>
      <c r="E50" s="9">
        <f t="shared" si="6"/>
        <v>129</v>
      </c>
      <c r="F50" s="9">
        <v>1000</v>
      </c>
      <c r="G50" s="12">
        <v>125</v>
      </c>
      <c r="H50" s="12">
        <f t="shared" si="7"/>
        <v>1176</v>
      </c>
      <c r="I50" s="12">
        <f>SUM(H42:H50)</f>
        <v>8722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2025-07-22T09:43:00Z</dcterms:created>
  <dcterms:modified xsi:type="dcterms:W3CDTF">2025-07-31T15:45:01Z</dcterms:modified>
  <cp:category/>
  <cp:contentStatus/>
</cp:coreProperties>
</file>