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iti\Documents\"/>
    </mc:Choice>
  </mc:AlternateContent>
  <xr:revisionPtr revIDLastSave="0" documentId="13_ncr:1_{22FC9740-1031-4D20-9EB2-B23006AEA040}" xr6:coauthVersionLast="47" xr6:coauthVersionMax="47" xr10:uidLastSave="{00000000-0000-0000-0000-000000000000}"/>
  <bookViews>
    <workbookView xWindow="-108" yWindow="-108" windowWidth="23256" windowHeight="12456" activeTab="7" xr2:uid="{77B7F0A1-E92B-4056-84D7-64DCED2F2280}"/>
  </bookViews>
  <sheets>
    <sheet name="Question 1" sheetId="1" r:id="rId1"/>
    <sheet name="Question2" sheetId="2" r:id="rId2"/>
    <sheet name="Question3" sheetId="3" r:id="rId3"/>
    <sheet name="Question4" sheetId="5" r:id="rId4"/>
    <sheet name="Question5" sheetId="6" r:id="rId5"/>
    <sheet name="Question6" sheetId="7" r:id="rId6"/>
    <sheet name="Question7" sheetId="8" r:id="rId7"/>
    <sheet name="Question8" sheetId="9" r:id="rId8"/>
  </sheets>
  <externalReferences>
    <externalReference r:id="rId9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7" i="6" l="1"/>
  <c r="C18" i="6"/>
  <c r="C16" i="6"/>
  <c r="D10" i="7"/>
  <c r="E13" i="8"/>
  <c r="I11" i="7"/>
  <c r="I12" i="7"/>
  <c r="I13" i="7"/>
  <c r="I14" i="7"/>
  <c r="I15" i="7"/>
  <c r="I16" i="7"/>
  <c r="I17" i="7"/>
  <c r="I18" i="7"/>
  <c r="I10" i="7"/>
  <c r="H11" i="7"/>
  <c r="H12" i="7"/>
  <c r="H13" i="7"/>
  <c r="H14" i="7"/>
  <c r="H15" i="7"/>
  <c r="H16" i="7"/>
  <c r="H17" i="7"/>
  <c r="H18" i="7"/>
  <c r="H10" i="7"/>
  <c r="G11" i="7"/>
  <c r="G12" i="7"/>
  <c r="G13" i="7"/>
  <c r="G14" i="7"/>
  <c r="G15" i="7"/>
  <c r="G16" i="7"/>
  <c r="G17" i="7"/>
  <c r="G18" i="7"/>
  <c r="G10" i="7"/>
  <c r="F11" i="7"/>
  <c r="F12" i="7"/>
  <c r="F13" i="7"/>
  <c r="F14" i="7"/>
  <c r="F15" i="7"/>
  <c r="F16" i="7"/>
  <c r="F17" i="7"/>
  <c r="F18" i="7"/>
  <c r="F10" i="7"/>
  <c r="E11" i="7"/>
  <c r="E12" i="7"/>
  <c r="E13" i="7"/>
  <c r="E14" i="7"/>
  <c r="E15" i="7"/>
  <c r="E16" i="7"/>
  <c r="E17" i="7"/>
  <c r="E18" i="7"/>
  <c r="E10" i="7"/>
  <c r="D11" i="7"/>
  <c r="D12" i="7"/>
  <c r="D13" i="7"/>
  <c r="D14" i="7"/>
  <c r="D15" i="7"/>
  <c r="D16" i="7"/>
  <c r="D17" i="7"/>
  <c r="D18" i="7"/>
  <c r="C11" i="7"/>
  <c r="C12" i="7" s="1"/>
  <c r="C13" i="7" s="1"/>
  <c r="C14" i="7" s="1"/>
  <c r="C15" i="7" s="1"/>
  <c r="C16" i="7" s="1"/>
  <c r="C17" i="7" s="1"/>
  <c r="C18" i="7" s="1"/>
  <c r="E9" i="7"/>
  <c r="F9" i="7" s="1"/>
  <c r="G9" i="7" s="1"/>
  <c r="H9" i="7" s="1"/>
  <c r="I9" i="7" s="1"/>
  <c r="B5" i="7"/>
  <c r="C9" i="7" l="1"/>
  <c r="B33" i="3" l="1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T3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tc={E7F73326-1D18-4CAB-A05B-A2E38061FF29}</author>
    <author>tc={EE5039DE-E1EA-4085-9324-C5310B914B0A}</author>
    <author>tc={E352A42A-0ECF-4270-8827-8062C15699E7}</author>
    <author>tc={80571C42-2AEF-4831-96FD-13E356399160}</author>
    <author>tc={153BF41B-D618-4111-B308-27C6A46815EA}</author>
    <author>tc={119F596E-2E05-4552-BC46-49D5901A3306}</author>
    <author>tc={50FC7647-64F0-4306-8005-1FBD74435D91}</author>
    <author>tc={4FDEDEAB-7ED0-4272-B903-BF7F09E5CD71}</author>
    <author>tc={ED7BDDEA-958C-46A9-ADA9-E9808A9C45A2}</author>
    <author>tc={C86E827E-7D37-41CB-A58D-C1E17175171D}</author>
  </authors>
  <commentList>
    <comment ref="D3" authorId="0" shapeId="0" xr:uid="{E7F73326-1D18-4CAB-A05B-A2E38061FF29}">
      <text>
        <t>[Threaded comment]
Your version of Excel allows you to read this threaded comment; however, any edits to it will get removed if the file is opened in a newer version of Excel. Learn more: https://go.microsoft.com/fwlink/?linkid=870924
Comment:
    There is the loss because its negative sign.</t>
      </text>
    </comment>
    <comment ref="D4" authorId="1" shapeId="0" xr:uid="{EE5039DE-E1EA-4085-9324-C5310B914B0A}">
      <text>
        <t>[Threaded comment]
Your version of Excel allows you to read this threaded comment; however, any edits to it will get removed if the file is opened in a newer version of Excel. Learn more: https://go.microsoft.com/fwlink/?linkid=870924
Comment:
    Its loss</t>
      </text>
    </comment>
    <comment ref="D5" authorId="2" shapeId="0" xr:uid="{E352A42A-0ECF-4270-8827-8062C15699E7}">
      <text>
        <t>[Threaded comment]
Your version of Excel allows you to read this threaded comment; however, any edits to it will get removed if the file is opened in a newer version of Excel. Learn more: https://go.microsoft.com/fwlink/?linkid=870924
Comment:
    It also loss</t>
      </text>
    </comment>
    <comment ref="D6" authorId="3" shapeId="0" xr:uid="{80571C42-2AEF-4831-96FD-13E356399160}">
      <text>
        <t>[Threaded comment]
Your version of Excel allows you to read this threaded comment; however, any edits to it will get removed if the file is opened in a newer version of Excel. Learn more: https://go.microsoft.com/fwlink/?linkid=870924
Comment:
    Again Loss</t>
      </text>
    </comment>
    <comment ref="D7" authorId="4" shapeId="0" xr:uid="{153BF41B-D618-4111-B308-27C6A46815EA}">
      <text>
        <t>[Threaded comment]
Your version of Excel allows you to read this threaded comment; however, any edits to it will get removed if the file is opened in a newer version of Excel. Learn more: https://go.microsoft.com/fwlink/?linkid=870924
Comment:
    It’s a profit.</t>
      </text>
    </comment>
    <comment ref="D8" authorId="5" shapeId="0" xr:uid="{119F596E-2E05-4552-BC46-49D5901A3306}">
      <text>
        <t>[Threaded comment]
Your version of Excel allows you to read this threaded comment; however, any edits to it will get removed if the file is opened in a newer version of Excel. Learn more: https://go.microsoft.com/fwlink/?linkid=870924
Comment:
    Loss</t>
      </text>
    </comment>
    <comment ref="D9" authorId="6" shapeId="0" xr:uid="{50FC7647-64F0-4306-8005-1FBD74435D91}">
      <text>
        <t>[Threaded comment]
Your version of Excel allows you to read this threaded comment; however, any edits to it will get removed if the file is opened in a newer version of Excel. Learn more: https://go.microsoft.com/fwlink/?linkid=870924
Comment:
    Again loss</t>
      </text>
    </comment>
    <comment ref="D10" authorId="7" shapeId="0" xr:uid="{4FDEDEAB-7ED0-4272-B903-BF7F09E5CD71}">
      <text>
        <t>[Threaded comment]
Your version of Excel allows you to read this threaded comment; however, any edits to it will get removed if the file is opened in a newer version of Excel. Learn more: https://go.microsoft.com/fwlink/?linkid=870924
Comment:
    Loss of Rs.100120 amount.</t>
      </text>
    </comment>
    <comment ref="D11" authorId="8" shapeId="0" xr:uid="{ED7BDDEA-958C-46A9-ADA9-E9808A9C45A2}">
      <text>
        <t>[Threaded comment]
Your version of Excel allows you to read this threaded comment; however, any edits to it will get removed if the file is opened in a newer version of Excel. Learn more: https://go.microsoft.com/fwlink/?linkid=870924
Comment:
    profit</t>
      </text>
    </comment>
    <comment ref="D12" authorId="9" shapeId="0" xr:uid="{C86E827E-7D37-41CB-A58D-C1E17175171D}">
      <text>
        <t>[Threaded comment]
Your version of Excel allows you to read this threaded comment; however, any edits to it will get removed if the file is opened in a newer version of Excel. Learn more: https://go.microsoft.com/fwlink/?linkid=870924
Comment:
    Profit</t>
      </text>
    </comment>
  </commentList>
</comments>
</file>

<file path=xl/sharedStrings.xml><?xml version="1.0" encoding="utf-8"?>
<sst xmlns="http://schemas.openxmlformats.org/spreadsheetml/2006/main" count="817" uniqueCount="637">
  <si>
    <t>Product</t>
  </si>
  <si>
    <t>Sales</t>
  </si>
  <si>
    <t>Gross Sales</t>
  </si>
  <si>
    <t>COGS</t>
  </si>
  <si>
    <t>Profit</t>
  </si>
  <si>
    <t>Region</t>
  </si>
  <si>
    <t>PDC-1</t>
  </si>
  <si>
    <t>Ramela</t>
  </si>
  <si>
    <t>South</t>
  </si>
  <si>
    <t>North</t>
  </si>
  <si>
    <t>PDC-2</t>
  </si>
  <si>
    <t>Sowmya</t>
  </si>
  <si>
    <t>PDC-3</t>
  </si>
  <si>
    <t>Peter</t>
  </si>
  <si>
    <t>PDC-4</t>
  </si>
  <si>
    <t>Pramila</t>
  </si>
  <si>
    <t>PDC-5</t>
  </si>
  <si>
    <t>Johnson</t>
  </si>
  <si>
    <t>PDC-6</t>
  </si>
  <si>
    <t>Daniel Mitchel</t>
  </si>
  <si>
    <t>PDC-7</t>
  </si>
  <si>
    <t>John</t>
  </si>
  <si>
    <t>PDC-8</t>
  </si>
  <si>
    <t>PDC-9</t>
  </si>
  <si>
    <t>Mitchel</t>
  </si>
  <si>
    <t>PDC-10</t>
  </si>
  <si>
    <t>Michael</t>
  </si>
  <si>
    <t>East</t>
  </si>
  <si>
    <t>West</t>
  </si>
  <si>
    <t>Salesperson</t>
  </si>
  <si>
    <t>Albertson, Kathy</t>
  </si>
  <si>
    <t>$3,799.00</t>
  </si>
  <si>
    <t>$4,162.00</t>
  </si>
  <si>
    <t>$10,491.00</t>
  </si>
  <si>
    <t>$6,548.00</t>
  </si>
  <si>
    <t>$3,947.00</t>
  </si>
  <si>
    <t>$557.00</t>
  </si>
  <si>
    <t>$3,863.00</t>
  </si>
  <si>
    <t>$1,117.00</t>
  </si>
  <si>
    <t>$8,237.00</t>
  </si>
  <si>
    <t>$8,690.00</t>
  </si>
  <si>
    <t>$10,776.00</t>
  </si>
  <si>
    <t>$16,904.00</t>
  </si>
  <si>
    <t>$15,367.00</t>
  </si>
  <si>
    <t>$7,274.00</t>
  </si>
  <si>
    <t>$8,624.00</t>
  </si>
  <si>
    <t>$4,264.00</t>
  </si>
  <si>
    <t>$11,627.00</t>
  </si>
  <si>
    <t>$9,211.00</t>
  </si>
  <si>
    <t>Allenson, Carol</t>
  </si>
  <si>
    <t>$18,930.00</t>
  </si>
  <si>
    <t>$3,993.00</t>
  </si>
  <si>
    <t>$9,133.00</t>
  </si>
  <si>
    <t>$19,845.00</t>
  </si>
  <si>
    <t>$4,411.00</t>
  </si>
  <si>
    <t>$1,042.00</t>
  </si>
  <si>
    <t>$9,355.00</t>
  </si>
  <si>
    <t>$1,100.00</t>
  </si>
  <si>
    <t>$10,185.00</t>
  </si>
  <si>
    <t>$18,749.00</t>
  </si>
  <si>
    <t>$1,144.00</t>
  </si>
  <si>
    <t>$9,777.00</t>
  </si>
  <si>
    <t>$10,740.00</t>
  </si>
  <si>
    <t>$7,214.00</t>
  </si>
  <si>
    <t>$18,932.00</t>
  </si>
  <si>
    <t>$2,310.00</t>
  </si>
  <si>
    <t>$18,072.00</t>
  </si>
  <si>
    <t>$6,944.00</t>
  </si>
  <si>
    <t>Altman, Zoey</t>
  </si>
  <si>
    <t>$5,725.00</t>
  </si>
  <si>
    <t>$4,848.00</t>
  </si>
  <si>
    <t>$8,741.00</t>
  </si>
  <si>
    <t>$11,138.00</t>
  </si>
  <si>
    <t>$2,521.00</t>
  </si>
  <si>
    <t>$3,072.00</t>
  </si>
  <si>
    <t>$6,702.00</t>
  </si>
  <si>
    <t>$2,116.00</t>
  </si>
  <si>
    <t>$13,452.00</t>
  </si>
  <si>
    <t>$8,046.00</t>
  </si>
  <si>
    <t>$12,686.00</t>
  </si>
  <si>
    <t>$8,065.00</t>
  </si>
  <si>
    <t>$13,478.00</t>
  </si>
  <si>
    <t>$13,504.00</t>
  </si>
  <si>
    <t>$4,912.00</t>
  </si>
  <si>
    <t>$19,032.00</t>
  </si>
  <si>
    <t>$2,651.00</t>
  </si>
  <si>
    <t>$9,401.00</t>
  </si>
  <si>
    <t>Bittiman, William</t>
  </si>
  <si>
    <t>$1,344.00</t>
  </si>
  <si>
    <t>$3,693.00</t>
  </si>
  <si>
    <t>$15,346.00</t>
  </si>
  <si>
    <t>$17,253.00</t>
  </si>
  <si>
    <t>$4,752.00</t>
  </si>
  <si>
    <t>$3,755.00</t>
  </si>
  <si>
    <t>$4,415.00</t>
  </si>
  <si>
    <t>$1,089.00</t>
  </si>
  <si>
    <t>$4,404.00</t>
  </si>
  <si>
    <t>$20,114.00</t>
  </si>
  <si>
    <t>$18,400.00</t>
  </si>
  <si>
    <t>$18,373.00</t>
  </si>
  <si>
    <t>$3,424.00</t>
  </si>
  <si>
    <t>$16,907.00</t>
  </si>
  <si>
    <t>$1,561.00</t>
  </si>
  <si>
    <t>$9,611.00</t>
  </si>
  <si>
    <t>$14,909.00</t>
  </si>
  <si>
    <t>$15,173.00</t>
  </si>
  <si>
    <t>Brennan, Michael</t>
  </si>
  <si>
    <t>$8,296.00</t>
  </si>
  <si>
    <t>$6,767.00</t>
  </si>
  <si>
    <t>$14,791.00</t>
  </si>
  <si>
    <t>$14,130.00</t>
  </si>
  <si>
    <t>$4,964.00</t>
  </si>
  <si>
    <t>$3,152.00</t>
  </si>
  <si>
    <t>$11,601.00</t>
  </si>
  <si>
    <t>$1,122.00</t>
  </si>
  <si>
    <t>$3,170.00</t>
  </si>
  <si>
    <t>$10,733.00</t>
  </si>
  <si>
    <t>$6,394.00</t>
  </si>
  <si>
    <t>$6,272.00</t>
  </si>
  <si>
    <t>$6,065.00</t>
  </si>
  <si>
    <t>$11,845.00</t>
  </si>
  <si>
    <t>$18,982.00</t>
  </si>
  <si>
    <t>$13,653.00</t>
  </si>
  <si>
    <t>$14,974.00</t>
  </si>
  <si>
    <t>$10,053.00</t>
  </si>
  <si>
    <t>Carlson, David</t>
  </si>
  <si>
    <t>$3,945.00</t>
  </si>
  <si>
    <t>$17,228.00</t>
  </si>
  <si>
    <t>$14,135.00</t>
  </si>
  <si>
    <t>$19,306.00</t>
  </si>
  <si>
    <t>$2,327.00</t>
  </si>
  <si>
    <t>$4,056.00</t>
  </si>
  <si>
    <t>$3,726.00</t>
  </si>
  <si>
    <t>$1,135.00</t>
  </si>
  <si>
    <t>$8,817.00</t>
  </si>
  <si>
    <t>$18,524.00</t>
  </si>
  <si>
    <t>$6,063.00</t>
  </si>
  <si>
    <t>$7,361.00</t>
  </si>
  <si>
    <t>$19,216.00</t>
  </si>
  <si>
    <t>$12,528.00</t>
  </si>
  <si>
    <t>$15,481.00</t>
  </si>
  <si>
    <t>$5,093.00</t>
  </si>
  <si>
    <t>$13,608.00</t>
  </si>
  <si>
    <t>$8,936.00</t>
  </si>
  <si>
    <t>Collman, Harry</t>
  </si>
  <si>
    <t>$8,337.00</t>
  </si>
  <si>
    <t>$1,137.00</t>
  </si>
  <si>
    <t>$9,203.00</t>
  </si>
  <si>
    <t>$2,302.00</t>
  </si>
  <si>
    <t>$3,967.00</t>
  </si>
  <si>
    <t>$4,906.00</t>
  </si>
  <si>
    <t>$9,007.00</t>
  </si>
  <si>
    <t>$2,113.00</t>
  </si>
  <si>
    <t>$13,090.00</t>
  </si>
  <si>
    <t>$13,953.00</t>
  </si>
  <si>
    <t>$17,950.00</t>
  </si>
  <si>
    <t>$10,806.00</t>
  </si>
  <si>
    <t>$8,454.00</t>
  </si>
  <si>
    <t>$9,938.00</t>
  </si>
  <si>
    <t>$3,793.00</t>
  </si>
  <si>
    <t>$11,299.00</t>
  </si>
  <si>
    <t>$17,917.00</t>
  </si>
  <si>
    <t>$12,387.00</t>
  </si>
  <si>
    <t>Counts, Elizabeth</t>
  </si>
  <si>
    <t>$3,742.00</t>
  </si>
  <si>
    <t>$17,982.00</t>
  </si>
  <si>
    <t>$9,949.00</t>
  </si>
  <si>
    <t>$17,075.00</t>
  </si>
  <si>
    <t>$4,670.00</t>
  </si>
  <si>
    <t>$521.00</t>
  </si>
  <si>
    <t>$4,505.00</t>
  </si>
  <si>
    <t>$1,024.00</t>
  </si>
  <si>
    <t>$3,528.00</t>
  </si>
  <si>
    <t>$15,275.00</t>
  </si>
  <si>
    <t>$3,639.00</t>
  </si>
  <si>
    <t>$12,801.00</t>
  </si>
  <si>
    <t>$9,037.00</t>
  </si>
  <si>
    <t>$16,489.00</t>
  </si>
  <si>
    <t>$8,026.00</t>
  </si>
  <si>
    <t>$5,367.00</t>
  </si>
  <si>
    <t>$6,729.00</t>
  </si>
  <si>
    <t>$15,986.00</t>
  </si>
  <si>
    <t>David, Chloe</t>
  </si>
  <si>
    <t>$7,605.00</t>
  </si>
  <si>
    <t>$13,184.00</t>
  </si>
  <si>
    <t>$10,986.00</t>
  </si>
  <si>
    <t>$5,401.00</t>
  </si>
  <si>
    <t>$3,379.00</t>
  </si>
  <si>
    <t>$3,428.00</t>
  </si>
  <si>
    <t>$3,973.00</t>
  </si>
  <si>
    <t>$1,716.00</t>
  </si>
  <si>
    <t>$4,839.00</t>
  </si>
  <si>
    <t>$13,085.00</t>
  </si>
  <si>
    <t>$3,576.00</t>
  </si>
  <si>
    <t>$19,673.00</t>
  </si>
  <si>
    <t>$17,010.00</t>
  </si>
  <si>
    <t>$3,812.00</t>
  </si>
  <si>
    <t>$7,787.00</t>
  </si>
  <si>
    <t>$11,646.00</t>
  </si>
  <si>
    <t>$11,085.00</t>
  </si>
  <si>
    <t>$9,286.00</t>
  </si>
  <si>
    <t>Davis, William</t>
  </si>
  <si>
    <t>$5,304.00</t>
  </si>
  <si>
    <t>$5,593.00</t>
  </si>
  <si>
    <t>$9,928.00</t>
  </si>
  <si>
    <t>$17,434.00</t>
  </si>
  <si>
    <t>$5,363.00</t>
  </si>
  <si>
    <t>$1,562.00</t>
  </si>
  <si>
    <t>$2,945.00</t>
  </si>
  <si>
    <t>$1,176.00</t>
  </si>
  <si>
    <t>$9,642.00</t>
  </si>
  <si>
    <t>$13,714.00</t>
  </si>
  <si>
    <t>$11,380.00</t>
  </si>
  <si>
    <t>$11,534.00</t>
  </si>
  <si>
    <t>$6,462.00</t>
  </si>
  <si>
    <t>$15,861.00</t>
  </si>
  <si>
    <t>$18,246.00</t>
  </si>
  <si>
    <t>$18,059.00</t>
  </si>
  <si>
    <t>$16,578.00</t>
  </si>
  <si>
    <t>$7,250.00</t>
  </si>
  <si>
    <t>Dumlao, Richard</t>
  </si>
  <si>
    <t>$9,333.00</t>
  </si>
  <si>
    <t>$3,466.00</t>
  </si>
  <si>
    <t>$13,502.00</t>
  </si>
  <si>
    <t>$12,579.00</t>
  </si>
  <si>
    <t>$3,275.00</t>
  </si>
  <si>
    <t>$2,779.00</t>
  </si>
  <si>
    <t>$7,549.00</t>
  </si>
  <si>
    <t>$1,101.00</t>
  </si>
  <si>
    <t>$5,850.00</t>
  </si>
  <si>
    <t>$15,065.00</t>
  </si>
  <si>
    <t>$2,706.00</t>
  </si>
  <si>
    <t>$3,805.00</t>
  </si>
  <si>
    <t>$7,579.00</t>
  </si>
  <si>
    <t>$8,579.00</t>
  </si>
  <si>
    <t>$16,917.00</t>
  </si>
  <si>
    <t>$10,951.00</t>
  </si>
  <si>
    <t>$5,141.00</t>
  </si>
  <si>
    <t>$18,489.00</t>
  </si>
  <si>
    <t>Farmer, Kim</t>
  </si>
  <si>
    <t>$1,103.00</t>
  </si>
  <si>
    <t>$13,531.00</t>
  </si>
  <si>
    <t>$19,874.00</t>
  </si>
  <si>
    <t>$18,870.00</t>
  </si>
  <si>
    <t>$3,860.00</t>
  </si>
  <si>
    <t>$3,470.00</t>
  </si>
  <si>
    <t>$3,862.00</t>
  </si>
  <si>
    <t>$1,040.00</t>
  </si>
  <si>
    <t>$10,024.00</t>
  </si>
  <si>
    <t>$18,389.00</t>
  </si>
  <si>
    <t>$12,321.00</t>
  </si>
  <si>
    <t>$18,891.00</t>
  </si>
  <si>
    <t>$18,654.00</t>
  </si>
  <si>
    <t>$10,062.00</t>
  </si>
  <si>
    <t>$19,581.00</t>
  </si>
  <si>
    <t>$10,915.00</t>
  </si>
  <si>
    <t>$10,729.00</t>
  </si>
  <si>
    <t>$1,641.00</t>
  </si>
  <si>
    <t>Ferguson, Elizabeth</t>
  </si>
  <si>
    <t>$1,333.00</t>
  </si>
  <si>
    <t>$6,165.00</t>
  </si>
  <si>
    <t>$18,276.00</t>
  </si>
  <si>
    <t>$2,167.00</t>
  </si>
  <si>
    <t>$4,685.00</t>
  </si>
  <si>
    <t>$1,913.00</t>
  </si>
  <si>
    <t>$4,596.00</t>
  </si>
  <si>
    <t>$1,126.00</t>
  </si>
  <si>
    <t>$5,503.00</t>
  </si>
  <si>
    <t>$10,686.00</t>
  </si>
  <si>
    <t>$17,909.00</t>
  </si>
  <si>
    <t>$5,505.00</t>
  </si>
  <si>
    <t>$17,735.00</t>
  </si>
  <si>
    <t>$18,574.00</t>
  </si>
  <si>
    <t>$12,400.00</t>
  </si>
  <si>
    <t>$8,608.00</t>
  </si>
  <si>
    <t>$14,501.00</t>
  </si>
  <si>
    <t>$8,208.00</t>
  </si>
  <si>
    <t>Flores, Tia</t>
  </si>
  <si>
    <t>$12,398.00</t>
  </si>
  <si>
    <t>$13,779.00</t>
  </si>
  <si>
    <t>$18,993.00</t>
  </si>
  <si>
    <t>$8,989.00</t>
  </si>
  <si>
    <t>$4,052.00</t>
  </si>
  <si>
    <t>$2,883.00</t>
  </si>
  <si>
    <t>$2,142.00</t>
  </si>
  <si>
    <t>$2,014.00</t>
  </si>
  <si>
    <t>$13,547.00</t>
  </si>
  <si>
    <t>$21,983.00</t>
  </si>
  <si>
    <t>$18,999.00</t>
  </si>
  <si>
    <t>$15,362.00</t>
  </si>
  <si>
    <t>$1,569.00</t>
  </si>
  <si>
    <t>$14,914.00</t>
  </si>
  <si>
    <t>$10,992.00</t>
  </si>
  <si>
    <t>$11,280.00</t>
  </si>
  <si>
    <t>$15,446.00</t>
  </si>
  <si>
    <t>Ford, Victor</t>
  </si>
  <si>
    <t>$3,251.00</t>
  </si>
  <si>
    <t>$13,670.00</t>
  </si>
  <si>
    <t>$7,128.00</t>
  </si>
  <si>
    <t>$9,838.00</t>
  </si>
  <si>
    <t>$5,541.00</t>
  </si>
  <si>
    <t>$4,931.00</t>
  </si>
  <si>
    <t>$8,283.00</t>
  </si>
  <si>
    <t>$1,054.00</t>
  </si>
  <si>
    <t>$9,543.00</t>
  </si>
  <si>
    <t>$11,967.00</t>
  </si>
  <si>
    <t>$17,355.00</t>
  </si>
  <si>
    <t>$10,214.00</t>
  </si>
  <si>
    <t>$15,276.00</t>
  </si>
  <si>
    <t>$13,774.00</t>
  </si>
  <si>
    <t>$8,111.00</t>
  </si>
  <si>
    <t>$1,380.00</t>
  </si>
  <si>
    <t>$4,748.00</t>
  </si>
  <si>
    <t>Hodges, Melissa</t>
  </si>
  <si>
    <t>$4,624.00</t>
  </si>
  <si>
    <t>$14,772.00</t>
  </si>
  <si>
    <t>$19,830.00</t>
  </si>
  <si>
    <t>$6,303.00</t>
  </si>
  <si>
    <t>$5,667.00</t>
  </si>
  <si>
    <t>$4,798.00</t>
  </si>
  <si>
    <t>$8,420.00</t>
  </si>
  <si>
    <t>$1,389.00</t>
  </si>
  <si>
    <t>$10,468.00</t>
  </si>
  <si>
    <t>$12,677.00</t>
  </si>
  <si>
    <t>$2,840.00</t>
  </si>
  <si>
    <t>$6,298.00</t>
  </si>
  <si>
    <t>$12,813.00</t>
  </si>
  <si>
    <t>$14,246.00</t>
  </si>
  <si>
    <t>$14,454.00</t>
  </si>
  <si>
    <t>$4,699.00</t>
  </si>
  <si>
    <t>$9,647.00</t>
  </si>
  <si>
    <t>Jameson, Robinson</t>
  </si>
  <si>
    <t>$2,552.00</t>
  </si>
  <si>
    <t>$1,627.00</t>
  </si>
  <si>
    <t>$4,382.00</t>
  </si>
  <si>
    <t>$9,083.00</t>
  </si>
  <si>
    <t>$4,269.00</t>
  </si>
  <si>
    <t>$4,459.00</t>
  </si>
  <si>
    <t>$2,248.00</t>
  </si>
  <si>
    <t>$1,058.00</t>
  </si>
  <si>
    <t>$6,267.00</t>
  </si>
  <si>
    <t>$14,982.00</t>
  </si>
  <si>
    <t>$14,605.00</t>
  </si>
  <si>
    <t>$2,666.00</t>
  </si>
  <si>
    <t>$19,145.00</t>
  </si>
  <si>
    <t>$17,752.00</t>
  </si>
  <si>
    <t>$1,603.00</t>
  </si>
  <si>
    <t>$7,006.00</t>
  </si>
  <si>
    <t>$6,604.00</t>
  </si>
  <si>
    <t>$10,585.00</t>
  </si>
  <si>
    <t>Kellerman, Frances</t>
  </si>
  <si>
    <t>$4,281.00</t>
  </si>
  <si>
    <t>$7,375.00</t>
  </si>
  <si>
    <t>$17,730.00</t>
  </si>
  <si>
    <t>$19,998.00</t>
  </si>
  <si>
    <t>$3,502.00</t>
  </si>
  <si>
    <t>$4,172.00</t>
  </si>
  <si>
    <t>$11,074.00</t>
  </si>
  <si>
    <t>$1,282.00</t>
  </si>
  <si>
    <t>$2,365.00</t>
  </si>
  <si>
    <t>$9,380.00</t>
  </si>
  <si>
    <t>$19,412.00</t>
  </si>
  <si>
    <t>$10,503.00</t>
  </si>
  <si>
    <t>$8,645.00</t>
  </si>
  <si>
    <t>$8,409.00</t>
  </si>
  <si>
    <t>$1,422.00</t>
  </si>
  <si>
    <t>$16,004.00</t>
  </si>
  <si>
    <t>$16,958.00</t>
  </si>
  <si>
    <t>$10,902.00</t>
  </si>
  <si>
    <t>Mark, Katharine</t>
  </si>
  <si>
    <t>$4,679.00</t>
  </si>
  <si>
    <t>$3,058.00</t>
  </si>
  <si>
    <t>$1,497.00</t>
  </si>
  <si>
    <t>$5,722.00</t>
  </si>
  <si>
    <t>$5,853.00</t>
  </si>
  <si>
    <t>$2,011.00</t>
  </si>
  <si>
    <t>$3,807.00</t>
  </si>
  <si>
    <t>$1,348.00</t>
  </si>
  <si>
    <t>$11,110.00</t>
  </si>
  <si>
    <t>$18,047.00</t>
  </si>
  <si>
    <t>$7,311.00</t>
  </si>
  <si>
    <t>$15,323.00</t>
  </si>
  <si>
    <t>$16,200.00</t>
  </si>
  <si>
    <t>$6,332.00</t>
  </si>
  <si>
    <t>$19,506.00</t>
  </si>
  <si>
    <t>$8,535.00</t>
  </si>
  <si>
    <t>$17,382.00</t>
  </si>
  <si>
    <t>$3,231.00</t>
  </si>
  <si>
    <t>Morrison, Thomas</t>
  </si>
  <si>
    <t>$2,485.00</t>
  </si>
  <si>
    <t>$7,810.00</t>
  </si>
  <si>
    <t>$15,340.00</t>
  </si>
  <si>
    <t>$7,973.00</t>
  </si>
  <si>
    <t>$2,586.00</t>
  </si>
  <si>
    <t>$2,398.00</t>
  </si>
  <si>
    <t>$2,453.00</t>
  </si>
  <si>
    <t>$1,020.00</t>
  </si>
  <si>
    <t>$4,612.00</t>
  </si>
  <si>
    <t>$20,525.00</t>
  </si>
  <si>
    <t>$19,540.00</t>
  </si>
  <si>
    <t>$7,900.00</t>
  </si>
  <si>
    <t>$6,491.00</t>
  </si>
  <si>
    <t>$10,079.00</t>
  </si>
  <si>
    <t>$15,947.00</t>
  </si>
  <si>
    <t>$10,588.00</t>
  </si>
  <si>
    <t>$2,191.00</t>
  </si>
  <si>
    <t>$16,987.00</t>
  </si>
  <si>
    <t>Moss, Pete</t>
  </si>
  <si>
    <t>$8,386.00</t>
  </si>
  <si>
    <t>$11,051.00</t>
  </si>
  <si>
    <t>$13,733.00</t>
  </si>
  <si>
    <t>$16,288.00</t>
  </si>
  <si>
    <t>$5,714.00</t>
  </si>
  <si>
    <t>$4,960.00</t>
  </si>
  <si>
    <t>$11,507.00</t>
  </si>
  <si>
    <t>$1,010.00</t>
  </si>
  <si>
    <t>$6,599.00</t>
  </si>
  <si>
    <t>$11,626.00</t>
  </si>
  <si>
    <t>$5,319.00</t>
  </si>
  <si>
    <t>$6,976.00</t>
  </si>
  <si>
    <t>$17,758.00</t>
  </si>
  <si>
    <t>$7,480.00</t>
  </si>
  <si>
    <t>$19,679.00</t>
  </si>
  <si>
    <t>$5,003.00</t>
  </si>
  <si>
    <t>$3,215.00</t>
  </si>
  <si>
    <t>$18,439.00</t>
  </si>
  <si>
    <t>Paul, Henry David</t>
  </si>
  <si>
    <t>$14,226.00</t>
  </si>
  <si>
    <t>$10,663.00</t>
  </si>
  <si>
    <t>$15,453.00</t>
  </si>
  <si>
    <t>$5,347.00</t>
  </si>
  <si>
    <t>$4,060.00</t>
  </si>
  <si>
    <t>$7,056.00</t>
  </si>
  <si>
    <t>$1,555.00</t>
  </si>
  <si>
    <t>$5,439.00</t>
  </si>
  <si>
    <t>$15,285.00</t>
  </si>
  <si>
    <t>$9,842.00</t>
  </si>
  <si>
    <t>$15,933.00</t>
  </si>
  <si>
    <t>$17,191.00</t>
  </si>
  <si>
    <t>$6,701.00</t>
  </si>
  <si>
    <t>$8,730.00</t>
  </si>
  <si>
    <t>$7,486.00</t>
  </si>
  <si>
    <t>$3,646.00</t>
  </si>
  <si>
    <t>$14,720.00</t>
  </si>
  <si>
    <t>Post, Melissa</t>
  </si>
  <si>
    <t>$18,252.00</t>
  </si>
  <si>
    <t>$16,895.00</t>
  </si>
  <si>
    <t>$4,554.00</t>
  </si>
  <si>
    <t>$4,222.00</t>
  </si>
  <si>
    <t>$3,317.00</t>
  </si>
  <si>
    <t>$5,849.00</t>
  </si>
  <si>
    <t>$2,081.00</t>
  </si>
  <si>
    <t>$10,521.00</t>
  </si>
  <si>
    <t>$18,979.00</t>
  </si>
  <si>
    <t>$15,139.00</t>
  </si>
  <si>
    <t>$13,154.00</t>
  </si>
  <si>
    <t>$8,387.00</t>
  </si>
  <si>
    <t>$12,637.00</t>
  </si>
  <si>
    <t>$12,904.00</t>
  </si>
  <si>
    <t>$2,278.00</t>
  </si>
  <si>
    <t>$12,659.00</t>
  </si>
  <si>
    <t>$7,674.00</t>
  </si>
  <si>
    <t>Robinson, Betty</t>
  </si>
  <si>
    <t>$8,548.00</t>
  </si>
  <si>
    <t>$7,020.00</t>
  </si>
  <si>
    <t>$11,442.00</t>
  </si>
  <si>
    <t>$5,929.00</t>
  </si>
  <si>
    <t>$3,127.00</t>
  </si>
  <si>
    <t>$7,971.00</t>
  </si>
  <si>
    <t>$1,114.00</t>
  </si>
  <si>
    <t>$2,686.00</t>
  </si>
  <si>
    <t>$24,099.00</t>
  </si>
  <si>
    <t>$4,467.00</t>
  </si>
  <si>
    <t>$15,755.00</t>
  </si>
  <si>
    <t>$9,737.00</t>
  </si>
  <si>
    <t>$7,806.00</t>
  </si>
  <si>
    <t>$8,895.00</t>
  </si>
  <si>
    <t>$1,892.00</t>
  </si>
  <si>
    <t>$15,434.00</t>
  </si>
  <si>
    <t>$9,598.00</t>
  </si>
  <si>
    <t>Shadow, Elizabeth</t>
  </si>
  <si>
    <t>$9,945.00</t>
  </si>
  <si>
    <t>$5,296.00</t>
  </si>
  <si>
    <t>$6,821.00</t>
  </si>
  <si>
    <t>$13,982.00</t>
  </si>
  <si>
    <t>$4,270.00</t>
  </si>
  <si>
    <t>$4,263.00</t>
  </si>
  <si>
    <t>$4,999.00</t>
  </si>
  <si>
    <t>$1,052.00</t>
  </si>
  <si>
    <t>$2,399.00</t>
  </si>
  <si>
    <t>$8,924.00</t>
  </si>
  <si>
    <t>$6,682.00</t>
  </si>
  <si>
    <t>$19,393.00</t>
  </si>
  <si>
    <t>$16,609.00</t>
  </si>
  <si>
    <t>$11,825.00</t>
  </si>
  <si>
    <t>$1,653.00</t>
  </si>
  <si>
    <t>$9,176.00</t>
  </si>
  <si>
    <t>$12,624.00</t>
  </si>
  <si>
    <t>$13,914.00</t>
  </si>
  <si>
    <t>Smith, Harold</t>
  </si>
  <si>
    <t>$4,761.00</t>
  </si>
  <si>
    <t>$7,403.00</t>
  </si>
  <si>
    <t>$6,749.00</t>
  </si>
  <si>
    <t>$5,421.00</t>
  </si>
  <si>
    <t>$4,728.00</t>
  </si>
  <si>
    <t>$7,158.00</t>
  </si>
  <si>
    <t>$1,116.00</t>
  </si>
  <si>
    <t>$4,276.00</t>
  </si>
  <si>
    <t>$13,907.00</t>
  </si>
  <si>
    <t>$10,606.00</t>
  </si>
  <si>
    <t>$17,174.00</t>
  </si>
  <si>
    <t>$11,717.00</t>
  </si>
  <si>
    <t>$1,876.00</t>
  </si>
  <si>
    <t>$12,535.00</t>
  </si>
  <si>
    <t>$19,307.00</t>
  </si>
  <si>
    <t>$2,867.00</t>
  </si>
  <si>
    <t>Thomas, Robert</t>
  </si>
  <si>
    <t>$9,865.00</t>
  </si>
  <si>
    <t>$15,226.00</t>
  </si>
  <si>
    <t>$14,401.00</t>
  </si>
  <si>
    <t>$9,031.00</t>
  </si>
  <si>
    <t>$3,259.00</t>
  </si>
  <si>
    <t>$3,679.00</t>
  </si>
  <si>
    <t>$8,406.00</t>
  </si>
  <si>
    <t>$2,123.00</t>
  </si>
  <si>
    <t>$14,697.00</t>
  </si>
  <si>
    <t>$16,827.00</t>
  </si>
  <si>
    <t>$10,922.00</t>
  </si>
  <si>
    <t>$9,646.00</t>
  </si>
  <si>
    <t>$8,703.00</t>
  </si>
  <si>
    <t>$14,601.00</t>
  </si>
  <si>
    <t>$14,841.00</t>
  </si>
  <si>
    <t>$13,340.00</t>
  </si>
  <si>
    <t>$10,684.00</t>
  </si>
  <si>
    <t>$4,229.00</t>
  </si>
  <si>
    <t>Thompson, Shannon</t>
  </si>
  <si>
    <t>$15,487.00</t>
  </si>
  <si>
    <t>$9,722.00</t>
  </si>
  <si>
    <t>$14,210.00</t>
  </si>
  <si>
    <t>$2,042.00</t>
  </si>
  <si>
    <t>$2,943.00</t>
  </si>
  <si>
    <t>$3,943.00</t>
  </si>
  <si>
    <t>$11,987.00</t>
  </si>
  <si>
    <t>$1,183.00</t>
  </si>
  <si>
    <t>$3,071.00</t>
  </si>
  <si>
    <t>$11,292.00</t>
  </si>
  <si>
    <t>$5,787.00</t>
  </si>
  <si>
    <t>$12,853.00</t>
  </si>
  <si>
    <t>$4,725.00</t>
  </si>
  <si>
    <t>$16,903.00</t>
  </si>
  <si>
    <t>$12,573.00</t>
  </si>
  <si>
    <t>$7,091.00</t>
  </si>
  <si>
    <t>$7,928.00</t>
  </si>
  <si>
    <t>$8,305.00</t>
  </si>
  <si>
    <t>Walters, Chris</t>
  </si>
  <si>
    <t>$4,885.00</t>
  </si>
  <si>
    <t>$2,018.00</t>
  </si>
  <si>
    <t>$17,498.00</t>
  </si>
  <si>
    <t>$14,657.00</t>
  </si>
  <si>
    <t>$5,529.00</t>
  </si>
  <si>
    <t>$4,925.00</t>
  </si>
  <si>
    <t>$3,122.00</t>
  </si>
  <si>
    <t>$1,629.00</t>
  </si>
  <si>
    <t>$14,684.00</t>
  </si>
  <si>
    <t>$20,871.00</t>
  </si>
  <si>
    <t>$11,431.00</t>
  </si>
  <si>
    <t>$4,224.00</t>
  </si>
  <si>
    <t>$10,985.00</t>
  </si>
  <si>
    <t>$6,097.00</t>
  </si>
  <si>
    <t>$19,779.00</t>
  </si>
  <si>
    <t>$10,209.00</t>
  </si>
  <si>
    <t>$11,891.00</t>
  </si>
  <si>
    <t>Zimmerman, Kate</t>
  </si>
  <si>
    <t>$7,956.00</t>
  </si>
  <si>
    <t>$9,423.00</t>
  </si>
  <si>
    <t>$8,701.00</t>
  </si>
  <si>
    <t>$11,459.00</t>
  </si>
  <si>
    <t>$2,380.00</t>
  </si>
  <si>
    <t>$3,247.00</t>
  </si>
  <si>
    <t>$11,956.00</t>
  </si>
  <si>
    <t>$1,156.00</t>
  </si>
  <si>
    <t>$3,098.00</t>
  </si>
  <si>
    <t>$8,531.00</t>
  </si>
  <si>
    <t>$18,245.00</t>
  </si>
  <si>
    <t>$7,416.00</t>
  </si>
  <si>
    <t>$12,834.00</t>
  </si>
  <si>
    <t>$13,555.00</t>
  </si>
  <si>
    <t>$13,467.00</t>
  </si>
  <si>
    <t>$11,006.00</t>
  </si>
  <si>
    <t>$9,682.00</t>
  </si>
  <si>
    <t>Sum</t>
  </si>
  <si>
    <t>Average</t>
  </si>
  <si>
    <t>Running Total</t>
  </si>
  <si>
    <t>Count</t>
  </si>
  <si>
    <t>DRAWN</t>
  </si>
  <si>
    <t>TICKET NO.</t>
  </si>
  <si>
    <t>NO. 1</t>
  </si>
  <si>
    <t>NO.2</t>
  </si>
  <si>
    <t>NO.3</t>
  </si>
  <si>
    <t>NO.4</t>
  </si>
  <si>
    <t>NO.5</t>
  </si>
  <si>
    <t>NO.6</t>
  </si>
  <si>
    <t>Date</t>
  </si>
  <si>
    <t>Year</t>
  </si>
  <si>
    <t>Revenue</t>
  </si>
  <si>
    <t>Minimum expected growth rate</t>
  </si>
  <si>
    <t xml:space="preserve">Discount rate </t>
  </si>
  <si>
    <t>Projected revenue for 2019</t>
  </si>
  <si>
    <t>Discount Rate</t>
  </si>
  <si>
    <t>Growth Rate</t>
  </si>
  <si>
    <t>Subject</t>
  </si>
  <si>
    <t>Name</t>
  </si>
  <si>
    <t>Math</t>
  </si>
  <si>
    <t>Physics</t>
  </si>
  <si>
    <t>Chemistry</t>
  </si>
  <si>
    <t>Biology</t>
  </si>
  <si>
    <t>Matt</t>
  </si>
  <si>
    <t>Bob</t>
  </si>
  <si>
    <t>Tom</t>
  </si>
  <si>
    <t>Brad</t>
  </si>
  <si>
    <t>Jenny</t>
  </si>
  <si>
    <t>Maria</t>
  </si>
  <si>
    <t>Jill</t>
  </si>
  <si>
    <t>Josh</t>
  </si>
  <si>
    <t>Score of brad in maths</t>
  </si>
  <si>
    <t>Maths</t>
  </si>
  <si>
    <t xml:space="preserve">Name </t>
  </si>
  <si>
    <t>COUNTIFS Function</t>
  </si>
  <si>
    <t>Issue</t>
  </si>
  <si>
    <t>Priority</t>
  </si>
  <si>
    <t>Getting Machine repaired</t>
  </si>
  <si>
    <t>Meeting with Vendors</t>
  </si>
  <si>
    <t>New laptop order</t>
  </si>
  <si>
    <t>Issuing Salary checks</t>
  </si>
  <si>
    <t>Making MIS reports</t>
  </si>
  <si>
    <t xml:space="preserve">Identifying defective Inventory </t>
  </si>
  <si>
    <t>Reorder Raw materials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</si>
</sst>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 * #,##0.00_ ;_ * \-#,##0.00_ ;_ * &quot;-&quot;??_ ;_ @_ "/>
    <numFmt numFmtId="174" formatCode="_-[$$-409]* #,##0_ ;_-[$$-409]* \-#,##0\ ;_-[$$-409]* &quot;-&quot;??_ ;_-@_ "/>
    <numFmt numFmtId="178" formatCode="_ [$₹-4009]\ * #,##0.00_ ;_ [$₹-4009]\ * \-#,##0.00_ ;_ [$₹-4009]\ * &quot;-&quot;??_ ;_ @_ "/>
    <numFmt numFmtId="179" formatCode="_(* #,##0_);_(* \(#,##0\);_(* &quot;-&quot;??_);_(@_)"/>
    <numFmt numFmtId="180" formatCode="mm/dd/yy;@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9"/>
      <color indexed="81"/>
      <name val="Tahoma"/>
      <family val="2"/>
    </font>
    <font>
      <b/>
      <sz val="12"/>
      <color theme="1"/>
      <name val="Calibri"/>
      <family val="2"/>
      <scheme val="minor"/>
    </font>
    <font>
      <b/>
      <sz val="11"/>
      <color rgb="FF005024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0"/>
      <color theme="0"/>
      <name val="Times New Roman"/>
      <family val="1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3" tint="0.3999755851924192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theme="0"/>
      <name val="Arial Narrow"/>
      <family val="2"/>
    </font>
    <font>
      <sz val="12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502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-0.249977111117893"/>
        <bgColor indexed="64"/>
      </patternFill>
    </fill>
  </fills>
  <borders count="11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0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0" fillId="0" borderId="3" xfId="0" applyBorder="1" applyAlignment="1">
      <alignment wrapText="1"/>
    </xf>
    <xf numFmtId="0" fontId="3" fillId="3" borderId="2" xfId="0" applyFont="1" applyFill="1" applyBorder="1" applyAlignment="1">
      <alignment horizontal="center" vertical="center" wrapText="1"/>
    </xf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3" fontId="0" fillId="0" borderId="5" xfId="0" applyNumberFormat="1" applyBorder="1" applyAlignment="1">
      <alignment horizontal="right" wrapText="1"/>
    </xf>
    <xf numFmtId="0" fontId="0" fillId="0" borderId="6" xfId="0" applyBorder="1" applyAlignment="1">
      <alignment wrapText="1"/>
    </xf>
    <xf numFmtId="0" fontId="0" fillId="0" borderId="0" xfId="0" applyAlignment="1">
      <alignment wrapText="1"/>
    </xf>
    <xf numFmtId="0" fontId="3" fillId="3" borderId="4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right" wrapText="1"/>
    </xf>
    <xf numFmtId="0" fontId="3" fillId="3" borderId="1" xfId="0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wrapText="1"/>
    </xf>
    <xf numFmtId="17" fontId="3" fillId="4" borderId="7" xfId="0" applyNumberFormat="1" applyFont="1" applyFill="1" applyBorder="1" applyAlignment="1">
      <alignment horizontal="right" wrapText="1"/>
    </xf>
    <xf numFmtId="0" fontId="0" fillId="0" borderId="7" xfId="0" applyBorder="1" applyAlignment="1">
      <alignment wrapText="1"/>
    </xf>
    <xf numFmtId="0" fontId="0" fillId="0" borderId="7" xfId="0" applyBorder="1" applyAlignment="1">
      <alignment horizontal="right" wrapText="1"/>
    </xf>
    <xf numFmtId="0" fontId="2" fillId="0" borderId="0" xfId="0" applyNumberFormat="1" applyFont="1"/>
    <xf numFmtId="17" fontId="2" fillId="0" borderId="0" xfId="0" applyNumberFormat="1" applyFont="1"/>
    <xf numFmtId="0" fontId="2" fillId="0" borderId="8" xfId="0" applyFont="1" applyFill="1" applyBorder="1" applyAlignment="1">
      <alignment wrapText="1"/>
    </xf>
    <xf numFmtId="0" fontId="5" fillId="6" borderId="9" xfId="0" applyFont="1" applyFill="1" applyBorder="1"/>
    <xf numFmtId="0" fontId="5" fillId="0" borderId="9" xfId="0" applyFont="1" applyBorder="1"/>
    <xf numFmtId="0" fontId="5" fillId="7" borderId="9" xfId="0" applyFont="1" applyFill="1" applyBorder="1"/>
    <xf numFmtId="0" fontId="5" fillId="5" borderId="0" xfId="0" applyFont="1" applyFill="1"/>
    <xf numFmtId="0" fontId="6" fillId="8" borderId="0" xfId="0" applyFont="1" applyFill="1"/>
    <xf numFmtId="14" fontId="0" fillId="0" borderId="0" xfId="0" applyNumberFormat="1"/>
    <xf numFmtId="0" fontId="8" fillId="9" borderId="9" xfId="0" applyFont="1" applyFill="1" applyBorder="1" applyAlignment="1">
      <alignment horizontal="center"/>
    </xf>
    <xf numFmtId="37" fontId="8" fillId="9" borderId="9" xfId="1" applyNumberFormat="1" applyFont="1" applyFill="1" applyBorder="1"/>
    <xf numFmtId="9" fontId="8" fillId="9" borderId="9" xfId="2" applyFont="1" applyFill="1" applyBorder="1"/>
    <xf numFmtId="0" fontId="8" fillId="9" borderId="9" xfId="0" applyFont="1" applyFill="1" applyBorder="1"/>
    <xf numFmtId="174" fontId="0" fillId="0" borderId="0" xfId="0" applyNumberFormat="1"/>
    <xf numFmtId="10" fontId="0" fillId="0" borderId="0" xfId="2" applyNumberFormat="1" applyFont="1"/>
    <xf numFmtId="10" fontId="0" fillId="0" borderId="0" xfId="0" applyNumberFormat="1"/>
    <xf numFmtId="10" fontId="0" fillId="0" borderId="9" xfId="0" applyNumberFormat="1" applyBorder="1"/>
    <xf numFmtId="0" fontId="9" fillId="7" borderId="0" xfId="0" applyFont="1" applyFill="1" applyAlignment="1">
      <alignment horizontal="center" vertical="center"/>
    </xf>
    <xf numFmtId="0" fontId="9" fillId="7" borderId="10" xfId="0" applyFont="1" applyFill="1" applyBorder="1" applyAlignment="1">
      <alignment horizontal="center" vertical="center" textRotation="180"/>
    </xf>
    <xf numFmtId="0" fontId="8" fillId="7" borderId="9" xfId="0" applyFont="1" applyFill="1" applyBorder="1" applyAlignment="1">
      <alignment horizontal="center"/>
    </xf>
    <xf numFmtId="0" fontId="5" fillId="10" borderId="9" xfId="0" applyFont="1" applyFill="1" applyBorder="1"/>
    <xf numFmtId="0" fontId="0" fillId="11" borderId="9" xfId="0" applyFill="1" applyBorder="1"/>
    <xf numFmtId="0" fontId="10" fillId="11" borderId="9" xfId="0" applyFont="1" applyFill="1" applyBorder="1" applyAlignment="1">
      <alignment horizontal="center"/>
    </xf>
    <xf numFmtId="0" fontId="11" fillId="11" borderId="9" xfId="0" applyFont="1" applyFill="1" applyBorder="1"/>
    <xf numFmtId="0" fontId="12" fillId="11" borderId="9" xfId="0" applyFont="1" applyFill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7" fillId="12" borderId="9" xfId="0" applyFont="1" applyFill="1" applyBorder="1"/>
    <xf numFmtId="0" fontId="13" fillId="3" borderId="9" xfId="0" applyFont="1" applyFill="1" applyBorder="1" applyAlignment="1">
      <alignment horizontal="center"/>
    </xf>
    <xf numFmtId="0" fontId="7" fillId="0" borderId="9" xfId="0" applyFont="1" applyBorder="1" applyAlignment="1">
      <alignment horizontal="center"/>
    </xf>
    <xf numFmtId="178" fontId="7" fillId="0" borderId="9" xfId="0" applyNumberFormat="1" applyFont="1" applyBorder="1" applyAlignment="1">
      <alignment horizontal="center"/>
    </xf>
    <xf numFmtId="178" fontId="0" fillId="0" borderId="9" xfId="1" applyNumberFormat="1" applyFont="1" applyBorder="1"/>
    <xf numFmtId="178" fontId="0" fillId="0" borderId="5" xfId="0" applyNumberFormat="1" applyBorder="1" applyAlignment="1">
      <alignment horizontal="right" wrapText="1"/>
    </xf>
    <xf numFmtId="0" fontId="14" fillId="13" borderId="0" xfId="0" applyFont="1" applyFill="1" applyAlignment="1">
      <alignment vertical="center"/>
    </xf>
    <xf numFmtId="0" fontId="14" fillId="13" borderId="0" xfId="0" applyFont="1" applyFill="1"/>
    <xf numFmtId="0" fontId="15" fillId="13" borderId="0" xfId="0" applyFont="1" applyFill="1"/>
    <xf numFmtId="0" fontId="5" fillId="0" borderId="0" xfId="0" applyFont="1"/>
    <xf numFmtId="0" fontId="15" fillId="0" borderId="0" xfId="0" applyFont="1"/>
    <xf numFmtId="179" fontId="15" fillId="0" borderId="0" xfId="1" applyNumberFormat="1" applyFont="1"/>
    <xf numFmtId="180" fontId="15" fillId="0" borderId="0" xfId="1" applyNumberFormat="1" applyFont="1"/>
    <xf numFmtId="14" fontId="15" fillId="0" borderId="0" xfId="1" applyNumberFormat="1" applyFont="1"/>
    <xf numFmtId="0" fontId="15" fillId="0" borderId="0" xfId="0" applyFont="1" applyAlignment="1">
      <alignment wrapText="1"/>
    </xf>
  </cellXfs>
  <cellStyles count="3">
    <cellStyle name="Comma" xfId="1" builtinId="3"/>
    <cellStyle name="Normal" xfId="0" builtinId="0"/>
    <cellStyle name="Percent" xfId="2" builtinId="5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502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BAR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Question8!$A$1</c:f>
              <c:strCache>
                <c:ptCount val="1"/>
                <c:pt idx="0">
                  <c:v>Year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Question8!$A$2:$A$7</c:f>
              <c:numCache>
                <c:formatCode>General</c:formatCode>
                <c:ptCount val="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A9-4298-BC58-AF9EA379512A}"/>
            </c:ext>
          </c:extLst>
        </c:ser>
        <c:ser>
          <c:idx val="1"/>
          <c:order val="1"/>
          <c:tx>
            <c:strRef>
              <c:f>Question8!$B$1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Question8!$B$2:$B$7</c:f>
              <c:numCache>
                <c:formatCode>_ [$₹-4009]\ * #,##0.00_ ;_ [$₹-4009]\ * \-#,##0.00_ ;_ [$₹-4009]\ * "-"??_ ;_ @_ </c:formatCode>
                <c:ptCount val="6"/>
                <c:pt idx="0">
                  <c:v>50856</c:v>
                </c:pt>
                <c:pt idx="1">
                  <c:v>33533</c:v>
                </c:pt>
                <c:pt idx="2">
                  <c:v>36928</c:v>
                </c:pt>
                <c:pt idx="3">
                  <c:v>40742</c:v>
                </c:pt>
                <c:pt idx="4">
                  <c:v>62728</c:v>
                </c:pt>
                <c:pt idx="5">
                  <c:v>34901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A9-4298-BC58-AF9EA379512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883946767"/>
        <c:axId val="883942191"/>
      </c:barChart>
      <c:catAx>
        <c:axId val="883946767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3942191"/>
        <c:crosses val="autoZero"/>
        <c:auto val="1"/>
        <c:lblAlgn val="ctr"/>
        <c:lblOffset val="100"/>
        <c:noMultiLvlLbl val="0"/>
      </c:catAx>
      <c:valAx>
        <c:axId val="88394219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394676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35000"/>
                <a:lumOff val="6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22860</xdr:rowOff>
    </xdr:from>
    <xdr:to>
      <xdr:col>14</xdr:col>
      <xdr:colOff>556260</xdr:colOff>
      <xdr:row>22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AC8DAB-7BF8-7073-CE23-125AA5AEAD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iti/AppData/Local/Microsoft/Windows/INetCache/IE/RQWP2LAM/Question_Answers%5b1%5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uestion 4"/>
      <sheetName val="Question 5"/>
      <sheetName val="Question 6"/>
      <sheetName val="Question 7"/>
      <sheetName val="Question 8"/>
      <sheetName val="Sheet2"/>
    </sheetNames>
    <sheetDataSet>
      <sheetData sheetId="0"/>
      <sheetData sheetId="1"/>
      <sheetData sheetId="2">
        <row r="5">
          <cell r="B5">
            <v>1650000</v>
          </cell>
        </row>
      </sheetData>
      <sheetData sheetId="3"/>
      <sheetData sheetId="4"/>
      <sheetData sheetId="5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Aditi Pandey" id="{D4D8BDC5-5A26-4AD5-87DE-848A8C93B15B}" userId="7e1c0d6af65ce744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3" dT="2022-10-25T09:16:11.94" personId="{D4D8BDC5-5A26-4AD5-87DE-848A8C93B15B}" id="{E7F73326-1D18-4CAB-A05B-A2E38061FF29}">
    <text>There is the loss because its negative sign.</text>
  </threadedComment>
  <threadedComment ref="D4" dT="2022-10-25T09:16:40.76" personId="{D4D8BDC5-5A26-4AD5-87DE-848A8C93B15B}" id="{EE5039DE-E1EA-4085-9324-C5310B914B0A}">
    <text>Its loss</text>
  </threadedComment>
  <threadedComment ref="D5" dT="2022-10-25T09:16:58.75" personId="{D4D8BDC5-5A26-4AD5-87DE-848A8C93B15B}" id="{E352A42A-0ECF-4270-8827-8062C15699E7}">
    <text>It also loss</text>
  </threadedComment>
  <threadedComment ref="D6" dT="2022-10-25T09:17:30.05" personId="{D4D8BDC5-5A26-4AD5-87DE-848A8C93B15B}" id="{80571C42-2AEF-4831-96FD-13E356399160}">
    <text>Again Loss</text>
  </threadedComment>
  <threadedComment ref="D7" dT="2022-10-25T09:17:43.57" personId="{D4D8BDC5-5A26-4AD5-87DE-848A8C93B15B}" id="{153BF41B-D618-4111-B308-27C6A46815EA}">
    <text>It’s a profit.</text>
  </threadedComment>
  <threadedComment ref="D8" dT="2022-10-25T09:17:52.67" personId="{D4D8BDC5-5A26-4AD5-87DE-848A8C93B15B}" id="{119F596E-2E05-4552-BC46-49D5901A3306}">
    <text>Loss</text>
  </threadedComment>
  <threadedComment ref="D9" dT="2022-10-25T09:18:08.49" personId="{D4D8BDC5-5A26-4AD5-87DE-848A8C93B15B}" id="{50FC7647-64F0-4306-8005-1FBD74435D91}">
    <text>Again loss</text>
  </threadedComment>
  <threadedComment ref="D10" dT="2022-10-25T09:18:54.21" personId="{D4D8BDC5-5A26-4AD5-87DE-848A8C93B15B}" id="{4FDEDEAB-7ED0-4272-B903-BF7F09E5CD71}">
    <text>Loss of Rs.100120 amount.</text>
  </threadedComment>
  <threadedComment ref="D11" dT="2022-10-25T09:19:05.30" personId="{D4D8BDC5-5A26-4AD5-87DE-848A8C93B15B}" id="{ED7BDDEA-958C-46A9-ADA9-E9808A9C45A2}">
    <text>profit</text>
  </threadedComment>
  <threadedComment ref="D12" dT="2022-10-25T09:19:17.67" personId="{D4D8BDC5-5A26-4AD5-87DE-848A8C93B15B}" id="{C86E827E-7D37-41CB-A58D-C1E17175171D}">
    <text>Profit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1AA95-BABA-4569-800B-ACB0FCAC2E2D}">
  <dimension ref="A1:M24"/>
  <sheetViews>
    <sheetView workbookViewId="0">
      <selection activeCell="R9" sqref="R9"/>
    </sheetView>
  </sheetViews>
  <sheetFormatPr defaultRowHeight="14.4" x14ac:dyDescent="0.3"/>
  <sheetData>
    <row r="1" spans="1:13" ht="15" thickBot="1" x14ac:dyDescent="0.35"/>
    <row r="2" spans="1:13" ht="29.4" thickBot="1" x14ac:dyDescent="0.35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3"/>
      <c r="H2" s="4" t="s">
        <v>0</v>
      </c>
      <c r="I2" s="2" t="s">
        <v>1</v>
      </c>
      <c r="J2" s="4" t="s">
        <v>2</v>
      </c>
      <c r="K2" s="4" t="s">
        <v>3</v>
      </c>
      <c r="L2" s="4" t="s">
        <v>4</v>
      </c>
      <c r="M2" s="4" t="s">
        <v>5</v>
      </c>
    </row>
    <row r="3" spans="1:13" ht="15" thickBot="1" x14ac:dyDescent="0.35">
      <c r="A3" s="5" t="s">
        <v>6</v>
      </c>
      <c r="B3" s="6" t="s">
        <v>7</v>
      </c>
      <c r="C3" s="7">
        <v>268953</v>
      </c>
      <c r="D3" s="7">
        <v>252010</v>
      </c>
      <c r="E3" s="7">
        <v>16943</v>
      </c>
      <c r="F3" s="6" t="s">
        <v>8</v>
      </c>
      <c r="G3" s="3"/>
      <c r="H3" s="6" t="s">
        <v>6</v>
      </c>
      <c r="I3" s="6" t="s">
        <v>7</v>
      </c>
      <c r="J3" s="7">
        <v>346969</v>
      </c>
      <c r="K3" s="7">
        <v>330463</v>
      </c>
      <c r="L3" s="7">
        <v>16506</v>
      </c>
      <c r="M3" s="6" t="s">
        <v>9</v>
      </c>
    </row>
    <row r="4" spans="1:13" ht="15" thickBot="1" x14ac:dyDescent="0.35">
      <c r="A4" s="5" t="s">
        <v>10</v>
      </c>
      <c r="B4" s="6" t="s">
        <v>11</v>
      </c>
      <c r="C4" s="7">
        <v>201798</v>
      </c>
      <c r="D4" s="7">
        <v>210604</v>
      </c>
      <c r="E4" s="7">
        <v>-8806</v>
      </c>
      <c r="F4" s="6" t="s">
        <v>8</v>
      </c>
      <c r="G4" s="3"/>
      <c r="H4" s="6" t="s">
        <v>10</v>
      </c>
      <c r="I4" s="6" t="s">
        <v>11</v>
      </c>
      <c r="J4" s="7">
        <v>340592</v>
      </c>
      <c r="K4" s="7">
        <v>151986</v>
      </c>
      <c r="L4" s="7">
        <v>188606</v>
      </c>
      <c r="M4" s="6" t="s">
        <v>9</v>
      </c>
    </row>
    <row r="5" spans="1:13" ht="15" thickBot="1" x14ac:dyDescent="0.35">
      <c r="A5" s="5" t="s">
        <v>12</v>
      </c>
      <c r="B5" s="6" t="s">
        <v>13</v>
      </c>
      <c r="C5" s="7">
        <v>236755</v>
      </c>
      <c r="D5" s="7">
        <v>163759</v>
      </c>
      <c r="E5" s="7">
        <v>72996</v>
      </c>
      <c r="F5" s="6" t="s">
        <v>8</v>
      </c>
      <c r="G5" s="3"/>
      <c r="H5" s="6" t="s">
        <v>12</v>
      </c>
      <c r="I5" s="6" t="s">
        <v>13</v>
      </c>
      <c r="J5" s="7">
        <v>152387</v>
      </c>
      <c r="K5" s="7">
        <v>172058</v>
      </c>
      <c r="L5" s="7">
        <v>-19671</v>
      </c>
      <c r="M5" s="6" t="s">
        <v>9</v>
      </c>
    </row>
    <row r="6" spans="1:13" ht="15" thickBot="1" x14ac:dyDescent="0.35">
      <c r="A6" s="5" t="s">
        <v>14</v>
      </c>
      <c r="B6" s="6" t="s">
        <v>15</v>
      </c>
      <c r="C6" s="7">
        <v>308433</v>
      </c>
      <c r="D6" s="7">
        <v>241515</v>
      </c>
      <c r="E6" s="7">
        <v>66918</v>
      </c>
      <c r="F6" s="6" t="s">
        <v>8</v>
      </c>
      <c r="G6" s="3"/>
      <c r="H6" s="6" t="s">
        <v>14</v>
      </c>
      <c r="I6" s="6" t="s">
        <v>15</v>
      </c>
      <c r="J6" s="7">
        <v>288861</v>
      </c>
      <c r="K6" s="7">
        <v>321194</v>
      </c>
      <c r="L6" s="7">
        <v>-32333</v>
      </c>
      <c r="M6" s="6" t="s">
        <v>9</v>
      </c>
    </row>
    <row r="7" spans="1:13" ht="15" thickBot="1" x14ac:dyDescent="0.35">
      <c r="A7" s="5" t="s">
        <v>16</v>
      </c>
      <c r="B7" s="6" t="s">
        <v>17</v>
      </c>
      <c r="C7" s="7">
        <v>161280</v>
      </c>
      <c r="D7" s="7">
        <v>300583</v>
      </c>
      <c r="E7" s="7">
        <v>-139303</v>
      </c>
      <c r="F7" s="6" t="s">
        <v>8</v>
      </c>
      <c r="G7" s="3"/>
      <c r="H7" s="6" t="s">
        <v>16</v>
      </c>
      <c r="I7" s="6" t="s">
        <v>17</v>
      </c>
      <c r="J7" s="7">
        <v>266678</v>
      </c>
      <c r="K7" s="7">
        <v>157550</v>
      </c>
      <c r="L7" s="7">
        <v>109128</v>
      </c>
      <c r="M7" s="6" t="s">
        <v>9</v>
      </c>
    </row>
    <row r="8" spans="1:13" ht="29.4" thickBot="1" x14ac:dyDescent="0.35">
      <c r="A8" s="5" t="s">
        <v>18</v>
      </c>
      <c r="B8" s="6" t="s">
        <v>19</v>
      </c>
      <c r="C8" s="7">
        <v>278407</v>
      </c>
      <c r="D8" s="7">
        <v>231156</v>
      </c>
      <c r="E8" s="7">
        <v>47251</v>
      </c>
      <c r="F8" s="6" t="s">
        <v>8</v>
      </c>
      <c r="G8" s="3"/>
      <c r="H8" s="6" t="s">
        <v>18</v>
      </c>
      <c r="I8" s="6" t="s">
        <v>19</v>
      </c>
      <c r="J8" s="7">
        <v>189809</v>
      </c>
      <c r="K8" s="7">
        <v>206326</v>
      </c>
      <c r="L8" s="7">
        <v>-16517</v>
      </c>
      <c r="M8" s="6" t="s">
        <v>9</v>
      </c>
    </row>
    <row r="9" spans="1:13" ht="15" thickBot="1" x14ac:dyDescent="0.35">
      <c r="A9" s="5" t="s">
        <v>20</v>
      </c>
      <c r="B9" s="6" t="s">
        <v>21</v>
      </c>
      <c r="C9" s="7">
        <v>349338</v>
      </c>
      <c r="D9" s="7">
        <v>163012</v>
      </c>
      <c r="E9" s="7">
        <v>186326</v>
      </c>
      <c r="F9" s="6" t="s">
        <v>8</v>
      </c>
      <c r="G9" s="3"/>
      <c r="H9" s="6" t="s">
        <v>20</v>
      </c>
      <c r="I9" s="6" t="s">
        <v>21</v>
      </c>
      <c r="J9" s="7">
        <v>267296</v>
      </c>
      <c r="K9" s="7">
        <v>315235</v>
      </c>
      <c r="L9" s="7">
        <v>-47939</v>
      </c>
      <c r="M9" s="6" t="s">
        <v>9</v>
      </c>
    </row>
    <row r="10" spans="1:13" ht="15" thickBot="1" x14ac:dyDescent="0.35">
      <c r="A10" s="5" t="s">
        <v>22</v>
      </c>
      <c r="B10" s="6" t="s">
        <v>13</v>
      </c>
      <c r="C10" s="7">
        <v>257572</v>
      </c>
      <c r="D10" s="7">
        <v>200217</v>
      </c>
      <c r="E10" s="7">
        <v>57355</v>
      </c>
      <c r="F10" s="6" t="s">
        <v>8</v>
      </c>
      <c r="G10" s="3"/>
      <c r="H10" s="6" t="s">
        <v>22</v>
      </c>
      <c r="I10" s="6" t="s">
        <v>13</v>
      </c>
      <c r="J10" s="7">
        <v>251039</v>
      </c>
      <c r="K10" s="7">
        <v>260576</v>
      </c>
      <c r="L10" s="7">
        <v>-9537</v>
      </c>
      <c r="M10" s="6" t="s">
        <v>9</v>
      </c>
    </row>
    <row r="11" spans="1:13" ht="15" thickBot="1" x14ac:dyDescent="0.35">
      <c r="A11" s="5" t="s">
        <v>23</v>
      </c>
      <c r="B11" s="6" t="s">
        <v>24</v>
      </c>
      <c r="C11" s="7">
        <v>206135</v>
      </c>
      <c r="D11" s="7">
        <v>325556</v>
      </c>
      <c r="E11" s="7">
        <v>-119421</v>
      </c>
      <c r="F11" s="6" t="s">
        <v>8</v>
      </c>
      <c r="G11" s="3"/>
      <c r="H11" s="6" t="s">
        <v>23</v>
      </c>
      <c r="I11" s="6" t="s">
        <v>24</v>
      </c>
      <c r="J11" s="7">
        <v>186819</v>
      </c>
      <c r="K11" s="7">
        <v>305063</v>
      </c>
      <c r="L11" s="7">
        <v>-118244</v>
      </c>
      <c r="M11" s="6" t="s">
        <v>9</v>
      </c>
    </row>
    <row r="12" spans="1:13" ht="15" thickBot="1" x14ac:dyDescent="0.35">
      <c r="A12" s="5" t="s">
        <v>25</v>
      </c>
      <c r="B12" s="6" t="s">
        <v>26</v>
      </c>
      <c r="C12" s="7">
        <v>180399</v>
      </c>
      <c r="D12" s="7">
        <v>257810</v>
      </c>
      <c r="E12" s="7">
        <v>-77411</v>
      </c>
      <c r="F12" s="6" t="s">
        <v>8</v>
      </c>
      <c r="G12" s="3"/>
      <c r="H12" s="6" t="s">
        <v>25</v>
      </c>
      <c r="I12" s="6" t="s">
        <v>26</v>
      </c>
      <c r="J12" s="7">
        <v>185276</v>
      </c>
      <c r="K12" s="7">
        <v>209016</v>
      </c>
      <c r="L12" s="7">
        <v>-23740</v>
      </c>
      <c r="M12" s="6" t="s">
        <v>9</v>
      </c>
    </row>
    <row r="13" spans="1:13" ht="15" thickBot="1" x14ac:dyDescent="0.35">
      <c r="A13" s="8"/>
      <c r="B13" s="8"/>
      <c r="C13" s="8"/>
      <c r="D13" s="8"/>
      <c r="E13" s="8"/>
      <c r="F13" s="8"/>
      <c r="G13" s="9"/>
      <c r="H13" s="8"/>
      <c r="I13" s="8"/>
      <c r="J13" s="8"/>
      <c r="K13" s="8"/>
      <c r="L13" s="8"/>
      <c r="M13" s="8"/>
    </row>
    <row r="14" spans="1:13" ht="29.4" thickBot="1" x14ac:dyDescent="0.35">
      <c r="A14" s="10" t="s">
        <v>0</v>
      </c>
      <c r="B14" s="11" t="s">
        <v>1</v>
      </c>
      <c r="C14" s="11" t="s">
        <v>2</v>
      </c>
      <c r="D14" s="11" t="s">
        <v>3</v>
      </c>
      <c r="E14" s="11" t="s">
        <v>4</v>
      </c>
      <c r="F14" s="11" t="s">
        <v>5</v>
      </c>
      <c r="G14" s="3"/>
      <c r="H14" s="12" t="s">
        <v>0</v>
      </c>
      <c r="I14" s="11" t="s">
        <v>1</v>
      </c>
      <c r="J14" s="12" t="s">
        <v>2</v>
      </c>
      <c r="K14" s="12" t="s">
        <v>3</v>
      </c>
      <c r="L14" s="12" t="s">
        <v>4</v>
      </c>
      <c r="M14" s="12" t="s">
        <v>5</v>
      </c>
    </row>
    <row r="15" spans="1:13" ht="15" thickBot="1" x14ac:dyDescent="0.35">
      <c r="A15" s="5" t="s">
        <v>6</v>
      </c>
      <c r="B15" s="6" t="s">
        <v>7</v>
      </c>
      <c r="C15" s="7">
        <v>250340</v>
      </c>
      <c r="D15" s="7">
        <v>284958</v>
      </c>
      <c r="E15" s="7">
        <v>-34618</v>
      </c>
      <c r="F15" s="6" t="s">
        <v>27</v>
      </c>
      <c r="G15" s="3"/>
      <c r="H15" s="6" t="s">
        <v>6</v>
      </c>
      <c r="I15" s="6" t="s">
        <v>7</v>
      </c>
      <c r="J15" s="7">
        <v>222816</v>
      </c>
      <c r="K15" s="7">
        <v>163518</v>
      </c>
      <c r="L15" s="7">
        <v>59298</v>
      </c>
      <c r="M15" s="6" t="s">
        <v>28</v>
      </c>
    </row>
    <row r="16" spans="1:13" ht="15" thickBot="1" x14ac:dyDescent="0.35">
      <c r="A16" s="5" t="s">
        <v>10</v>
      </c>
      <c r="B16" s="6" t="s">
        <v>11</v>
      </c>
      <c r="C16" s="7">
        <v>152495</v>
      </c>
      <c r="D16" s="7">
        <v>155242</v>
      </c>
      <c r="E16" s="7">
        <v>-2747</v>
      </c>
      <c r="F16" s="6" t="s">
        <v>27</v>
      </c>
      <c r="G16" s="3"/>
      <c r="H16" s="6" t="s">
        <v>10</v>
      </c>
      <c r="I16" s="6" t="s">
        <v>11</v>
      </c>
      <c r="J16" s="7">
        <v>291940</v>
      </c>
      <c r="K16" s="7">
        <v>167351</v>
      </c>
      <c r="L16" s="7">
        <v>124589</v>
      </c>
      <c r="M16" s="6" t="s">
        <v>28</v>
      </c>
    </row>
    <row r="17" spans="1:13" ht="15" thickBot="1" x14ac:dyDescent="0.35">
      <c r="A17" s="5" t="s">
        <v>12</v>
      </c>
      <c r="B17" s="6" t="s">
        <v>13</v>
      </c>
      <c r="C17" s="7">
        <v>167256</v>
      </c>
      <c r="D17" s="7">
        <v>214528</v>
      </c>
      <c r="E17" s="7">
        <v>-47272</v>
      </c>
      <c r="F17" s="6" t="s">
        <v>27</v>
      </c>
      <c r="G17" s="3"/>
      <c r="H17" s="6" t="s">
        <v>12</v>
      </c>
      <c r="I17" s="6" t="s">
        <v>13</v>
      </c>
      <c r="J17" s="7">
        <v>196535</v>
      </c>
      <c r="K17" s="7">
        <v>292442</v>
      </c>
      <c r="L17" s="7">
        <v>-95907</v>
      </c>
      <c r="M17" s="6" t="s">
        <v>28</v>
      </c>
    </row>
    <row r="18" spans="1:13" ht="15" thickBot="1" x14ac:dyDescent="0.35">
      <c r="A18" s="5" t="s">
        <v>14</v>
      </c>
      <c r="B18" s="6" t="s">
        <v>15</v>
      </c>
      <c r="C18" s="7">
        <v>157484</v>
      </c>
      <c r="D18" s="7">
        <v>300310</v>
      </c>
      <c r="E18" s="7">
        <v>-142826</v>
      </c>
      <c r="F18" s="6" t="s">
        <v>27</v>
      </c>
      <c r="G18" s="3"/>
      <c r="H18" s="6" t="s">
        <v>14</v>
      </c>
      <c r="I18" s="6" t="s">
        <v>15</v>
      </c>
      <c r="J18" s="7">
        <v>295470</v>
      </c>
      <c r="K18" s="7">
        <v>290395</v>
      </c>
      <c r="L18" s="7">
        <v>5075</v>
      </c>
      <c r="M18" s="6" t="s">
        <v>28</v>
      </c>
    </row>
    <row r="19" spans="1:13" ht="15" thickBot="1" x14ac:dyDescent="0.35">
      <c r="A19" s="5" t="s">
        <v>16</v>
      </c>
      <c r="B19" s="6" t="s">
        <v>17</v>
      </c>
      <c r="C19" s="7">
        <v>336791</v>
      </c>
      <c r="D19" s="7">
        <v>251369</v>
      </c>
      <c r="E19" s="7">
        <v>85422</v>
      </c>
      <c r="F19" s="6" t="s">
        <v>27</v>
      </c>
      <c r="G19" s="3"/>
      <c r="H19" s="6" t="s">
        <v>16</v>
      </c>
      <c r="I19" s="6" t="s">
        <v>17</v>
      </c>
      <c r="J19" s="7">
        <v>273281</v>
      </c>
      <c r="K19" s="7">
        <v>163309</v>
      </c>
      <c r="L19" s="7">
        <v>109972</v>
      </c>
      <c r="M19" s="6" t="s">
        <v>28</v>
      </c>
    </row>
    <row r="20" spans="1:13" ht="29.4" thickBot="1" x14ac:dyDescent="0.35">
      <c r="A20" s="5" t="s">
        <v>18</v>
      </c>
      <c r="B20" s="6" t="s">
        <v>19</v>
      </c>
      <c r="C20" s="7">
        <v>328814</v>
      </c>
      <c r="D20" s="7">
        <v>193548</v>
      </c>
      <c r="E20" s="7">
        <v>135266</v>
      </c>
      <c r="F20" s="6" t="s">
        <v>27</v>
      </c>
      <c r="G20" s="3"/>
      <c r="H20" s="6" t="s">
        <v>18</v>
      </c>
      <c r="I20" s="6" t="s">
        <v>19</v>
      </c>
      <c r="J20" s="7">
        <v>192222</v>
      </c>
      <c r="K20" s="7">
        <v>261736</v>
      </c>
      <c r="L20" s="7">
        <v>-69514</v>
      </c>
      <c r="M20" s="6" t="s">
        <v>28</v>
      </c>
    </row>
    <row r="21" spans="1:13" ht="15" thickBot="1" x14ac:dyDescent="0.35">
      <c r="A21" s="5" t="s">
        <v>20</v>
      </c>
      <c r="B21" s="6" t="s">
        <v>21</v>
      </c>
      <c r="C21" s="7">
        <v>226114</v>
      </c>
      <c r="D21" s="7">
        <v>227905</v>
      </c>
      <c r="E21" s="7">
        <v>-1791</v>
      </c>
      <c r="F21" s="6" t="s">
        <v>27</v>
      </c>
      <c r="G21" s="3"/>
      <c r="H21" s="6" t="s">
        <v>20</v>
      </c>
      <c r="I21" s="6" t="s">
        <v>21</v>
      </c>
      <c r="J21" s="7">
        <v>156670</v>
      </c>
      <c r="K21" s="7">
        <v>150067</v>
      </c>
      <c r="L21" s="7">
        <v>6603</v>
      </c>
      <c r="M21" s="6" t="s">
        <v>28</v>
      </c>
    </row>
    <row r="22" spans="1:13" ht="15" thickBot="1" x14ac:dyDescent="0.35">
      <c r="A22" s="5" t="s">
        <v>22</v>
      </c>
      <c r="B22" s="6" t="s">
        <v>13</v>
      </c>
      <c r="C22" s="7">
        <v>229210</v>
      </c>
      <c r="D22" s="7">
        <v>194489</v>
      </c>
      <c r="E22" s="7">
        <v>34721</v>
      </c>
      <c r="F22" s="6" t="s">
        <v>27</v>
      </c>
      <c r="G22" s="3"/>
      <c r="H22" s="6" t="s">
        <v>22</v>
      </c>
      <c r="I22" s="6" t="s">
        <v>13</v>
      </c>
      <c r="J22" s="7">
        <v>331601</v>
      </c>
      <c r="K22" s="7">
        <v>331818</v>
      </c>
      <c r="L22" s="13">
        <v>-217</v>
      </c>
      <c r="M22" s="6" t="s">
        <v>28</v>
      </c>
    </row>
    <row r="23" spans="1:13" ht="15" thickBot="1" x14ac:dyDescent="0.35">
      <c r="A23" s="5" t="s">
        <v>23</v>
      </c>
      <c r="B23" s="6" t="s">
        <v>24</v>
      </c>
      <c r="C23" s="7">
        <v>194122</v>
      </c>
      <c r="D23" s="7">
        <v>287154</v>
      </c>
      <c r="E23" s="7">
        <v>-93032</v>
      </c>
      <c r="F23" s="6" t="s">
        <v>27</v>
      </c>
      <c r="G23" s="3"/>
      <c r="H23" s="6" t="s">
        <v>23</v>
      </c>
      <c r="I23" s="6" t="s">
        <v>24</v>
      </c>
      <c r="J23" s="7">
        <v>309720</v>
      </c>
      <c r="K23" s="7">
        <v>198456</v>
      </c>
      <c r="L23" s="7">
        <v>111264</v>
      </c>
      <c r="M23" s="6" t="s">
        <v>28</v>
      </c>
    </row>
    <row r="24" spans="1:13" ht="15" thickBot="1" x14ac:dyDescent="0.35">
      <c r="A24" s="5" t="s">
        <v>25</v>
      </c>
      <c r="B24" s="6" t="s">
        <v>26</v>
      </c>
      <c r="C24" s="7">
        <v>285688</v>
      </c>
      <c r="D24" s="7">
        <v>321232</v>
      </c>
      <c r="E24" s="7">
        <v>-35544</v>
      </c>
      <c r="F24" s="6" t="s">
        <v>27</v>
      </c>
      <c r="G24" s="3"/>
      <c r="H24" s="6" t="s">
        <v>25</v>
      </c>
      <c r="I24" s="6" t="s">
        <v>26</v>
      </c>
      <c r="J24" s="7">
        <v>247037</v>
      </c>
      <c r="K24" s="7">
        <v>223908</v>
      </c>
      <c r="L24" s="7">
        <v>23129</v>
      </c>
      <c r="M24" s="6" t="s">
        <v>28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E537F-3B66-4F9C-8FCB-996B30014CED}">
  <dimension ref="A1:D12"/>
  <sheetViews>
    <sheetView workbookViewId="0">
      <selection activeCell="F11" sqref="F11"/>
    </sheetView>
  </sheetViews>
  <sheetFormatPr defaultRowHeight="14.4" x14ac:dyDescent="0.3"/>
  <cols>
    <col min="2" max="3" width="12.77734375" bestFit="1" customWidth="1"/>
    <col min="4" max="4" width="13.5546875" bestFit="1" customWidth="1"/>
  </cols>
  <sheetData>
    <row r="1" spans="1:4" ht="15" thickBot="1" x14ac:dyDescent="0.35"/>
    <row r="2" spans="1:4" ht="29.4" thickBot="1" x14ac:dyDescent="0.35">
      <c r="A2" s="14" t="s">
        <v>0</v>
      </c>
      <c r="B2" s="4" t="s">
        <v>2</v>
      </c>
      <c r="C2" s="4" t="s">
        <v>3</v>
      </c>
      <c r="D2" s="4" t="s">
        <v>4</v>
      </c>
    </row>
    <row r="3" spans="1:4" ht="15" thickBot="1" x14ac:dyDescent="0.35">
      <c r="A3" s="5" t="s">
        <v>18</v>
      </c>
      <c r="B3" s="50">
        <v>263550</v>
      </c>
      <c r="C3" s="50">
        <v>326596</v>
      </c>
      <c r="D3" s="50">
        <v>-63046</v>
      </c>
    </row>
    <row r="4" spans="1:4" ht="15" thickBot="1" x14ac:dyDescent="0.35">
      <c r="A4" s="5" t="s">
        <v>20</v>
      </c>
      <c r="B4" s="50">
        <v>167966</v>
      </c>
      <c r="C4" s="50">
        <v>261214</v>
      </c>
      <c r="D4" s="50">
        <v>-93248</v>
      </c>
    </row>
    <row r="5" spans="1:4" ht="15" thickBot="1" x14ac:dyDescent="0.35">
      <c r="A5" s="5" t="s">
        <v>16</v>
      </c>
      <c r="B5" s="50">
        <v>199337</v>
      </c>
      <c r="C5" s="50">
        <v>347758</v>
      </c>
      <c r="D5" s="50">
        <v>-148421</v>
      </c>
    </row>
    <row r="6" spans="1:4" ht="15" thickBot="1" x14ac:dyDescent="0.35">
      <c r="A6" s="5" t="s">
        <v>25</v>
      </c>
      <c r="B6" s="50">
        <v>276693</v>
      </c>
      <c r="C6" s="50">
        <v>284057</v>
      </c>
      <c r="D6" s="50">
        <v>-7364</v>
      </c>
    </row>
    <row r="7" spans="1:4" ht="15" thickBot="1" x14ac:dyDescent="0.35">
      <c r="A7" s="5" t="s">
        <v>23</v>
      </c>
      <c r="B7" s="50">
        <v>333030</v>
      </c>
      <c r="C7" s="50">
        <v>253225</v>
      </c>
      <c r="D7" s="50">
        <v>79805</v>
      </c>
    </row>
    <row r="8" spans="1:4" ht="15" thickBot="1" x14ac:dyDescent="0.35">
      <c r="A8" s="5" t="s">
        <v>12</v>
      </c>
      <c r="B8" s="50">
        <v>229782</v>
      </c>
      <c r="C8" s="50">
        <v>297917</v>
      </c>
      <c r="D8" s="50">
        <v>-68135</v>
      </c>
    </row>
    <row r="9" spans="1:4" ht="15" thickBot="1" x14ac:dyDescent="0.35">
      <c r="A9" s="5" t="s">
        <v>22</v>
      </c>
      <c r="B9" s="50">
        <v>229063</v>
      </c>
      <c r="C9" s="50">
        <v>291616</v>
      </c>
      <c r="D9" s="50">
        <v>-62553</v>
      </c>
    </row>
    <row r="10" spans="1:4" ht="15" thickBot="1" x14ac:dyDescent="0.35">
      <c r="A10" s="5" t="s">
        <v>14</v>
      </c>
      <c r="B10" s="50">
        <v>214985</v>
      </c>
      <c r="C10" s="50">
        <v>315105</v>
      </c>
      <c r="D10" s="50">
        <v>-100120</v>
      </c>
    </row>
    <row r="11" spans="1:4" ht="15" thickBot="1" x14ac:dyDescent="0.35">
      <c r="A11" s="5" t="s">
        <v>6</v>
      </c>
      <c r="B11" s="50">
        <v>183039</v>
      </c>
      <c r="C11" s="50">
        <v>167327</v>
      </c>
      <c r="D11" s="50">
        <v>15712</v>
      </c>
    </row>
    <row r="12" spans="1:4" ht="15" thickBot="1" x14ac:dyDescent="0.35">
      <c r="A12" s="5" t="s">
        <v>10</v>
      </c>
      <c r="B12" s="50">
        <v>325282</v>
      </c>
      <c r="C12" s="50">
        <v>308418</v>
      </c>
      <c r="D12" s="50">
        <v>16864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191EB-1C33-4119-A6FF-98A7E70CBBB7}">
  <dimension ref="A1:T33"/>
  <sheetViews>
    <sheetView workbookViewId="0">
      <pane xSplit="1" topLeftCell="B1" activePane="topRight" state="frozen"/>
      <selection pane="topRight" activeCell="F6" sqref="F6"/>
    </sheetView>
  </sheetViews>
  <sheetFormatPr defaultRowHeight="14.4" x14ac:dyDescent="0.3"/>
  <cols>
    <col min="1" max="1" width="19.5546875" customWidth="1"/>
    <col min="2" max="2" width="12" customWidth="1"/>
    <col min="3" max="3" width="11.88671875" customWidth="1"/>
    <col min="4" max="4" width="12.5546875" customWidth="1"/>
    <col min="5" max="5" width="12.77734375" customWidth="1"/>
    <col min="6" max="6" width="10.5546875" customWidth="1"/>
    <col min="7" max="7" width="10.88671875" customWidth="1"/>
    <col min="8" max="8" width="11.33203125" customWidth="1"/>
    <col min="9" max="10" width="11.5546875" customWidth="1"/>
    <col min="11" max="12" width="11.109375" customWidth="1"/>
    <col min="13" max="13" width="11.6640625" customWidth="1"/>
    <col min="14" max="14" width="12.77734375" customWidth="1"/>
    <col min="15" max="15" width="12.33203125" customWidth="1"/>
    <col min="16" max="16" width="11.88671875" customWidth="1"/>
    <col min="17" max="17" width="11.109375" customWidth="1"/>
    <col min="18" max="18" width="11.21875" customWidth="1"/>
    <col min="19" max="19" width="12.109375" customWidth="1"/>
  </cols>
  <sheetData>
    <row r="1" spans="1:20" ht="15" thickBot="1" x14ac:dyDescent="0.35"/>
    <row r="2" spans="1:20" ht="29.4" thickBot="1" x14ac:dyDescent="0.35">
      <c r="A2" s="15" t="s">
        <v>29</v>
      </c>
      <c r="B2" s="16">
        <v>41640</v>
      </c>
      <c r="C2" s="16">
        <v>41671</v>
      </c>
      <c r="D2" s="16">
        <v>41699</v>
      </c>
      <c r="E2" s="16">
        <v>41730</v>
      </c>
      <c r="F2" s="16">
        <v>41760</v>
      </c>
      <c r="G2" s="16">
        <v>41791</v>
      </c>
      <c r="H2" s="16">
        <v>41821</v>
      </c>
      <c r="I2" s="16">
        <v>41852</v>
      </c>
      <c r="J2" s="16">
        <v>41883</v>
      </c>
      <c r="K2" s="16">
        <v>41913</v>
      </c>
      <c r="L2" s="16">
        <v>41944</v>
      </c>
      <c r="M2" s="16">
        <v>41974</v>
      </c>
      <c r="N2" s="16">
        <v>42005</v>
      </c>
      <c r="O2" s="16">
        <v>42036</v>
      </c>
      <c r="P2" s="16">
        <v>42064</v>
      </c>
      <c r="Q2" s="16">
        <v>42095</v>
      </c>
      <c r="R2" s="16">
        <v>42125</v>
      </c>
      <c r="S2" s="16">
        <v>42156</v>
      </c>
    </row>
    <row r="3" spans="1:20" ht="15" thickBot="1" x14ac:dyDescent="0.35">
      <c r="A3" s="17" t="s">
        <v>30</v>
      </c>
      <c r="B3" s="18" t="s">
        <v>31</v>
      </c>
      <c r="C3" s="18" t="s">
        <v>32</v>
      </c>
      <c r="D3" s="18" t="s">
        <v>33</v>
      </c>
      <c r="E3" s="18" t="s">
        <v>34</v>
      </c>
      <c r="F3" s="18" t="s">
        <v>35</v>
      </c>
      <c r="G3" s="18" t="s">
        <v>36</v>
      </c>
      <c r="H3" s="18" t="s">
        <v>37</v>
      </c>
      <c r="I3" s="18" t="s">
        <v>38</v>
      </c>
      <c r="J3" s="18" t="s">
        <v>39</v>
      </c>
      <c r="K3" s="18" t="s">
        <v>40</v>
      </c>
      <c r="L3" s="18" t="s">
        <v>41</v>
      </c>
      <c r="M3" s="18" t="s">
        <v>42</v>
      </c>
      <c r="N3" s="18" t="s">
        <v>43</v>
      </c>
      <c r="O3" s="18" t="s">
        <v>44</v>
      </c>
      <c r="P3" s="18" t="s">
        <v>45</v>
      </c>
      <c r="Q3" s="18" t="s">
        <v>46</v>
      </c>
      <c r="R3" s="18" t="s">
        <v>47</v>
      </c>
      <c r="S3" s="18" t="s">
        <v>48</v>
      </c>
      <c r="T3" s="19">
        <f>COUNTA(N3:S3)</f>
        <v>6</v>
      </c>
    </row>
    <row r="4" spans="1:20" ht="15" thickBot="1" x14ac:dyDescent="0.35">
      <c r="A4" s="17" t="s">
        <v>49</v>
      </c>
      <c r="B4" s="18" t="s">
        <v>50</v>
      </c>
      <c r="C4" s="18" t="s">
        <v>51</v>
      </c>
      <c r="D4" s="18" t="s">
        <v>52</v>
      </c>
      <c r="E4" s="18" t="s">
        <v>53</v>
      </c>
      <c r="F4" s="18" t="s">
        <v>54</v>
      </c>
      <c r="G4" s="18" t="s">
        <v>55</v>
      </c>
      <c r="H4" s="18" t="s">
        <v>56</v>
      </c>
      <c r="I4" s="18" t="s">
        <v>57</v>
      </c>
      <c r="J4" s="18" t="s">
        <v>58</v>
      </c>
      <c r="K4" s="18" t="s">
        <v>59</v>
      </c>
      <c r="L4" s="18" t="s">
        <v>60</v>
      </c>
      <c r="M4" s="18" t="s">
        <v>61</v>
      </c>
      <c r="N4" s="18" t="s">
        <v>62</v>
      </c>
      <c r="O4" s="18" t="s">
        <v>63</v>
      </c>
      <c r="P4" s="18" t="s">
        <v>64</v>
      </c>
      <c r="Q4" s="18" t="s">
        <v>65</v>
      </c>
      <c r="R4" s="18" t="s">
        <v>66</v>
      </c>
      <c r="S4" s="18" t="s">
        <v>67</v>
      </c>
    </row>
    <row r="5" spans="1:20" ht="29.4" thickBot="1" x14ac:dyDescent="0.35">
      <c r="A5" s="17" t="s">
        <v>68</v>
      </c>
      <c r="B5" s="18" t="s">
        <v>69</v>
      </c>
      <c r="C5" s="18" t="s">
        <v>70</v>
      </c>
      <c r="D5" s="18" t="s">
        <v>71</v>
      </c>
      <c r="E5" s="18" t="s">
        <v>72</v>
      </c>
      <c r="F5" s="18" t="s">
        <v>73</v>
      </c>
      <c r="G5" s="18" t="s">
        <v>74</v>
      </c>
      <c r="H5" s="18" t="s">
        <v>75</v>
      </c>
      <c r="I5" s="18" t="s">
        <v>76</v>
      </c>
      <c r="J5" s="18" t="s">
        <v>77</v>
      </c>
      <c r="K5" s="18" t="s">
        <v>78</v>
      </c>
      <c r="L5" s="18" t="s">
        <v>79</v>
      </c>
      <c r="M5" s="18" t="s">
        <v>80</v>
      </c>
      <c r="N5" s="18" t="s">
        <v>81</v>
      </c>
      <c r="O5" s="18" t="s">
        <v>82</v>
      </c>
      <c r="P5" s="18" t="s">
        <v>83</v>
      </c>
      <c r="Q5" s="18" t="s">
        <v>84</v>
      </c>
      <c r="R5" s="18" t="s">
        <v>85</v>
      </c>
      <c r="S5" s="18" t="s">
        <v>86</v>
      </c>
    </row>
    <row r="6" spans="1:20" ht="29.4" thickBot="1" x14ac:dyDescent="0.35">
      <c r="A6" s="17" t="s">
        <v>87</v>
      </c>
      <c r="B6" s="18" t="s">
        <v>88</v>
      </c>
      <c r="C6" s="18" t="s">
        <v>89</v>
      </c>
      <c r="D6" s="18" t="s">
        <v>90</v>
      </c>
      <c r="E6" s="18" t="s">
        <v>91</v>
      </c>
      <c r="F6" s="18" t="s">
        <v>92</v>
      </c>
      <c r="G6" s="18" t="s">
        <v>93</v>
      </c>
      <c r="H6" s="18" t="s">
        <v>94</v>
      </c>
      <c r="I6" s="18" t="s">
        <v>95</v>
      </c>
      <c r="J6" s="18" t="s">
        <v>96</v>
      </c>
      <c r="K6" s="18" t="s">
        <v>97</v>
      </c>
      <c r="L6" s="18" t="s">
        <v>98</v>
      </c>
      <c r="M6" s="18" t="s">
        <v>99</v>
      </c>
      <c r="N6" s="18" t="s">
        <v>100</v>
      </c>
      <c r="O6" s="18" t="s">
        <v>101</v>
      </c>
      <c r="P6" s="18" t="s">
        <v>102</v>
      </c>
      <c r="Q6" s="18" t="s">
        <v>103</v>
      </c>
      <c r="R6" s="18" t="s">
        <v>104</v>
      </c>
      <c r="S6" s="18" t="s">
        <v>105</v>
      </c>
    </row>
    <row r="7" spans="1:20" ht="29.4" thickBot="1" x14ac:dyDescent="0.35">
      <c r="A7" s="17" t="s">
        <v>106</v>
      </c>
      <c r="B7" s="18" t="s">
        <v>107</v>
      </c>
      <c r="C7" s="18" t="s">
        <v>108</v>
      </c>
      <c r="D7" s="18" t="s">
        <v>109</v>
      </c>
      <c r="E7" s="18" t="s">
        <v>110</v>
      </c>
      <c r="F7" s="18" t="s">
        <v>111</v>
      </c>
      <c r="G7" s="18" t="s">
        <v>112</v>
      </c>
      <c r="H7" s="18" t="s">
        <v>113</v>
      </c>
      <c r="I7" s="18" t="s">
        <v>114</v>
      </c>
      <c r="J7" s="18" t="s">
        <v>115</v>
      </c>
      <c r="K7" s="18" t="s">
        <v>116</v>
      </c>
      <c r="L7" s="18" t="s">
        <v>117</v>
      </c>
      <c r="M7" s="18" t="s">
        <v>118</v>
      </c>
      <c r="N7" s="18" t="s">
        <v>119</v>
      </c>
      <c r="O7" s="18" t="s">
        <v>120</v>
      </c>
      <c r="P7" s="18" t="s">
        <v>121</v>
      </c>
      <c r="Q7" s="18" t="s">
        <v>122</v>
      </c>
      <c r="R7" s="18" t="s">
        <v>123</v>
      </c>
      <c r="S7" s="18" t="s">
        <v>124</v>
      </c>
    </row>
    <row r="8" spans="1:20" ht="29.4" thickBot="1" x14ac:dyDescent="0.35">
      <c r="A8" s="17" t="s">
        <v>125</v>
      </c>
      <c r="B8" s="18" t="s">
        <v>126</v>
      </c>
      <c r="C8" s="18" t="s">
        <v>127</v>
      </c>
      <c r="D8" s="18" t="s">
        <v>128</v>
      </c>
      <c r="E8" s="18" t="s">
        <v>129</v>
      </c>
      <c r="F8" s="18" t="s">
        <v>130</v>
      </c>
      <c r="G8" s="18" t="s">
        <v>131</v>
      </c>
      <c r="H8" s="18" t="s">
        <v>132</v>
      </c>
      <c r="I8" s="18" t="s">
        <v>133</v>
      </c>
      <c r="J8" s="18" t="s">
        <v>134</v>
      </c>
      <c r="K8" s="18" t="s">
        <v>135</v>
      </c>
      <c r="L8" s="18" t="s">
        <v>136</v>
      </c>
      <c r="M8" s="18" t="s">
        <v>137</v>
      </c>
      <c r="N8" s="18" t="s">
        <v>138</v>
      </c>
      <c r="O8" s="18" t="s">
        <v>139</v>
      </c>
      <c r="P8" s="18" t="s">
        <v>140</v>
      </c>
      <c r="Q8" s="18" t="s">
        <v>141</v>
      </c>
      <c r="R8" s="18" t="s">
        <v>142</v>
      </c>
      <c r="S8" s="18" t="s">
        <v>143</v>
      </c>
    </row>
    <row r="9" spans="1:20" ht="29.4" thickBot="1" x14ac:dyDescent="0.35">
      <c r="A9" s="17" t="s">
        <v>144</v>
      </c>
      <c r="B9" s="18" t="s">
        <v>145</v>
      </c>
      <c r="C9" s="18" t="s">
        <v>146</v>
      </c>
      <c r="D9" s="18" t="s">
        <v>147</v>
      </c>
      <c r="E9" s="18" t="s">
        <v>148</v>
      </c>
      <c r="F9" s="18" t="s">
        <v>149</v>
      </c>
      <c r="G9" s="18" t="s">
        <v>150</v>
      </c>
      <c r="H9" s="18" t="s">
        <v>151</v>
      </c>
      <c r="I9" s="18" t="s">
        <v>152</v>
      </c>
      <c r="J9" s="18" t="s">
        <v>153</v>
      </c>
      <c r="K9" s="18" t="s">
        <v>154</v>
      </c>
      <c r="L9" s="18" t="s">
        <v>155</v>
      </c>
      <c r="M9" s="18" t="s">
        <v>156</v>
      </c>
      <c r="N9" s="18" t="s">
        <v>157</v>
      </c>
      <c r="O9" s="18" t="s">
        <v>158</v>
      </c>
      <c r="P9" s="18" t="s">
        <v>159</v>
      </c>
      <c r="Q9" s="18" t="s">
        <v>160</v>
      </c>
      <c r="R9" s="18" t="s">
        <v>161</v>
      </c>
      <c r="S9" s="18" t="s">
        <v>162</v>
      </c>
    </row>
    <row r="10" spans="1:20" ht="29.4" thickBot="1" x14ac:dyDescent="0.35">
      <c r="A10" s="17" t="s">
        <v>163</v>
      </c>
      <c r="B10" s="18" t="s">
        <v>164</v>
      </c>
      <c r="C10" s="18" t="s">
        <v>165</v>
      </c>
      <c r="D10" s="18" t="s">
        <v>166</v>
      </c>
      <c r="E10" s="18" t="s">
        <v>167</v>
      </c>
      <c r="F10" s="18" t="s">
        <v>168</v>
      </c>
      <c r="G10" s="18" t="s">
        <v>169</v>
      </c>
      <c r="H10" s="18" t="s">
        <v>170</v>
      </c>
      <c r="I10" s="18" t="s">
        <v>171</v>
      </c>
      <c r="J10" s="18" t="s">
        <v>172</v>
      </c>
      <c r="K10" s="18" t="s">
        <v>173</v>
      </c>
      <c r="L10" s="18" t="s">
        <v>174</v>
      </c>
      <c r="M10" s="18" t="s">
        <v>175</v>
      </c>
      <c r="N10" s="18" t="s">
        <v>176</v>
      </c>
      <c r="O10" s="18" t="s">
        <v>177</v>
      </c>
      <c r="P10" s="18" t="s">
        <v>178</v>
      </c>
      <c r="Q10" s="18" t="s">
        <v>179</v>
      </c>
      <c r="R10" s="18" t="s">
        <v>180</v>
      </c>
      <c r="S10" s="18" t="s">
        <v>181</v>
      </c>
    </row>
    <row r="11" spans="1:20" ht="29.4" thickBot="1" x14ac:dyDescent="0.35">
      <c r="A11" s="17" t="s">
        <v>182</v>
      </c>
      <c r="B11" s="18" t="s">
        <v>183</v>
      </c>
      <c r="C11" s="18" t="s">
        <v>184</v>
      </c>
      <c r="D11" s="18" t="s">
        <v>185</v>
      </c>
      <c r="E11" s="18" t="s">
        <v>186</v>
      </c>
      <c r="F11" s="18" t="s">
        <v>187</v>
      </c>
      <c r="G11" s="18" t="s">
        <v>188</v>
      </c>
      <c r="H11" s="18" t="s">
        <v>189</v>
      </c>
      <c r="I11" s="18" t="s">
        <v>190</v>
      </c>
      <c r="J11" s="18" t="s">
        <v>191</v>
      </c>
      <c r="K11" s="18" t="s">
        <v>192</v>
      </c>
      <c r="L11" s="18" t="s">
        <v>193</v>
      </c>
      <c r="M11" s="18" t="s">
        <v>194</v>
      </c>
      <c r="N11" s="18" t="s">
        <v>195</v>
      </c>
      <c r="O11" s="18" t="s">
        <v>196</v>
      </c>
      <c r="P11" s="18" t="s">
        <v>197</v>
      </c>
      <c r="Q11" s="18" t="s">
        <v>198</v>
      </c>
      <c r="R11" s="18" t="s">
        <v>199</v>
      </c>
      <c r="S11" s="18" t="s">
        <v>200</v>
      </c>
    </row>
    <row r="12" spans="1:20" ht="29.4" thickBot="1" x14ac:dyDescent="0.35">
      <c r="A12" s="17" t="s">
        <v>201</v>
      </c>
      <c r="B12" s="18" t="s">
        <v>202</v>
      </c>
      <c r="C12" s="18" t="s">
        <v>203</v>
      </c>
      <c r="D12" s="18" t="s">
        <v>204</v>
      </c>
      <c r="E12" s="18" t="s">
        <v>205</v>
      </c>
      <c r="F12" s="18" t="s">
        <v>206</v>
      </c>
      <c r="G12" s="18" t="s">
        <v>207</v>
      </c>
      <c r="H12" s="18" t="s">
        <v>208</v>
      </c>
      <c r="I12" s="18" t="s">
        <v>209</v>
      </c>
      <c r="J12" s="18" t="s">
        <v>210</v>
      </c>
      <c r="K12" s="18" t="s">
        <v>211</v>
      </c>
      <c r="L12" s="18" t="s">
        <v>212</v>
      </c>
      <c r="M12" s="18" t="s">
        <v>213</v>
      </c>
      <c r="N12" s="18" t="s">
        <v>214</v>
      </c>
      <c r="O12" s="18" t="s">
        <v>215</v>
      </c>
      <c r="P12" s="18" t="s">
        <v>216</v>
      </c>
      <c r="Q12" s="18" t="s">
        <v>217</v>
      </c>
      <c r="R12" s="18" t="s">
        <v>218</v>
      </c>
      <c r="S12" s="18" t="s">
        <v>219</v>
      </c>
    </row>
    <row r="13" spans="1:20" ht="29.4" thickBot="1" x14ac:dyDescent="0.35">
      <c r="A13" s="17" t="s">
        <v>220</v>
      </c>
      <c r="B13" s="18" t="s">
        <v>221</v>
      </c>
      <c r="C13" s="18" t="s">
        <v>222</v>
      </c>
      <c r="D13" s="18" t="s">
        <v>223</v>
      </c>
      <c r="E13" s="18" t="s">
        <v>224</v>
      </c>
      <c r="F13" s="18" t="s">
        <v>225</v>
      </c>
      <c r="G13" s="18" t="s">
        <v>226</v>
      </c>
      <c r="H13" s="18" t="s">
        <v>227</v>
      </c>
      <c r="I13" s="18" t="s">
        <v>228</v>
      </c>
      <c r="J13" s="18" t="s">
        <v>229</v>
      </c>
      <c r="K13" s="18" t="s">
        <v>230</v>
      </c>
      <c r="L13" s="18" t="s">
        <v>231</v>
      </c>
      <c r="M13" s="18" t="s">
        <v>232</v>
      </c>
      <c r="N13" s="18" t="s">
        <v>233</v>
      </c>
      <c r="O13" s="18" t="s">
        <v>234</v>
      </c>
      <c r="P13" s="18" t="s">
        <v>235</v>
      </c>
      <c r="Q13" s="18" t="s">
        <v>236</v>
      </c>
      <c r="R13" s="18" t="s">
        <v>237</v>
      </c>
      <c r="S13" s="18" t="s">
        <v>238</v>
      </c>
    </row>
    <row r="14" spans="1:20" ht="29.4" thickBot="1" x14ac:dyDescent="0.35">
      <c r="A14" s="17" t="s">
        <v>239</v>
      </c>
      <c r="B14" s="18" t="s">
        <v>240</v>
      </c>
      <c r="C14" s="18" t="s">
        <v>241</v>
      </c>
      <c r="D14" s="18" t="s">
        <v>242</v>
      </c>
      <c r="E14" s="18" t="s">
        <v>243</v>
      </c>
      <c r="F14" s="18" t="s">
        <v>244</v>
      </c>
      <c r="G14" s="18" t="s">
        <v>245</v>
      </c>
      <c r="H14" s="18" t="s">
        <v>246</v>
      </c>
      <c r="I14" s="18" t="s">
        <v>247</v>
      </c>
      <c r="J14" s="18" t="s">
        <v>248</v>
      </c>
      <c r="K14" s="18" t="s">
        <v>249</v>
      </c>
      <c r="L14" s="18" t="s">
        <v>250</v>
      </c>
      <c r="M14" s="18" t="s">
        <v>251</v>
      </c>
      <c r="N14" s="18" t="s">
        <v>252</v>
      </c>
      <c r="O14" s="18" t="s">
        <v>253</v>
      </c>
      <c r="P14" s="18" t="s">
        <v>254</v>
      </c>
      <c r="Q14" s="18" t="s">
        <v>255</v>
      </c>
      <c r="R14" s="18" t="s">
        <v>256</v>
      </c>
      <c r="S14" s="18" t="s">
        <v>257</v>
      </c>
    </row>
    <row r="15" spans="1:20" ht="29.4" thickBot="1" x14ac:dyDescent="0.35">
      <c r="A15" s="17" t="s">
        <v>258</v>
      </c>
      <c r="B15" s="18" t="s">
        <v>259</v>
      </c>
      <c r="C15" s="18" t="s">
        <v>260</v>
      </c>
      <c r="D15" s="18" t="s">
        <v>261</v>
      </c>
      <c r="E15" s="18" t="s">
        <v>262</v>
      </c>
      <c r="F15" s="18" t="s">
        <v>263</v>
      </c>
      <c r="G15" s="18" t="s">
        <v>264</v>
      </c>
      <c r="H15" s="18" t="s">
        <v>265</v>
      </c>
      <c r="I15" s="18" t="s">
        <v>266</v>
      </c>
      <c r="J15" s="18" t="s">
        <v>267</v>
      </c>
      <c r="K15" s="18" t="s">
        <v>268</v>
      </c>
      <c r="L15" s="18" t="s">
        <v>269</v>
      </c>
      <c r="M15" s="18" t="s">
        <v>270</v>
      </c>
      <c r="N15" s="18" t="s">
        <v>271</v>
      </c>
      <c r="O15" s="18" t="s">
        <v>272</v>
      </c>
      <c r="P15" s="18" t="s">
        <v>273</v>
      </c>
      <c r="Q15" s="18" t="s">
        <v>274</v>
      </c>
      <c r="R15" s="18" t="s">
        <v>275</v>
      </c>
      <c r="S15" s="18" t="s">
        <v>276</v>
      </c>
    </row>
    <row r="16" spans="1:20" ht="29.4" thickBot="1" x14ac:dyDescent="0.35">
      <c r="A16" s="17" t="s">
        <v>277</v>
      </c>
      <c r="B16" s="18" t="s">
        <v>278</v>
      </c>
      <c r="C16" s="18" t="s">
        <v>279</v>
      </c>
      <c r="D16" s="18" t="s">
        <v>280</v>
      </c>
      <c r="E16" s="18" t="s">
        <v>281</v>
      </c>
      <c r="F16" s="18" t="s">
        <v>282</v>
      </c>
      <c r="G16" s="18" t="s">
        <v>283</v>
      </c>
      <c r="H16" s="18" t="s">
        <v>284</v>
      </c>
      <c r="I16" s="18" t="s">
        <v>285</v>
      </c>
      <c r="J16" s="18" t="s">
        <v>286</v>
      </c>
      <c r="K16" s="18" t="s">
        <v>287</v>
      </c>
      <c r="L16" s="18" t="s">
        <v>288</v>
      </c>
      <c r="M16" s="18" t="s">
        <v>90</v>
      </c>
      <c r="N16" s="18" t="s">
        <v>289</v>
      </c>
      <c r="O16" s="18" t="s">
        <v>290</v>
      </c>
      <c r="P16" s="18" t="s">
        <v>291</v>
      </c>
      <c r="Q16" s="18" t="s">
        <v>292</v>
      </c>
      <c r="R16" s="18" t="s">
        <v>293</v>
      </c>
      <c r="S16" s="18" t="s">
        <v>294</v>
      </c>
    </row>
    <row r="17" spans="1:19" ht="29.4" thickBot="1" x14ac:dyDescent="0.35">
      <c r="A17" s="17" t="s">
        <v>295</v>
      </c>
      <c r="B17" s="18" t="s">
        <v>296</v>
      </c>
      <c r="C17" s="18" t="s">
        <v>297</v>
      </c>
      <c r="D17" s="18" t="s">
        <v>298</v>
      </c>
      <c r="E17" s="18" t="s">
        <v>299</v>
      </c>
      <c r="F17" s="18" t="s">
        <v>300</v>
      </c>
      <c r="G17" s="18" t="s">
        <v>301</v>
      </c>
      <c r="H17" s="18" t="s">
        <v>302</v>
      </c>
      <c r="I17" s="18" t="s">
        <v>303</v>
      </c>
      <c r="J17" s="18" t="s">
        <v>304</v>
      </c>
      <c r="K17" s="18" t="s">
        <v>305</v>
      </c>
      <c r="L17" s="18" t="s">
        <v>92</v>
      </c>
      <c r="M17" s="18" t="s">
        <v>306</v>
      </c>
      <c r="N17" s="18" t="s">
        <v>307</v>
      </c>
      <c r="O17" s="18" t="s">
        <v>308</v>
      </c>
      <c r="P17" s="18" t="s">
        <v>309</v>
      </c>
      <c r="Q17" s="18" t="s">
        <v>310</v>
      </c>
      <c r="R17" s="18" t="s">
        <v>311</v>
      </c>
      <c r="S17" s="18" t="s">
        <v>312</v>
      </c>
    </row>
    <row r="18" spans="1:19" ht="29.4" thickBot="1" x14ac:dyDescent="0.35">
      <c r="A18" s="17" t="s">
        <v>313</v>
      </c>
      <c r="B18" s="18" t="s">
        <v>314</v>
      </c>
      <c r="C18" s="18" t="s">
        <v>315</v>
      </c>
      <c r="D18" s="18" t="s">
        <v>316</v>
      </c>
      <c r="E18" s="18" t="s">
        <v>317</v>
      </c>
      <c r="F18" s="18" t="s">
        <v>318</v>
      </c>
      <c r="G18" s="18" t="s">
        <v>319</v>
      </c>
      <c r="H18" s="18" t="s">
        <v>320</v>
      </c>
      <c r="I18" s="18" t="s">
        <v>321</v>
      </c>
      <c r="J18" s="18" t="s">
        <v>322</v>
      </c>
      <c r="K18" s="18" t="s">
        <v>323</v>
      </c>
      <c r="L18" s="18" t="s">
        <v>324</v>
      </c>
      <c r="M18" s="18" t="s">
        <v>325</v>
      </c>
      <c r="N18" s="18" t="s">
        <v>326</v>
      </c>
      <c r="O18" s="18" t="s">
        <v>189</v>
      </c>
      <c r="P18" s="18" t="s">
        <v>327</v>
      </c>
      <c r="Q18" s="18" t="s">
        <v>328</v>
      </c>
      <c r="R18" s="18" t="s">
        <v>329</v>
      </c>
      <c r="S18" s="18" t="s">
        <v>330</v>
      </c>
    </row>
    <row r="19" spans="1:19" ht="29.4" thickBot="1" x14ac:dyDescent="0.35">
      <c r="A19" s="17" t="s">
        <v>331</v>
      </c>
      <c r="B19" s="18" t="s">
        <v>332</v>
      </c>
      <c r="C19" s="18" t="s">
        <v>333</v>
      </c>
      <c r="D19" s="18" t="s">
        <v>334</v>
      </c>
      <c r="E19" s="18" t="s">
        <v>335</v>
      </c>
      <c r="F19" s="18" t="s">
        <v>336</v>
      </c>
      <c r="G19" s="18" t="s">
        <v>337</v>
      </c>
      <c r="H19" s="18" t="s">
        <v>338</v>
      </c>
      <c r="I19" s="18" t="s">
        <v>339</v>
      </c>
      <c r="J19" s="18" t="s">
        <v>340</v>
      </c>
      <c r="K19" s="18" t="s">
        <v>341</v>
      </c>
      <c r="L19" s="18" t="s">
        <v>342</v>
      </c>
      <c r="M19" s="18" t="s">
        <v>343</v>
      </c>
      <c r="N19" s="18" t="s">
        <v>344</v>
      </c>
      <c r="O19" s="18" t="s">
        <v>345</v>
      </c>
      <c r="P19" s="18" t="s">
        <v>346</v>
      </c>
      <c r="Q19" s="18" t="s">
        <v>347</v>
      </c>
      <c r="R19" s="18" t="s">
        <v>348</v>
      </c>
      <c r="S19" s="18" t="s">
        <v>349</v>
      </c>
    </row>
    <row r="20" spans="1:19" ht="43.8" thickBot="1" x14ac:dyDescent="0.35">
      <c r="A20" s="17" t="s">
        <v>350</v>
      </c>
      <c r="B20" s="18" t="s">
        <v>351</v>
      </c>
      <c r="C20" s="18" t="s">
        <v>352</v>
      </c>
      <c r="D20" s="18" t="s">
        <v>353</v>
      </c>
      <c r="E20" s="18" t="s">
        <v>354</v>
      </c>
      <c r="F20" s="18" t="s">
        <v>355</v>
      </c>
      <c r="G20" s="18" t="s">
        <v>356</v>
      </c>
      <c r="H20" s="18" t="s">
        <v>357</v>
      </c>
      <c r="I20" s="18" t="s">
        <v>358</v>
      </c>
      <c r="J20" s="18" t="s">
        <v>359</v>
      </c>
      <c r="K20" s="18" t="s">
        <v>360</v>
      </c>
      <c r="L20" s="18" t="s">
        <v>361</v>
      </c>
      <c r="M20" s="18" t="s">
        <v>362</v>
      </c>
      <c r="N20" s="18" t="s">
        <v>363</v>
      </c>
      <c r="O20" s="18" t="s">
        <v>364</v>
      </c>
      <c r="P20" s="18" t="s">
        <v>365</v>
      </c>
      <c r="Q20" s="18" t="s">
        <v>366</v>
      </c>
      <c r="R20" s="18" t="s">
        <v>367</v>
      </c>
      <c r="S20" s="18" t="s">
        <v>368</v>
      </c>
    </row>
    <row r="21" spans="1:19" ht="29.4" thickBot="1" x14ac:dyDescent="0.35">
      <c r="A21" s="17" t="s">
        <v>369</v>
      </c>
      <c r="B21" s="18" t="s">
        <v>370</v>
      </c>
      <c r="C21" s="18" t="s">
        <v>371</v>
      </c>
      <c r="D21" s="18" t="s">
        <v>372</v>
      </c>
      <c r="E21" s="18" t="s">
        <v>373</v>
      </c>
      <c r="F21" s="18" t="s">
        <v>374</v>
      </c>
      <c r="G21" s="18" t="s">
        <v>375</v>
      </c>
      <c r="H21" s="18" t="s">
        <v>376</v>
      </c>
      <c r="I21" s="18" t="s">
        <v>377</v>
      </c>
      <c r="J21" s="18" t="s">
        <v>378</v>
      </c>
      <c r="K21" s="18" t="s">
        <v>379</v>
      </c>
      <c r="L21" s="18" t="s">
        <v>380</v>
      </c>
      <c r="M21" s="18" t="s">
        <v>381</v>
      </c>
      <c r="N21" s="18" t="s">
        <v>382</v>
      </c>
      <c r="O21" s="18" t="s">
        <v>383</v>
      </c>
      <c r="P21" s="18" t="s">
        <v>384</v>
      </c>
      <c r="Q21" s="18" t="s">
        <v>385</v>
      </c>
      <c r="R21" s="18" t="s">
        <v>386</v>
      </c>
      <c r="S21" s="18" t="s">
        <v>387</v>
      </c>
    </row>
    <row r="22" spans="1:19" ht="29.4" thickBot="1" x14ac:dyDescent="0.35">
      <c r="A22" s="17" t="s">
        <v>388</v>
      </c>
      <c r="B22" s="18" t="s">
        <v>389</v>
      </c>
      <c r="C22" s="18" t="s">
        <v>390</v>
      </c>
      <c r="D22" s="18" t="s">
        <v>391</v>
      </c>
      <c r="E22" s="18" t="s">
        <v>392</v>
      </c>
      <c r="F22" s="18" t="s">
        <v>393</v>
      </c>
      <c r="G22" s="18" t="s">
        <v>394</v>
      </c>
      <c r="H22" s="18" t="s">
        <v>395</v>
      </c>
      <c r="I22" s="18" t="s">
        <v>396</v>
      </c>
      <c r="J22" s="18" t="s">
        <v>397</v>
      </c>
      <c r="K22" s="18" t="s">
        <v>398</v>
      </c>
      <c r="L22" s="18" t="s">
        <v>399</v>
      </c>
      <c r="M22" s="18" t="s">
        <v>400</v>
      </c>
      <c r="N22" s="18" t="s">
        <v>401</v>
      </c>
      <c r="O22" s="18" t="s">
        <v>402</v>
      </c>
      <c r="P22" s="18" t="s">
        <v>403</v>
      </c>
      <c r="Q22" s="18" t="s">
        <v>404</v>
      </c>
      <c r="R22" s="18" t="s">
        <v>405</v>
      </c>
      <c r="S22" s="18" t="s">
        <v>406</v>
      </c>
    </row>
    <row r="23" spans="1:19" ht="29.4" thickBot="1" x14ac:dyDescent="0.35">
      <c r="A23" s="17" t="s">
        <v>407</v>
      </c>
      <c r="B23" s="18" t="s">
        <v>408</v>
      </c>
      <c r="C23" s="18" t="s">
        <v>409</v>
      </c>
      <c r="D23" s="18" t="s">
        <v>410</v>
      </c>
      <c r="E23" s="18" t="s">
        <v>411</v>
      </c>
      <c r="F23" s="18" t="s">
        <v>412</v>
      </c>
      <c r="G23" s="18" t="s">
        <v>413</v>
      </c>
      <c r="H23" s="18" t="s">
        <v>414</v>
      </c>
      <c r="I23" s="18" t="s">
        <v>415</v>
      </c>
      <c r="J23" s="18" t="s">
        <v>416</v>
      </c>
      <c r="K23" s="18" t="s">
        <v>417</v>
      </c>
      <c r="L23" s="18" t="s">
        <v>418</v>
      </c>
      <c r="M23" s="18" t="s">
        <v>419</v>
      </c>
      <c r="N23" s="18" t="s">
        <v>420</v>
      </c>
      <c r="O23" s="18" t="s">
        <v>421</v>
      </c>
      <c r="P23" s="18" t="s">
        <v>422</v>
      </c>
      <c r="Q23" s="18" t="s">
        <v>423</v>
      </c>
      <c r="R23" s="18" t="s">
        <v>424</v>
      </c>
      <c r="S23" s="18" t="s">
        <v>425</v>
      </c>
    </row>
    <row r="24" spans="1:19" ht="43.8" thickBot="1" x14ac:dyDescent="0.35">
      <c r="A24" s="17" t="s">
        <v>426</v>
      </c>
      <c r="B24" s="18" t="s">
        <v>427</v>
      </c>
      <c r="C24" s="18" t="s">
        <v>85</v>
      </c>
      <c r="D24" s="18" t="s">
        <v>428</v>
      </c>
      <c r="E24" s="18" t="s">
        <v>429</v>
      </c>
      <c r="F24" s="18" t="s">
        <v>430</v>
      </c>
      <c r="G24" s="18" t="s">
        <v>431</v>
      </c>
      <c r="H24" s="18" t="s">
        <v>432</v>
      </c>
      <c r="I24" s="18" t="s">
        <v>433</v>
      </c>
      <c r="J24" s="18" t="s">
        <v>434</v>
      </c>
      <c r="K24" s="18" t="s">
        <v>435</v>
      </c>
      <c r="L24" s="18" t="s">
        <v>436</v>
      </c>
      <c r="M24" s="18" t="s">
        <v>437</v>
      </c>
      <c r="N24" s="18" t="s">
        <v>438</v>
      </c>
      <c r="O24" s="18" t="s">
        <v>439</v>
      </c>
      <c r="P24" s="18" t="s">
        <v>440</v>
      </c>
      <c r="Q24" s="18" t="s">
        <v>441</v>
      </c>
      <c r="R24" s="18" t="s">
        <v>442</v>
      </c>
      <c r="S24" s="18" t="s">
        <v>443</v>
      </c>
    </row>
    <row r="25" spans="1:19" ht="29.4" thickBot="1" x14ac:dyDescent="0.35">
      <c r="A25" s="17" t="s">
        <v>444</v>
      </c>
      <c r="B25" s="18" t="s">
        <v>445</v>
      </c>
      <c r="C25" s="18" t="s">
        <v>213</v>
      </c>
      <c r="D25" s="18" t="s">
        <v>446</v>
      </c>
      <c r="E25" s="18" t="s">
        <v>447</v>
      </c>
      <c r="F25" s="18" t="s">
        <v>448</v>
      </c>
      <c r="G25" s="18" t="s">
        <v>449</v>
      </c>
      <c r="H25" s="18" t="s">
        <v>450</v>
      </c>
      <c r="I25" s="18" t="s">
        <v>451</v>
      </c>
      <c r="J25" s="18" t="s">
        <v>452</v>
      </c>
      <c r="K25" s="18" t="s">
        <v>453</v>
      </c>
      <c r="L25" s="18" t="s">
        <v>454</v>
      </c>
      <c r="M25" s="18" t="s">
        <v>455</v>
      </c>
      <c r="N25" s="18" t="s">
        <v>456</v>
      </c>
      <c r="O25" s="18" t="s">
        <v>457</v>
      </c>
      <c r="P25" s="18" t="s">
        <v>458</v>
      </c>
      <c r="Q25" s="18" t="s">
        <v>459</v>
      </c>
      <c r="R25" s="18" t="s">
        <v>460</v>
      </c>
      <c r="S25" s="18" t="s">
        <v>461</v>
      </c>
    </row>
    <row r="26" spans="1:19" ht="29.4" thickBot="1" x14ac:dyDescent="0.35">
      <c r="A26" s="17" t="s">
        <v>462</v>
      </c>
      <c r="B26" s="18" t="s">
        <v>463</v>
      </c>
      <c r="C26" s="18" t="s">
        <v>464</v>
      </c>
      <c r="D26" s="18" t="s">
        <v>465</v>
      </c>
      <c r="E26" s="18" t="s">
        <v>50</v>
      </c>
      <c r="F26" s="18" t="s">
        <v>466</v>
      </c>
      <c r="G26" s="18" t="s">
        <v>467</v>
      </c>
      <c r="H26" s="18" t="s">
        <v>468</v>
      </c>
      <c r="I26" s="18" t="s">
        <v>469</v>
      </c>
      <c r="J26" s="18" t="s">
        <v>470</v>
      </c>
      <c r="K26" s="18" t="s">
        <v>471</v>
      </c>
      <c r="L26" s="18" t="s">
        <v>472</v>
      </c>
      <c r="M26" s="18" t="s">
        <v>473</v>
      </c>
      <c r="N26" s="18" t="s">
        <v>474</v>
      </c>
      <c r="O26" s="18" t="s">
        <v>475</v>
      </c>
      <c r="P26" s="18" t="s">
        <v>476</v>
      </c>
      <c r="Q26" s="18" t="s">
        <v>477</v>
      </c>
      <c r="R26" s="18" t="s">
        <v>478</v>
      </c>
      <c r="S26" s="18" t="s">
        <v>479</v>
      </c>
    </row>
    <row r="27" spans="1:19" ht="29.4" thickBot="1" x14ac:dyDescent="0.35">
      <c r="A27" s="17" t="s">
        <v>480</v>
      </c>
      <c r="B27" s="18" t="s">
        <v>481</v>
      </c>
      <c r="C27" s="18" t="s">
        <v>482</v>
      </c>
      <c r="D27" s="18" t="s">
        <v>483</v>
      </c>
      <c r="E27" s="18" t="s">
        <v>484</v>
      </c>
      <c r="F27" s="18" t="s">
        <v>485</v>
      </c>
      <c r="G27" s="18" t="s">
        <v>486</v>
      </c>
      <c r="H27" s="18" t="s">
        <v>487</v>
      </c>
      <c r="I27" s="18" t="s">
        <v>488</v>
      </c>
      <c r="J27" s="18" t="s">
        <v>489</v>
      </c>
      <c r="K27" s="18" t="s">
        <v>490</v>
      </c>
      <c r="L27" s="18" t="s">
        <v>491</v>
      </c>
      <c r="M27" s="18" t="s">
        <v>492</v>
      </c>
      <c r="N27" s="18" t="s">
        <v>493</v>
      </c>
      <c r="O27" s="18" t="s">
        <v>494</v>
      </c>
      <c r="P27" s="18" t="s">
        <v>495</v>
      </c>
      <c r="Q27" s="18" t="s">
        <v>496</v>
      </c>
      <c r="R27" s="18" t="s">
        <v>497</v>
      </c>
      <c r="S27" s="18" t="s">
        <v>498</v>
      </c>
    </row>
    <row r="28" spans="1:19" ht="29.4" thickBot="1" x14ac:dyDescent="0.35">
      <c r="A28" s="17" t="s">
        <v>499</v>
      </c>
      <c r="B28" s="18" t="s">
        <v>500</v>
      </c>
      <c r="C28" s="18" t="s">
        <v>501</v>
      </c>
      <c r="D28" s="18" t="s">
        <v>502</v>
      </c>
      <c r="E28" s="18" t="s">
        <v>414</v>
      </c>
      <c r="F28" s="18" t="s">
        <v>503</v>
      </c>
      <c r="G28" s="18" t="s">
        <v>504</v>
      </c>
      <c r="H28" s="18" t="s">
        <v>505</v>
      </c>
      <c r="I28" s="18" t="s">
        <v>506</v>
      </c>
      <c r="J28" s="18" t="s">
        <v>507</v>
      </c>
      <c r="K28" s="18" t="s">
        <v>508</v>
      </c>
      <c r="L28" s="18" t="s">
        <v>509</v>
      </c>
      <c r="M28" s="18" t="s">
        <v>510</v>
      </c>
      <c r="N28" s="18" t="s">
        <v>511</v>
      </c>
      <c r="O28" s="18" t="s">
        <v>512</v>
      </c>
      <c r="P28" s="18" t="s">
        <v>513</v>
      </c>
      <c r="Q28" s="18" t="s">
        <v>514</v>
      </c>
      <c r="R28" s="18" t="s">
        <v>515</v>
      </c>
      <c r="S28" s="18" t="s">
        <v>117</v>
      </c>
    </row>
    <row r="29" spans="1:19" ht="29.4" thickBot="1" x14ac:dyDescent="0.35">
      <c r="A29" s="17" t="s">
        <v>516</v>
      </c>
      <c r="B29" s="18" t="s">
        <v>517</v>
      </c>
      <c r="C29" s="18" t="s">
        <v>518</v>
      </c>
      <c r="D29" s="18" t="s">
        <v>519</v>
      </c>
      <c r="E29" s="18" t="s">
        <v>520</v>
      </c>
      <c r="F29" s="18" t="s">
        <v>521</v>
      </c>
      <c r="G29" s="18" t="s">
        <v>522</v>
      </c>
      <c r="H29" s="18" t="s">
        <v>523</v>
      </c>
      <c r="I29" s="18" t="s">
        <v>524</v>
      </c>
      <c r="J29" s="18" t="s">
        <v>525</v>
      </c>
      <c r="K29" s="18" t="s">
        <v>526</v>
      </c>
      <c r="L29" s="18" t="s">
        <v>527</v>
      </c>
      <c r="M29" s="18" t="s">
        <v>528</v>
      </c>
      <c r="N29" s="18" t="s">
        <v>529</v>
      </c>
      <c r="O29" s="18" t="s">
        <v>530</v>
      </c>
      <c r="P29" s="18" t="s">
        <v>531</v>
      </c>
      <c r="Q29" s="18" t="s">
        <v>532</v>
      </c>
      <c r="R29" s="18" t="s">
        <v>533</v>
      </c>
      <c r="S29" s="18" t="s">
        <v>534</v>
      </c>
    </row>
    <row r="30" spans="1:19" ht="43.8" thickBot="1" x14ac:dyDescent="0.35">
      <c r="A30" s="17" t="s">
        <v>535</v>
      </c>
      <c r="B30" s="18" t="s">
        <v>536</v>
      </c>
      <c r="C30" s="18" t="s">
        <v>537</v>
      </c>
      <c r="D30" s="18" t="s">
        <v>538</v>
      </c>
      <c r="E30" s="18" t="s">
        <v>539</v>
      </c>
      <c r="F30" s="18" t="s">
        <v>540</v>
      </c>
      <c r="G30" s="18" t="s">
        <v>541</v>
      </c>
      <c r="H30" s="18" t="s">
        <v>542</v>
      </c>
      <c r="I30" s="18" t="s">
        <v>543</v>
      </c>
      <c r="J30" s="18" t="s">
        <v>544</v>
      </c>
      <c r="K30" s="18" t="s">
        <v>545</v>
      </c>
      <c r="L30" s="18" t="s">
        <v>546</v>
      </c>
      <c r="M30" s="18" t="s">
        <v>547</v>
      </c>
      <c r="N30" s="18" t="s">
        <v>548</v>
      </c>
      <c r="O30" s="18" t="s">
        <v>549</v>
      </c>
      <c r="P30" s="18" t="s">
        <v>550</v>
      </c>
      <c r="Q30" s="18" t="s">
        <v>551</v>
      </c>
      <c r="R30" s="18" t="s">
        <v>552</v>
      </c>
      <c r="S30" s="18" t="s">
        <v>553</v>
      </c>
    </row>
    <row r="31" spans="1:19" ht="29.4" thickBot="1" x14ac:dyDescent="0.35">
      <c r="A31" s="17" t="s">
        <v>554</v>
      </c>
      <c r="B31" s="18" t="s">
        <v>555</v>
      </c>
      <c r="C31" s="18" t="s">
        <v>556</v>
      </c>
      <c r="D31" s="18" t="s">
        <v>557</v>
      </c>
      <c r="E31" s="18" t="s">
        <v>558</v>
      </c>
      <c r="F31" s="18" t="s">
        <v>559</v>
      </c>
      <c r="G31" s="18" t="s">
        <v>560</v>
      </c>
      <c r="H31" s="18" t="s">
        <v>561</v>
      </c>
      <c r="I31" s="18" t="s">
        <v>562</v>
      </c>
      <c r="J31" s="18" t="s">
        <v>563</v>
      </c>
      <c r="K31" s="18" t="s">
        <v>564</v>
      </c>
      <c r="L31" s="18" t="s">
        <v>565</v>
      </c>
      <c r="M31" s="18" t="s">
        <v>566</v>
      </c>
      <c r="N31" s="18" t="s">
        <v>567</v>
      </c>
      <c r="O31" s="18" t="s">
        <v>568</v>
      </c>
      <c r="P31" s="18" t="s">
        <v>569</v>
      </c>
      <c r="Q31" s="18" t="s">
        <v>570</v>
      </c>
      <c r="R31" s="18" t="s">
        <v>365</v>
      </c>
      <c r="S31" s="18" t="s">
        <v>571</v>
      </c>
    </row>
    <row r="32" spans="1:19" ht="29.4" thickBot="1" x14ac:dyDescent="0.35">
      <c r="A32" s="17" t="s">
        <v>572</v>
      </c>
      <c r="B32" s="18" t="s">
        <v>573</v>
      </c>
      <c r="C32" s="18" t="s">
        <v>574</v>
      </c>
      <c r="D32" s="18" t="s">
        <v>575</v>
      </c>
      <c r="E32" s="18" t="s">
        <v>576</v>
      </c>
      <c r="F32" s="18" t="s">
        <v>577</v>
      </c>
      <c r="G32" s="18" t="s">
        <v>578</v>
      </c>
      <c r="H32" s="18" t="s">
        <v>579</v>
      </c>
      <c r="I32" s="18" t="s">
        <v>580</v>
      </c>
      <c r="J32" s="18" t="s">
        <v>581</v>
      </c>
      <c r="K32" s="18" t="s">
        <v>582</v>
      </c>
      <c r="L32" s="18" t="s">
        <v>583</v>
      </c>
      <c r="M32" s="18" t="s">
        <v>584</v>
      </c>
      <c r="N32" s="18" t="s">
        <v>585</v>
      </c>
      <c r="O32" s="18" t="s">
        <v>586</v>
      </c>
      <c r="P32" s="18" t="s">
        <v>587</v>
      </c>
      <c r="Q32" s="18" t="s">
        <v>588</v>
      </c>
      <c r="R32" s="18" t="s">
        <v>93</v>
      </c>
      <c r="S32" s="18" t="s">
        <v>589</v>
      </c>
    </row>
    <row r="33" spans="1:20" x14ac:dyDescent="0.3">
      <c r="A33" s="21" t="s">
        <v>590</v>
      </c>
      <c r="B33" s="20">
        <f t="shared" ref="B33:T33" si="0">SUM(B2:B32)</f>
        <v>41640</v>
      </c>
      <c r="C33" s="20">
        <f t="shared" si="0"/>
        <v>41671</v>
      </c>
      <c r="D33" s="20">
        <f t="shared" si="0"/>
        <v>41699</v>
      </c>
      <c r="E33" s="20">
        <f t="shared" si="0"/>
        <v>41730</v>
      </c>
      <c r="F33" s="20">
        <f t="shared" si="0"/>
        <v>41760</v>
      </c>
      <c r="G33" s="20">
        <f t="shared" si="0"/>
        <v>41791</v>
      </c>
      <c r="H33" s="20">
        <f t="shared" si="0"/>
        <v>41821</v>
      </c>
      <c r="I33" s="20">
        <f t="shared" si="0"/>
        <v>41852</v>
      </c>
      <c r="J33" s="20">
        <f t="shared" si="0"/>
        <v>41883</v>
      </c>
      <c r="K33" s="20">
        <f t="shared" si="0"/>
        <v>41913</v>
      </c>
      <c r="L33" s="20">
        <f t="shared" si="0"/>
        <v>41944</v>
      </c>
      <c r="M33" s="20">
        <f t="shared" si="0"/>
        <v>41974</v>
      </c>
      <c r="N33" s="20">
        <f t="shared" si="0"/>
        <v>42005</v>
      </c>
      <c r="O33" s="20">
        <f t="shared" si="0"/>
        <v>42036</v>
      </c>
      <c r="P33" s="20">
        <f t="shared" si="0"/>
        <v>42064</v>
      </c>
      <c r="Q33" s="20">
        <f t="shared" si="0"/>
        <v>42095</v>
      </c>
      <c r="R33" s="20">
        <f t="shared" si="0"/>
        <v>42125</v>
      </c>
      <c r="S33" s="20">
        <f t="shared" si="0"/>
        <v>42156</v>
      </c>
      <c r="T33" s="20">
        <f t="shared" si="0"/>
        <v>6</v>
      </c>
    </row>
  </sheetData>
  <conditionalFormatting sqref="N3:S3">
    <cfRule type="uniqueValues" dxfId="3" priority="4"/>
  </conditionalFormatting>
  <conditionalFormatting sqref="N4:S4">
    <cfRule type="uniqueValues" dxfId="2" priority="3"/>
  </conditionalFormatting>
  <conditionalFormatting sqref="N5:S5">
    <cfRule type="uniqueValues" dxfId="1" priority="2"/>
  </conditionalFormatting>
  <conditionalFormatting sqref="N6:S32">
    <cfRule type="uniqueValues" dxfId="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654391-157E-4297-A53F-A6A704F6786F}">
  <dimension ref="B3:H8"/>
  <sheetViews>
    <sheetView workbookViewId="0">
      <selection activeCell="I17" sqref="I17"/>
    </sheetView>
  </sheetViews>
  <sheetFormatPr defaultRowHeight="14.4" x14ac:dyDescent="0.3"/>
  <cols>
    <col min="2" max="2" width="11.5546875" customWidth="1"/>
  </cols>
  <sheetData>
    <row r="3" spans="2:8" ht="15.6" x14ac:dyDescent="0.3">
      <c r="B3" s="25" t="s">
        <v>594</v>
      </c>
      <c r="C3" s="26">
        <v>3</v>
      </c>
      <c r="D3" s="26">
        <v>15</v>
      </c>
      <c r="E3" s="26">
        <v>25</v>
      </c>
      <c r="F3" s="26">
        <v>26</v>
      </c>
      <c r="G3" s="26">
        <v>36</v>
      </c>
      <c r="H3" s="26">
        <v>49</v>
      </c>
    </row>
    <row r="5" spans="2:8" ht="15.6" x14ac:dyDescent="0.3">
      <c r="B5" s="22" t="s">
        <v>595</v>
      </c>
      <c r="C5" s="23" t="s">
        <v>596</v>
      </c>
      <c r="D5" s="23" t="s">
        <v>597</v>
      </c>
      <c r="E5" s="23" t="s">
        <v>598</v>
      </c>
      <c r="F5" s="23" t="s">
        <v>599</v>
      </c>
      <c r="G5" s="23" t="s">
        <v>600</v>
      </c>
      <c r="H5" s="23" t="s">
        <v>601</v>
      </c>
    </row>
    <row r="6" spans="2:8" ht="15.6" x14ac:dyDescent="0.3">
      <c r="B6" s="22">
        <v>1</v>
      </c>
      <c r="C6" s="23">
        <v>2</v>
      </c>
      <c r="D6" s="24">
        <v>25</v>
      </c>
      <c r="E6" s="24">
        <v>15</v>
      </c>
      <c r="F6" s="24">
        <v>3</v>
      </c>
      <c r="G6" s="23">
        <v>4</v>
      </c>
      <c r="H6" s="23">
        <v>6</v>
      </c>
    </row>
    <row r="7" spans="2:8" ht="15.6" x14ac:dyDescent="0.3">
      <c r="B7" s="39">
        <v>2</v>
      </c>
      <c r="C7" s="23">
        <v>7</v>
      </c>
      <c r="D7" s="23">
        <v>6</v>
      </c>
      <c r="E7" s="23">
        <v>32</v>
      </c>
      <c r="F7" s="23">
        <v>31</v>
      </c>
      <c r="G7" s="23">
        <v>9</v>
      </c>
      <c r="H7" s="24">
        <v>3</v>
      </c>
    </row>
    <row r="8" spans="2:8" ht="15.6" x14ac:dyDescent="0.3">
      <c r="B8" s="22">
        <v>3</v>
      </c>
      <c r="C8" s="23">
        <v>9</v>
      </c>
      <c r="D8" s="24">
        <v>26</v>
      </c>
      <c r="E8" s="24">
        <v>49</v>
      </c>
      <c r="F8" s="23">
        <v>23</v>
      </c>
      <c r="G8" s="24">
        <v>25</v>
      </c>
      <c r="H8" s="24">
        <v>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5A309-DA66-48D5-8A7E-2AB9CCD593A0}">
  <dimension ref="B2:F18"/>
  <sheetViews>
    <sheetView workbookViewId="0">
      <selection activeCell="L12" sqref="L12"/>
    </sheetView>
  </sheetViews>
  <sheetFormatPr defaultRowHeight="14.4" x14ac:dyDescent="0.3"/>
  <cols>
    <col min="2" max="2" width="26.88671875" customWidth="1"/>
    <col min="4" max="4" width="10.33203125" bestFit="1" customWidth="1"/>
  </cols>
  <sheetData>
    <row r="2" spans="2:6" ht="15.6" x14ac:dyDescent="0.3">
      <c r="B2" s="51" t="s">
        <v>627</v>
      </c>
      <c r="C2" s="52"/>
      <c r="D2" s="53"/>
      <c r="E2" s="53"/>
      <c r="F2" s="53"/>
    </row>
    <row r="4" spans="2:6" ht="15.6" x14ac:dyDescent="0.3">
      <c r="B4" s="54"/>
      <c r="C4" s="54"/>
      <c r="D4" s="54"/>
      <c r="E4" s="54"/>
    </row>
    <row r="5" spans="2:6" ht="15.6" x14ac:dyDescent="0.3">
      <c r="B5" s="55" t="s">
        <v>628</v>
      </c>
      <c r="C5" s="56" t="s">
        <v>602</v>
      </c>
      <c r="D5" s="55" t="s">
        <v>629</v>
      </c>
      <c r="E5" s="54"/>
    </row>
    <row r="6" spans="2:6" ht="15.6" x14ac:dyDescent="0.3">
      <c r="B6" s="55" t="s">
        <v>630</v>
      </c>
      <c r="C6" s="57">
        <v>42747</v>
      </c>
      <c r="D6" s="55">
        <v>1</v>
      </c>
      <c r="E6" s="54"/>
    </row>
    <row r="7" spans="2:6" ht="15.6" x14ac:dyDescent="0.3">
      <c r="B7" s="55" t="s">
        <v>631</v>
      </c>
      <c r="C7" s="57">
        <v>42747</v>
      </c>
      <c r="D7" s="55">
        <v>1</v>
      </c>
      <c r="E7" s="54"/>
    </row>
    <row r="8" spans="2:6" ht="15.6" x14ac:dyDescent="0.3">
      <c r="B8" s="55" t="s">
        <v>632</v>
      </c>
      <c r="C8" s="57">
        <v>42778</v>
      </c>
      <c r="D8" s="55">
        <v>3</v>
      </c>
    </row>
    <row r="9" spans="2:6" ht="15.6" x14ac:dyDescent="0.3">
      <c r="B9" s="55" t="s">
        <v>633</v>
      </c>
      <c r="C9" s="57">
        <v>42806</v>
      </c>
      <c r="D9" s="55">
        <v>1</v>
      </c>
      <c r="F9" s="58"/>
    </row>
    <row r="10" spans="2:6" ht="15.6" x14ac:dyDescent="0.3">
      <c r="B10" s="55" t="s">
        <v>634</v>
      </c>
      <c r="C10" s="57">
        <v>42806</v>
      </c>
      <c r="D10" s="55">
        <v>2</v>
      </c>
      <c r="F10" s="58"/>
    </row>
    <row r="11" spans="2:6" ht="62.4" x14ac:dyDescent="0.3">
      <c r="B11" s="59" t="s">
        <v>635</v>
      </c>
      <c r="C11" s="57">
        <v>42806</v>
      </c>
      <c r="D11" s="55">
        <v>1</v>
      </c>
      <c r="F11" s="58"/>
    </row>
    <row r="12" spans="2:6" ht="15.6" x14ac:dyDescent="0.3">
      <c r="B12" s="55" t="s">
        <v>636</v>
      </c>
      <c r="C12" s="57">
        <v>42806</v>
      </c>
      <c r="D12" s="55">
        <v>1</v>
      </c>
      <c r="F12" s="58"/>
    </row>
    <row r="15" spans="2:6" x14ac:dyDescent="0.3">
      <c r="B15" t="s">
        <v>602</v>
      </c>
    </row>
    <row r="16" spans="2:6" x14ac:dyDescent="0.3">
      <c r="B16" s="27">
        <v>43070</v>
      </c>
      <c r="C16">
        <f>COUNTIFS($C$6:$C$12,"&gt;="&amp;B16,$C$6:$C$12,"&lt;"&amp;EDATE(B16,1))</f>
        <v>0</v>
      </c>
    </row>
    <row r="17" spans="2:3" x14ac:dyDescent="0.3">
      <c r="B17" s="27">
        <v>43071</v>
      </c>
      <c r="C17">
        <f t="shared" ref="C17:C18" si="0">COUNTIFS($C$6:$C$12,"&gt;="&amp;B17,$C$6:$C$12,"&lt;"&amp;EDATE(B17,1))</f>
        <v>0</v>
      </c>
    </row>
    <row r="18" spans="2:3" x14ac:dyDescent="0.3">
      <c r="B18" s="27">
        <v>43072</v>
      </c>
      <c r="C18">
        <f t="shared" si="0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DD0B3-59CE-4DAE-B15A-93016A85634C}">
  <dimension ref="A1:I18"/>
  <sheetViews>
    <sheetView workbookViewId="0">
      <selection activeCell="E23" sqref="E23"/>
    </sheetView>
  </sheetViews>
  <sheetFormatPr defaultRowHeight="14.4" x14ac:dyDescent="0.3"/>
  <cols>
    <col min="1" max="1" width="35.109375" customWidth="1"/>
    <col min="2" max="2" width="12" customWidth="1"/>
    <col min="3" max="3" width="11.21875" customWidth="1"/>
    <col min="4" max="4" width="14.109375" customWidth="1"/>
    <col min="5" max="5" width="18.44140625" customWidth="1"/>
    <col min="6" max="6" width="16.88671875" customWidth="1"/>
    <col min="7" max="8" width="16.21875" customWidth="1"/>
    <col min="9" max="9" width="16.33203125" customWidth="1"/>
  </cols>
  <sheetData>
    <row r="1" spans="1:9" ht="18" x14ac:dyDescent="0.35">
      <c r="A1" s="38" t="s">
        <v>603</v>
      </c>
      <c r="B1" s="38" t="s">
        <v>604</v>
      </c>
    </row>
    <row r="2" spans="1:9" ht="18" x14ac:dyDescent="0.35">
      <c r="A2" s="28">
        <v>2018</v>
      </c>
      <c r="B2" s="29">
        <v>1500000</v>
      </c>
    </row>
    <row r="3" spans="1:9" ht="18" x14ac:dyDescent="0.35">
      <c r="A3" s="28" t="s">
        <v>605</v>
      </c>
      <c r="B3" s="30">
        <v>0.12</v>
      </c>
    </row>
    <row r="4" spans="1:9" ht="18" x14ac:dyDescent="0.35">
      <c r="A4" s="28" t="s">
        <v>606</v>
      </c>
      <c r="B4" s="30">
        <v>0.02</v>
      </c>
    </row>
    <row r="5" spans="1:9" ht="18" x14ac:dyDescent="0.35">
      <c r="A5" s="28" t="s">
        <v>607</v>
      </c>
      <c r="B5" s="31">
        <f>B2+(B2*B3-B2*B4)</f>
        <v>1650000</v>
      </c>
    </row>
    <row r="8" spans="1:9" x14ac:dyDescent="0.3">
      <c r="D8" s="36" t="s">
        <v>608</v>
      </c>
      <c r="E8" s="36"/>
      <c r="F8" s="36"/>
      <c r="G8" s="36"/>
      <c r="H8" s="36"/>
      <c r="I8" s="36"/>
    </row>
    <row r="9" spans="1:9" x14ac:dyDescent="0.3">
      <c r="C9" s="32">
        <f>'[1]Question 6'!B5</f>
        <v>1650000</v>
      </c>
      <c r="D9" s="33">
        <v>2.5000000000000001E-2</v>
      </c>
      <c r="E9" s="34">
        <f>D9+0.005</f>
        <v>3.0000000000000002E-2</v>
      </c>
      <c r="F9" s="34">
        <f>E9+0.005</f>
        <v>3.5000000000000003E-2</v>
      </c>
      <c r="G9" s="34">
        <f>F9+0.005</f>
        <v>0.04</v>
      </c>
      <c r="H9" s="34">
        <f>G9+0.005</f>
        <v>4.4999999999999998E-2</v>
      </c>
      <c r="I9" s="34">
        <f>H9+0.005</f>
        <v>4.9999999999999996E-2</v>
      </c>
    </row>
    <row r="10" spans="1:9" x14ac:dyDescent="0.3">
      <c r="B10" s="37" t="s">
        <v>609</v>
      </c>
      <c r="C10" s="35">
        <v>0.125</v>
      </c>
      <c r="D10" s="49">
        <f>C9+(C9*C10-C9*D9)</f>
        <v>1815000</v>
      </c>
      <c r="E10" s="49">
        <f>C9+(C9*C10-C9*E9)</f>
        <v>1806750</v>
      </c>
      <c r="F10" s="49">
        <f>C9+(C9*C10-C9*F9)</f>
        <v>1798500</v>
      </c>
      <c r="G10" s="49">
        <f>C9+(C9*C10-C9*G9)</f>
        <v>1790250</v>
      </c>
      <c r="H10" s="49">
        <f>C9+(C9*C10-C9*H9)</f>
        <v>1782000</v>
      </c>
      <c r="I10" s="49">
        <f>C9+(C9*C10-C9*I9)</f>
        <v>1773750</v>
      </c>
    </row>
    <row r="11" spans="1:9" x14ac:dyDescent="0.3">
      <c r="B11" s="37"/>
      <c r="C11" s="35">
        <f>C10+0.01</f>
        <v>0.13500000000000001</v>
      </c>
      <c r="D11" s="49">
        <f>$C$9+($C$9*C11)-($C$9*$D$9)</f>
        <v>1831500</v>
      </c>
      <c r="E11" s="49">
        <f>$C$9+($C$9*C11)-($C$9*$E$9)</f>
        <v>1823250</v>
      </c>
      <c r="F11" s="49">
        <f>$C$9+($C$9*C11)-($C$9*$F$9)</f>
        <v>1815000</v>
      </c>
      <c r="G11" s="49">
        <f>$C$9+($C$9*C11)-($C$9*$G$9)</f>
        <v>1806750</v>
      </c>
      <c r="H11" s="49">
        <f>$C$9+($C$9*C11)-($C$9*$H$9)</f>
        <v>1798500</v>
      </c>
      <c r="I11" s="49">
        <f>$C$9+($C$9*C11)-($C$9*$I$9)</f>
        <v>1790250</v>
      </c>
    </row>
    <row r="12" spans="1:9" x14ac:dyDescent="0.3">
      <c r="B12" s="37"/>
      <c r="C12" s="35">
        <f>C11+0.01</f>
        <v>0.14500000000000002</v>
      </c>
      <c r="D12" s="49">
        <f>$C$9+($C$9*C12)-($C$9*$D$9)</f>
        <v>1848000</v>
      </c>
      <c r="E12" s="49">
        <f>$C$9+($C$9*C12)-($C$9*$E$9)</f>
        <v>1839750</v>
      </c>
      <c r="F12" s="49">
        <f>$C$9+($C$9*C12)-($C$9*$F$9)</f>
        <v>1831500</v>
      </c>
      <c r="G12" s="49">
        <f>$C$9+($C$9*C12)-($C$9*$G$9)</f>
        <v>1823250</v>
      </c>
      <c r="H12" s="49">
        <f>$C$9+($C$9*C12)-($C$9*$H$9)</f>
        <v>1815000</v>
      </c>
      <c r="I12" s="49">
        <f>$C$9+($C$9*C12)-($C$9*$I$9)</f>
        <v>1806750</v>
      </c>
    </row>
    <row r="13" spans="1:9" x14ac:dyDescent="0.3">
      <c r="B13" s="37"/>
      <c r="C13" s="35">
        <f>C12+0.01</f>
        <v>0.15500000000000003</v>
      </c>
      <c r="D13" s="49">
        <f>$C$9+($C$9*C13)-($C$9*$D$9)</f>
        <v>1864500</v>
      </c>
      <c r="E13" s="49">
        <f>$C$9+($C$9*C13)-($C$9*$E$9)</f>
        <v>1856250</v>
      </c>
      <c r="F13" s="49">
        <f>$C$9+($C$9*C13)-($C$9*$F$9)</f>
        <v>1848000</v>
      </c>
      <c r="G13" s="49">
        <f>$C$9+($C$9*C13)-($C$9*$G$9)</f>
        <v>1839750</v>
      </c>
      <c r="H13" s="49">
        <f>$C$9+($C$9*C13)-($C$9*$H$9)</f>
        <v>1831500</v>
      </c>
      <c r="I13" s="49">
        <f>$C$9+($C$9*C13)-($C$9*$I$9)</f>
        <v>1823250</v>
      </c>
    </row>
    <row r="14" spans="1:9" x14ac:dyDescent="0.3">
      <c r="B14" s="37"/>
      <c r="C14" s="35">
        <f>C13+0.01</f>
        <v>0.16500000000000004</v>
      </c>
      <c r="D14" s="49">
        <f>$C$9+($C$9*C14)-($C$9*$D$9)</f>
        <v>1881000</v>
      </c>
      <c r="E14" s="49">
        <f>$C$9+($C$9*C14)-($C$9*$E$9)</f>
        <v>1872750</v>
      </c>
      <c r="F14" s="49">
        <f>$C$9+($C$9*C14)-($C$9*$F$9)</f>
        <v>1864500</v>
      </c>
      <c r="G14" s="49">
        <f>$C$9+($C$9*C14)-($C$9*$G$9)</f>
        <v>1856250</v>
      </c>
      <c r="H14" s="49">
        <f>$C$9+($C$9*C14)-($C$9*$H$9)</f>
        <v>1848000</v>
      </c>
      <c r="I14" s="49">
        <f>$C$9+($C$9*C14)-($C$9*$I$9)</f>
        <v>1839750</v>
      </c>
    </row>
    <row r="15" spans="1:9" x14ac:dyDescent="0.3">
      <c r="B15" s="37"/>
      <c r="C15" s="35">
        <f>C14+0.01</f>
        <v>0.17500000000000004</v>
      </c>
      <c r="D15" s="49">
        <f>$C$9+($C$9*C15)-($C$9*$D$9)</f>
        <v>1897500</v>
      </c>
      <c r="E15" s="49">
        <f>$C$9+($C$9*C15)-($C$9*$E$9)</f>
        <v>1889250</v>
      </c>
      <c r="F15" s="49">
        <f>$C$9+($C$9*C15)-($C$9*$F$9)</f>
        <v>1881000</v>
      </c>
      <c r="G15" s="49">
        <f>$C$9+($C$9*C15)-($C$9*$G$9)</f>
        <v>1872750</v>
      </c>
      <c r="H15" s="49">
        <f>$C$9+($C$9*C15)-($C$9*$H$9)</f>
        <v>1864500</v>
      </c>
      <c r="I15" s="49">
        <f>$C$9+($C$9*C15)-($C$9*$I$9)</f>
        <v>1856250</v>
      </c>
    </row>
    <row r="16" spans="1:9" x14ac:dyDescent="0.3">
      <c r="B16" s="37"/>
      <c r="C16" s="35">
        <f>C15+0.01</f>
        <v>0.18500000000000005</v>
      </c>
      <c r="D16" s="49">
        <f>$C$9+($C$9*C16)-($C$9*$D$9)</f>
        <v>1914000</v>
      </c>
      <c r="E16" s="49">
        <f>$C$9+($C$9*C16)-($C$9*$E$9)</f>
        <v>1905750</v>
      </c>
      <c r="F16" s="49">
        <f>$C$9+($C$9*C16)-($C$9*$F$9)</f>
        <v>1897500</v>
      </c>
      <c r="G16" s="49">
        <f>$C$9+($C$9*C16)-($C$9*$G$9)</f>
        <v>1889250</v>
      </c>
      <c r="H16" s="49">
        <f>$C$9+($C$9*C16)-($C$9*$H$9)</f>
        <v>1881000</v>
      </c>
      <c r="I16" s="49">
        <f>$C$9+($C$9*C16)-($C$9*$I$9)</f>
        <v>1872750</v>
      </c>
    </row>
    <row r="17" spans="2:9" x14ac:dyDescent="0.3">
      <c r="B17" s="37"/>
      <c r="C17" s="35">
        <f>C16+0.01</f>
        <v>0.19500000000000006</v>
      </c>
      <c r="D17" s="49">
        <f>$C$9+($C$9*C17)-($C$9*$D$9)</f>
        <v>1930500</v>
      </c>
      <c r="E17" s="49">
        <f>$C$9+($C$9*C17)-($C$9*$E$9)</f>
        <v>1922250</v>
      </c>
      <c r="F17" s="49">
        <f>$C$9+($C$9*C17)-($C$9*$F$9)</f>
        <v>1914000</v>
      </c>
      <c r="G17" s="49">
        <f>$C$9+($C$9*C17)-($C$9*$G$9)</f>
        <v>1905750</v>
      </c>
      <c r="H17" s="49">
        <f>$C$9+($C$9*C17)-($C$9*$H$9)</f>
        <v>1897500</v>
      </c>
      <c r="I17" s="49">
        <f>$C$9+($C$9*C17)-($C$9*$I$9)</f>
        <v>1889250</v>
      </c>
    </row>
    <row r="18" spans="2:9" x14ac:dyDescent="0.3">
      <c r="B18" s="37"/>
      <c r="C18" s="35">
        <f>C17+0.01</f>
        <v>0.20500000000000007</v>
      </c>
      <c r="D18" s="49">
        <f>$C$9+($C$9*C18)-($C$9*$D$9)</f>
        <v>1947000</v>
      </c>
      <c r="E18" s="49">
        <f>$C$9+($C$9*C18)-($C$9*$E$9)</f>
        <v>1938750</v>
      </c>
      <c r="F18" s="49">
        <f>$C$9+($C$9*C18)-($C$9*$F$9)</f>
        <v>1930500</v>
      </c>
      <c r="G18" s="49">
        <f>$C$9+($C$9*C18)-($C$9*$G$9)</f>
        <v>1922250</v>
      </c>
      <c r="H18" s="49">
        <f>$C$9+($C$9*C18)-($C$9*$H$9)</f>
        <v>1914000</v>
      </c>
      <c r="I18" s="49">
        <f>$C$9+($C$9*C18)-($C$9*$I$9)</f>
        <v>1905750</v>
      </c>
    </row>
  </sheetData>
  <mergeCells count="2">
    <mergeCell ref="D8:I8"/>
    <mergeCell ref="B10:B18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D46FB-14B3-43FE-B3FD-022D3113B0A8}">
  <dimension ref="A1:E13"/>
  <sheetViews>
    <sheetView workbookViewId="0">
      <selection activeCell="I18" sqref="I18"/>
    </sheetView>
  </sheetViews>
  <sheetFormatPr defaultRowHeight="14.4" x14ac:dyDescent="0.3"/>
  <cols>
    <col min="3" max="3" width="20.109375" customWidth="1"/>
    <col min="4" max="4" width="10.109375" customWidth="1"/>
    <col min="5" max="5" width="11.44140625" customWidth="1"/>
  </cols>
  <sheetData>
    <row r="1" spans="1:5" ht="15.6" x14ac:dyDescent="0.3">
      <c r="A1" s="40"/>
      <c r="B1" s="41" t="s">
        <v>610</v>
      </c>
      <c r="C1" s="41"/>
      <c r="D1" s="41"/>
      <c r="E1" s="41"/>
    </row>
    <row r="2" spans="1:5" x14ac:dyDescent="0.3">
      <c r="A2" s="42" t="s">
        <v>611</v>
      </c>
      <c r="B2" s="43" t="s">
        <v>612</v>
      </c>
      <c r="C2" s="43" t="s">
        <v>613</v>
      </c>
      <c r="D2" s="43" t="s">
        <v>614</v>
      </c>
      <c r="E2" s="43" t="s">
        <v>615</v>
      </c>
    </row>
    <row r="3" spans="1:5" x14ac:dyDescent="0.3">
      <c r="A3" s="40" t="s">
        <v>616</v>
      </c>
      <c r="B3" s="44">
        <v>38</v>
      </c>
      <c r="C3" s="44">
        <v>58</v>
      </c>
      <c r="D3" s="44">
        <v>66</v>
      </c>
      <c r="E3" s="44">
        <v>49</v>
      </c>
    </row>
    <row r="4" spans="1:5" x14ac:dyDescent="0.3">
      <c r="A4" s="40" t="s">
        <v>617</v>
      </c>
      <c r="B4" s="44">
        <v>88</v>
      </c>
      <c r="C4" s="44">
        <v>92</v>
      </c>
      <c r="D4" s="44">
        <v>74</v>
      </c>
      <c r="E4" s="44">
        <v>90</v>
      </c>
    </row>
    <row r="5" spans="1:5" x14ac:dyDescent="0.3">
      <c r="A5" s="40" t="s">
        <v>618</v>
      </c>
      <c r="B5" s="44">
        <v>57</v>
      </c>
      <c r="C5" s="44">
        <v>77</v>
      </c>
      <c r="D5" s="44">
        <v>91</v>
      </c>
      <c r="E5" s="44">
        <v>91</v>
      </c>
    </row>
    <row r="6" spans="1:5" x14ac:dyDescent="0.3">
      <c r="A6" s="40" t="s">
        <v>619</v>
      </c>
      <c r="B6" s="44">
        <v>82</v>
      </c>
      <c r="C6" s="44">
        <v>56</v>
      </c>
      <c r="D6" s="44">
        <v>45</v>
      </c>
      <c r="E6" s="44">
        <v>95</v>
      </c>
    </row>
    <row r="7" spans="1:5" x14ac:dyDescent="0.3">
      <c r="A7" s="40" t="s">
        <v>620</v>
      </c>
      <c r="B7" s="44">
        <v>55</v>
      </c>
      <c r="C7" s="44">
        <v>55</v>
      </c>
      <c r="D7" s="44">
        <v>65</v>
      </c>
      <c r="E7" s="44">
        <v>75</v>
      </c>
    </row>
    <row r="8" spans="1:5" x14ac:dyDescent="0.3">
      <c r="A8" s="40" t="s">
        <v>621</v>
      </c>
      <c r="B8" s="44">
        <v>44</v>
      </c>
      <c r="C8" s="44">
        <v>69</v>
      </c>
      <c r="D8" s="44">
        <v>80</v>
      </c>
      <c r="E8" s="44">
        <v>90</v>
      </c>
    </row>
    <row r="9" spans="1:5" x14ac:dyDescent="0.3">
      <c r="A9" s="40" t="s">
        <v>622</v>
      </c>
      <c r="B9" s="44">
        <v>75</v>
      </c>
      <c r="C9" s="44">
        <v>51</v>
      </c>
      <c r="D9" s="44">
        <v>57</v>
      </c>
      <c r="E9" s="44">
        <v>84</v>
      </c>
    </row>
    <row r="10" spans="1:5" x14ac:dyDescent="0.3">
      <c r="A10" s="40" t="s">
        <v>623</v>
      </c>
      <c r="B10" s="44">
        <v>38</v>
      </c>
      <c r="C10" s="44">
        <v>37</v>
      </c>
      <c r="D10" s="44">
        <v>51</v>
      </c>
      <c r="E10" s="44">
        <v>56</v>
      </c>
    </row>
    <row r="12" spans="1:5" ht="18" x14ac:dyDescent="0.35">
      <c r="B12" s="45"/>
      <c r="C12" s="45"/>
      <c r="D12" s="45" t="s">
        <v>626</v>
      </c>
      <c r="E12" s="45" t="s">
        <v>625</v>
      </c>
    </row>
    <row r="13" spans="1:5" ht="18" x14ac:dyDescent="0.35">
      <c r="B13" s="45" t="s">
        <v>624</v>
      </c>
      <c r="C13" s="45"/>
      <c r="D13" s="45" t="s">
        <v>619</v>
      </c>
      <c r="E13" s="45">
        <f>VLOOKUP(D13,A2:E10,2,1)</f>
        <v>82</v>
      </c>
    </row>
  </sheetData>
  <mergeCells count="1">
    <mergeCell ref="B1:E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D765D-6EE4-4ED0-87B2-EE737F80AB0F}">
  <dimension ref="A1:B7"/>
  <sheetViews>
    <sheetView tabSelected="1" workbookViewId="0">
      <selection activeCell="K24" sqref="K24"/>
    </sheetView>
  </sheetViews>
  <sheetFormatPr defaultRowHeight="14.4" x14ac:dyDescent="0.3"/>
  <cols>
    <col min="2" max="2" width="16.44140625" customWidth="1"/>
  </cols>
  <sheetData>
    <row r="1" spans="1:2" ht="18" x14ac:dyDescent="0.35">
      <c r="A1" s="46" t="s">
        <v>603</v>
      </c>
      <c r="B1" s="46" t="s">
        <v>604</v>
      </c>
    </row>
    <row r="2" spans="1:2" ht="18" x14ac:dyDescent="0.35">
      <c r="A2" s="47">
        <v>2010</v>
      </c>
      <c r="B2" s="48">
        <v>50856</v>
      </c>
    </row>
    <row r="3" spans="1:2" ht="18" x14ac:dyDescent="0.35">
      <c r="A3" s="47">
        <v>2011</v>
      </c>
      <c r="B3" s="48">
        <v>33533</v>
      </c>
    </row>
    <row r="4" spans="1:2" ht="18" x14ac:dyDescent="0.35">
      <c r="A4" s="47">
        <v>2012</v>
      </c>
      <c r="B4" s="48">
        <v>36928</v>
      </c>
    </row>
    <row r="5" spans="1:2" ht="18" x14ac:dyDescent="0.35">
      <c r="A5" s="47">
        <v>2013</v>
      </c>
      <c r="B5" s="48">
        <v>40742</v>
      </c>
    </row>
    <row r="6" spans="1:2" ht="18" x14ac:dyDescent="0.35">
      <c r="A6" s="47">
        <v>2014</v>
      </c>
      <c r="B6" s="48">
        <v>62728</v>
      </c>
    </row>
    <row r="7" spans="1:2" ht="18" x14ac:dyDescent="0.35">
      <c r="A7" s="47">
        <v>2015</v>
      </c>
      <c r="B7" s="48">
        <v>34901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Question 1</vt:lpstr>
      <vt:lpstr>Question2</vt:lpstr>
      <vt:lpstr>Question3</vt:lpstr>
      <vt:lpstr>Question4</vt:lpstr>
      <vt:lpstr>Question5</vt:lpstr>
      <vt:lpstr>Question6</vt:lpstr>
      <vt:lpstr>Question7</vt:lpstr>
      <vt:lpstr>Question8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aditi</dc:creator>
  <cp:lastModifiedBy>aditi</cp:lastModifiedBy>
  <dcterms:created xsi:type="dcterms:W3CDTF">2022-10-25T09:05:43Z</dcterms:created>
  <dcterms:modified xsi:type="dcterms:W3CDTF">2022-10-25T17:32:25Z</dcterms:modified>
</cp:coreProperties>
</file>