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6be83607c5dc6b/Documents/"/>
    </mc:Choice>
  </mc:AlternateContent>
  <xr:revisionPtr revIDLastSave="1552" documentId="8_{86E32BE4-50BC-449E-9DF6-C35C51DFD1CE}" xr6:coauthVersionLast="47" xr6:coauthVersionMax="47" xr10:uidLastSave="{DF973A90-98AB-4815-B3AD-88C303107947}"/>
  <bookViews>
    <workbookView xWindow="-120" yWindow="-120" windowWidth="20730" windowHeight="11040" xr2:uid="{FE16EEEF-AD9F-4D71-8C0D-61C6D3F2647F}"/>
  </bookViews>
  <sheets>
    <sheet name="Project 1" sheetId="1" r:id="rId1"/>
    <sheet name="Project 2" sheetId="2" r:id="rId2"/>
    <sheet name="Project 3 &amp; 4" sheetId="3" r:id="rId3"/>
    <sheet name="Project 5" sheetId="4" r:id="rId4"/>
    <sheet name="Project 6" sheetId="5" r:id="rId5"/>
    <sheet name="Project 7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1" i="6" l="1"/>
  <c r="X11" i="6"/>
  <c r="Y6" i="6"/>
  <c r="Y7" i="6"/>
  <c r="Y8" i="6"/>
  <c r="Y9" i="6"/>
  <c r="Y10" i="6"/>
  <c r="Y12" i="6"/>
  <c r="Y13" i="6"/>
  <c r="Y14" i="6"/>
  <c r="Y15" i="6"/>
  <c r="X7" i="6"/>
  <c r="X6" i="6"/>
  <c r="X8" i="6"/>
  <c r="X9" i="6"/>
  <c r="X10" i="6"/>
  <c r="X12" i="6"/>
  <c r="X13" i="6"/>
  <c r="X14" i="6"/>
  <c r="X15" i="6"/>
  <c r="S70" i="6"/>
  <c r="P70" i="6"/>
  <c r="M70" i="6"/>
  <c r="J70" i="6"/>
  <c r="G70" i="6"/>
  <c r="D70" i="6"/>
  <c r="S69" i="6"/>
  <c r="P69" i="6"/>
  <c r="M69" i="6"/>
  <c r="J69" i="6"/>
  <c r="G69" i="6"/>
  <c r="D69" i="6"/>
  <c r="S68" i="6"/>
  <c r="P68" i="6"/>
  <c r="M68" i="6"/>
  <c r="J68" i="6"/>
  <c r="G68" i="6"/>
  <c r="D68" i="6"/>
  <c r="S63" i="6"/>
  <c r="P63" i="6"/>
  <c r="M63" i="6"/>
  <c r="J63" i="6"/>
  <c r="G63" i="6"/>
  <c r="D63" i="6"/>
  <c r="S62" i="6"/>
  <c r="P62" i="6"/>
  <c r="M62" i="6"/>
  <c r="J62" i="6"/>
  <c r="G62" i="6"/>
  <c r="D62" i="6"/>
  <c r="S61" i="6"/>
  <c r="P61" i="6"/>
  <c r="M61" i="6"/>
  <c r="J61" i="6"/>
  <c r="G61" i="6"/>
  <c r="D61" i="6"/>
  <c r="S56" i="6"/>
  <c r="P56" i="6"/>
  <c r="M56" i="6"/>
  <c r="J56" i="6"/>
  <c r="G56" i="6"/>
  <c r="D56" i="6"/>
  <c r="S55" i="6"/>
  <c r="P55" i="6"/>
  <c r="M55" i="6"/>
  <c r="J55" i="6"/>
  <c r="G55" i="6"/>
  <c r="D55" i="6"/>
  <c r="S54" i="6"/>
  <c r="P54" i="6"/>
  <c r="M54" i="6"/>
  <c r="J54" i="6"/>
  <c r="G54" i="6"/>
  <c r="D54" i="6"/>
  <c r="S49" i="6"/>
  <c r="P49" i="6"/>
  <c r="M49" i="6"/>
  <c r="J49" i="6"/>
  <c r="G49" i="6"/>
  <c r="D49" i="6"/>
  <c r="S48" i="6"/>
  <c r="P48" i="6"/>
  <c r="M48" i="6"/>
  <c r="J48" i="6"/>
  <c r="G48" i="6"/>
  <c r="D48" i="6"/>
  <c r="S47" i="6"/>
  <c r="P47" i="6"/>
  <c r="M47" i="6"/>
  <c r="J47" i="6"/>
  <c r="G47" i="6"/>
  <c r="D47" i="6"/>
  <c r="S42" i="6"/>
  <c r="P42" i="6"/>
  <c r="M42" i="6"/>
  <c r="J42" i="6"/>
  <c r="G42" i="6"/>
  <c r="D42" i="6"/>
  <c r="S41" i="6"/>
  <c r="P41" i="6"/>
  <c r="M41" i="6"/>
  <c r="J41" i="6"/>
  <c r="G41" i="6"/>
  <c r="D41" i="6"/>
  <c r="S40" i="6"/>
  <c r="P40" i="6"/>
  <c r="M40" i="6"/>
  <c r="J40" i="6"/>
  <c r="G40" i="6"/>
  <c r="D40" i="6"/>
  <c r="S35" i="6"/>
  <c r="P35" i="6"/>
  <c r="M35" i="6"/>
  <c r="J35" i="6"/>
  <c r="G35" i="6"/>
  <c r="D35" i="6"/>
  <c r="S34" i="6"/>
  <c r="P34" i="6"/>
  <c r="M34" i="6"/>
  <c r="J34" i="6"/>
  <c r="G34" i="6"/>
  <c r="D34" i="6"/>
  <c r="S33" i="6"/>
  <c r="P33" i="6"/>
  <c r="M33" i="6"/>
  <c r="J33" i="6"/>
  <c r="G33" i="6"/>
  <c r="D33" i="6"/>
  <c r="S28" i="6"/>
  <c r="P28" i="6"/>
  <c r="M28" i="6"/>
  <c r="J28" i="6"/>
  <c r="G28" i="6"/>
  <c r="D28" i="6"/>
  <c r="S27" i="6"/>
  <c r="P27" i="6"/>
  <c r="M27" i="6"/>
  <c r="J27" i="6"/>
  <c r="G27" i="6"/>
  <c r="D27" i="6"/>
  <c r="S26" i="6"/>
  <c r="P26" i="6"/>
  <c r="M26" i="6"/>
  <c r="J26" i="6"/>
  <c r="G26" i="6"/>
  <c r="D26" i="6"/>
  <c r="S21" i="6"/>
  <c r="P21" i="6"/>
  <c r="M21" i="6"/>
  <c r="J21" i="6"/>
  <c r="G21" i="6"/>
  <c r="D21" i="6"/>
  <c r="S20" i="6"/>
  <c r="P20" i="6"/>
  <c r="M20" i="6"/>
  <c r="J20" i="6"/>
  <c r="G20" i="6"/>
  <c r="D20" i="6"/>
  <c r="S19" i="6"/>
  <c r="P19" i="6"/>
  <c r="M19" i="6"/>
  <c r="J19" i="6"/>
  <c r="G19" i="6"/>
  <c r="D19" i="6"/>
  <c r="S14" i="6"/>
  <c r="P14" i="6"/>
  <c r="M14" i="6"/>
  <c r="J14" i="6"/>
  <c r="G14" i="6"/>
  <c r="D14" i="6"/>
  <c r="S13" i="6"/>
  <c r="P13" i="6"/>
  <c r="M13" i="6"/>
  <c r="J13" i="6"/>
  <c r="G13" i="6"/>
  <c r="D13" i="6"/>
  <c r="S12" i="6"/>
  <c r="P12" i="6"/>
  <c r="M12" i="6"/>
  <c r="J12" i="6"/>
  <c r="G12" i="6"/>
  <c r="D12" i="6"/>
  <c r="S7" i="6"/>
  <c r="S6" i="6"/>
  <c r="S5" i="6"/>
  <c r="P7" i="6"/>
  <c r="P6" i="6"/>
  <c r="P5" i="6"/>
  <c r="M7" i="6"/>
  <c r="M6" i="6"/>
  <c r="M5" i="6"/>
  <c r="J7" i="6"/>
  <c r="J6" i="6"/>
  <c r="J5" i="6"/>
  <c r="G7" i="6"/>
  <c r="G6" i="6"/>
  <c r="G5" i="6"/>
  <c r="D6" i="6"/>
  <c r="D7" i="6"/>
  <c r="D5" i="6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6" i="5"/>
  <c r="B7" i="5"/>
  <c r="C7" i="5"/>
  <c r="H7" i="5"/>
  <c r="I7" i="5"/>
  <c r="B8" i="5"/>
  <c r="C8" i="5"/>
  <c r="H8" i="5"/>
  <c r="I8" i="5"/>
  <c r="B9" i="5"/>
  <c r="C9" i="5"/>
  <c r="H9" i="5"/>
  <c r="I9" i="5"/>
  <c r="B10" i="5"/>
  <c r="C10" i="5"/>
  <c r="H10" i="5"/>
  <c r="I10" i="5"/>
  <c r="B11" i="5"/>
  <c r="C11" i="5"/>
  <c r="H11" i="5"/>
  <c r="I11" i="5"/>
  <c r="B12" i="5"/>
  <c r="C12" i="5"/>
  <c r="H12" i="5"/>
  <c r="I12" i="5"/>
  <c r="B13" i="5"/>
  <c r="C13" i="5"/>
  <c r="H13" i="5"/>
  <c r="I13" i="5"/>
  <c r="B14" i="5"/>
  <c r="C14" i="5"/>
  <c r="H14" i="5"/>
  <c r="I14" i="5"/>
  <c r="B15" i="5"/>
  <c r="C15" i="5"/>
  <c r="H15" i="5"/>
  <c r="I15" i="5"/>
  <c r="B16" i="5"/>
  <c r="C16" i="5"/>
  <c r="H16" i="5"/>
  <c r="I16" i="5"/>
  <c r="B17" i="5"/>
  <c r="C17" i="5"/>
  <c r="H17" i="5"/>
  <c r="I17" i="5"/>
  <c r="B18" i="5"/>
  <c r="C18" i="5"/>
  <c r="H18" i="5"/>
  <c r="I18" i="5"/>
  <c r="B19" i="5"/>
  <c r="C19" i="5"/>
  <c r="H19" i="5"/>
  <c r="I19" i="5"/>
  <c r="B20" i="5"/>
  <c r="C20" i="5"/>
  <c r="H20" i="5"/>
  <c r="I20" i="5"/>
  <c r="B21" i="5"/>
  <c r="C21" i="5"/>
  <c r="H21" i="5"/>
  <c r="I21" i="5"/>
  <c r="B22" i="5"/>
  <c r="C22" i="5"/>
  <c r="H22" i="5"/>
  <c r="I22" i="5"/>
  <c r="B23" i="5"/>
  <c r="C23" i="5"/>
  <c r="H23" i="5"/>
  <c r="I23" i="5"/>
  <c r="B24" i="5"/>
  <c r="C24" i="5"/>
  <c r="H24" i="5"/>
  <c r="I24" i="5"/>
  <c r="B25" i="5"/>
  <c r="C25" i="5"/>
  <c r="H25" i="5"/>
  <c r="I25" i="5"/>
  <c r="B26" i="5"/>
  <c r="C26" i="5"/>
  <c r="H26" i="5"/>
  <c r="I26" i="5"/>
  <c r="B27" i="5"/>
  <c r="C27" i="5"/>
  <c r="H27" i="5"/>
  <c r="I27" i="5"/>
  <c r="B28" i="5"/>
  <c r="C28" i="5"/>
  <c r="H28" i="5"/>
  <c r="I28" i="5"/>
  <c r="B29" i="5"/>
  <c r="C29" i="5"/>
  <c r="H29" i="5"/>
  <c r="I29" i="5"/>
  <c r="B30" i="5"/>
  <c r="C30" i="5"/>
  <c r="H30" i="5"/>
  <c r="I30" i="5"/>
  <c r="B31" i="5"/>
  <c r="C31" i="5"/>
  <c r="H31" i="5"/>
  <c r="I31" i="5"/>
  <c r="B32" i="5"/>
  <c r="C32" i="5"/>
  <c r="H32" i="5"/>
  <c r="I32" i="5"/>
  <c r="B33" i="5"/>
  <c r="C33" i="5"/>
  <c r="H33" i="5"/>
  <c r="I33" i="5"/>
  <c r="B34" i="5"/>
  <c r="C34" i="5"/>
  <c r="H34" i="5"/>
  <c r="I34" i="5"/>
  <c r="B35" i="5"/>
  <c r="C35" i="5"/>
  <c r="H35" i="5"/>
  <c r="I35" i="5"/>
  <c r="B36" i="5"/>
  <c r="C36" i="5"/>
  <c r="H36" i="5"/>
  <c r="I36" i="5"/>
  <c r="B37" i="5"/>
  <c r="C37" i="5"/>
  <c r="H37" i="5"/>
  <c r="I37" i="5"/>
  <c r="B38" i="5"/>
  <c r="C38" i="5"/>
  <c r="H38" i="5"/>
  <c r="I38" i="5"/>
  <c r="B39" i="5"/>
  <c r="C39" i="5"/>
  <c r="H39" i="5"/>
  <c r="I39" i="5"/>
  <c r="B40" i="5"/>
  <c r="C40" i="5"/>
  <c r="H40" i="5"/>
  <c r="I40" i="5"/>
  <c r="B41" i="5"/>
  <c r="C41" i="5"/>
  <c r="H41" i="5"/>
  <c r="I41" i="5"/>
  <c r="B42" i="5"/>
  <c r="C42" i="5"/>
  <c r="H42" i="5"/>
  <c r="I42" i="5"/>
  <c r="B43" i="5"/>
  <c r="C43" i="5"/>
  <c r="H43" i="5"/>
  <c r="I43" i="5"/>
  <c r="B44" i="5"/>
  <c r="C44" i="5"/>
  <c r="H44" i="5"/>
  <c r="I44" i="5"/>
  <c r="B45" i="5"/>
  <c r="C45" i="5"/>
  <c r="H45" i="5"/>
  <c r="I45" i="5"/>
  <c r="B46" i="5"/>
  <c r="C46" i="5"/>
  <c r="H46" i="5"/>
  <c r="I46" i="5"/>
  <c r="B47" i="5"/>
  <c r="C47" i="5"/>
  <c r="H47" i="5"/>
  <c r="I47" i="5"/>
  <c r="B48" i="5"/>
  <c r="C48" i="5"/>
  <c r="H48" i="5"/>
  <c r="I48" i="5"/>
  <c r="B49" i="5"/>
  <c r="C49" i="5"/>
  <c r="H49" i="5"/>
  <c r="I49" i="5"/>
  <c r="B50" i="5"/>
  <c r="C50" i="5"/>
  <c r="H50" i="5"/>
  <c r="I50" i="5"/>
  <c r="B51" i="5"/>
  <c r="C51" i="5"/>
  <c r="H51" i="5"/>
  <c r="I51" i="5"/>
  <c r="B52" i="5"/>
  <c r="C52" i="5"/>
  <c r="H52" i="5"/>
  <c r="I52" i="5"/>
  <c r="B53" i="5"/>
  <c r="C53" i="5"/>
  <c r="H53" i="5"/>
  <c r="I53" i="5"/>
  <c r="B54" i="5"/>
  <c r="C54" i="5"/>
  <c r="H54" i="5"/>
  <c r="I54" i="5"/>
  <c r="B55" i="5"/>
  <c r="C55" i="5"/>
  <c r="H55" i="5"/>
  <c r="I55" i="5"/>
  <c r="B56" i="5"/>
  <c r="C56" i="5"/>
  <c r="H56" i="5"/>
  <c r="I56" i="5"/>
  <c r="B57" i="5"/>
  <c r="C57" i="5"/>
  <c r="H57" i="5"/>
  <c r="I57" i="5"/>
  <c r="B58" i="5"/>
  <c r="C58" i="5"/>
  <c r="H58" i="5"/>
  <c r="I58" i="5"/>
  <c r="B59" i="5"/>
  <c r="C59" i="5"/>
  <c r="H59" i="5"/>
  <c r="I59" i="5"/>
  <c r="B60" i="5"/>
  <c r="C60" i="5"/>
  <c r="H60" i="5"/>
  <c r="I60" i="5"/>
  <c r="B61" i="5"/>
  <c r="C61" i="5"/>
  <c r="H61" i="5"/>
  <c r="I61" i="5"/>
  <c r="B62" i="5"/>
  <c r="C62" i="5"/>
  <c r="H62" i="5"/>
  <c r="I62" i="5"/>
  <c r="B63" i="5"/>
  <c r="C63" i="5"/>
  <c r="H63" i="5"/>
  <c r="I63" i="5"/>
  <c r="B64" i="5"/>
  <c r="C64" i="5"/>
  <c r="H64" i="5"/>
  <c r="I64" i="5"/>
  <c r="B65" i="5"/>
  <c r="C65" i="5"/>
  <c r="H65" i="5"/>
  <c r="I65" i="5"/>
  <c r="B66" i="5"/>
  <c r="C66" i="5"/>
  <c r="H66" i="5"/>
  <c r="I66" i="5"/>
  <c r="B67" i="5"/>
  <c r="C67" i="5"/>
  <c r="H67" i="5"/>
  <c r="I67" i="5"/>
  <c r="B68" i="5"/>
  <c r="C68" i="5"/>
  <c r="H68" i="5"/>
  <c r="I68" i="5"/>
  <c r="B69" i="5"/>
  <c r="C69" i="5"/>
  <c r="H69" i="5"/>
  <c r="I69" i="5"/>
  <c r="B70" i="5"/>
  <c r="C70" i="5"/>
  <c r="H70" i="5"/>
  <c r="I70" i="5"/>
  <c r="B71" i="5"/>
  <c r="C71" i="5"/>
  <c r="H71" i="5"/>
  <c r="I71" i="5"/>
  <c r="B72" i="5"/>
  <c r="C72" i="5"/>
  <c r="H72" i="5"/>
  <c r="I72" i="5"/>
  <c r="B73" i="5"/>
  <c r="C73" i="5"/>
  <c r="H73" i="5"/>
  <c r="I73" i="5"/>
  <c r="B74" i="5"/>
  <c r="C74" i="5"/>
  <c r="H74" i="5"/>
  <c r="I74" i="5"/>
  <c r="B75" i="5"/>
  <c r="C75" i="5"/>
  <c r="H75" i="5"/>
  <c r="I75" i="5"/>
  <c r="B76" i="5"/>
  <c r="C76" i="5"/>
  <c r="H76" i="5"/>
  <c r="I76" i="5"/>
  <c r="B77" i="5"/>
  <c r="C77" i="5"/>
  <c r="H77" i="5"/>
  <c r="I77" i="5"/>
  <c r="B78" i="5"/>
  <c r="C78" i="5"/>
  <c r="H78" i="5"/>
  <c r="I78" i="5"/>
  <c r="B79" i="5"/>
  <c r="C79" i="5"/>
  <c r="H79" i="5"/>
  <c r="I79" i="5"/>
  <c r="B80" i="5"/>
  <c r="C80" i="5"/>
  <c r="H80" i="5"/>
  <c r="I80" i="5"/>
  <c r="B81" i="5"/>
  <c r="C81" i="5"/>
  <c r="H81" i="5"/>
  <c r="I81" i="5"/>
  <c r="B82" i="5"/>
  <c r="C82" i="5"/>
  <c r="H82" i="5"/>
  <c r="I82" i="5"/>
  <c r="B83" i="5"/>
  <c r="C83" i="5"/>
  <c r="H83" i="5"/>
  <c r="I83" i="5"/>
  <c r="B84" i="5"/>
  <c r="C84" i="5"/>
  <c r="H84" i="5"/>
  <c r="I84" i="5"/>
  <c r="B85" i="5"/>
  <c r="C85" i="5"/>
  <c r="H85" i="5"/>
  <c r="I85" i="5"/>
  <c r="B86" i="5"/>
  <c r="C86" i="5"/>
  <c r="H86" i="5"/>
  <c r="I86" i="5"/>
  <c r="B87" i="5"/>
  <c r="C87" i="5"/>
  <c r="H87" i="5"/>
  <c r="I87" i="5"/>
  <c r="B88" i="5"/>
  <c r="C88" i="5"/>
  <c r="H88" i="5"/>
  <c r="I88" i="5"/>
  <c r="B89" i="5"/>
  <c r="C89" i="5"/>
  <c r="H89" i="5"/>
  <c r="I89" i="5"/>
  <c r="B90" i="5"/>
  <c r="C90" i="5"/>
  <c r="H90" i="5"/>
  <c r="I90" i="5"/>
  <c r="B91" i="5"/>
  <c r="C91" i="5"/>
  <c r="H91" i="5"/>
  <c r="I91" i="5"/>
  <c r="B92" i="5"/>
  <c r="C92" i="5"/>
  <c r="H92" i="5"/>
  <c r="I92" i="5"/>
  <c r="B93" i="5"/>
  <c r="C93" i="5"/>
  <c r="H93" i="5"/>
  <c r="I93" i="5"/>
  <c r="B94" i="5"/>
  <c r="C94" i="5"/>
  <c r="H94" i="5"/>
  <c r="I94" i="5"/>
  <c r="B95" i="5"/>
  <c r="C95" i="5"/>
  <c r="H95" i="5"/>
  <c r="I95" i="5"/>
  <c r="B96" i="5"/>
  <c r="C96" i="5"/>
  <c r="H96" i="5"/>
  <c r="I96" i="5"/>
  <c r="B97" i="5"/>
  <c r="C97" i="5"/>
  <c r="H97" i="5"/>
  <c r="I97" i="5"/>
  <c r="B98" i="5"/>
  <c r="C98" i="5"/>
  <c r="H98" i="5"/>
  <c r="I98" i="5"/>
  <c r="B99" i="5"/>
  <c r="C99" i="5"/>
  <c r="H99" i="5"/>
  <c r="I99" i="5"/>
  <c r="B100" i="5"/>
  <c r="C100" i="5"/>
  <c r="H100" i="5"/>
  <c r="I100" i="5"/>
  <c r="B101" i="5"/>
  <c r="C101" i="5"/>
  <c r="H101" i="5"/>
  <c r="I101" i="5"/>
  <c r="B102" i="5"/>
  <c r="C102" i="5"/>
  <c r="H102" i="5"/>
  <c r="I102" i="5"/>
  <c r="B103" i="5"/>
  <c r="C103" i="5"/>
  <c r="H103" i="5"/>
  <c r="I103" i="5"/>
  <c r="B104" i="5"/>
  <c r="C104" i="5"/>
  <c r="H104" i="5"/>
  <c r="I104" i="5"/>
  <c r="B105" i="5"/>
  <c r="C105" i="5"/>
  <c r="H105" i="5"/>
  <c r="I105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I6" i="5"/>
  <c r="H6" i="5"/>
  <c r="C6" i="5"/>
  <c r="B6" i="5"/>
  <c r="A60" i="4"/>
  <c r="A52" i="4"/>
  <c r="A53" i="4"/>
  <c r="A54" i="4" s="1"/>
  <c r="A55" i="4" s="1"/>
  <c r="A56" i="4" s="1"/>
  <c r="A57" i="4" s="1"/>
  <c r="A58" i="4" s="1"/>
  <c r="A59" i="4" s="1"/>
  <c r="A33" i="4"/>
  <c r="A34" i="4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D2" i="4"/>
  <c r="C2" i="4"/>
  <c r="K11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" i="4"/>
  <c r="BF8" i="3"/>
  <c r="W32" i="3" s="1"/>
  <c r="BE8" i="3"/>
  <c r="V32" i="3" s="1"/>
  <c r="BD8" i="3"/>
  <c r="BC8" i="3"/>
  <c r="T32" i="3" s="1"/>
  <c r="BF7" i="3"/>
  <c r="W22" i="3" s="1"/>
  <c r="BE7" i="3"/>
  <c r="V22" i="3" s="1"/>
  <c r="BD7" i="3"/>
  <c r="BC7" i="3"/>
  <c r="T22" i="3" s="1"/>
  <c r="BF6" i="3"/>
  <c r="N42" i="3" s="1"/>
  <c r="BE6" i="3"/>
  <c r="M42" i="3" s="1"/>
  <c r="BD6" i="3"/>
  <c r="BC6" i="3"/>
  <c r="K42" i="3" s="1"/>
  <c r="BF5" i="3"/>
  <c r="N32" i="3" s="1"/>
  <c r="BE5" i="3"/>
  <c r="M32" i="3" s="1"/>
  <c r="BD5" i="3"/>
  <c r="BC5" i="3"/>
  <c r="K32" i="3" s="1"/>
  <c r="BF4" i="3"/>
  <c r="N22" i="3" s="1"/>
  <c r="BE4" i="3"/>
  <c r="M22" i="3" s="1"/>
  <c r="BD4" i="3"/>
  <c r="BC4" i="3"/>
  <c r="K22" i="3" s="1"/>
  <c r="AY8" i="3"/>
  <c r="W31" i="3" s="1"/>
  <c r="AX8" i="3"/>
  <c r="V31" i="3" s="1"/>
  <c r="AW8" i="3"/>
  <c r="AV8" i="3"/>
  <c r="T31" i="3" s="1"/>
  <c r="AY7" i="3"/>
  <c r="W21" i="3" s="1"/>
  <c r="AX7" i="3"/>
  <c r="V21" i="3" s="1"/>
  <c r="AW7" i="3"/>
  <c r="AV7" i="3"/>
  <c r="T21" i="3" s="1"/>
  <c r="AY6" i="3"/>
  <c r="N41" i="3" s="1"/>
  <c r="AX6" i="3"/>
  <c r="M41" i="3" s="1"/>
  <c r="AW6" i="3"/>
  <c r="AV6" i="3"/>
  <c r="K41" i="3" s="1"/>
  <c r="AY5" i="3"/>
  <c r="N31" i="3" s="1"/>
  <c r="AX5" i="3"/>
  <c r="M31" i="3" s="1"/>
  <c r="AW5" i="3"/>
  <c r="AV5" i="3"/>
  <c r="K31" i="3" s="1"/>
  <c r="AY4" i="3"/>
  <c r="N21" i="3" s="1"/>
  <c r="AX4" i="3"/>
  <c r="M21" i="3" s="1"/>
  <c r="AW4" i="3"/>
  <c r="AV4" i="3"/>
  <c r="K21" i="3" s="1"/>
  <c r="AR8" i="3"/>
  <c r="W30" i="3" s="1"/>
  <c r="AQ8" i="3"/>
  <c r="V30" i="3" s="1"/>
  <c r="AP8" i="3"/>
  <c r="AO8" i="3"/>
  <c r="T30" i="3" s="1"/>
  <c r="AR7" i="3"/>
  <c r="W20" i="3" s="1"/>
  <c r="AQ7" i="3"/>
  <c r="V20" i="3" s="1"/>
  <c r="AP7" i="3"/>
  <c r="AO7" i="3"/>
  <c r="T20" i="3" s="1"/>
  <c r="AR6" i="3"/>
  <c r="N40" i="3" s="1"/>
  <c r="AQ6" i="3"/>
  <c r="M40" i="3" s="1"/>
  <c r="AP6" i="3"/>
  <c r="AO6" i="3"/>
  <c r="K40" i="3" s="1"/>
  <c r="AR5" i="3"/>
  <c r="N30" i="3" s="1"/>
  <c r="AQ5" i="3"/>
  <c r="M30" i="3" s="1"/>
  <c r="AP5" i="3"/>
  <c r="AO5" i="3"/>
  <c r="K30" i="3" s="1"/>
  <c r="AR4" i="3"/>
  <c r="N20" i="3" s="1"/>
  <c r="AQ4" i="3"/>
  <c r="M20" i="3" s="1"/>
  <c r="AP4" i="3"/>
  <c r="AO4" i="3"/>
  <c r="K20" i="3" s="1"/>
  <c r="AK8" i="3"/>
  <c r="W29" i="3" s="1"/>
  <c r="AJ8" i="3"/>
  <c r="V29" i="3" s="1"/>
  <c r="AI8" i="3"/>
  <c r="AH8" i="3"/>
  <c r="T29" i="3" s="1"/>
  <c r="AK7" i="3"/>
  <c r="W19" i="3" s="1"/>
  <c r="AJ7" i="3"/>
  <c r="V19" i="3" s="1"/>
  <c r="AI7" i="3"/>
  <c r="AH7" i="3"/>
  <c r="T19" i="3" s="1"/>
  <c r="AK6" i="3"/>
  <c r="N39" i="3" s="1"/>
  <c r="AJ6" i="3"/>
  <c r="M39" i="3" s="1"/>
  <c r="AI6" i="3"/>
  <c r="AH6" i="3"/>
  <c r="K39" i="3" s="1"/>
  <c r="AK5" i="3"/>
  <c r="N29" i="3" s="1"/>
  <c r="AJ5" i="3"/>
  <c r="M29" i="3" s="1"/>
  <c r="AI5" i="3"/>
  <c r="AH5" i="3"/>
  <c r="K29" i="3" s="1"/>
  <c r="AK4" i="3"/>
  <c r="N19" i="3" s="1"/>
  <c r="AJ4" i="3"/>
  <c r="M19" i="3" s="1"/>
  <c r="AI4" i="3"/>
  <c r="AH4" i="3"/>
  <c r="K19" i="3" s="1"/>
  <c r="AD8" i="3"/>
  <c r="W28" i="3" s="1"/>
  <c r="AC8" i="3"/>
  <c r="V28" i="3" s="1"/>
  <c r="AB8" i="3"/>
  <c r="AA8" i="3"/>
  <c r="T28" i="3" s="1"/>
  <c r="AD7" i="3"/>
  <c r="W18" i="3" s="1"/>
  <c r="AC7" i="3"/>
  <c r="V18" i="3" s="1"/>
  <c r="AB7" i="3"/>
  <c r="AA7" i="3"/>
  <c r="T18" i="3" s="1"/>
  <c r="AD6" i="3"/>
  <c r="N38" i="3" s="1"/>
  <c r="AC6" i="3"/>
  <c r="M38" i="3" s="1"/>
  <c r="AB6" i="3"/>
  <c r="AA6" i="3"/>
  <c r="K38" i="3" s="1"/>
  <c r="AD5" i="3"/>
  <c r="N28" i="3" s="1"/>
  <c r="AC5" i="3"/>
  <c r="M28" i="3" s="1"/>
  <c r="AB5" i="3"/>
  <c r="AA5" i="3"/>
  <c r="K28" i="3" s="1"/>
  <c r="AD4" i="3"/>
  <c r="N18" i="3" s="1"/>
  <c r="AC4" i="3"/>
  <c r="M18" i="3" s="1"/>
  <c r="AB4" i="3"/>
  <c r="AA4" i="3"/>
  <c r="K18" i="3" s="1"/>
  <c r="W8" i="3"/>
  <c r="W27" i="3" s="1"/>
  <c r="V8" i="3"/>
  <c r="V27" i="3" s="1"/>
  <c r="U8" i="3"/>
  <c r="T8" i="3"/>
  <c r="T27" i="3" s="1"/>
  <c r="W7" i="3"/>
  <c r="W17" i="3" s="1"/>
  <c r="V7" i="3"/>
  <c r="V17" i="3" s="1"/>
  <c r="U7" i="3"/>
  <c r="T7" i="3"/>
  <c r="T17" i="3" s="1"/>
  <c r="W6" i="3"/>
  <c r="N37" i="3" s="1"/>
  <c r="V6" i="3"/>
  <c r="M37" i="3" s="1"/>
  <c r="U6" i="3"/>
  <c r="T6" i="3"/>
  <c r="K37" i="3" s="1"/>
  <c r="W5" i="3"/>
  <c r="N27" i="3" s="1"/>
  <c r="V5" i="3"/>
  <c r="M27" i="3" s="1"/>
  <c r="U5" i="3"/>
  <c r="T5" i="3"/>
  <c r="K27" i="3" s="1"/>
  <c r="W4" i="3"/>
  <c r="N17" i="3" s="1"/>
  <c r="V4" i="3"/>
  <c r="M17" i="3" s="1"/>
  <c r="U4" i="3"/>
  <c r="T4" i="3"/>
  <c r="K17" i="3" s="1"/>
  <c r="M5" i="3"/>
  <c r="K26" i="3" s="1"/>
  <c r="N5" i="3"/>
  <c r="O5" i="3"/>
  <c r="M26" i="3" s="1"/>
  <c r="P5" i="3"/>
  <c r="N26" i="3" s="1"/>
  <c r="M6" i="3"/>
  <c r="K36" i="3" s="1"/>
  <c r="N6" i="3"/>
  <c r="O6" i="3"/>
  <c r="M36" i="3" s="1"/>
  <c r="P6" i="3"/>
  <c r="N36" i="3" s="1"/>
  <c r="M7" i="3"/>
  <c r="T16" i="3" s="1"/>
  <c r="N7" i="3"/>
  <c r="O7" i="3"/>
  <c r="V16" i="3" s="1"/>
  <c r="P7" i="3"/>
  <c r="W16" i="3" s="1"/>
  <c r="M8" i="3"/>
  <c r="T26" i="3" s="1"/>
  <c r="N8" i="3"/>
  <c r="O8" i="3"/>
  <c r="V26" i="3" s="1"/>
  <c r="P8" i="3"/>
  <c r="W26" i="3" s="1"/>
  <c r="M4" i="3"/>
  <c r="P4" i="3"/>
  <c r="N16" i="3" s="1"/>
  <c r="O4" i="3"/>
  <c r="M16" i="3" s="1"/>
  <c r="N4" i="3"/>
  <c r="Q32" i="3"/>
  <c r="Q31" i="3"/>
  <c r="Q30" i="3"/>
  <c r="Q29" i="3"/>
  <c r="Q28" i="3"/>
  <c r="Q27" i="3"/>
  <c r="Q26" i="3"/>
  <c r="Q16" i="3"/>
  <c r="Q22" i="3"/>
  <c r="Q21" i="3"/>
  <c r="Q20" i="3"/>
  <c r="Q19" i="3"/>
  <c r="Q18" i="3"/>
  <c r="Q17" i="3"/>
  <c r="H42" i="3"/>
  <c r="H41" i="3"/>
  <c r="H40" i="3"/>
  <c r="H39" i="3"/>
  <c r="H38" i="3"/>
  <c r="H37" i="3"/>
  <c r="H36" i="3"/>
  <c r="H32" i="3"/>
  <c r="H31" i="3"/>
  <c r="H30" i="3"/>
  <c r="H29" i="3"/>
  <c r="H28" i="3"/>
  <c r="H27" i="3"/>
  <c r="H26" i="3"/>
  <c r="P24" i="3"/>
  <c r="P14" i="3"/>
  <c r="G34" i="3"/>
  <c r="G14" i="3"/>
  <c r="G24" i="3"/>
  <c r="H22" i="3"/>
  <c r="H21" i="3"/>
  <c r="H20" i="3"/>
  <c r="H19" i="3"/>
  <c r="H18" i="3"/>
  <c r="H17" i="3"/>
  <c r="H16" i="3"/>
  <c r="Y4" i="3"/>
  <c r="Z4" i="3" s="1"/>
  <c r="Y5" i="3"/>
  <c r="Z5" i="3" s="1"/>
  <c r="J28" i="3" s="1"/>
  <c r="Y6" i="3"/>
  <c r="Z6" i="3" s="1"/>
  <c r="J38" i="3" s="1"/>
  <c r="Y7" i="3"/>
  <c r="Z7" i="3" s="1"/>
  <c r="S18" i="3" s="1"/>
  <c r="Y8" i="3"/>
  <c r="Z8" i="3" s="1"/>
  <c r="S28" i="3" s="1"/>
  <c r="C5" i="3"/>
  <c r="I5" i="3" s="1"/>
  <c r="C6" i="3"/>
  <c r="I6" i="3" s="1"/>
  <c r="C7" i="3"/>
  <c r="I7" i="3" s="1"/>
  <c r="C8" i="3"/>
  <c r="I8" i="3" s="1"/>
  <c r="BA8" i="3"/>
  <c r="BB8" i="3" s="1"/>
  <c r="S32" i="3" s="1"/>
  <c r="BA7" i="3"/>
  <c r="BB7" i="3" s="1"/>
  <c r="S22" i="3" s="1"/>
  <c r="BA6" i="3"/>
  <c r="BB6" i="3" s="1"/>
  <c r="J42" i="3" s="1"/>
  <c r="BA5" i="3"/>
  <c r="BB5" i="3" s="1"/>
  <c r="J32" i="3" s="1"/>
  <c r="BA4" i="3"/>
  <c r="BB4" i="3" s="1"/>
  <c r="J22" i="3" s="1"/>
  <c r="AT8" i="3"/>
  <c r="AU8" i="3" s="1"/>
  <c r="S31" i="3" s="1"/>
  <c r="AT7" i="3"/>
  <c r="AU7" i="3" s="1"/>
  <c r="S21" i="3" s="1"/>
  <c r="AT6" i="3"/>
  <c r="AU6" i="3" s="1"/>
  <c r="J41" i="3" s="1"/>
  <c r="AT5" i="3"/>
  <c r="AU5" i="3" s="1"/>
  <c r="J31" i="3" s="1"/>
  <c r="AT4" i="3"/>
  <c r="AU4" i="3" s="1"/>
  <c r="J21" i="3" s="1"/>
  <c r="AM8" i="3"/>
  <c r="AN8" i="3" s="1"/>
  <c r="S30" i="3" s="1"/>
  <c r="AM7" i="3"/>
  <c r="AN7" i="3" s="1"/>
  <c r="S20" i="3" s="1"/>
  <c r="AM6" i="3"/>
  <c r="AN6" i="3" s="1"/>
  <c r="J40" i="3" s="1"/>
  <c r="AM5" i="3"/>
  <c r="AN5" i="3" s="1"/>
  <c r="J30" i="3" s="1"/>
  <c r="AM4" i="3"/>
  <c r="AN4" i="3" s="1"/>
  <c r="J20" i="3" s="1"/>
  <c r="AF8" i="3"/>
  <c r="AG8" i="3" s="1"/>
  <c r="S29" i="3" s="1"/>
  <c r="AF7" i="3"/>
  <c r="AG7" i="3" s="1"/>
  <c r="S19" i="3" s="1"/>
  <c r="AF6" i="3"/>
  <c r="AG6" i="3" s="1"/>
  <c r="J39" i="3" s="1"/>
  <c r="AF5" i="3"/>
  <c r="AG5" i="3" s="1"/>
  <c r="J29" i="3" s="1"/>
  <c r="AF4" i="3"/>
  <c r="AG4" i="3" s="1"/>
  <c r="R8" i="3"/>
  <c r="S8" i="3" s="1"/>
  <c r="S27" i="3" s="1"/>
  <c r="R7" i="3"/>
  <c r="S7" i="3" s="1"/>
  <c r="S17" i="3" s="1"/>
  <c r="R6" i="3"/>
  <c r="S6" i="3" s="1"/>
  <c r="J37" i="3" s="1"/>
  <c r="R5" i="3"/>
  <c r="S5" i="3" s="1"/>
  <c r="J27" i="3" s="1"/>
  <c r="R4" i="3"/>
  <c r="S4" i="3" s="1"/>
  <c r="J17" i="3" s="1"/>
  <c r="K5" i="3"/>
  <c r="L5" i="3" s="1"/>
  <c r="J26" i="3" s="1"/>
  <c r="K6" i="3"/>
  <c r="L6" i="3" s="1"/>
  <c r="J36" i="3" s="1"/>
  <c r="K7" i="3"/>
  <c r="L7" i="3" s="1"/>
  <c r="S16" i="3" s="1"/>
  <c r="K8" i="3"/>
  <c r="L8" i="3" s="1"/>
  <c r="S26" i="3" s="1"/>
  <c r="K4" i="3"/>
  <c r="L4" i="3" s="1"/>
  <c r="J16" i="3" s="1"/>
  <c r="H5" i="3"/>
  <c r="H6" i="3"/>
  <c r="H7" i="3"/>
  <c r="H8" i="3"/>
  <c r="C4" i="3"/>
  <c r="I4" i="3" s="1"/>
  <c r="H4" i="3"/>
  <c r="I6" i="2"/>
  <c r="I5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8" i="2"/>
  <c r="B9" i="2"/>
  <c r="B10" i="2"/>
  <c r="B11" i="2"/>
  <c r="B12" i="2"/>
  <c r="B13" i="2"/>
  <c r="B7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3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F4" i="1"/>
  <c r="F5" i="1"/>
  <c r="F3" i="1"/>
  <c r="E3" i="1"/>
  <c r="E4" i="1"/>
  <c r="E5" i="1"/>
  <c r="B6" i="1"/>
  <c r="B9" i="1"/>
  <c r="B12" i="1"/>
  <c r="B15" i="1"/>
  <c r="B18" i="1"/>
  <c r="B21" i="1"/>
  <c r="B24" i="1"/>
  <c r="B27" i="1"/>
  <c r="B30" i="1"/>
  <c r="B33" i="1"/>
  <c r="B36" i="1"/>
  <c r="B39" i="1"/>
  <c r="B42" i="1"/>
  <c r="B45" i="1"/>
  <c r="B48" i="1"/>
  <c r="B51" i="1"/>
  <c r="B54" i="1"/>
  <c r="B57" i="1"/>
  <c r="B60" i="1"/>
  <c r="B63" i="1"/>
  <c r="B66" i="1"/>
  <c r="B69" i="1"/>
  <c r="B72" i="1"/>
  <c r="B75" i="1"/>
  <c r="B78" i="1"/>
  <c r="B81" i="1"/>
  <c r="B84" i="1"/>
  <c r="B87" i="1"/>
  <c r="B90" i="1"/>
  <c r="K6" i="2"/>
  <c r="K5" i="2"/>
  <c r="M6" i="2"/>
  <c r="O6" i="2"/>
  <c r="M5" i="2"/>
  <c r="Q6" i="2"/>
  <c r="O5" i="2"/>
  <c r="S6" i="2"/>
  <c r="Q5" i="2"/>
  <c r="U6" i="2"/>
  <c r="S5" i="2"/>
  <c r="I11" i="2"/>
  <c r="K11" i="2"/>
  <c r="M11" i="2"/>
  <c r="O11" i="2"/>
  <c r="Q11" i="2"/>
  <c r="S11" i="2"/>
  <c r="U11" i="2"/>
  <c r="I16" i="2"/>
  <c r="K16" i="2"/>
  <c r="M16" i="2"/>
  <c r="O16" i="2"/>
  <c r="Q16" i="2"/>
  <c r="S16" i="2"/>
  <c r="U16" i="2"/>
  <c r="I21" i="2"/>
  <c r="K21" i="2"/>
  <c r="M21" i="2"/>
  <c r="O21" i="2"/>
  <c r="Q21" i="2"/>
  <c r="S21" i="2"/>
  <c r="U21" i="2"/>
  <c r="I26" i="2"/>
  <c r="K26" i="2"/>
  <c r="U5" i="2"/>
  <c r="M64" i="6" l="1"/>
  <c r="G71" i="6"/>
  <c r="M71" i="6"/>
  <c r="S71" i="6"/>
  <c r="J64" i="6"/>
  <c r="D71" i="6"/>
  <c r="J71" i="6"/>
  <c r="P71" i="6"/>
  <c r="J50" i="6"/>
  <c r="D57" i="6"/>
  <c r="M50" i="6"/>
  <c r="G57" i="6"/>
  <c r="P50" i="6"/>
  <c r="J57" i="6"/>
  <c r="D64" i="6"/>
  <c r="P64" i="6"/>
  <c r="M57" i="6"/>
  <c r="G64" i="6"/>
  <c r="S64" i="6"/>
  <c r="P57" i="6"/>
  <c r="S57" i="6"/>
  <c r="D50" i="6"/>
  <c r="S50" i="6"/>
  <c r="J36" i="6"/>
  <c r="D43" i="6"/>
  <c r="M36" i="6"/>
  <c r="G43" i="6"/>
  <c r="J43" i="6"/>
  <c r="M43" i="6"/>
  <c r="G50" i="6"/>
  <c r="P43" i="6"/>
  <c r="S43" i="6"/>
  <c r="J29" i="6"/>
  <c r="D36" i="6"/>
  <c r="M29" i="6"/>
  <c r="G36" i="6"/>
  <c r="S36" i="6"/>
  <c r="P36" i="6"/>
  <c r="J22" i="6"/>
  <c r="D29" i="6"/>
  <c r="M22" i="6"/>
  <c r="G29" i="6"/>
  <c r="P29" i="6"/>
  <c r="S29" i="6"/>
  <c r="D22" i="6"/>
  <c r="S22" i="6"/>
  <c r="P22" i="6"/>
  <c r="D15" i="6"/>
  <c r="G15" i="6"/>
  <c r="M15" i="6"/>
  <c r="G22" i="6"/>
  <c r="P15" i="6"/>
  <c r="S15" i="6"/>
  <c r="J15" i="6"/>
  <c r="S8" i="6"/>
  <c r="P8" i="6"/>
  <c r="M8" i="6"/>
  <c r="J8" i="6"/>
  <c r="G8" i="6"/>
  <c r="D8" i="6"/>
  <c r="Z6" i="6" s="1"/>
  <c r="D81" i="5"/>
  <c r="E81" i="5" s="1"/>
  <c r="F81" i="5" s="1"/>
  <c r="D9" i="5"/>
  <c r="E9" i="5" s="1"/>
  <c r="F9" i="5" s="1"/>
  <c r="J78" i="5"/>
  <c r="K78" i="5" s="1"/>
  <c r="L78" i="5" s="1"/>
  <c r="J74" i="5"/>
  <c r="K74" i="5" s="1"/>
  <c r="L74" i="5" s="1"/>
  <c r="J14" i="5"/>
  <c r="K14" i="5" s="1"/>
  <c r="L14" i="5" s="1"/>
  <c r="J10" i="5"/>
  <c r="K10" i="5" s="1"/>
  <c r="L10" i="5" s="1"/>
  <c r="D100" i="5"/>
  <c r="E100" i="5" s="1"/>
  <c r="F100" i="5" s="1"/>
  <c r="D52" i="5"/>
  <c r="E52" i="5" s="1"/>
  <c r="F52" i="5" s="1"/>
  <c r="J105" i="5"/>
  <c r="K105" i="5" s="1"/>
  <c r="L105" i="5" s="1"/>
  <c r="J59" i="5"/>
  <c r="K59" i="5" s="1"/>
  <c r="L59" i="5" s="1"/>
  <c r="J57" i="5"/>
  <c r="K57" i="5" s="1"/>
  <c r="L57" i="5" s="1"/>
  <c r="J27" i="5"/>
  <c r="K27" i="5" s="1"/>
  <c r="L27" i="5" s="1"/>
  <c r="J25" i="5"/>
  <c r="K25" i="5" s="1"/>
  <c r="L25" i="5" s="1"/>
  <c r="D97" i="5"/>
  <c r="E97" i="5" s="1"/>
  <c r="F97" i="5" s="1"/>
  <c r="D95" i="5"/>
  <c r="E95" i="5" s="1"/>
  <c r="F95" i="5" s="1"/>
  <c r="D93" i="5"/>
  <c r="E93" i="5" s="1"/>
  <c r="F93" i="5" s="1"/>
  <c r="D89" i="5"/>
  <c r="E89" i="5" s="1"/>
  <c r="F89" i="5" s="1"/>
  <c r="D85" i="5"/>
  <c r="E85" i="5" s="1"/>
  <c r="F85" i="5" s="1"/>
  <c r="D73" i="5"/>
  <c r="E73" i="5" s="1"/>
  <c r="F73" i="5" s="1"/>
  <c r="D69" i="5"/>
  <c r="E69" i="5" s="1"/>
  <c r="F69" i="5" s="1"/>
  <c r="D65" i="5"/>
  <c r="E65" i="5" s="1"/>
  <c r="F65" i="5" s="1"/>
  <c r="D63" i="5"/>
  <c r="E63" i="5" s="1"/>
  <c r="F63" i="5" s="1"/>
  <c r="D61" i="5"/>
  <c r="E61" i="5" s="1"/>
  <c r="F61" i="5" s="1"/>
  <c r="D49" i="5"/>
  <c r="E49" i="5" s="1"/>
  <c r="F49" i="5" s="1"/>
  <c r="D47" i="5"/>
  <c r="E47" i="5" s="1"/>
  <c r="F47" i="5" s="1"/>
  <c r="D45" i="5"/>
  <c r="E45" i="5" s="1"/>
  <c r="F45" i="5" s="1"/>
  <c r="D33" i="5"/>
  <c r="E33" i="5" s="1"/>
  <c r="F33" i="5" s="1"/>
  <c r="D25" i="5"/>
  <c r="E25" i="5" s="1"/>
  <c r="F25" i="5" s="1"/>
  <c r="D21" i="5"/>
  <c r="E21" i="5" s="1"/>
  <c r="F21" i="5" s="1"/>
  <c r="D17" i="5"/>
  <c r="E17" i="5" s="1"/>
  <c r="F17" i="5" s="1"/>
  <c r="D15" i="5"/>
  <c r="E15" i="5" s="1"/>
  <c r="F15" i="5" s="1"/>
  <c r="J68" i="5"/>
  <c r="K68" i="5" s="1"/>
  <c r="L68" i="5" s="1"/>
  <c r="D105" i="5"/>
  <c r="E105" i="5" s="1"/>
  <c r="F105" i="5" s="1"/>
  <c r="J75" i="5"/>
  <c r="K75" i="5" s="1"/>
  <c r="L75" i="5" s="1"/>
  <c r="J73" i="5"/>
  <c r="K73" i="5" s="1"/>
  <c r="L73" i="5" s="1"/>
  <c r="D48" i="5"/>
  <c r="E48" i="5" s="1"/>
  <c r="F48" i="5" s="1"/>
  <c r="D40" i="5"/>
  <c r="E40" i="5" s="1"/>
  <c r="F40" i="5" s="1"/>
  <c r="D38" i="5"/>
  <c r="E38" i="5" s="1"/>
  <c r="F38" i="5" s="1"/>
  <c r="D32" i="5"/>
  <c r="E32" i="5" s="1"/>
  <c r="F32" i="5" s="1"/>
  <c r="J94" i="5"/>
  <c r="K94" i="5" s="1"/>
  <c r="L94" i="5" s="1"/>
  <c r="J90" i="5"/>
  <c r="K90" i="5" s="1"/>
  <c r="L90" i="5" s="1"/>
  <c r="J86" i="5"/>
  <c r="K86" i="5" s="1"/>
  <c r="L86" i="5" s="1"/>
  <c r="D57" i="5"/>
  <c r="E57" i="5" s="1"/>
  <c r="F57" i="5" s="1"/>
  <c r="J43" i="5"/>
  <c r="K43" i="5" s="1"/>
  <c r="L43" i="5" s="1"/>
  <c r="J41" i="5"/>
  <c r="K41" i="5" s="1"/>
  <c r="L41" i="5" s="1"/>
  <c r="D24" i="5"/>
  <c r="E24" i="5" s="1"/>
  <c r="F24" i="5" s="1"/>
  <c r="D41" i="5"/>
  <c r="E41" i="5" s="1"/>
  <c r="F41" i="5" s="1"/>
  <c r="D37" i="5"/>
  <c r="E37" i="5" s="1"/>
  <c r="F37" i="5" s="1"/>
  <c r="D96" i="5"/>
  <c r="E96" i="5" s="1"/>
  <c r="F96" i="5" s="1"/>
  <c r="D92" i="5"/>
  <c r="E92" i="5" s="1"/>
  <c r="F92" i="5" s="1"/>
  <c r="D80" i="5"/>
  <c r="E80" i="5" s="1"/>
  <c r="F80" i="5" s="1"/>
  <c r="J46" i="5"/>
  <c r="K46" i="5" s="1"/>
  <c r="L46" i="5" s="1"/>
  <c r="J42" i="5"/>
  <c r="K42" i="5" s="1"/>
  <c r="L42" i="5" s="1"/>
  <c r="J38" i="5"/>
  <c r="K38" i="5" s="1"/>
  <c r="L38" i="5" s="1"/>
  <c r="D13" i="5"/>
  <c r="E13" i="5" s="1"/>
  <c r="F13" i="5" s="1"/>
  <c r="J91" i="5"/>
  <c r="K91" i="5" s="1"/>
  <c r="L91" i="5" s="1"/>
  <c r="J89" i="5"/>
  <c r="K89" i="5" s="1"/>
  <c r="L89" i="5" s="1"/>
  <c r="O89" i="5" s="1"/>
  <c r="S89" i="5" s="1"/>
  <c r="D72" i="5"/>
  <c r="E72" i="5" s="1"/>
  <c r="F72" i="5" s="1"/>
  <c r="D70" i="5"/>
  <c r="E70" i="5" s="1"/>
  <c r="F70" i="5" s="1"/>
  <c r="J102" i="5"/>
  <c r="K102" i="5" s="1"/>
  <c r="L102" i="5" s="1"/>
  <c r="J100" i="5"/>
  <c r="K100" i="5" s="1"/>
  <c r="L100" i="5" s="1"/>
  <c r="D68" i="5"/>
  <c r="E68" i="5" s="1"/>
  <c r="F68" i="5" s="1"/>
  <c r="J54" i="5"/>
  <c r="K54" i="5" s="1"/>
  <c r="L54" i="5" s="1"/>
  <c r="J52" i="5"/>
  <c r="K52" i="5" s="1"/>
  <c r="L52" i="5" s="1"/>
  <c r="D22" i="5"/>
  <c r="E22" i="5" s="1"/>
  <c r="F22" i="5" s="1"/>
  <c r="D20" i="5"/>
  <c r="E20" i="5" s="1"/>
  <c r="F20" i="5" s="1"/>
  <c r="D64" i="5"/>
  <c r="E64" i="5" s="1"/>
  <c r="F64" i="5" s="1"/>
  <c r="D60" i="5"/>
  <c r="E60" i="5" s="1"/>
  <c r="F60" i="5" s="1"/>
  <c r="D16" i="5"/>
  <c r="E16" i="5" s="1"/>
  <c r="F16" i="5" s="1"/>
  <c r="D12" i="5"/>
  <c r="E12" i="5" s="1"/>
  <c r="F12" i="5" s="1"/>
  <c r="D104" i="5"/>
  <c r="E104" i="5" s="1"/>
  <c r="F104" i="5" s="1"/>
  <c r="D102" i="5"/>
  <c r="E102" i="5" s="1"/>
  <c r="F102" i="5" s="1"/>
  <c r="J84" i="5"/>
  <c r="K84" i="5" s="1"/>
  <c r="L84" i="5" s="1"/>
  <c r="D79" i="5"/>
  <c r="E79" i="5" s="1"/>
  <c r="F79" i="5" s="1"/>
  <c r="D77" i="5"/>
  <c r="E77" i="5" s="1"/>
  <c r="F77" i="5" s="1"/>
  <c r="D56" i="5"/>
  <c r="E56" i="5" s="1"/>
  <c r="F56" i="5" s="1"/>
  <c r="D54" i="5"/>
  <c r="E54" i="5" s="1"/>
  <c r="F54" i="5" s="1"/>
  <c r="D44" i="5"/>
  <c r="E44" i="5" s="1"/>
  <c r="F44" i="5" s="1"/>
  <c r="J36" i="5"/>
  <c r="K36" i="5" s="1"/>
  <c r="L36" i="5" s="1"/>
  <c r="D31" i="5"/>
  <c r="E31" i="5" s="1"/>
  <c r="F31" i="5" s="1"/>
  <c r="D29" i="5"/>
  <c r="E29" i="5" s="1"/>
  <c r="F29" i="5" s="1"/>
  <c r="D8" i="5"/>
  <c r="E8" i="5" s="1"/>
  <c r="F8" i="5" s="1"/>
  <c r="J30" i="5"/>
  <c r="K30" i="5" s="1"/>
  <c r="L30" i="5" s="1"/>
  <c r="J26" i="5"/>
  <c r="K26" i="5" s="1"/>
  <c r="L26" i="5" s="1"/>
  <c r="J11" i="5"/>
  <c r="K11" i="5" s="1"/>
  <c r="L11" i="5" s="1"/>
  <c r="J9" i="5"/>
  <c r="K9" i="5" s="1"/>
  <c r="L9" i="5" s="1"/>
  <c r="D88" i="5"/>
  <c r="E88" i="5" s="1"/>
  <c r="F88" i="5" s="1"/>
  <c r="D86" i="5"/>
  <c r="E86" i="5" s="1"/>
  <c r="F86" i="5" s="1"/>
  <c r="D84" i="5"/>
  <c r="E84" i="5" s="1"/>
  <c r="F84" i="5" s="1"/>
  <c r="J70" i="5"/>
  <c r="K70" i="5" s="1"/>
  <c r="L70" i="5" s="1"/>
  <c r="D36" i="5"/>
  <c r="E36" i="5" s="1"/>
  <c r="F36" i="5" s="1"/>
  <c r="J22" i="5"/>
  <c r="K22" i="5" s="1"/>
  <c r="L22" i="5" s="1"/>
  <c r="D101" i="5"/>
  <c r="E101" i="5" s="1"/>
  <c r="F101" i="5" s="1"/>
  <c r="D76" i="5"/>
  <c r="E76" i="5" s="1"/>
  <c r="F76" i="5" s="1"/>
  <c r="J62" i="5"/>
  <c r="K62" i="5" s="1"/>
  <c r="L62" i="5" s="1"/>
  <c r="J58" i="5"/>
  <c r="K58" i="5" s="1"/>
  <c r="L58" i="5" s="1"/>
  <c r="D53" i="5"/>
  <c r="D28" i="5"/>
  <c r="E28" i="5" s="1"/>
  <c r="F28" i="5" s="1"/>
  <c r="D99" i="5"/>
  <c r="E99" i="5" s="1"/>
  <c r="F99" i="5" s="1"/>
  <c r="J95" i="5"/>
  <c r="K95" i="5" s="1"/>
  <c r="L95" i="5" s="1"/>
  <c r="J93" i="5"/>
  <c r="K93" i="5" s="1"/>
  <c r="L93" i="5" s="1"/>
  <c r="D90" i="5"/>
  <c r="E90" i="5" s="1"/>
  <c r="F90" i="5" s="1"/>
  <c r="D83" i="5"/>
  <c r="E83" i="5" s="1"/>
  <c r="F83" i="5" s="1"/>
  <c r="J79" i="5"/>
  <c r="K79" i="5" s="1"/>
  <c r="L79" i="5" s="1"/>
  <c r="J77" i="5"/>
  <c r="K77" i="5" s="1"/>
  <c r="D74" i="5"/>
  <c r="E74" i="5" s="1"/>
  <c r="F74" i="5" s="1"/>
  <c r="D67" i="5"/>
  <c r="E67" i="5" s="1"/>
  <c r="F67" i="5" s="1"/>
  <c r="J63" i="5"/>
  <c r="K63" i="5" s="1"/>
  <c r="L63" i="5" s="1"/>
  <c r="J61" i="5"/>
  <c r="K61" i="5" s="1"/>
  <c r="L61" i="5" s="1"/>
  <c r="D58" i="5"/>
  <c r="E58" i="5" s="1"/>
  <c r="F58" i="5" s="1"/>
  <c r="D51" i="5"/>
  <c r="E51" i="5" s="1"/>
  <c r="F51" i="5" s="1"/>
  <c r="J47" i="5"/>
  <c r="K47" i="5" s="1"/>
  <c r="L47" i="5" s="1"/>
  <c r="J45" i="5"/>
  <c r="K45" i="5" s="1"/>
  <c r="L45" i="5" s="1"/>
  <c r="D42" i="5"/>
  <c r="E42" i="5" s="1"/>
  <c r="F42" i="5" s="1"/>
  <c r="D35" i="5"/>
  <c r="E35" i="5" s="1"/>
  <c r="F35" i="5" s="1"/>
  <c r="J31" i="5"/>
  <c r="K31" i="5" s="1"/>
  <c r="L31" i="5" s="1"/>
  <c r="J29" i="5"/>
  <c r="K29" i="5" s="1"/>
  <c r="L29" i="5" s="1"/>
  <c r="D26" i="5"/>
  <c r="E26" i="5" s="1"/>
  <c r="J20" i="5"/>
  <c r="K20" i="5" s="1"/>
  <c r="L20" i="5" s="1"/>
  <c r="D19" i="5"/>
  <c r="E19" i="5" s="1"/>
  <c r="F19" i="5" s="1"/>
  <c r="J15" i="5"/>
  <c r="K15" i="5" s="1"/>
  <c r="L15" i="5" s="1"/>
  <c r="J13" i="5"/>
  <c r="K13" i="5" s="1"/>
  <c r="D10" i="5"/>
  <c r="E10" i="5" s="1"/>
  <c r="F10" i="5" s="1"/>
  <c r="J98" i="5"/>
  <c r="K98" i="5" s="1"/>
  <c r="L98" i="5" s="1"/>
  <c r="J82" i="5"/>
  <c r="K82" i="5" s="1"/>
  <c r="L82" i="5" s="1"/>
  <c r="J66" i="5"/>
  <c r="K66" i="5" s="1"/>
  <c r="J50" i="5"/>
  <c r="K50" i="5" s="1"/>
  <c r="L50" i="5" s="1"/>
  <c r="J34" i="5"/>
  <c r="K34" i="5" s="1"/>
  <c r="L34" i="5" s="1"/>
  <c r="J18" i="5"/>
  <c r="K18" i="5" s="1"/>
  <c r="L18" i="5" s="1"/>
  <c r="J96" i="5"/>
  <c r="J80" i="5"/>
  <c r="K80" i="5" s="1"/>
  <c r="L80" i="5" s="1"/>
  <c r="O80" i="5" s="1"/>
  <c r="S80" i="5" s="1"/>
  <c r="J64" i="5"/>
  <c r="K64" i="5" s="1"/>
  <c r="L64" i="5" s="1"/>
  <c r="J48" i="5"/>
  <c r="K48" i="5" s="1"/>
  <c r="J32" i="5"/>
  <c r="K32" i="5" s="1"/>
  <c r="L32" i="5" s="1"/>
  <c r="J16" i="5"/>
  <c r="K16" i="5" s="1"/>
  <c r="L16" i="5" s="1"/>
  <c r="J103" i="5"/>
  <c r="K103" i="5" s="1"/>
  <c r="L103" i="5" s="1"/>
  <c r="J101" i="5"/>
  <c r="K101" i="5" s="1"/>
  <c r="D98" i="5"/>
  <c r="E98" i="5" s="1"/>
  <c r="J92" i="5"/>
  <c r="K92" i="5" s="1"/>
  <c r="L92" i="5" s="1"/>
  <c r="D91" i="5"/>
  <c r="E91" i="5" s="1"/>
  <c r="F91" i="5" s="1"/>
  <c r="J87" i="5"/>
  <c r="K87" i="5" s="1"/>
  <c r="L87" i="5" s="1"/>
  <c r="J85" i="5"/>
  <c r="K85" i="5" s="1"/>
  <c r="L85" i="5" s="1"/>
  <c r="D82" i="5"/>
  <c r="J76" i="5"/>
  <c r="K76" i="5" s="1"/>
  <c r="L76" i="5" s="1"/>
  <c r="D75" i="5"/>
  <c r="J71" i="5"/>
  <c r="K71" i="5" s="1"/>
  <c r="J69" i="5"/>
  <c r="K69" i="5" s="1"/>
  <c r="L69" i="5" s="1"/>
  <c r="D66" i="5"/>
  <c r="E66" i="5" s="1"/>
  <c r="F66" i="5" s="1"/>
  <c r="J60" i="5"/>
  <c r="K60" i="5" s="1"/>
  <c r="L60" i="5" s="1"/>
  <c r="D59" i="5"/>
  <c r="E59" i="5" s="1"/>
  <c r="J55" i="5"/>
  <c r="K55" i="5" s="1"/>
  <c r="L55" i="5" s="1"/>
  <c r="J53" i="5"/>
  <c r="K53" i="5" s="1"/>
  <c r="L53" i="5" s="1"/>
  <c r="D50" i="5"/>
  <c r="E50" i="5" s="1"/>
  <c r="J44" i="5"/>
  <c r="K44" i="5" s="1"/>
  <c r="L44" i="5" s="1"/>
  <c r="D43" i="5"/>
  <c r="E43" i="5" s="1"/>
  <c r="J39" i="5"/>
  <c r="K39" i="5" s="1"/>
  <c r="L39" i="5" s="1"/>
  <c r="J37" i="5"/>
  <c r="K37" i="5" s="1"/>
  <c r="L37" i="5" s="1"/>
  <c r="D34" i="5"/>
  <c r="E34" i="5" s="1"/>
  <c r="F34" i="5" s="1"/>
  <c r="J28" i="5"/>
  <c r="K28" i="5" s="1"/>
  <c r="L28" i="5" s="1"/>
  <c r="D27" i="5"/>
  <c r="E27" i="5" s="1"/>
  <c r="F27" i="5" s="1"/>
  <c r="J23" i="5"/>
  <c r="K23" i="5" s="1"/>
  <c r="L23" i="5" s="1"/>
  <c r="J21" i="5"/>
  <c r="K21" i="5" s="1"/>
  <c r="L21" i="5" s="1"/>
  <c r="D18" i="5"/>
  <c r="E18" i="5" s="1"/>
  <c r="J12" i="5"/>
  <c r="K12" i="5" s="1"/>
  <c r="L12" i="5" s="1"/>
  <c r="D11" i="5"/>
  <c r="E11" i="5" s="1"/>
  <c r="F11" i="5" s="1"/>
  <c r="N11" i="5" s="1"/>
  <c r="R11" i="5" s="1"/>
  <c r="J7" i="5"/>
  <c r="K7" i="5" s="1"/>
  <c r="L7" i="5" s="1"/>
  <c r="J104" i="5"/>
  <c r="K104" i="5" s="1"/>
  <c r="L104" i="5" s="1"/>
  <c r="O104" i="5" s="1"/>
  <c r="S104" i="5" s="1"/>
  <c r="D103" i="5"/>
  <c r="E103" i="5" s="1"/>
  <c r="F103" i="5" s="1"/>
  <c r="J99" i="5"/>
  <c r="K99" i="5" s="1"/>
  <c r="L99" i="5" s="1"/>
  <c r="J97" i="5"/>
  <c r="K97" i="5" s="1"/>
  <c r="D94" i="5"/>
  <c r="E94" i="5" s="1"/>
  <c r="F94" i="5" s="1"/>
  <c r="J88" i="5"/>
  <c r="K88" i="5" s="1"/>
  <c r="L88" i="5" s="1"/>
  <c r="D87" i="5"/>
  <c r="E87" i="5" s="1"/>
  <c r="F87" i="5" s="1"/>
  <c r="N87" i="5" s="1"/>
  <c r="R87" i="5" s="1"/>
  <c r="J83" i="5"/>
  <c r="K83" i="5" s="1"/>
  <c r="L83" i="5" s="1"/>
  <c r="J81" i="5"/>
  <c r="K81" i="5" s="1"/>
  <c r="L81" i="5" s="1"/>
  <c r="D78" i="5"/>
  <c r="E78" i="5" s="1"/>
  <c r="F78" i="5" s="1"/>
  <c r="J72" i="5"/>
  <c r="K72" i="5" s="1"/>
  <c r="L72" i="5" s="1"/>
  <c r="D71" i="5"/>
  <c r="E71" i="5" s="1"/>
  <c r="F71" i="5" s="1"/>
  <c r="J67" i="5"/>
  <c r="K67" i="5" s="1"/>
  <c r="J65" i="5"/>
  <c r="K65" i="5" s="1"/>
  <c r="L65" i="5" s="1"/>
  <c r="D62" i="5"/>
  <c r="E62" i="5" s="1"/>
  <c r="F62" i="5" s="1"/>
  <c r="J56" i="5"/>
  <c r="K56" i="5" s="1"/>
  <c r="D55" i="5"/>
  <c r="E55" i="5" s="1"/>
  <c r="F55" i="5" s="1"/>
  <c r="J51" i="5"/>
  <c r="K51" i="5" s="1"/>
  <c r="L51" i="5" s="1"/>
  <c r="J49" i="5"/>
  <c r="K49" i="5" s="1"/>
  <c r="L49" i="5" s="1"/>
  <c r="D46" i="5"/>
  <c r="E46" i="5" s="1"/>
  <c r="J40" i="5"/>
  <c r="K40" i="5" s="1"/>
  <c r="L40" i="5" s="1"/>
  <c r="D39" i="5"/>
  <c r="E39" i="5" s="1"/>
  <c r="F39" i="5" s="1"/>
  <c r="J35" i="5"/>
  <c r="K35" i="5" s="1"/>
  <c r="L35" i="5" s="1"/>
  <c r="J33" i="5"/>
  <c r="K33" i="5" s="1"/>
  <c r="L33" i="5" s="1"/>
  <c r="D30" i="5"/>
  <c r="E30" i="5" s="1"/>
  <c r="F30" i="5" s="1"/>
  <c r="J24" i="5"/>
  <c r="K24" i="5" s="1"/>
  <c r="L24" i="5" s="1"/>
  <c r="D23" i="5"/>
  <c r="E23" i="5" s="1"/>
  <c r="F23" i="5" s="1"/>
  <c r="J19" i="5"/>
  <c r="K19" i="5" s="1"/>
  <c r="J17" i="5"/>
  <c r="K17" i="5" s="1"/>
  <c r="L17" i="5" s="1"/>
  <c r="D14" i="5"/>
  <c r="E14" i="5" s="1"/>
  <c r="F14" i="5" s="1"/>
  <c r="J8" i="5"/>
  <c r="K8" i="5" s="1"/>
  <c r="L8" i="5" s="1"/>
  <c r="D7" i="5"/>
  <c r="E7" i="5" s="1"/>
  <c r="F7" i="5" s="1"/>
  <c r="J6" i="5"/>
  <c r="D6" i="5"/>
  <c r="E2" i="4"/>
  <c r="F2" i="4" s="1"/>
  <c r="U32" i="3"/>
  <c r="U31" i="3"/>
  <c r="U30" i="3"/>
  <c r="U29" i="3"/>
  <c r="U28" i="3"/>
  <c r="U27" i="3"/>
  <c r="U26" i="3"/>
  <c r="U22" i="3"/>
  <c r="U21" i="3"/>
  <c r="U20" i="3"/>
  <c r="U19" i="3"/>
  <c r="U18" i="3"/>
  <c r="U17" i="3"/>
  <c r="U16" i="3"/>
  <c r="L42" i="3"/>
  <c r="L41" i="3"/>
  <c r="L40" i="3"/>
  <c r="L39" i="3"/>
  <c r="L38" i="3"/>
  <c r="L37" i="3"/>
  <c r="L36" i="3"/>
  <c r="L26" i="3"/>
  <c r="L32" i="3"/>
  <c r="L31" i="3"/>
  <c r="L30" i="3"/>
  <c r="L29" i="3"/>
  <c r="L28" i="3"/>
  <c r="L27" i="3"/>
  <c r="L16" i="3"/>
  <c r="K16" i="3"/>
  <c r="AC16" i="3" s="1"/>
  <c r="L22" i="3"/>
  <c r="L21" i="3"/>
  <c r="L20" i="3"/>
  <c r="L19" i="3"/>
  <c r="L18" i="3"/>
  <c r="L17" i="3"/>
  <c r="AE21" i="3"/>
  <c r="AE22" i="3"/>
  <c r="AF22" i="3"/>
  <c r="AC21" i="3"/>
  <c r="AC22" i="3"/>
  <c r="AF21" i="3"/>
  <c r="AC20" i="3"/>
  <c r="AF20" i="3"/>
  <c r="AE20" i="3"/>
  <c r="AC18" i="3"/>
  <c r="AC19" i="3"/>
  <c r="AE19" i="3"/>
  <c r="AF19" i="3"/>
  <c r="AF18" i="3"/>
  <c r="AE17" i="3"/>
  <c r="AF17" i="3"/>
  <c r="AE18" i="3"/>
  <c r="AC17" i="3"/>
  <c r="AE16" i="3"/>
  <c r="AF16" i="3"/>
  <c r="AA21" i="3"/>
  <c r="AA17" i="3"/>
  <c r="AA20" i="3"/>
  <c r="AA22" i="3"/>
  <c r="AA16" i="3"/>
  <c r="R32" i="3"/>
  <c r="R31" i="3"/>
  <c r="R30" i="3"/>
  <c r="R29" i="3"/>
  <c r="R28" i="3"/>
  <c r="R27" i="3"/>
  <c r="R26" i="3"/>
  <c r="R22" i="3"/>
  <c r="R21" i="3"/>
  <c r="R20" i="3"/>
  <c r="R19" i="3"/>
  <c r="R18" i="3"/>
  <c r="R17" i="3"/>
  <c r="R16" i="3"/>
  <c r="I42" i="3"/>
  <c r="I40" i="3"/>
  <c r="I41" i="3"/>
  <c r="I39" i="3"/>
  <c r="I38" i="3"/>
  <c r="I37" i="3"/>
  <c r="I36" i="3"/>
  <c r="I32" i="3"/>
  <c r="I31" i="3"/>
  <c r="I30" i="3"/>
  <c r="I29" i="3"/>
  <c r="I28" i="3"/>
  <c r="I27" i="3"/>
  <c r="I26" i="3"/>
  <c r="I22" i="3"/>
  <c r="I21" i="3"/>
  <c r="I20" i="3"/>
  <c r="I18" i="3"/>
  <c r="D32" i="2"/>
  <c r="R23" i="2" s="1"/>
  <c r="I17" i="3"/>
  <c r="G15" i="1"/>
  <c r="I19" i="3"/>
  <c r="J19" i="3"/>
  <c r="AA19" i="3" s="1"/>
  <c r="D7" i="2"/>
  <c r="J8" i="2" s="1"/>
  <c r="D26" i="2"/>
  <c r="T18" i="2" s="1"/>
  <c r="C25" i="2"/>
  <c r="R17" i="2" s="1"/>
  <c r="C17" i="2"/>
  <c r="P12" i="2" s="1"/>
  <c r="C9" i="2"/>
  <c r="N7" i="2" s="1"/>
  <c r="D31" i="2"/>
  <c r="P23" i="2" s="1"/>
  <c r="D23" i="2"/>
  <c r="N18" i="2" s="1"/>
  <c r="D15" i="2"/>
  <c r="L13" i="2" s="1"/>
  <c r="D9" i="2"/>
  <c r="N8" i="2" s="1"/>
  <c r="C35" i="2"/>
  <c r="J27" i="2" s="1"/>
  <c r="C30" i="2"/>
  <c r="N22" i="2" s="1"/>
  <c r="C27" i="2"/>
  <c r="V17" i="2" s="1"/>
  <c r="C22" i="2"/>
  <c r="L17" i="2" s="1"/>
  <c r="C14" i="2"/>
  <c r="J12" i="2" s="1"/>
  <c r="C11" i="2"/>
  <c r="R7" i="2" s="1"/>
  <c r="D36" i="2"/>
  <c r="L28" i="2" s="1"/>
  <c r="D33" i="2"/>
  <c r="T23" i="2" s="1"/>
  <c r="D28" i="2"/>
  <c r="J23" i="2" s="1"/>
  <c r="D25" i="2"/>
  <c r="R18" i="2" s="1"/>
  <c r="D20" i="2"/>
  <c r="V13" i="2" s="1"/>
  <c r="D17" i="2"/>
  <c r="P13" i="2" s="1"/>
  <c r="D12" i="2"/>
  <c r="T8" i="2" s="1"/>
  <c r="G9" i="1"/>
  <c r="C19" i="2"/>
  <c r="T12" i="2" s="1"/>
  <c r="C33" i="2"/>
  <c r="T22" i="2" s="1"/>
  <c r="G81" i="1"/>
  <c r="C21" i="2"/>
  <c r="J17" i="2" s="1"/>
  <c r="C13" i="2"/>
  <c r="V7" i="2" s="1"/>
  <c r="D11" i="2"/>
  <c r="R8" i="2" s="1"/>
  <c r="G33" i="1"/>
  <c r="C28" i="2"/>
  <c r="J22" i="2" s="1"/>
  <c r="C20" i="2"/>
  <c r="V12" i="2" s="1"/>
  <c r="D34" i="2"/>
  <c r="V23" i="2" s="1"/>
  <c r="I16" i="3"/>
  <c r="G57" i="1"/>
  <c r="C24" i="2"/>
  <c r="P17" i="2" s="1"/>
  <c r="G48" i="1"/>
  <c r="D14" i="2"/>
  <c r="J13" i="2" s="1"/>
  <c r="C32" i="2"/>
  <c r="R22" i="2" s="1"/>
  <c r="G30" i="1"/>
  <c r="C8" i="2"/>
  <c r="L7" i="2" s="1"/>
  <c r="G72" i="1"/>
  <c r="K8" i="1"/>
  <c r="C29" i="2"/>
  <c r="L22" i="2" s="1"/>
  <c r="D35" i="2"/>
  <c r="J28" i="2" s="1"/>
  <c r="D27" i="2"/>
  <c r="V18" i="2" s="1"/>
  <c r="G39" i="1"/>
  <c r="D16" i="2"/>
  <c r="N13" i="2" s="1"/>
  <c r="D8" i="2"/>
  <c r="L8" i="2" s="1"/>
  <c r="G90" i="1"/>
  <c r="G18" i="1"/>
  <c r="D18" i="2"/>
  <c r="R13" i="2" s="1"/>
  <c r="D10" i="2"/>
  <c r="P8" i="2" s="1"/>
  <c r="C16" i="2"/>
  <c r="N12" i="2" s="1"/>
  <c r="D22" i="2"/>
  <c r="L18" i="2" s="1"/>
  <c r="G6" i="1"/>
  <c r="D19" i="2"/>
  <c r="T13" i="2" s="1"/>
  <c r="D30" i="2"/>
  <c r="N23" i="2" s="1"/>
  <c r="G63" i="1"/>
  <c r="G24" i="1"/>
  <c r="G84" i="1"/>
  <c r="C31" i="2"/>
  <c r="P22" i="2" s="1"/>
  <c r="C26" i="2"/>
  <c r="T17" i="2" s="1"/>
  <c r="G51" i="1"/>
  <c r="C18" i="2"/>
  <c r="R12" i="2" s="1"/>
  <c r="C15" i="2"/>
  <c r="G12" i="1"/>
  <c r="K4" i="1"/>
  <c r="G78" i="1"/>
  <c r="G69" i="1"/>
  <c r="G54" i="1"/>
  <c r="G45" i="1"/>
  <c r="G21" i="1"/>
  <c r="K12" i="1"/>
  <c r="L10" i="3"/>
  <c r="AB16" i="3" s="1"/>
  <c r="G87" i="1"/>
  <c r="BB9" i="3"/>
  <c r="BG5" i="3"/>
  <c r="BB10" i="3"/>
  <c r="AB22" i="3" s="1"/>
  <c r="S9" i="3"/>
  <c r="S10" i="3"/>
  <c r="AB17" i="3" s="1"/>
  <c r="AN10" i="3"/>
  <c r="AB20" i="3" s="1"/>
  <c r="AN9" i="3"/>
  <c r="BG7" i="3"/>
  <c r="AG10" i="3"/>
  <c r="AB19" i="3" s="1"/>
  <c r="AG9" i="3"/>
  <c r="BG4" i="3"/>
  <c r="AU9" i="3"/>
  <c r="AU10" i="3"/>
  <c r="AB21" i="3" s="1"/>
  <c r="BG6" i="3"/>
  <c r="BG8" i="3"/>
  <c r="Z10" i="3"/>
  <c r="AB18" i="3" s="1"/>
  <c r="J18" i="3"/>
  <c r="AA18" i="3" s="1"/>
  <c r="Z9" i="3"/>
  <c r="K5" i="1"/>
  <c r="C10" i="2"/>
  <c r="C23" i="2"/>
  <c r="D29" i="2"/>
  <c r="D24" i="2"/>
  <c r="P18" i="2" s="1"/>
  <c r="L9" i="3"/>
  <c r="G42" i="1"/>
  <c r="C36" i="2"/>
  <c r="G3" i="1"/>
  <c r="G27" i="1"/>
  <c r="G66" i="1"/>
  <c r="G75" i="1"/>
  <c r="K9" i="1"/>
  <c r="K11" i="1"/>
  <c r="G36" i="1"/>
  <c r="C12" i="2"/>
  <c r="C34" i="2"/>
  <c r="D13" i="2"/>
  <c r="D21" i="2"/>
  <c r="J18" i="2" s="1"/>
  <c r="G60" i="1"/>
  <c r="C7" i="2"/>
  <c r="S72" i="6" l="1"/>
  <c r="AE15" i="6"/>
  <c r="S65" i="6"/>
  <c r="AE14" i="6"/>
  <c r="S58" i="6"/>
  <c r="AE13" i="6"/>
  <c r="S51" i="6"/>
  <c r="AE12" i="6"/>
  <c r="S44" i="6"/>
  <c r="AE11" i="6"/>
  <c r="S37" i="6"/>
  <c r="AE10" i="6"/>
  <c r="S30" i="6"/>
  <c r="AE9" i="6"/>
  <c r="S23" i="6"/>
  <c r="AE8" i="6"/>
  <c r="S16" i="6"/>
  <c r="AE7" i="6"/>
  <c r="P72" i="6"/>
  <c r="AD15" i="6"/>
  <c r="P65" i="6"/>
  <c r="AD14" i="6"/>
  <c r="P58" i="6"/>
  <c r="AD13" i="6"/>
  <c r="P51" i="6"/>
  <c r="AD12" i="6"/>
  <c r="P44" i="6"/>
  <c r="AD11" i="6"/>
  <c r="P37" i="6"/>
  <c r="AD10" i="6"/>
  <c r="P30" i="6"/>
  <c r="AD9" i="6"/>
  <c r="P23" i="6"/>
  <c r="AD8" i="6"/>
  <c r="P16" i="6"/>
  <c r="AD7" i="6"/>
  <c r="M72" i="6"/>
  <c r="AC15" i="6"/>
  <c r="M65" i="6"/>
  <c r="AC14" i="6"/>
  <c r="M58" i="6"/>
  <c r="AC13" i="6"/>
  <c r="M51" i="6"/>
  <c r="AC12" i="6"/>
  <c r="M44" i="6"/>
  <c r="AC11" i="6"/>
  <c r="M37" i="6"/>
  <c r="AC10" i="6"/>
  <c r="M30" i="6"/>
  <c r="AC9" i="6"/>
  <c r="M23" i="6"/>
  <c r="AC8" i="6"/>
  <c r="M16" i="6"/>
  <c r="AC7" i="6"/>
  <c r="J72" i="6"/>
  <c r="AB15" i="6"/>
  <c r="J65" i="6"/>
  <c r="AB14" i="6"/>
  <c r="J58" i="6"/>
  <c r="AB13" i="6"/>
  <c r="J51" i="6"/>
  <c r="AB12" i="6"/>
  <c r="J44" i="6"/>
  <c r="AB11" i="6"/>
  <c r="J37" i="6"/>
  <c r="AB10" i="6"/>
  <c r="J30" i="6"/>
  <c r="AB9" i="6"/>
  <c r="J23" i="6"/>
  <c r="AB8" i="6"/>
  <c r="J16" i="6"/>
  <c r="AB7" i="6"/>
  <c r="S9" i="6"/>
  <c r="AE6" i="6"/>
  <c r="P9" i="6"/>
  <c r="AD6" i="6"/>
  <c r="M9" i="6"/>
  <c r="AC6" i="6"/>
  <c r="J9" i="6"/>
  <c r="AB6" i="6"/>
  <c r="G72" i="6"/>
  <c r="AA15" i="6"/>
  <c r="G65" i="6"/>
  <c r="AA14" i="6"/>
  <c r="G58" i="6"/>
  <c r="AA13" i="6"/>
  <c r="G51" i="6"/>
  <c r="AA12" i="6"/>
  <c r="G44" i="6"/>
  <c r="AA11" i="6"/>
  <c r="G37" i="6"/>
  <c r="AA10" i="6"/>
  <c r="G30" i="6"/>
  <c r="AA9" i="6"/>
  <c r="G23" i="6"/>
  <c r="AA8" i="6"/>
  <c r="G16" i="6"/>
  <c r="AA7" i="6"/>
  <c r="G9" i="6"/>
  <c r="AA6" i="6"/>
  <c r="D72" i="6"/>
  <c r="Z15" i="6"/>
  <c r="D65" i="6"/>
  <c r="Z14" i="6"/>
  <c r="D58" i="6"/>
  <c r="Z13" i="6"/>
  <c r="D51" i="6"/>
  <c r="Z12" i="6"/>
  <c r="D44" i="6"/>
  <c r="Z11" i="6"/>
  <c r="D37" i="6"/>
  <c r="Z10" i="6"/>
  <c r="D30" i="6"/>
  <c r="Z9" i="6"/>
  <c r="D23" i="6"/>
  <c r="Z8" i="6"/>
  <c r="D16" i="6"/>
  <c r="Z7" i="6"/>
  <c r="V64" i="6"/>
  <c r="V65" i="6" s="1"/>
  <c r="V71" i="6"/>
  <c r="V72" i="6" s="1"/>
  <c r="V57" i="6"/>
  <c r="V58" i="6" s="1"/>
  <c r="V43" i="6"/>
  <c r="V44" i="6" s="1"/>
  <c r="V50" i="6"/>
  <c r="V51" i="6" s="1"/>
  <c r="V36" i="6"/>
  <c r="V37" i="6" s="1"/>
  <c r="V29" i="6"/>
  <c r="V30" i="6" s="1"/>
  <c r="V22" i="6"/>
  <c r="V23" i="6" s="1"/>
  <c r="V15" i="6"/>
  <c r="V16" i="6" s="1"/>
  <c r="N39" i="5"/>
  <c r="R39" i="5" s="1"/>
  <c r="N105" i="5"/>
  <c r="R105" i="5" s="1"/>
  <c r="D9" i="6"/>
  <c r="V8" i="6"/>
  <c r="V9" i="6" s="1"/>
  <c r="N7" i="5"/>
  <c r="R7" i="5" s="1"/>
  <c r="O99" i="5"/>
  <c r="S99" i="5" s="1"/>
  <c r="O52" i="5"/>
  <c r="S52" i="5" s="1"/>
  <c r="N55" i="5"/>
  <c r="R55" i="5" s="1"/>
  <c r="N31" i="5"/>
  <c r="R31" i="5" s="1"/>
  <c r="O16" i="5"/>
  <c r="S16" i="5" s="1"/>
  <c r="O40" i="5"/>
  <c r="S40" i="5" s="1"/>
  <c r="N30" i="5"/>
  <c r="R30" i="5" s="1"/>
  <c r="O47" i="5"/>
  <c r="S47" i="5" s="1"/>
  <c r="O36" i="5"/>
  <c r="S36" i="5" s="1"/>
  <c r="O60" i="5"/>
  <c r="S60" i="5" s="1"/>
  <c r="O76" i="5"/>
  <c r="S76" i="5" s="1"/>
  <c r="O38" i="5"/>
  <c r="S38" i="5" s="1"/>
  <c r="O34" i="5"/>
  <c r="S34" i="5" s="1"/>
  <c r="N37" i="5"/>
  <c r="R37" i="5" s="1"/>
  <c r="O68" i="5"/>
  <c r="S68" i="5" s="1"/>
  <c r="N62" i="5"/>
  <c r="R62" i="5" s="1"/>
  <c r="O12" i="5"/>
  <c r="S12" i="5" s="1"/>
  <c r="O103" i="5"/>
  <c r="S103" i="5" s="1"/>
  <c r="N83" i="5"/>
  <c r="R83" i="5" s="1"/>
  <c r="N41" i="5"/>
  <c r="R41" i="5" s="1"/>
  <c r="N61" i="5"/>
  <c r="R61" i="5" s="1"/>
  <c r="O57" i="5"/>
  <c r="S57" i="5" s="1"/>
  <c r="O54" i="5"/>
  <c r="S54" i="5" s="1"/>
  <c r="O27" i="5"/>
  <c r="S27" i="5" s="1"/>
  <c r="O93" i="5"/>
  <c r="S93" i="5" s="1"/>
  <c r="O33" i="5"/>
  <c r="S33" i="5" s="1"/>
  <c r="N91" i="5"/>
  <c r="R91" i="5" s="1"/>
  <c r="O69" i="5"/>
  <c r="S69" i="5" s="1"/>
  <c r="N29" i="5"/>
  <c r="R29" i="5" s="1"/>
  <c r="N22" i="5"/>
  <c r="R22" i="5" s="1"/>
  <c r="O24" i="5"/>
  <c r="S24" i="5" s="1"/>
  <c r="O73" i="5"/>
  <c r="S73" i="5" s="1"/>
  <c r="O14" i="5"/>
  <c r="S14" i="5" s="1"/>
  <c r="O95" i="5"/>
  <c r="S95" i="5" s="1"/>
  <c r="O102" i="5"/>
  <c r="S102" i="5" s="1"/>
  <c r="O88" i="5"/>
  <c r="S88" i="5" s="1"/>
  <c r="N9" i="5"/>
  <c r="R9" i="5" s="1"/>
  <c r="O94" i="5"/>
  <c r="S94" i="5" s="1"/>
  <c r="O63" i="5"/>
  <c r="S63" i="5" s="1"/>
  <c r="O100" i="5"/>
  <c r="S100" i="5" s="1"/>
  <c r="O17" i="5"/>
  <c r="S17" i="5" s="1"/>
  <c r="O78" i="5"/>
  <c r="S78" i="5" s="1"/>
  <c r="O51" i="5"/>
  <c r="S51" i="5" s="1"/>
  <c r="O21" i="5"/>
  <c r="S21" i="5" s="1"/>
  <c r="O44" i="5"/>
  <c r="S44" i="5" s="1"/>
  <c r="O70" i="5"/>
  <c r="S70" i="5" s="1"/>
  <c r="O86" i="5"/>
  <c r="S86" i="5" s="1"/>
  <c r="N85" i="5"/>
  <c r="R85" i="5" s="1"/>
  <c r="O15" i="5"/>
  <c r="S15" i="5" s="1"/>
  <c r="O90" i="5"/>
  <c r="S90" i="5" s="1"/>
  <c r="O72" i="5"/>
  <c r="S72" i="5" s="1"/>
  <c r="O84" i="5"/>
  <c r="S84" i="5" s="1"/>
  <c r="N47" i="5"/>
  <c r="R47" i="5" s="1"/>
  <c r="O105" i="5"/>
  <c r="S105" i="5" s="1"/>
  <c r="N17" i="5"/>
  <c r="R17" i="5" s="1"/>
  <c r="N57" i="5"/>
  <c r="R57" i="5" s="1"/>
  <c r="O10" i="5"/>
  <c r="S10" i="5" s="1"/>
  <c r="N27" i="5"/>
  <c r="R27" i="5" s="1"/>
  <c r="O91" i="5"/>
  <c r="S91" i="5" s="1"/>
  <c r="N102" i="5"/>
  <c r="R102" i="5" s="1"/>
  <c r="O45" i="5"/>
  <c r="S45" i="5" s="1"/>
  <c r="N21" i="5"/>
  <c r="R21" i="5" s="1"/>
  <c r="O42" i="5"/>
  <c r="S42" i="5" s="1"/>
  <c r="N15" i="5"/>
  <c r="R15" i="5" s="1"/>
  <c r="O81" i="5"/>
  <c r="S81" i="5" s="1"/>
  <c r="O28" i="5"/>
  <c r="S28" i="5" s="1"/>
  <c r="O55" i="5"/>
  <c r="S55" i="5" s="1"/>
  <c r="O20" i="5"/>
  <c r="S20" i="5" s="1"/>
  <c r="N51" i="5"/>
  <c r="R51" i="5" s="1"/>
  <c r="O62" i="5"/>
  <c r="S62" i="5" s="1"/>
  <c r="O8" i="5"/>
  <c r="S8" i="5" s="1"/>
  <c r="O58" i="5"/>
  <c r="S58" i="5" s="1"/>
  <c r="O41" i="5"/>
  <c r="S41" i="5" s="1"/>
  <c r="O83" i="5"/>
  <c r="S83" i="5" s="1"/>
  <c r="O7" i="5"/>
  <c r="S7" i="5" s="1"/>
  <c r="O85" i="5"/>
  <c r="S85" i="5" s="1"/>
  <c r="O32" i="5"/>
  <c r="S32" i="5" s="1"/>
  <c r="O9" i="5"/>
  <c r="S9" i="5" s="1"/>
  <c r="O23" i="5"/>
  <c r="S23" i="5" s="1"/>
  <c r="N33" i="5"/>
  <c r="R33" i="5" s="1"/>
  <c r="N69" i="5"/>
  <c r="R69" i="5" s="1"/>
  <c r="O74" i="5"/>
  <c r="S74" i="5" s="1"/>
  <c r="O25" i="5"/>
  <c r="S25" i="5" s="1"/>
  <c r="O37" i="5"/>
  <c r="S37" i="5" s="1"/>
  <c r="O87" i="5"/>
  <c r="S87" i="5" s="1"/>
  <c r="O61" i="5"/>
  <c r="S61" i="5" s="1"/>
  <c r="O11" i="5"/>
  <c r="S11" i="5" s="1"/>
  <c r="O49" i="5"/>
  <c r="S49" i="5" s="1"/>
  <c r="O79" i="5"/>
  <c r="S79" i="5" s="1"/>
  <c r="N73" i="5"/>
  <c r="R73" i="5" s="1"/>
  <c r="N54" i="5"/>
  <c r="R54" i="5" s="1"/>
  <c r="O29" i="5"/>
  <c r="S29" i="5" s="1"/>
  <c r="O35" i="5"/>
  <c r="S35" i="5" s="1"/>
  <c r="O65" i="5"/>
  <c r="S65" i="5" s="1"/>
  <c r="O39" i="5"/>
  <c r="S39" i="5" s="1"/>
  <c r="O64" i="5"/>
  <c r="S64" i="5" s="1"/>
  <c r="O31" i="5"/>
  <c r="S31" i="5" s="1"/>
  <c r="O22" i="5"/>
  <c r="S22" i="5" s="1"/>
  <c r="N86" i="5"/>
  <c r="R86" i="5" s="1"/>
  <c r="N70" i="5"/>
  <c r="R70" i="5" s="1"/>
  <c r="O92" i="5"/>
  <c r="S92" i="5" s="1"/>
  <c r="O30" i="5"/>
  <c r="S30" i="5" s="1"/>
  <c r="N89" i="5"/>
  <c r="R89" i="5" s="1"/>
  <c r="N95" i="5"/>
  <c r="R95" i="5" s="1"/>
  <c r="N58" i="5"/>
  <c r="R58" i="5" s="1"/>
  <c r="N42" i="5"/>
  <c r="R42" i="5" s="1"/>
  <c r="N74" i="5"/>
  <c r="R74" i="5" s="1"/>
  <c r="N28" i="5"/>
  <c r="R28" i="5" s="1"/>
  <c r="N8" i="5"/>
  <c r="R8" i="5" s="1"/>
  <c r="N79" i="5"/>
  <c r="R79" i="5" s="1"/>
  <c r="N20" i="5"/>
  <c r="R20" i="5" s="1"/>
  <c r="N72" i="5"/>
  <c r="R72" i="5" s="1"/>
  <c r="N92" i="5"/>
  <c r="R92" i="5" s="1"/>
  <c r="N84" i="5"/>
  <c r="R84" i="5" s="1"/>
  <c r="N45" i="5"/>
  <c r="R45" i="5" s="1"/>
  <c r="N81" i="5"/>
  <c r="R81" i="5" s="1"/>
  <c r="N14" i="5"/>
  <c r="R14" i="5" s="1"/>
  <c r="N103" i="5"/>
  <c r="R103" i="5" s="1"/>
  <c r="N78" i="5"/>
  <c r="R78" i="5" s="1"/>
  <c r="N52" i="5"/>
  <c r="R52" i="5" s="1"/>
  <c r="N23" i="5"/>
  <c r="R23" i="5" s="1"/>
  <c r="N49" i="5"/>
  <c r="R49" i="5" s="1"/>
  <c r="N88" i="5"/>
  <c r="R88" i="5" s="1"/>
  <c r="N104" i="5"/>
  <c r="R104" i="5" s="1"/>
  <c r="N32" i="5"/>
  <c r="R32" i="5" s="1"/>
  <c r="N100" i="5"/>
  <c r="R100" i="5" s="1"/>
  <c r="N34" i="5"/>
  <c r="R34" i="5" s="1"/>
  <c r="N90" i="5"/>
  <c r="R90" i="5" s="1"/>
  <c r="N76" i="5"/>
  <c r="R76" i="5" s="1"/>
  <c r="N44" i="5"/>
  <c r="R44" i="5" s="1"/>
  <c r="N12" i="5"/>
  <c r="R12" i="5" s="1"/>
  <c r="N68" i="5"/>
  <c r="R68" i="5" s="1"/>
  <c r="N24" i="5"/>
  <c r="R24" i="5" s="1"/>
  <c r="N38" i="5"/>
  <c r="R38" i="5" s="1"/>
  <c r="N63" i="5"/>
  <c r="R63" i="5" s="1"/>
  <c r="N93" i="5"/>
  <c r="R93" i="5" s="1"/>
  <c r="N16" i="5"/>
  <c r="R16" i="5" s="1"/>
  <c r="N40" i="5"/>
  <c r="R40" i="5" s="1"/>
  <c r="N25" i="5"/>
  <c r="R25" i="5" s="1"/>
  <c r="N65" i="5"/>
  <c r="R65" i="5" s="1"/>
  <c r="N60" i="5"/>
  <c r="R60" i="5" s="1"/>
  <c r="N94" i="5"/>
  <c r="R94" i="5" s="1"/>
  <c r="N10" i="5"/>
  <c r="R10" i="5" s="1"/>
  <c r="N35" i="5"/>
  <c r="R35" i="5" s="1"/>
  <c r="N99" i="5"/>
  <c r="R99" i="5" s="1"/>
  <c r="N36" i="5"/>
  <c r="R36" i="5" s="1"/>
  <c r="N64" i="5"/>
  <c r="R64" i="5" s="1"/>
  <c r="N80" i="5"/>
  <c r="R80" i="5" s="1"/>
  <c r="E82" i="5"/>
  <c r="F82" i="5" s="1"/>
  <c r="N82" i="5" s="1"/>
  <c r="R82" i="5" s="1"/>
  <c r="L101" i="5"/>
  <c r="O101" i="5" s="1"/>
  <c r="S101" i="5" s="1"/>
  <c r="E75" i="5"/>
  <c r="F75" i="5" s="1"/>
  <c r="N75" i="5" s="1"/>
  <c r="R75" i="5" s="1"/>
  <c r="E53" i="5"/>
  <c r="F53" i="5" s="1"/>
  <c r="N53" i="5" s="1"/>
  <c r="R53" i="5" s="1"/>
  <c r="F50" i="5"/>
  <c r="N50" i="5" s="1"/>
  <c r="R50" i="5" s="1"/>
  <c r="L48" i="5"/>
  <c r="L77" i="5"/>
  <c r="L66" i="5"/>
  <c r="F26" i="5"/>
  <c r="N26" i="5" s="1"/>
  <c r="R26" i="5" s="1"/>
  <c r="L71" i="5"/>
  <c r="O71" i="5" s="1"/>
  <c r="S71" i="5" s="1"/>
  <c r="K96" i="5"/>
  <c r="L96" i="5" s="1"/>
  <c r="L19" i="5"/>
  <c r="O19" i="5" s="1"/>
  <c r="S19" i="5" s="1"/>
  <c r="L67" i="5"/>
  <c r="L97" i="5"/>
  <c r="F18" i="5"/>
  <c r="N18" i="5" s="1"/>
  <c r="R18" i="5" s="1"/>
  <c r="F43" i="5"/>
  <c r="N43" i="5" s="1"/>
  <c r="R43" i="5" s="1"/>
  <c r="F59" i="5"/>
  <c r="N59" i="5" s="1"/>
  <c r="R59" i="5" s="1"/>
  <c r="F98" i="5"/>
  <c r="N98" i="5" s="1"/>
  <c r="R98" i="5" s="1"/>
  <c r="L56" i="5"/>
  <c r="F46" i="5"/>
  <c r="N46" i="5" s="1"/>
  <c r="R46" i="5" s="1"/>
  <c r="L13" i="5"/>
  <c r="K6" i="5"/>
  <c r="L6" i="5" s="1"/>
  <c r="E6" i="5"/>
  <c r="F6" i="5" s="1"/>
  <c r="B3" i="4"/>
  <c r="AD22" i="3"/>
  <c r="AH22" i="3" s="1"/>
  <c r="AD21" i="3"/>
  <c r="AH21" i="3" s="1"/>
  <c r="AD20" i="3"/>
  <c r="AH20" i="3" s="1"/>
  <c r="AD16" i="3"/>
  <c r="AH16" i="3" s="1"/>
  <c r="AD18" i="3"/>
  <c r="AH18" i="3" s="1"/>
  <c r="AD19" i="3"/>
  <c r="AH19" i="3" s="1"/>
  <c r="AD17" i="3"/>
  <c r="AH17" i="3" s="1"/>
  <c r="AF24" i="3"/>
  <c r="AE24" i="3"/>
  <c r="AC24" i="3"/>
  <c r="AB24" i="3"/>
  <c r="AA24" i="3"/>
  <c r="E32" i="2"/>
  <c r="R24" i="2" s="1"/>
  <c r="R25" i="2" s="1"/>
  <c r="E28" i="2"/>
  <c r="J24" i="2" s="1"/>
  <c r="J25" i="2" s="1"/>
  <c r="E15" i="2"/>
  <c r="L14" i="2" s="1"/>
  <c r="L15" i="2" s="1"/>
  <c r="E26" i="2"/>
  <c r="T19" i="2" s="1"/>
  <c r="T20" i="2" s="1"/>
  <c r="E17" i="2"/>
  <c r="P14" i="2" s="1"/>
  <c r="P15" i="2" s="1"/>
  <c r="E25" i="2"/>
  <c r="R19" i="2" s="1"/>
  <c r="R20" i="2" s="1"/>
  <c r="L12" i="2"/>
  <c r="E9" i="2"/>
  <c r="N9" i="2" s="1"/>
  <c r="N10" i="2" s="1"/>
  <c r="E11" i="2"/>
  <c r="R9" i="2" s="1"/>
  <c r="R10" i="2" s="1"/>
  <c r="E33" i="2"/>
  <c r="T24" i="2" s="1"/>
  <c r="T25" i="2" s="1"/>
  <c r="E22" i="2"/>
  <c r="L19" i="2" s="1"/>
  <c r="L20" i="2" s="1"/>
  <c r="E20" i="2"/>
  <c r="V14" i="2" s="1"/>
  <c r="V15" i="2" s="1"/>
  <c r="E14" i="2"/>
  <c r="J14" i="2" s="1"/>
  <c r="J15" i="2" s="1"/>
  <c r="K6" i="1"/>
  <c r="E35" i="2"/>
  <c r="J29" i="2" s="1"/>
  <c r="J30" i="2" s="1"/>
  <c r="E16" i="2"/>
  <c r="N14" i="2" s="1"/>
  <c r="N15" i="2" s="1"/>
  <c r="E30" i="2"/>
  <c r="N24" i="2" s="1"/>
  <c r="N25" i="2" s="1"/>
  <c r="E18" i="2"/>
  <c r="R14" i="2" s="1"/>
  <c r="R15" i="2" s="1"/>
  <c r="E27" i="2"/>
  <c r="V19" i="2" s="1"/>
  <c r="V20" i="2" s="1"/>
  <c r="E8" i="2"/>
  <c r="L9" i="2" s="1"/>
  <c r="L10" i="2" s="1"/>
  <c r="E31" i="2"/>
  <c r="P24" i="2" s="1"/>
  <c r="P25" i="2" s="1"/>
  <c r="E19" i="2"/>
  <c r="T14" i="2" s="1"/>
  <c r="T15" i="2" s="1"/>
  <c r="K7" i="1"/>
  <c r="K13" i="1"/>
  <c r="K10" i="1"/>
  <c r="D6" i="3"/>
  <c r="E6" i="3" s="1"/>
  <c r="BH6" i="3"/>
  <c r="E13" i="2"/>
  <c r="V9" i="2" s="1"/>
  <c r="V10" i="2" s="1"/>
  <c r="V8" i="2"/>
  <c r="J7" i="2"/>
  <c r="E7" i="2"/>
  <c r="J9" i="2" s="1"/>
  <c r="J10" i="2" s="1"/>
  <c r="E24" i="2"/>
  <c r="P19" i="2" s="1"/>
  <c r="P20" i="2" s="1"/>
  <c r="E21" i="2"/>
  <c r="J19" i="2" s="1"/>
  <c r="J20" i="2" s="1"/>
  <c r="L23" i="2"/>
  <c r="E29" i="2"/>
  <c r="L24" i="2" s="1"/>
  <c r="L25" i="2" s="1"/>
  <c r="BH8" i="3"/>
  <c r="D8" i="3"/>
  <c r="E8" i="3" s="1"/>
  <c r="E34" i="2"/>
  <c r="V24" i="2" s="1"/>
  <c r="V25" i="2" s="1"/>
  <c r="V22" i="2"/>
  <c r="L27" i="2"/>
  <c r="E36" i="2"/>
  <c r="L29" i="2" s="1"/>
  <c r="L30" i="2" s="1"/>
  <c r="BH5" i="3"/>
  <c r="D5" i="3"/>
  <c r="E5" i="3" s="1"/>
  <c r="N17" i="2"/>
  <c r="E23" i="2"/>
  <c r="N19" i="2" s="1"/>
  <c r="N20" i="2" s="1"/>
  <c r="P7" i="2"/>
  <c r="E10" i="2"/>
  <c r="P9" i="2" s="1"/>
  <c r="P10" i="2" s="1"/>
  <c r="E12" i="2"/>
  <c r="T9" i="2" s="1"/>
  <c r="T10" i="2" s="1"/>
  <c r="T7" i="2"/>
  <c r="BH4" i="3"/>
  <c r="D4" i="3"/>
  <c r="E4" i="3" s="1"/>
  <c r="BG9" i="3"/>
  <c r="D7" i="3"/>
  <c r="E7" i="3" s="1"/>
  <c r="BH7" i="3"/>
  <c r="AB17" i="6" l="1"/>
  <c r="AB16" i="6"/>
  <c r="AB18" i="6"/>
  <c r="AC16" i="6"/>
  <c r="AC18" i="6"/>
  <c r="AC17" i="6"/>
  <c r="AA16" i="6"/>
  <c r="AA18" i="6"/>
  <c r="AA17" i="6"/>
  <c r="AD17" i="6"/>
  <c r="AD16" i="6"/>
  <c r="AD18" i="6"/>
  <c r="AE17" i="6"/>
  <c r="AE18" i="6"/>
  <c r="AE16" i="6"/>
  <c r="Z17" i="6"/>
  <c r="Z18" i="6"/>
  <c r="Z16" i="6"/>
  <c r="O26" i="5"/>
  <c r="S26" i="5" s="1"/>
  <c r="O75" i="5"/>
  <c r="S75" i="5" s="1"/>
  <c r="N101" i="5"/>
  <c r="R101" i="5" s="1"/>
  <c r="N19" i="5"/>
  <c r="R19" i="5" s="1"/>
  <c r="O82" i="5"/>
  <c r="S82" i="5" s="1"/>
  <c r="N66" i="5"/>
  <c r="R66" i="5" s="1"/>
  <c r="O66" i="5"/>
  <c r="S66" i="5" s="1"/>
  <c r="N77" i="5"/>
  <c r="R77" i="5" s="1"/>
  <c r="O77" i="5"/>
  <c r="S77" i="5" s="1"/>
  <c r="O98" i="5"/>
  <c r="S98" i="5" s="1"/>
  <c r="N97" i="5"/>
  <c r="R97" i="5" s="1"/>
  <c r="O97" i="5"/>
  <c r="S97" i="5" s="1"/>
  <c r="N48" i="5"/>
  <c r="R48" i="5" s="1"/>
  <c r="O48" i="5"/>
  <c r="S48" i="5" s="1"/>
  <c r="O53" i="5"/>
  <c r="S53" i="5" s="1"/>
  <c r="O43" i="5"/>
  <c r="S43" i="5" s="1"/>
  <c r="N13" i="5"/>
  <c r="R13" i="5" s="1"/>
  <c r="O13" i="5"/>
  <c r="S13" i="5" s="1"/>
  <c r="N67" i="5"/>
  <c r="R67" i="5" s="1"/>
  <c r="O67" i="5"/>
  <c r="S67" i="5" s="1"/>
  <c r="O18" i="5"/>
  <c r="S18" i="5" s="1"/>
  <c r="O50" i="5"/>
  <c r="S50" i="5" s="1"/>
  <c r="O46" i="5"/>
  <c r="S46" i="5" s="1"/>
  <c r="N56" i="5"/>
  <c r="R56" i="5" s="1"/>
  <c r="O56" i="5"/>
  <c r="S56" i="5" s="1"/>
  <c r="N96" i="5"/>
  <c r="R96" i="5" s="1"/>
  <c r="O96" i="5"/>
  <c r="S96" i="5" s="1"/>
  <c r="N71" i="5"/>
  <c r="R71" i="5" s="1"/>
  <c r="O59" i="5"/>
  <c r="S59" i="5" s="1"/>
  <c r="O6" i="5"/>
  <c r="N6" i="5"/>
  <c r="R6" i="5" s="1"/>
  <c r="V6" i="5" s="1"/>
  <c r="V7" i="5" s="1"/>
  <c r="V8" i="5" s="1"/>
  <c r="V9" i="5" s="1"/>
  <c r="V10" i="5" s="1"/>
  <c r="V11" i="5" s="1"/>
  <c r="V12" i="5" s="1"/>
  <c r="C3" i="4"/>
  <c r="D3" i="4"/>
  <c r="AG23" i="3"/>
  <c r="AD24" i="3"/>
  <c r="BH9" i="3"/>
  <c r="V13" i="5" l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V84" i="5" s="1"/>
  <c r="V85" i="5" s="1"/>
  <c r="V86" i="5" s="1"/>
  <c r="V87" i="5" s="1"/>
  <c r="V88" i="5" s="1"/>
  <c r="V89" i="5" s="1"/>
  <c r="V90" i="5" s="1"/>
  <c r="V91" i="5" s="1"/>
  <c r="V92" i="5" s="1"/>
  <c r="V93" i="5" s="1"/>
  <c r="V94" i="5" s="1"/>
  <c r="V95" i="5" s="1"/>
  <c r="V96" i="5" s="1"/>
  <c r="V97" i="5" s="1"/>
  <c r="V98" i="5" s="1"/>
  <c r="V99" i="5" s="1"/>
  <c r="V100" i="5" s="1"/>
  <c r="V101" i="5" s="1"/>
  <c r="V102" i="5" s="1"/>
  <c r="V103" i="5" s="1"/>
  <c r="V104" i="5" s="1"/>
  <c r="V105" i="5" s="1"/>
  <c r="S6" i="5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W84" i="5" s="1"/>
  <c r="W85" i="5" s="1"/>
  <c r="W86" i="5" s="1"/>
  <c r="W87" i="5" s="1"/>
  <c r="W88" i="5" s="1"/>
  <c r="W89" i="5" s="1"/>
  <c r="W90" i="5" s="1"/>
  <c r="W91" i="5" s="1"/>
  <c r="W92" i="5" s="1"/>
  <c r="W93" i="5" s="1"/>
  <c r="W94" i="5" s="1"/>
  <c r="W95" i="5" s="1"/>
  <c r="W96" i="5" s="1"/>
  <c r="W97" i="5" s="1"/>
  <c r="W98" i="5" s="1"/>
  <c r="W99" i="5" s="1"/>
  <c r="W100" i="5" s="1"/>
  <c r="W101" i="5" s="1"/>
  <c r="W102" i="5" s="1"/>
  <c r="W103" i="5" s="1"/>
  <c r="W104" i="5" s="1"/>
  <c r="W105" i="5" s="1"/>
  <c r="E3" i="4"/>
  <c r="F3" i="4" s="1"/>
  <c r="B4" i="4" l="1"/>
  <c r="C4" i="4" l="1"/>
  <c r="D4" i="4"/>
  <c r="E4" i="4" l="1"/>
  <c r="F4" i="4" s="1"/>
  <c r="B5" i="4" l="1"/>
  <c r="D5" i="4" l="1"/>
  <c r="C5" i="4"/>
  <c r="E5" i="4" l="1"/>
  <c r="F5" i="4" s="1"/>
  <c r="B6" i="4" l="1"/>
  <c r="D6" i="4" s="1"/>
  <c r="C6" i="4" l="1"/>
  <c r="E6" i="4" s="1"/>
  <c r="B7" i="4" s="1"/>
  <c r="C7" i="4" s="1"/>
  <c r="F6" i="4" l="1"/>
  <c r="D7" i="4"/>
  <c r="E7" i="4" s="1"/>
  <c r="F7" i="4" s="1"/>
  <c r="B8" i="4" l="1"/>
  <c r="D8" i="4" s="1"/>
  <c r="C8" i="4" l="1"/>
  <c r="E8" i="4" s="1"/>
  <c r="F8" i="4" s="1"/>
  <c r="B9" i="4" l="1"/>
  <c r="C9" i="4" s="1"/>
  <c r="D9" i="4" l="1"/>
  <c r="E9" i="4" s="1"/>
  <c r="F9" i="4" s="1"/>
  <c r="B10" i="4" l="1"/>
  <c r="C10" i="4" s="1"/>
  <c r="D10" i="4" l="1"/>
  <c r="E10" i="4" s="1"/>
  <c r="F10" i="4" s="1"/>
  <c r="B11" i="4" l="1"/>
  <c r="D11" i="4" s="1"/>
  <c r="C11" i="4" l="1"/>
  <c r="E11" i="4" s="1"/>
  <c r="B12" i="4" s="1"/>
  <c r="F11" i="4" l="1"/>
  <c r="C12" i="4"/>
  <c r="D12" i="4"/>
  <c r="E12" i="4" l="1"/>
  <c r="F12" i="4" s="1"/>
  <c r="B13" i="4" l="1"/>
  <c r="C13" i="4" s="1"/>
  <c r="D13" i="4" l="1"/>
  <c r="E13" i="4" s="1"/>
  <c r="B14" i="4" l="1"/>
  <c r="C14" i="4" s="1"/>
  <c r="F13" i="4"/>
  <c r="D14" i="4" l="1"/>
  <c r="E14" i="4" s="1"/>
  <c r="F14" i="4" s="1"/>
  <c r="B15" i="4" l="1"/>
  <c r="C15" i="4" s="1"/>
  <c r="D15" i="4" l="1"/>
  <c r="E15" i="4" s="1"/>
  <c r="F15" i="4" s="1"/>
  <c r="B16" i="4" l="1"/>
  <c r="C16" i="4" s="1"/>
  <c r="D16" i="4" l="1"/>
  <c r="E16" i="4" s="1"/>
  <c r="F16" i="4" l="1"/>
  <c r="B17" i="4"/>
  <c r="C17" i="4" s="1"/>
  <c r="D17" i="4" l="1"/>
  <c r="E17" i="4" s="1"/>
  <c r="F17" i="4" s="1"/>
  <c r="B18" i="4" l="1"/>
  <c r="D18" i="4" s="1"/>
  <c r="C18" i="4" l="1"/>
  <c r="E18" i="4" s="1"/>
  <c r="F18" i="4" s="1"/>
  <c r="B19" i="4" l="1"/>
  <c r="C19" i="4" s="1"/>
  <c r="D19" i="4" l="1"/>
  <c r="E19" i="4" s="1"/>
  <c r="F19" i="4" s="1"/>
  <c r="B20" i="4" l="1"/>
  <c r="D20" i="4" s="1"/>
  <c r="C20" i="4" l="1"/>
  <c r="E20" i="4" s="1"/>
  <c r="F20" i="4" s="1"/>
  <c r="B21" i="4" l="1"/>
  <c r="C21" i="4" s="1"/>
  <c r="D21" i="4" l="1"/>
  <c r="E21" i="4" s="1"/>
  <c r="B22" i="4" s="1"/>
  <c r="D22" i="4" s="1"/>
  <c r="F21" i="4" l="1"/>
  <c r="C22" i="4"/>
  <c r="E22" i="4" s="1"/>
  <c r="F22" i="4" s="1"/>
  <c r="B23" i="4" l="1"/>
  <c r="C23" i="4" l="1"/>
  <c r="D23" i="4"/>
  <c r="E23" i="4" l="1"/>
  <c r="F23" i="4" s="1"/>
  <c r="B24" i="4" l="1"/>
  <c r="C24" i="4" s="1"/>
  <c r="D24" i="4" l="1"/>
  <c r="E24" i="4" s="1"/>
  <c r="B25" i="4" s="1"/>
  <c r="F24" i="4" l="1"/>
  <c r="C25" i="4"/>
  <c r="D25" i="4"/>
  <c r="E25" i="4" l="1"/>
  <c r="F25" i="4" s="1"/>
  <c r="B26" i="4" l="1"/>
  <c r="D26" i="4" s="1"/>
  <c r="C26" i="4" l="1"/>
  <c r="E26" i="4" s="1"/>
  <c r="B27" i="4" s="1"/>
  <c r="C27" i="4" s="1"/>
  <c r="D27" i="4" l="1"/>
  <c r="E27" i="4" s="1"/>
  <c r="F26" i="4"/>
  <c r="B28" i="4" l="1"/>
  <c r="F27" i="4"/>
  <c r="C28" i="4" l="1"/>
  <c r="D28" i="4"/>
  <c r="E28" i="4" l="1"/>
  <c r="F28" i="4" s="1"/>
  <c r="B29" i="4" l="1"/>
  <c r="C29" i="4" s="1"/>
  <c r="D29" i="4" l="1"/>
  <c r="E29" i="4" s="1"/>
  <c r="F29" i="4" l="1"/>
  <c r="B30" i="4"/>
  <c r="C30" i="4" s="1"/>
  <c r="D30" i="4" l="1"/>
  <c r="E30" i="4" s="1"/>
  <c r="F30" i="4" s="1"/>
  <c r="B31" i="4" l="1"/>
  <c r="C31" i="4" s="1"/>
  <c r="D31" i="4" l="1"/>
  <c r="E31" i="4" s="1"/>
  <c r="F31" i="4" s="1"/>
  <c r="B32" i="4" l="1"/>
  <c r="O7" i="4" s="1"/>
  <c r="D32" i="4" l="1"/>
  <c r="C32" i="4"/>
  <c r="E32" i="4" l="1"/>
  <c r="O10" i="4" l="1"/>
  <c r="O11" i="4"/>
  <c r="F32" i="4"/>
  <c r="B33" i="4"/>
  <c r="K12" i="4"/>
  <c r="C33" i="4" l="1"/>
  <c r="D33" i="4"/>
  <c r="E33" i="4" l="1"/>
  <c r="F33" i="4" l="1"/>
  <c r="B34" i="4"/>
  <c r="C34" i="4" l="1"/>
  <c r="D34" i="4"/>
  <c r="E34" i="4" l="1"/>
  <c r="F34" i="4" l="1"/>
  <c r="B35" i="4"/>
  <c r="C35" i="4" l="1"/>
  <c r="D35" i="4"/>
  <c r="E35" i="4" l="1"/>
  <c r="F35" i="4" l="1"/>
  <c r="B36" i="4"/>
  <c r="C36" i="4" l="1"/>
  <c r="D36" i="4"/>
  <c r="E36" i="4" l="1"/>
  <c r="B37" i="4" l="1"/>
  <c r="F36" i="4"/>
  <c r="C37" i="4" l="1"/>
  <c r="D37" i="4"/>
  <c r="E37" i="4" l="1"/>
  <c r="F37" i="4" l="1"/>
  <c r="B38" i="4"/>
  <c r="C38" i="4" l="1"/>
  <c r="D38" i="4"/>
  <c r="E38" i="4" l="1"/>
  <c r="F38" i="4" l="1"/>
  <c r="B39" i="4"/>
  <c r="C39" i="4" l="1"/>
  <c r="D39" i="4"/>
  <c r="E39" i="4" l="1"/>
  <c r="F39" i="4" l="1"/>
  <c r="B40" i="4"/>
  <c r="C40" i="4" l="1"/>
  <c r="D40" i="4"/>
  <c r="E40" i="4" l="1"/>
  <c r="B41" i="4" l="1"/>
  <c r="F40" i="4"/>
  <c r="C41" i="4" l="1"/>
  <c r="D41" i="4"/>
  <c r="E41" i="4" l="1"/>
  <c r="F41" i="4" l="1"/>
  <c r="B42" i="4"/>
  <c r="C42" i="4" l="1"/>
  <c r="D42" i="4"/>
  <c r="E42" i="4" l="1"/>
  <c r="F42" i="4" s="1"/>
  <c r="B43" i="4" l="1"/>
  <c r="C43" i="4" s="1"/>
  <c r="D43" i="4" l="1"/>
  <c r="E43" i="4" s="1"/>
  <c r="F43" i="4" l="1"/>
  <c r="B44" i="4"/>
  <c r="C44" i="4" l="1"/>
  <c r="D44" i="4"/>
  <c r="E44" i="4" l="1"/>
  <c r="B45" i="4" l="1"/>
  <c r="F44" i="4"/>
  <c r="C45" i="4" l="1"/>
  <c r="D45" i="4"/>
  <c r="E45" i="4" l="1"/>
  <c r="F45" i="4" l="1"/>
  <c r="B46" i="4"/>
  <c r="C46" i="4" l="1"/>
  <c r="D46" i="4"/>
  <c r="E46" i="4" l="1"/>
  <c r="F46" i="4" l="1"/>
  <c r="B47" i="4"/>
  <c r="C47" i="4" l="1"/>
  <c r="D47" i="4"/>
  <c r="E47" i="4" l="1"/>
  <c r="F47" i="4" l="1"/>
  <c r="B48" i="4"/>
  <c r="C48" i="4" l="1"/>
  <c r="D48" i="4"/>
  <c r="E48" i="4" l="1"/>
  <c r="B49" i="4" l="1"/>
  <c r="F48" i="4"/>
  <c r="C49" i="4" l="1"/>
  <c r="D49" i="4"/>
  <c r="E49" i="4" l="1"/>
  <c r="F49" i="4" l="1"/>
  <c r="B50" i="4"/>
  <c r="C50" i="4" l="1"/>
  <c r="D50" i="4"/>
  <c r="E50" i="4" l="1"/>
  <c r="F50" i="4" l="1"/>
  <c r="B51" i="4"/>
  <c r="C51" i="4" l="1"/>
  <c r="D51" i="4"/>
  <c r="E51" i="4" l="1"/>
  <c r="F51" i="4" l="1"/>
  <c r="B52" i="4"/>
  <c r="C52" i="4" l="1"/>
  <c r="D52" i="4"/>
  <c r="E52" i="4" l="1"/>
  <c r="F52" i="4" l="1"/>
  <c r="B53" i="4"/>
  <c r="C53" i="4" l="1"/>
  <c r="D53" i="4"/>
  <c r="E53" i="4" l="1"/>
  <c r="F53" i="4" s="1"/>
  <c r="B54" i="4" l="1"/>
  <c r="C54" i="4" s="1"/>
  <c r="D54" i="4" l="1"/>
  <c r="E54" i="4" s="1"/>
  <c r="F54" i="4" l="1"/>
  <c r="B55" i="4"/>
  <c r="C55" i="4" l="1"/>
  <c r="D55" i="4"/>
  <c r="E55" i="4" l="1"/>
  <c r="B56" i="4" l="1"/>
  <c r="F55" i="4"/>
  <c r="C56" i="4" l="1"/>
  <c r="D56" i="4"/>
  <c r="E56" i="4" l="1"/>
  <c r="F56" i="4" l="1"/>
  <c r="B57" i="4"/>
  <c r="C57" i="4" l="1"/>
  <c r="D57" i="4"/>
  <c r="E57" i="4" l="1"/>
  <c r="F57" i="4" l="1"/>
  <c r="B58" i="4"/>
  <c r="C58" i="4" l="1"/>
  <c r="D58" i="4"/>
  <c r="E58" i="4" l="1"/>
  <c r="F58" i="4" l="1"/>
  <c r="B59" i="4"/>
  <c r="C59" i="4" l="1"/>
  <c r="D59" i="4"/>
  <c r="E59" i="4" l="1"/>
  <c r="F59" i="4" l="1"/>
  <c r="B60" i="4"/>
  <c r="K8" i="4" l="1"/>
  <c r="L8" i="4" s="1"/>
  <c r="C60" i="4"/>
  <c r="K6" i="4" s="1"/>
  <c r="L6" i="4" s="1"/>
  <c r="D60" i="4"/>
  <c r="K7" i="4" s="1"/>
  <c r="L7" i="4" s="1"/>
  <c r="E60" i="4" l="1"/>
  <c r="F60" i="4" s="1"/>
  <c r="K9" i="4" s="1"/>
</calcChain>
</file>

<file path=xl/sharedStrings.xml><?xml version="1.0" encoding="utf-8"?>
<sst xmlns="http://schemas.openxmlformats.org/spreadsheetml/2006/main" count="1148" uniqueCount="130">
  <si>
    <t>Income</t>
  </si>
  <si>
    <t>Expenses</t>
  </si>
  <si>
    <t>Sources of income</t>
  </si>
  <si>
    <t>Sources of expenses</t>
  </si>
  <si>
    <t>Total</t>
  </si>
  <si>
    <t>Cool Features</t>
  </si>
  <si>
    <t>Total income for the month</t>
  </si>
  <si>
    <t>Total expenses for the month</t>
  </si>
  <si>
    <t>Total Savings</t>
  </si>
  <si>
    <t xml:space="preserve">Highest income </t>
  </si>
  <si>
    <t>Highest expense</t>
  </si>
  <si>
    <t>Highest savings day</t>
  </si>
  <si>
    <t>Lowest savings day</t>
  </si>
  <si>
    <t>Lowest income</t>
  </si>
  <si>
    <t>Lowest expense</t>
  </si>
  <si>
    <t>Average daily savings</t>
  </si>
  <si>
    <t>Date</t>
  </si>
  <si>
    <t>B</t>
  </si>
  <si>
    <t>D</t>
  </si>
  <si>
    <t>A</t>
  </si>
  <si>
    <t>E</t>
  </si>
  <si>
    <t>C</t>
  </si>
  <si>
    <t>F</t>
  </si>
  <si>
    <t>Type</t>
  </si>
  <si>
    <t>Data Used</t>
  </si>
  <si>
    <t>Employee Name</t>
  </si>
  <si>
    <t>Sl. No.</t>
  </si>
  <si>
    <t>Salary</t>
  </si>
  <si>
    <t>Hours Worked</t>
  </si>
  <si>
    <t>Type of work</t>
  </si>
  <si>
    <t>Employee Details</t>
  </si>
  <si>
    <t>Rahul</t>
  </si>
  <si>
    <t>Rohan</t>
  </si>
  <si>
    <t>Nishant</t>
  </si>
  <si>
    <t>Monday</t>
  </si>
  <si>
    <t>Entry Time</t>
  </si>
  <si>
    <t>Exit Time</t>
  </si>
  <si>
    <t>Total Working Hours</t>
  </si>
  <si>
    <t>Sunday</t>
  </si>
  <si>
    <t>Saturday</t>
  </si>
  <si>
    <t>Tuesday</t>
  </si>
  <si>
    <t>Wednesday</t>
  </si>
  <si>
    <t>Thursday</t>
  </si>
  <si>
    <t>Friday</t>
  </si>
  <si>
    <t>Total Hours Worked Daily</t>
  </si>
  <si>
    <t>Total Worked Hours</t>
  </si>
  <si>
    <t>Total Salary Payed</t>
  </si>
  <si>
    <t>Total Salary Payed Daily</t>
  </si>
  <si>
    <t>Avanish</t>
  </si>
  <si>
    <t>Transport(km)</t>
  </si>
  <si>
    <t>Transport(Rs)</t>
  </si>
  <si>
    <t>Food</t>
  </si>
  <si>
    <t>Over night stay</t>
  </si>
  <si>
    <t>Rishikesh</t>
  </si>
  <si>
    <t>Mon</t>
  </si>
  <si>
    <t>Tue</t>
  </si>
  <si>
    <t>Wed</t>
  </si>
  <si>
    <t>Thu</t>
  </si>
  <si>
    <t>Fri</t>
  </si>
  <si>
    <t>Sat</t>
  </si>
  <si>
    <t>Sun</t>
  </si>
  <si>
    <t>Total hours worked</t>
  </si>
  <si>
    <t>Total salary</t>
  </si>
  <si>
    <t>Transport(Km)</t>
  </si>
  <si>
    <t>Transport (Rs)</t>
  </si>
  <si>
    <t>Food (Rs)</t>
  </si>
  <si>
    <t>Over night Stay (Rs)</t>
  </si>
  <si>
    <t>Food(Rs)</t>
  </si>
  <si>
    <t>Over night stay(Rs)</t>
  </si>
  <si>
    <t>Dashboard</t>
  </si>
  <si>
    <t>Maximum Amount</t>
  </si>
  <si>
    <t>Transport(Rs per Km)</t>
  </si>
  <si>
    <t>Opening</t>
  </si>
  <si>
    <t>Highest</t>
  </si>
  <si>
    <t>Lowest</t>
  </si>
  <si>
    <t>Closing</t>
  </si>
  <si>
    <t>Change</t>
  </si>
  <si>
    <t>Features</t>
  </si>
  <si>
    <t>Max</t>
  </si>
  <si>
    <t>Min</t>
  </si>
  <si>
    <t>Average</t>
  </si>
  <si>
    <t>Average Change</t>
  </si>
  <si>
    <t xml:space="preserve"> </t>
  </si>
  <si>
    <t>Std Dev</t>
  </si>
  <si>
    <t>Prediction Feb</t>
  </si>
  <si>
    <t>Player</t>
  </si>
  <si>
    <t>Card 1</t>
  </si>
  <si>
    <t>Card 2</t>
  </si>
  <si>
    <t>Sum</t>
  </si>
  <si>
    <t>Card 3</t>
  </si>
  <si>
    <t>Banker</t>
  </si>
  <si>
    <t>Bet</t>
  </si>
  <si>
    <t>Winner Player</t>
  </si>
  <si>
    <t>Winner Banker</t>
  </si>
  <si>
    <t>Starting Amount</t>
  </si>
  <si>
    <t>Bet on Player</t>
  </si>
  <si>
    <t>Bet on Banker</t>
  </si>
  <si>
    <t xml:space="preserve">Bankroll if player win </t>
  </si>
  <si>
    <t>Bankroll if banker win</t>
  </si>
  <si>
    <t>Student num</t>
  </si>
  <si>
    <t>Student Name</t>
  </si>
  <si>
    <t>Grade</t>
  </si>
  <si>
    <t>Poderation</t>
  </si>
  <si>
    <t>Comp1</t>
  </si>
  <si>
    <t>Comp2</t>
  </si>
  <si>
    <t>Comp3</t>
  </si>
  <si>
    <t>English</t>
  </si>
  <si>
    <t>Vishal</t>
  </si>
  <si>
    <t>Mathematics</t>
  </si>
  <si>
    <t>Science</t>
  </si>
  <si>
    <t>Social Science</t>
  </si>
  <si>
    <t>Computer</t>
  </si>
  <si>
    <t>Hindi</t>
  </si>
  <si>
    <t>Overall Grade</t>
  </si>
  <si>
    <t>Marks</t>
  </si>
  <si>
    <t>Aditya</t>
  </si>
  <si>
    <t>Diwakar</t>
  </si>
  <si>
    <t>Saurabh</t>
  </si>
  <si>
    <t>Gaurav</t>
  </si>
  <si>
    <t>Prabhakar</t>
  </si>
  <si>
    <t>Aman</t>
  </si>
  <si>
    <t>Vibhash</t>
  </si>
  <si>
    <t>Akshay</t>
  </si>
  <si>
    <t>Abhishek</t>
  </si>
  <si>
    <t>Class</t>
  </si>
  <si>
    <t>Name</t>
  </si>
  <si>
    <t>Subject Marks</t>
  </si>
  <si>
    <t>Highest Marks</t>
  </si>
  <si>
    <t>Lowest Marks</t>
  </si>
  <si>
    <t>Class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</si>
</sst>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&quot;₹&quot;\ #,##0.00"/>
    <numFmt numFmtId="166" formatCode="_ [$₹-4009]\ * #,##0.00_ ;_ [$₹-4009]\ * \-#,##0.00_ ;_ [$₹-4009]\ * &quot;-&quot;??_ ;_ @_ "/>
    <numFmt numFmtId="167" formatCode="[$-F400]h:mm:ss\ AM/PM"/>
    <numFmt numFmtId="168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165" fontId="0" fillId="0" borderId="1" xfId="0" applyNumberFormat="1" applyBorder="1"/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Font="1"/>
    <xf numFmtId="0" fontId="0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" borderId="1" xfId="0" applyFill="1" applyBorder="1"/>
    <xf numFmtId="166" fontId="0" fillId="0" borderId="1" xfId="0" applyNumberFormat="1" applyBorder="1"/>
    <xf numFmtId="0" fontId="1" fillId="0" borderId="1" xfId="0" applyFont="1" applyBorder="1"/>
    <xf numFmtId="167" fontId="0" fillId="0" borderId="1" xfId="0" applyNumberFormat="1" applyBorder="1"/>
    <xf numFmtId="0" fontId="0" fillId="0" borderId="1" xfId="0" applyNumberFormat="1" applyBorder="1"/>
    <xf numFmtId="0" fontId="0" fillId="4" borderId="1" xfId="0" applyFill="1" applyBorder="1"/>
    <xf numFmtId="167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30" xfId="0" applyFill="1" applyBorder="1" applyAlignment="1"/>
    <xf numFmtId="0" fontId="0" fillId="5" borderId="5" xfId="0" applyFill="1" applyBorder="1" applyAlignment="1"/>
    <xf numFmtId="0" fontId="0" fillId="5" borderId="31" xfId="0" applyFill="1" applyBorder="1" applyAlignment="1"/>
    <xf numFmtId="0" fontId="1" fillId="0" borderId="29" xfId="0" applyFont="1" applyBorder="1"/>
    <xf numFmtId="0" fontId="0" fillId="0" borderId="29" xfId="0" applyBorder="1"/>
    <xf numFmtId="0" fontId="0" fillId="0" borderId="17" xfId="0" applyFill="1" applyBorder="1"/>
    <xf numFmtId="0" fontId="0" fillId="0" borderId="18" xfId="0" applyBorder="1" applyAlignment="1">
      <alignment horizontal="center"/>
    </xf>
    <xf numFmtId="167" fontId="0" fillId="0" borderId="17" xfId="0" applyNumberFormat="1" applyBorder="1"/>
    <xf numFmtId="0" fontId="0" fillId="0" borderId="18" xfId="0" applyNumberFormat="1" applyBorder="1"/>
    <xf numFmtId="166" fontId="0" fillId="2" borderId="33" xfId="0" applyNumberFormat="1" applyFill="1" applyBorder="1"/>
    <xf numFmtId="0" fontId="0" fillId="5" borderId="34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34" xfId="0" applyFill="1" applyBorder="1" applyAlignment="1"/>
    <xf numFmtId="0" fontId="0" fillId="5" borderId="35" xfId="0" applyFill="1" applyBorder="1" applyAlignment="1"/>
    <xf numFmtId="0" fontId="0" fillId="5" borderId="11" xfId="0" applyFill="1" applyBorder="1" applyAlignment="1"/>
    <xf numFmtId="0" fontId="0" fillId="5" borderId="12" xfId="0" applyFill="1" applyBorder="1" applyAlignment="1"/>
    <xf numFmtId="0" fontId="0" fillId="5" borderId="36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36" xfId="0" applyFill="1" applyBorder="1" applyAlignment="1"/>
    <xf numFmtId="0" fontId="0" fillId="5" borderId="10" xfId="0" applyFill="1" applyBorder="1" applyAlignment="1"/>
    <xf numFmtId="0" fontId="0" fillId="5" borderId="37" xfId="0" applyFill="1" applyBorder="1" applyAlignment="1"/>
    <xf numFmtId="0" fontId="0" fillId="0" borderId="33" xfId="0" applyBorder="1"/>
    <xf numFmtId="0" fontId="0" fillId="0" borderId="1" xfId="0" applyBorder="1" applyAlignment="1">
      <alignment horizontal="center"/>
    </xf>
    <xf numFmtId="167" fontId="0" fillId="0" borderId="33" xfId="0" applyNumberFormat="1" applyBorder="1"/>
    <xf numFmtId="0" fontId="0" fillId="0" borderId="17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40" xfId="0" applyBorder="1"/>
    <xf numFmtId="0" fontId="0" fillId="0" borderId="11" xfId="0" applyBorder="1"/>
    <xf numFmtId="0" fontId="0" fillId="0" borderId="12" xfId="0" applyBorder="1"/>
    <xf numFmtId="0" fontId="0" fillId="0" borderId="23" xfId="0" applyFill="1" applyBorder="1" applyAlignment="1">
      <alignment horizontal="center"/>
    </xf>
    <xf numFmtId="0" fontId="0" fillId="0" borderId="4" xfId="0" applyBorder="1"/>
    <xf numFmtId="0" fontId="0" fillId="0" borderId="24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38" xfId="0" applyBorder="1"/>
    <xf numFmtId="166" fontId="0" fillId="0" borderId="33" xfId="0" applyNumberFormat="1" applyBorder="1"/>
    <xf numFmtId="165" fontId="0" fillId="0" borderId="33" xfId="0" applyNumberFormat="1" applyBorder="1"/>
    <xf numFmtId="166" fontId="0" fillId="0" borderId="18" xfId="0" applyNumberFormat="1" applyBorder="1"/>
    <xf numFmtId="0" fontId="0" fillId="0" borderId="8" xfId="0" applyBorder="1"/>
    <xf numFmtId="165" fontId="0" fillId="0" borderId="20" xfId="0" applyNumberFormat="1" applyBorder="1"/>
    <xf numFmtId="165" fontId="0" fillId="0" borderId="18" xfId="0" applyNumberFormat="1" applyBorder="1"/>
    <xf numFmtId="10" fontId="0" fillId="0" borderId="0" xfId="1" applyNumberFormat="1" applyFont="1"/>
    <xf numFmtId="168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7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0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164" formatCode="[$-F800]dddd\,\ mmmm\ dd\,\ yyyy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Date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 2'!$C$6</c:f>
              <c:strCache>
                <c:ptCount val="1"/>
                <c:pt idx="0">
                  <c:v>Income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'Project 2'!$B$7:$B$36</c:f>
              <c:numCache>
                <c:formatCode>[$-F800]dddd\,\ mmmm\ dd\,\ yyyy</c:formatCode>
                <c:ptCount val="30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</c:numCache>
            </c:numRef>
          </c:xVal>
          <c:yVal>
            <c:numRef>
              <c:f>'Project 2'!$C$7:$C$36</c:f>
              <c:numCache>
                <c:formatCode>General</c:formatCode>
                <c:ptCount val="30"/>
                <c:pt idx="0">
                  <c:v>872</c:v>
                </c:pt>
                <c:pt idx="1">
                  <c:v>943</c:v>
                </c:pt>
                <c:pt idx="2">
                  <c:v>963</c:v>
                </c:pt>
                <c:pt idx="3">
                  <c:v>1193</c:v>
                </c:pt>
                <c:pt idx="4">
                  <c:v>1103</c:v>
                </c:pt>
                <c:pt idx="5">
                  <c:v>904</c:v>
                </c:pt>
                <c:pt idx="6">
                  <c:v>774</c:v>
                </c:pt>
                <c:pt idx="7">
                  <c:v>1494</c:v>
                </c:pt>
                <c:pt idx="8">
                  <c:v>875</c:v>
                </c:pt>
                <c:pt idx="9">
                  <c:v>1303</c:v>
                </c:pt>
                <c:pt idx="10">
                  <c:v>1174</c:v>
                </c:pt>
                <c:pt idx="11">
                  <c:v>892</c:v>
                </c:pt>
                <c:pt idx="12">
                  <c:v>836</c:v>
                </c:pt>
                <c:pt idx="13">
                  <c:v>1061</c:v>
                </c:pt>
                <c:pt idx="14">
                  <c:v>1020</c:v>
                </c:pt>
                <c:pt idx="15">
                  <c:v>1543</c:v>
                </c:pt>
                <c:pt idx="16">
                  <c:v>1005</c:v>
                </c:pt>
                <c:pt idx="17">
                  <c:v>1341</c:v>
                </c:pt>
                <c:pt idx="18">
                  <c:v>827</c:v>
                </c:pt>
                <c:pt idx="19">
                  <c:v>1147</c:v>
                </c:pt>
                <c:pt idx="20">
                  <c:v>1405</c:v>
                </c:pt>
                <c:pt idx="21">
                  <c:v>1032</c:v>
                </c:pt>
                <c:pt idx="22">
                  <c:v>476</c:v>
                </c:pt>
                <c:pt idx="23">
                  <c:v>1011</c:v>
                </c:pt>
                <c:pt idx="24">
                  <c:v>1529</c:v>
                </c:pt>
                <c:pt idx="25">
                  <c:v>888</c:v>
                </c:pt>
                <c:pt idx="26">
                  <c:v>916</c:v>
                </c:pt>
                <c:pt idx="27">
                  <c:v>1278</c:v>
                </c:pt>
                <c:pt idx="28">
                  <c:v>1599</c:v>
                </c:pt>
                <c:pt idx="29">
                  <c:v>1176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9-4E8D-A7F7-D45DA35AD833}"/>
            </c:ext>
          </c:extLst>
        </c:ser>
        <c:ser>
          <c:idx val="1"/>
          <c:order val="1"/>
          <c:tx>
            <c:strRef>
              <c:f>'Project 2'!$D$6</c:f>
              <c:strCache>
                <c:ptCount val="1"/>
                <c:pt idx="0">
                  <c:v>Expenses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'Project 2'!$B$7:$B$36</c:f>
              <c:numCache>
                <c:formatCode>[$-F800]dddd\,\ mmmm\ dd\,\ yyyy</c:formatCode>
                <c:ptCount val="30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</c:numCache>
            </c:numRef>
          </c:xVal>
          <c:yVal>
            <c:numRef>
              <c:f>'Project 2'!$D$7:$D$36</c:f>
              <c:numCache>
                <c:formatCode>General</c:formatCode>
                <c:ptCount val="30"/>
                <c:pt idx="0">
                  <c:v>1275</c:v>
                </c:pt>
                <c:pt idx="1">
                  <c:v>976</c:v>
                </c:pt>
                <c:pt idx="2">
                  <c:v>950</c:v>
                </c:pt>
                <c:pt idx="3">
                  <c:v>717</c:v>
                </c:pt>
                <c:pt idx="4">
                  <c:v>1084</c:v>
                </c:pt>
                <c:pt idx="5">
                  <c:v>1291</c:v>
                </c:pt>
                <c:pt idx="6">
                  <c:v>641</c:v>
                </c:pt>
                <c:pt idx="7">
                  <c:v>1034</c:v>
                </c:pt>
                <c:pt idx="8">
                  <c:v>628</c:v>
                </c:pt>
                <c:pt idx="9">
                  <c:v>1028</c:v>
                </c:pt>
                <c:pt idx="10">
                  <c:v>713</c:v>
                </c:pt>
                <c:pt idx="11">
                  <c:v>997</c:v>
                </c:pt>
                <c:pt idx="12">
                  <c:v>925</c:v>
                </c:pt>
                <c:pt idx="13">
                  <c:v>1121</c:v>
                </c:pt>
                <c:pt idx="14">
                  <c:v>1152</c:v>
                </c:pt>
                <c:pt idx="15">
                  <c:v>741</c:v>
                </c:pt>
                <c:pt idx="16">
                  <c:v>1022</c:v>
                </c:pt>
                <c:pt idx="17">
                  <c:v>873</c:v>
                </c:pt>
                <c:pt idx="18">
                  <c:v>959</c:v>
                </c:pt>
                <c:pt idx="19">
                  <c:v>872</c:v>
                </c:pt>
                <c:pt idx="20">
                  <c:v>1104</c:v>
                </c:pt>
                <c:pt idx="21">
                  <c:v>1000</c:v>
                </c:pt>
                <c:pt idx="22">
                  <c:v>753</c:v>
                </c:pt>
                <c:pt idx="23">
                  <c:v>1056</c:v>
                </c:pt>
                <c:pt idx="24">
                  <c:v>908</c:v>
                </c:pt>
                <c:pt idx="25">
                  <c:v>1115</c:v>
                </c:pt>
                <c:pt idx="26">
                  <c:v>953</c:v>
                </c:pt>
                <c:pt idx="27">
                  <c:v>1082</c:v>
                </c:pt>
                <c:pt idx="28">
                  <c:v>440</c:v>
                </c:pt>
                <c:pt idx="29">
                  <c:v>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F9-4E8D-A7F7-D45DA35AD833}"/>
            </c:ext>
          </c:extLst>
        </c:ser>
        <c:ser>
          <c:idx val="2"/>
          <c:order val="2"/>
          <c:tx>
            <c:strRef>
              <c:f>'Project 2'!$E$6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'Project 2'!$B$7:$B$36</c:f>
              <c:numCache>
                <c:formatCode>[$-F800]dddd\,\ mmmm\ dd\,\ yyyy</c:formatCode>
                <c:ptCount val="30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</c:numCache>
            </c:numRef>
          </c:xVal>
          <c:yVal>
            <c:numRef>
              <c:f>'Project 2'!$E$7:$E$36</c:f>
              <c:numCache>
                <c:formatCode>General</c:formatCode>
                <c:ptCount val="30"/>
                <c:pt idx="0">
                  <c:v>-403</c:v>
                </c:pt>
                <c:pt idx="1">
                  <c:v>-33</c:v>
                </c:pt>
                <c:pt idx="2">
                  <c:v>13</c:v>
                </c:pt>
                <c:pt idx="3">
                  <c:v>476</c:v>
                </c:pt>
                <c:pt idx="4">
                  <c:v>19</c:v>
                </c:pt>
                <c:pt idx="5">
                  <c:v>-387</c:v>
                </c:pt>
                <c:pt idx="6">
                  <c:v>133</c:v>
                </c:pt>
                <c:pt idx="7">
                  <c:v>460</c:v>
                </c:pt>
                <c:pt idx="8">
                  <c:v>247</c:v>
                </c:pt>
                <c:pt idx="9">
                  <c:v>275</c:v>
                </c:pt>
                <c:pt idx="10">
                  <c:v>461</c:v>
                </c:pt>
                <c:pt idx="11">
                  <c:v>-105</c:v>
                </c:pt>
                <c:pt idx="12">
                  <c:v>-89</c:v>
                </c:pt>
                <c:pt idx="13">
                  <c:v>-60</c:v>
                </c:pt>
                <c:pt idx="14">
                  <c:v>-132</c:v>
                </c:pt>
                <c:pt idx="15">
                  <c:v>802</c:v>
                </c:pt>
                <c:pt idx="16">
                  <c:v>-17</c:v>
                </c:pt>
                <c:pt idx="17">
                  <c:v>468</c:v>
                </c:pt>
                <c:pt idx="18">
                  <c:v>-132</c:v>
                </c:pt>
                <c:pt idx="19">
                  <c:v>275</c:v>
                </c:pt>
                <c:pt idx="20">
                  <c:v>301</c:v>
                </c:pt>
                <c:pt idx="21">
                  <c:v>32</c:v>
                </c:pt>
                <c:pt idx="22">
                  <c:v>-277</c:v>
                </c:pt>
                <c:pt idx="23">
                  <c:v>-45</c:v>
                </c:pt>
                <c:pt idx="24">
                  <c:v>621</c:v>
                </c:pt>
                <c:pt idx="25">
                  <c:v>-227</c:v>
                </c:pt>
                <c:pt idx="26">
                  <c:v>-37</c:v>
                </c:pt>
                <c:pt idx="27">
                  <c:v>196</c:v>
                </c:pt>
                <c:pt idx="28">
                  <c:v>1159</c:v>
                </c:pt>
                <c:pt idx="29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F9-4E8D-A7F7-D45DA35AD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13471"/>
        <c:axId val="704909311"/>
      </c:scatterChart>
      <c:valAx>
        <c:axId val="70491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09311"/>
        <c:crosses val="autoZero"/>
        <c:crossBetween val="midCat"/>
      </c:valAx>
      <c:valAx>
        <c:axId val="7049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1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3 &amp; 4'!$AB$15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 3 &amp; 4'!$Z$16:$Z$22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'Project 3 &amp; 4'!$AB$16:$AB$22</c:f>
              <c:numCache>
                <c:formatCode>_ [$₹-4009]\ * #,##0.00_ ;_ [$₹-4009]\ * \-#,##0.00_ ;_ [$₹-4009]\ * "-"??_ ;_ @_ </c:formatCode>
                <c:ptCount val="7"/>
                <c:pt idx="0">
                  <c:v>11473.919999999998</c:v>
                </c:pt>
                <c:pt idx="1">
                  <c:v>13979.327999999998</c:v>
                </c:pt>
                <c:pt idx="2">
                  <c:v>14830.991999999998</c:v>
                </c:pt>
                <c:pt idx="3">
                  <c:v>11327.927999999998</c:v>
                </c:pt>
                <c:pt idx="4">
                  <c:v>15365.951999999999</c:v>
                </c:pt>
                <c:pt idx="5">
                  <c:v>11771.135999999999</c:v>
                </c:pt>
                <c:pt idx="6">
                  <c:v>8227.5360000000019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6-42E9-9F96-3658D6BA058F}"/>
            </c:ext>
          </c:extLst>
        </c:ser>
        <c:ser>
          <c:idx val="1"/>
          <c:order val="1"/>
          <c:tx>
            <c:strRef>
              <c:f>'Project 3 &amp; 4'!$AD$15</c:f>
              <c:strCache>
                <c:ptCount val="1"/>
                <c:pt idx="0">
                  <c:v>Transport (Rs)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 3 &amp; 4'!$Z$16:$Z$22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'Project 3 &amp; 4'!$AD$16:$AD$22</c:f>
              <c:numCache>
                <c:formatCode>"₹"\ #,##0.00</c:formatCode>
                <c:ptCount val="7"/>
                <c:pt idx="0">
                  <c:v>676</c:v>
                </c:pt>
                <c:pt idx="1">
                  <c:v>604</c:v>
                </c:pt>
                <c:pt idx="2">
                  <c:v>720</c:v>
                </c:pt>
                <c:pt idx="3">
                  <c:v>760</c:v>
                </c:pt>
                <c:pt idx="4">
                  <c:v>669</c:v>
                </c:pt>
                <c:pt idx="5">
                  <c:v>936</c:v>
                </c:pt>
                <c:pt idx="6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6-42E9-9F96-3658D6BA058F}"/>
            </c:ext>
          </c:extLst>
        </c:ser>
        <c:ser>
          <c:idx val="2"/>
          <c:order val="2"/>
          <c:tx>
            <c:strRef>
              <c:f>'Project 3 &amp; 4'!$AE$15</c:f>
              <c:strCache>
                <c:ptCount val="1"/>
                <c:pt idx="0">
                  <c:v>Food (Rs)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'Project 3 &amp; 4'!$Z$16:$Z$22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'Project 3 &amp; 4'!$AE$16:$AE$22</c:f>
              <c:numCache>
                <c:formatCode>"₹"\ #,##0.00</c:formatCode>
                <c:ptCount val="7"/>
                <c:pt idx="0">
                  <c:v>328</c:v>
                </c:pt>
                <c:pt idx="1">
                  <c:v>297</c:v>
                </c:pt>
                <c:pt idx="2">
                  <c:v>353</c:v>
                </c:pt>
                <c:pt idx="3">
                  <c:v>300</c:v>
                </c:pt>
                <c:pt idx="4">
                  <c:v>285</c:v>
                </c:pt>
                <c:pt idx="5">
                  <c:v>315</c:v>
                </c:pt>
                <c:pt idx="6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6-42E9-9F96-3658D6BA058F}"/>
            </c:ext>
          </c:extLst>
        </c:ser>
        <c:ser>
          <c:idx val="3"/>
          <c:order val="3"/>
          <c:tx>
            <c:strRef>
              <c:f>'Project 3 &amp; 4'!$AF$15</c:f>
              <c:strCache>
                <c:ptCount val="1"/>
                <c:pt idx="0">
                  <c:v>Over night Stay (Rs)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'Project 3 &amp; 4'!$Z$16:$Z$22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'Project 3 &amp; 4'!$AF$16:$AF$22</c:f>
              <c:numCache>
                <c:formatCode>"₹"\ #,##0.00</c:formatCode>
                <c:ptCount val="7"/>
                <c:pt idx="0">
                  <c:v>750</c:v>
                </c:pt>
                <c:pt idx="1">
                  <c:v>750</c:v>
                </c:pt>
                <c:pt idx="2">
                  <c:v>730</c:v>
                </c:pt>
                <c:pt idx="3">
                  <c:v>725</c:v>
                </c:pt>
                <c:pt idx="4">
                  <c:v>706</c:v>
                </c:pt>
                <c:pt idx="5">
                  <c:v>714</c:v>
                </c:pt>
                <c:pt idx="6">
                  <c:v>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76-42E9-9F96-3658D6BA0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273119"/>
        <c:axId val="411273951"/>
      </c:barChart>
      <c:catAx>
        <c:axId val="41127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73951"/>
        <c:crosses val="autoZero"/>
        <c:auto val="1"/>
        <c:lblAlgn val="ctr"/>
        <c:lblOffset val="100"/>
        <c:noMultiLvlLbl val="0"/>
      </c:catAx>
      <c:valAx>
        <c:axId val="4112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7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'Project 5'!$B$1</c:f>
              <c:strCache>
                <c:ptCount val="1"/>
                <c:pt idx="0">
                  <c:v>Opening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'Project 5'!$A$2:$A$60</c:f>
              <c:numCache>
                <c:formatCode>[$-F800]dddd\,\ mmmm\ dd\,\ yyyy</c:formatCode>
                <c:ptCount val="59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</c:numCache>
            </c:numRef>
          </c:cat>
          <c:val>
            <c:numRef>
              <c:f>'Project 5'!$B$2:$B$60</c:f>
              <c:numCache>
                <c:formatCode>General</c:formatCode>
                <c:ptCount val="59"/>
                <c:pt idx="0">
                  <c:v>10000</c:v>
                </c:pt>
                <c:pt idx="1">
                  <c:v>10113</c:v>
                </c:pt>
                <c:pt idx="2">
                  <c:v>10206</c:v>
                </c:pt>
                <c:pt idx="3">
                  <c:v>10156</c:v>
                </c:pt>
                <c:pt idx="4">
                  <c:v>10060</c:v>
                </c:pt>
                <c:pt idx="5">
                  <c:v>9822</c:v>
                </c:pt>
                <c:pt idx="6">
                  <c:v>9787</c:v>
                </c:pt>
                <c:pt idx="7">
                  <c:v>9805</c:v>
                </c:pt>
                <c:pt idx="8">
                  <c:v>9998</c:v>
                </c:pt>
                <c:pt idx="9">
                  <c:v>9881</c:v>
                </c:pt>
                <c:pt idx="10">
                  <c:v>10075</c:v>
                </c:pt>
                <c:pt idx="11">
                  <c:v>9800</c:v>
                </c:pt>
                <c:pt idx="12">
                  <c:v>9557</c:v>
                </c:pt>
                <c:pt idx="13">
                  <c:v>9502</c:v>
                </c:pt>
                <c:pt idx="14">
                  <c:v>9268</c:v>
                </c:pt>
                <c:pt idx="15">
                  <c:v>9144</c:v>
                </c:pt>
                <c:pt idx="16">
                  <c:v>9307</c:v>
                </c:pt>
                <c:pt idx="17">
                  <c:v>9241</c:v>
                </c:pt>
                <c:pt idx="18">
                  <c:v>9301</c:v>
                </c:pt>
                <c:pt idx="19">
                  <c:v>9048</c:v>
                </c:pt>
                <c:pt idx="20">
                  <c:v>9048</c:v>
                </c:pt>
                <c:pt idx="21">
                  <c:v>8996</c:v>
                </c:pt>
                <c:pt idx="22">
                  <c:v>9014</c:v>
                </c:pt>
                <c:pt idx="23">
                  <c:v>9003</c:v>
                </c:pt>
                <c:pt idx="24">
                  <c:v>8835</c:v>
                </c:pt>
                <c:pt idx="25">
                  <c:v>8673</c:v>
                </c:pt>
                <c:pt idx="26">
                  <c:v>8673</c:v>
                </c:pt>
                <c:pt idx="27">
                  <c:v>8729</c:v>
                </c:pt>
                <c:pt idx="28">
                  <c:v>8600</c:v>
                </c:pt>
                <c:pt idx="29">
                  <c:v>8620</c:v>
                </c:pt>
                <c:pt idx="30">
                  <c:v>8502</c:v>
                </c:pt>
                <c:pt idx="31">
                  <c:v>8389</c:v>
                </c:pt>
                <c:pt idx="32">
                  <c:v>8185</c:v>
                </c:pt>
                <c:pt idx="33">
                  <c:v>8192</c:v>
                </c:pt>
                <c:pt idx="34">
                  <c:v>8261</c:v>
                </c:pt>
                <c:pt idx="35">
                  <c:v>8277</c:v>
                </c:pt>
                <c:pt idx="36">
                  <c:v>8364</c:v>
                </c:pt>
                <c:pt idx="37">
                  <c:v>8366</c:v>
                </c:pt>
                <c:pt idx="38">
                  <c:v>8343</c:v>
                </c:pt>
                <c:pt idx="39">
                  <c:v>8402</c:v>
                </c:pt>
                <c:pt idx="40">
                  <c:v>8389</c:v>
                </c:pt>
                <c:pt idx="41">
                  <c:v>8389</c:v>
                </c:pt>
                <c:pt idx="42">
                  <c:v>8273</c:v>
                </c:pt>
                <c:pt idx="43">
                  <c:v>8362</c:v>
                </c:pt>
                <c:pt idx="44">
                  <c:v>8222</c:v>
                </c:pt>
                <c:pt idx="45">
                  <c:v>8178</c:v>
                </c:pt>
                <c:pt idx="46">
                  <c:v>8236</c:v>
                </c:pt>
                <c:pt idx="47">
                  <c:v>8288</c:v>
                </c:pt>
                <c:pt idx="48">
                  <c:v>8516</c:v>
                </c:pt>
                <c:pt idx="49">
                  <c:v>8374</c:v>
                </c:pt>
                <c:pt idx="50">
                  <c:v>8367</c:v>
                </c:pt>
                <c:pt idx="51">
                  <c:v>8327</c:v>
                </c:pt>
                <c:pt idx="52">
                  <c:v>8317</c:v>
                </c:pt>
                <c:pt idx="53">
                  <c:v>8318</c:v>
                </c:pt>
                <c:pt idx="54">
                  <c:v>8428</c:v>
                </c:pt>
                <c:pt idx="55">
                  <c:v>8417</c:v>
                </c:pt>
                <c:pt idx="56">
                  <c:v>8281</c:v>
                </c:pt>
                <c:pt idx="57">
                  <c:v>8232</c:v>
                </c:pt>
                <c:pt idx="58">
                  <c:v>8280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8-4D43-A02B-4630624D5977}"/>
            </c:ext>
          </c:extLst>
        </c:ser>
        <c:ser>
          <c:idx val="1"/>
          <c:order val="1"/>
          <c:tx>
            <c:strRef>
              <c:f>'Project 5'!$C$1</c:f>
              <c:strCache>
                <c:ptCount val="1"/>
                <c:pt idx="0">
                  <c:v>Highest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'Project 5'!$A$2:$A$60</c:f>
              <c:numCache>
                <c:formatCode>[$-F800]dddd\,\ mmmm\ dd\,\ yyyy</c:formatCode>
                <c:ptCount val="59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</c:numCache>
            </c:numRef>
          </c:cat>
          <c:val>
            <c:numRef>
              <c:f>'Project 5'!$C$2:$C$60</c:f>
              <c:numCache>
                <c:formatCode>General</c:formatCode>
                <c:ptCount val="59"/>
                <c:pt idx="0">
                  <c:v>10200</c:v>
                </c:pt>
                <c:pt idx="1">
                  <c:v>10214.129999999999</c:v>
                </c:pt>
                <c:pt idx="2">
                  <c:v>10512.18</c:v>
                </c:pt>
                <c:pt idx="3">
                  <c:v>10257.56</c:v>
                </c:pt>
                <c:pt idx="4">
                  <c:v>10361.799999999999</c:v>
                </c:pt>
                <c:pt idx="5">
                  <c:v>9822</c:v>
                </c:pt>
                <c:pt idx="6">
                  <c:v>10080.61</c:v>
                </c:pt>
                <c:pt idx="7">
                  <c:v>10099.15</c:v>
                </c:pt>
                <c:pt idx="8">
                  <c:v>10097.98</c:v>
                </c:pt>
                <c:pt idx="9">
                  <c:v>10078.620000000001</c:v>
                </c:pt>
                <c:pt idx="10">
                  <c:v>10276.5</c:v>
                </c:pt>
                <c:pt idx="11">
                  <c:v>9898</c:v>
                </c:pt>
                <c:pt idx="12">
                  <c:v>9652.57</c:v>
                </c:pt>
                <c:pt idx="13">
                  <c:v>9597.02</c:v>
                </c:pt>
                <c:pt idx="14">
                  <c:v>9360.68</c:v>
                </c:pt>
                <c:pt idx="15">
                  <c:v>9326.8799999999992</c:v>
                </c:pt>
                <c:pt idx="16">
                  <c:v>9307</c:v>
                </c:pt>
                <c:pt idx="17">
                  <c:v>9518.23</c:v>
                </c:pt>
                <c:pt idx="18">
                  <c:v>9487.02</c:v>
                </c:pt>
                <c:pt idx="19">
                  <c:v>9048</c:v>
                </c:pt>
                <c:pt idx="20">
                  <c:v>9228.9599999999991</c:v>
                </c:pt>
                <c:pt idx="21">
                  <c:v>9085.9599999999991</c:v>
                </c:pt>
                <c:pt idx="22">
                  <c:v>9194.2800000000007</c:v>
                </c:pt>
                <c:pt idx="23">
                  <c:v>9183.06</c:v>
                </c:pt>
                <c:pt idx="24">
                  <c:v>8923.35</c:v>
                </c:pt>
                <c:pt idx="25">
                  <c:v>8673</c:v>
                </c:pt>
                <c:pt idx="26">
                  <c:v>8933.19</c:v>
                </c:pt>
                <c:pt idx="27">
                  <c:v>8729</c:v>
                </c:pt>
                <c:pt idx="28">
                  <c:v>8686</c:v>
                </c:pt>
                <c:pt idx="29">
                  <c:v>8620</c:v>
                </c:pt>
                <c:pt idx="30">
                  <c:v>8672.0400000000009</c:v>
                </c:pt>
                <c:pt idx="31">
                  <c:v>8389</c:v>
                </c:pt>
                <c:pt idx="32">
                  <c:v>8348.7000000000007</c:v>
                </c:pt>
                <c:pt idx="33">
                  <c:v>8273.92</c:v>
                </c:pt>
                <c:pt idx="34">
                  <c:v>8508.83</c:v>
                </c:pt>
                <c:pt idx="35">
                  <c:v>8525.31</c:v>
                </c:pt>
                <c:pt idx="36">
                  <c:v>8447.64</c:v>
                </c:pt>
                <c:pt idx="37">
                  <c:v>8366</c:v>
                </c:pt>
                <c:pt idx="38">
                  <c:v>8426.43</c:v>
                </c:pt>
                <c:pt idx="39">
                  <c:v>8570.0400000000009</c:v>
                </c:pt>
                <c:pt idx="40">
                  <c:v>8389</c:v>
                </c:pt>
                <c:pt idx="41">
                  <c:v>8556.7800000000007</c:v>
                </c:pt>
                <c:pt idx="42">
                  <c:v>8438.4599999999991</c:v>
                </c:pt>
                <c:pt idx="43">
                  <c:v>8362</c:v>
                </c:pt>
                <c:pt idx="44">
                  <c:v>8304.2199999999993</c:v>
                </c:pt>
                <c:pt idx="45">
                  <c:v>8341.56</c:v>
                </c:pt>
                <c:pt idx="46">
                  <c:v>8483.08</c:v>
                </c:pt>
                <c:pt idx="47">
                  <c:v>8536.64</c:v>
                </c:pt>
                <c:pt idx="48">
                  <c:v>8771.48</c:v>
                </c:pt>
                <c:pt idx="49">
                  <c:v>8457.74</c:v>
                </c:pt>
                <c:pt idx="50">
                  <c:v>8618.01</c:v>
                </c:pt>
                <c:pt idx="51">
                  <c:v>8327</c:v>
                </c:pt>
                <c:pt idx="52">
                  <c:v>8566.51</c:v>
                </c:pt>
                <c:pt idx="53">
                  <c:v>8484.36</c:v>
                </c:pt>
                <c:pt idx="54">
                  <c:v>8428</c:v>
                </c:pt>
                <c:pt idx="55">
                  <c:v>8417</c:v>
                </c:pt>
                <c:pt idx="56">
                  <c:v>8281</c:v>
                </c:pt>
                <c:pt idx="57">
                  <c:v>8478.9599999999991</c:v>
                </c:pt>
                <c:pt idx="58">
                  <c:v>8528.4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8-4D43-A02B-4630624D5977}"/>
            </c:ext>
          </c:extLst>
        </c:ser>
        <c:ser>
          <c:idx val="2"/>
          <c:order val="2"/>
          <c:tx>
            <c:strRef>
              <c:f>'Project 5'!$D$1</c:f>
              <c:strCache>
                <c:ptCount val="1"/>
                <c:pt idx="0">
                  <c:v>Lowest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'Project 5'!$A$2:$A$60</c:f>
              <c:numCache>
                <c:formatCode>[$-F800]dddd\,\ mmmm\ dd\,\ yyyy</c:formatCode>
                <c:ptCount val="59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</c:numCache>
            </c:numRef>
          </c:cat>
          <c:val>
            <c:numRef>
              <c:f>'Project 5'!$D$2:$D$60</c:f>
              <c:numCache>
                <c:formatCode>General</c:formatCode>
                <c:ptCount val="59"/>
                <c:pt idx="0">
                  <c:v>10000</c:v>
                </c:pt>
                <c:pt idx="1">
                  <c:v>10011.870000000001</c:v>
                </c:pt>
                <c:pt idx="2">
                  <c:v>9899.82</c:v>
                </c:pt>
                <c:pt idx="3">
                  <c:v>9851.32</c:v>
                </c:pt>
                <c:pt idx="4">
                  <c:v>9758.2000000000007</c:v>
                </c:pt>
                <c:pt idx="5">
                  <c:v>9723.7800000000007</c:v>
                </c:pt>
                <c:pt idx="6">
                  <c:v>9493.39</c:v>
                </c:pt>
                <c:pt idx="7">
                  <c:v>9608.9</c:v>
                </c:pt>
                <c:pt idx="8">
                  <c:v>9798.0400000000009</c:v>
                </c:pt>
                <c:pt idx="9">
                  <c:v>9881</c:v>
                </c:pt>
                <c:pt idx="10">
                  <c:v>9772.75</c:v>
                </c:pt>
                <c:pt idx="11">
                  <c:v>9506</c:v>
                </c:pt>
                <c:pt idx="12">
                  <c:v>9365.86</c:v>
                </c:pt>
                <c:pt idx="13">
                  <c:v>9216.94</c:v>
                </c:pt>
                <c:pt idx="14">
                  <c:v>8989.9599999999991</c:v>
                </c:pt>
                <c:pt idx="15">
                  <c:v>9052.56</c:v>
                </c:pt>
                <c:pt idx="16">
                  <c:v>9213.93</c:v>
                </c:pt>
                <c:pt idx="17">
                  <c:v>9241</c:v>
                </c:pt>
                <c:pt idx="18">
                  <c:v>9021.9699999999993</c:v>
                </c:pt>
                <c:pt idx="19">
                  <c:v>9048</c:v>
                </c:pt>
                <c:pt idx="20">
                  <c:v>8867.0400000000009</c:v>
                </c:pt>
                <c:pt idx="21">
                  <c:v>8996</c:v>
                </c:pt>
                <c:pt idx="22">
                  <c:v>8923.86</c:v>
                </c:pt>
                <c:pt idx="23">
                  <c:v>8732.91</c:v>
                </c:pt>
                <c:pt idx="24">
                  <c:v>8569.9500000000007</c:v>
                </c:pt>
                <c:pt idx="25">
                  <c:v>8673</c:v>
                </c:pt>
                <c:pt idx="26">
                  <c:v>8412.81</c:v>
                </c:pt>
                <c:pt idx="27">
                  <c:v>8554.42</c:v>
                </c:pt>
                <c:pt idx="28">
                  <c:v>8342</c:v>
                </c:pt>
                <c:pt idx="29">
                  <c:v>8447.6</c:v>
                </c:pt>
                <c:pt idx="30">
                  <c:v>8331.9599999999991</c:v>
                </c:pt>
                <c:pt idx="31">
                  <c:v>8137.33</c:v>
                </c:pt>
                <c:pt idx="32">
                  <c:v>8185</c:v>
                </c:pt>
                <c:pt idx="33">
                  <c:v>8110.08</c:v>
                </c:pt>
                <c:pt idx="34">
                  <c:v>8013.17</c:v>
                </c:pt>
                <c:pt idx="35">
                  <c:v>8194.23</c:v>
                </c:pt>
                <c:pt idx="36">
                  <c:v>8364</c:v>
                </c:pt>
                <c:pt idx="37">
                  <c:v>8115.02</c:v>
                </c:pt>
                <c:pt idx="38">
                  <c:v>8092.71</c:v>
                </c:pt>
                <c:pt idx="39">
                  <c:v>8233.9599999999991</c:v>
                </c:pt>
                <c:pt idx="40">
                  <c:v>8389</c:v>
                </c:pt>
                <c:pt idx="41">
                  <c:v>8137.33</c:v>
                </c:pt>
                <c:pt idx="42">
                  <c:v>8107.54</c:v>
                </c:pt>
                <c:pt idx="43">
                  <c:v>8111.14</c:v>
                </c:pt>
                <c:pt idx="44">
                  <c:v>8139.78</c:v>
                </c:pt>
                <c:pt idx="45">
                  <c:v>8096.22</c:v>
                </c:pt>
                <c:pt idx="46">
                  <c:v>8153.64</c:v>
                </c:pt>
                <c:pt idx="47">
                  <c:v>8288</c:v>
                </c:pt>
                <c:pt idx="48">
                  <c:v>8260.52</c:v>
                </c:pt>
                <c:pt idx="49">
                  <c:v>8206.52</c:v>
                </c:pt>
                <c:pt idx="50">
                  <c:v>8115.99</c:v>
                </c:pt>
                <c:pt idx="51">
                  <c:v>8243.73</c:v>
                </c:pt>
                <c:pt idx="52">
                  <c:v>8233.83</c:v>
                </c:pt>
                <c:pt idx="53">
                  <c:v>8234.82</c:v>
                </c:pt>
                <c:pt idx="54">
                  <c:v>8343.7199999999993</c:v>
                </c:pt>
                <c:pt idx="55">
                  <c:v>8248.66</c:v>
                </c:pt>
                <c:pt idx="56">
                  <c:v>8198.19</c:v>
                </c:pt>
                <c:pt idx="57">
                  <c:v>7985.04</c:v>
                </c:pt>
                <c:pt idx="58">
                  <c:v>8031.6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8-4D43-A02B-4630624D5977}"/>
            </c:ext>
          </c:extLst>
        </c:ser>
        <c:ser>
          <c:idx val="3"/>
          <c:order val="3"/>
          <c:tx>
            <c:strRef>
              <c:f>'Project 5'!$E$1</c:f>
              <c:strCache>
                <c:ptCount val="1"/>
                <c:pt idx="0">
                  <c:v>Closing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'Project 5'!$A$2:$A$60</c:f>
              <c:numCache>
                <c:formatCode>[$-F800]dddd\,\ mmmm\ dd\,\ yyyy</c:formatCode>
                <c:ptCount val="59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</c:numCache>
            </c:numRef>
          </c:cat>
          <c:val>
            <c:numRef>
              <c:f>'Project 5'!$E$2:$E$60</c:f>
              <c:numCache>
                <c:formatCode>General</c:formatCode>
                <c:ptCount val="59"/>
                <c:pt idx="0">
                  <c:v>10113</c:v>
                </c:pt>
                <c:pt idx="1">
                  <c:v>10206</c:v>
                </c:pt>
                <c:pt idx="2">
                  <c:v>10156</c:v>
                </c:pt>
                <c:pt idx="3">
                  <c:v>10060</c:v>
                </c:pt>
                <c:pt idx="4">
                  <c:v>9822</c:v>
                </c:pt>
                <c:pt idx="5">
                  <c:v>9787</c:v>
                </c:pt>
                <c:pt idx="6">
                  <c:v>9805</c:v>
                </c:pt>
                <c:pt idx="7">
                  <c:v>9998</c:v>
                </c:pt>
                <c:pt idx="8">
                  <c:v>9881</c:v>
                </c:pt>
                <c:pt idx="9">
                  <c:v>10075</c:v>
                </c:pt>
                <c:pt idx="10">
                  <c:v>9800</c:v>
                </c:pt>
                <c:pt idx="11">
                  <c:v>9557</c:v>
                </c:pt>
                <c:pt idx="12">
                  <c:v>9502</c:v>
                </c:pt>
                <c:pt idx="13">
                  <c:v>9268</c:v>
                </c:pt>
                <c:pt idx="14">
                  <c:v>9144</c:v>
                </c:pt>
                <c:pt idx="15">
                  <c:v>9307</c:v>
                </c:pt>
                <c:pt idx="16">
                  <c:v>9241</c:v>
                </c:pt>
                <c:pt idx="17">
                  <c:v>9301</c:v>
                </c:pt>
                <c:pt idx="18">
                  <c:v>9048</c:v>
                </c:pt>
                <c:pt idx="19">
                  <c:v>9048</c:v>
                </c:pt>
                <c:pt idx="20">
                  <c:v>8996</c:v>
                </c:pt>
                <c:pt idx="21">
                  <c:v>9014</c:v>
                </c:pt>
                <c:pt idx="22">
                  <c:v>9003</c:v>
                </c:pt>
                <c:pt idx="23">
                  <c:v>8835</c:v>
                </c:pt>
                <c:pt idx="24">
                  <c:v>8673</c:v>
                </c:pt>
                <c:pt idx="25">
                  <c:v>8673</c:v>
                </c:pt>
                <c:pt idx="26">
                  <c:v>8729</c:v>
                </c:pt>
                <c:pt idx="27">
                  <c:v>8600</c:v>
                </c:pt>
                <c:pt idx="28">
                  <c:v>8620</c:v>
                </c:pt>
                <c:pt idx="29">
                  <c:v>8502</c:v>
                </c:pt>
                <c:pt idx="30">
                  <c:v>8389</c:v>
                </c:pt>
                <c:pt idx="31">
                  <c:v>8185</c:v>
                </c:pt>
                <c:pt idx="32">
                  <c:v>8192</c:v>
                </c:pt>
                <c:pt idx="33">
                  <c:v>8261</c:v>
                </c:pt>
                <c:pt idx="34">
                  <c:v>8277</c:v>
                </c:pt>
                <c:pt idx="35">
                  <c:v>8364</c:v>
                </c:pt>
                <c:pt idx="36">
                  <c:v>8366</c:v>
                </c:pt>
                <c:pt idx="37">
                  <c:v>8343</c:v>
                </c:pt>
                <c:pt idx="38">
                  <c:v>8402</c:v>
                </c:pt>
                <c:pt idx="39">
                  <c:v>8389</c:v>
                </c:pt>
                <c:pt idx="40">
                  <c:v>8389</c:v>
                </c:pt>
                <c:pt idx="41">
                  <c:v>8273</c:v>
                </c:pt>
                <c:pt idx="42">
                  <c:v>8362</c:v>
                </c:pt>
                <c:pt idx="43">
                  <c:v>8222</c:v>
                </c:pt>
                <c:pt idx="44">
                  <c:v>8178</c:v>
                </c:pt>
                <c:pt idx="45">
                  <c:v>8236</c:v>
                </c:pt>
                <c:pt idx="46">
                  <c:v>8288</c:v>
                </c:pt>
                <c:pt idx="47">
                  <c:v>8516</c:v>
                </c:pt>
                <c:pt idx="48">
                  <c:v>8374</c:v>
                </c:pt>
                <c:pt idx="49">
                  <c:v>8367</c:v>
                </c:pt>
                <c:pt idx="50">
                  <c:v>8327</c:v>
                </c:pt>
                <c:pt idx="51">
                  <c:v>8317</c:v>
                </c:pt>
                <c:pt idx="52">
                  <c:v>8318</c:v>
                </c:pt>
                <c:pt idx="53">
                  <c:v>8428</c:v>
                </c:pt>
                <c:pt idx="54">
                  <c:v>8417</c:v>
                </c:pt>
                <c:pt idx="55">
                  <c:v>8281</c:v>
                </c:pt>
                <c:pt idx="56">
                  <c:v>8232</c:v>
                </c:pt>
                <c:pt idx="57">
                  <c:v>8280</c:v>
                </c:pt>
                <c:pt idx="58">
                  <c:v>8319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8-4D43-A02B-4630624D5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32815535"/>
        <c:axId val="532817615"/>
      </c:stockChart>
      <c:dateAx>
        <c:axId val="532815535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17615"/>
        <c:crosses val="autoZero"/>
        <c:auto val="1"/>
        <c:lblOffset val="100"/>
        <c:baseTimeUnit val="days"/>
      </c:dateAx>
      <c:valAx>
        <c:axId val="53281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1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'Project 5'!$B$1</c:f>
              <c:strCache>
                <c:ptCount val="1"/>
                <c:pt idx="0">
                  <c:v>Opening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'Project 5'!$A$33:$A$60</c:f>
              <c:numCache>
                <c:formatCode>[$-F800]dddd\,\ mmmm\ dd\,\ yyyy</c:formatCode>
                <c:ptCount val="28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  <c:pt idx="9">
                  <c:v>44602</c:v>
                </c:pt>
                <c:pt idx="10">
                  <c:v>44603</c:v>
                </c:pt>
                <c:pt idx="11">
                  <c:v>44604</c:v>
                </c:pt>
                <c:pt idx="12">
                  <c:v>44605</c:v>
                </c:pt>
                <c:pt idx="13">
                  <c:v>44606</c:v>
                </c:pt>
                <c:pt idx="14">
                  <c:v>44607</c:v>
                </c:pt>
                <c:pt idx="15">
                  <c:v>44608</c:v>
                </c:pt>
                <c:pt idx="16">
                  <c:v>44609</c:v>
                </c:pt>
                <c:pt idx="17">
                  <c:v>44610</c:v>
                </c:pt>
                <c:pt idx="18">
                  <c:v>44611</c:v>
                </c:pt>
                <c:pt idx="19">
                  <c:v>44612</c:v>
                </c:pt>
                <c:pt idx="20">
                  <c:v>44613</c:v>
                </c:pt>
                <c:pt idx="21">
                  <c:v>44614</c:v>
                </c:pt>
                <c:pt idx="22">
                  <c:v>44615</c:v>
                </c:pt>
                <c:pt idx="23">
                  <c:v>44616</c:v>
                </c:pt>
                <c:pt idx="24">
                  <c:v>44617</c:v>
                </c:pt>
                <c:pt idx="25">
                  <c:v>44618</c:v>
                </c:pt>
                <c:pt idx="26">
                  <c:v>44619</c:v>
                </c:pt>
                <c:pt idx="27">
                  <c:v>44620</c:v>
                </c:pt>
              </c:numCache>
            </c:numRef>
          </c:cat>
          <c:val>
            <c:numRef>
              <c:f>'Project 5'!$B$33:$B$60</c:f>
              <c:numCache>
                <c:formatCode>General</c:formatCode>
                <c:ptCount val="28"/>
                <c:pt idx="0">
                  <c:v>8389</c:v>
                </c:pt>
                <c:pt idx="1">
                  <c:v>8185</c:v>
                </c:pt>
                <c:pt idx="2">
                  <c:v>8192</c:v>
                </c:pt>
                <c:pt idx="3">
                  <c:v>8261</c:v>
                </c:pt>
                <c:pt idx="4">
                  <c:v>8277</c:v>
                </c:pt>
                <c:pt idx="5">
                  <c:v>8364</c:v>
                </c:pt>
                <c:pt idx="6">
                  <c:v>8366</c:v>
                </c:pt>
                <c:pt idx="7">
                  <c:v>8343</c:v>
                </c:pt>
                <c:pt idx="8">
                  <c:v>8402</c:v>
                </c:pt>
                <c:pt idx="9">
                  <c:v>8389</c:v>
                </c:pt>
                <c:pt idx="10">
                  <c:v>8389</c:v>
                </c:pt>
                <c:pt idx="11">
                  <c:v>8273</c:v>
                </c:pt>
                <c:pt idx="12">
                  <c:v>8362</c:v>
                </c:pt>
                <c:pt idx="13">
                  <c:v>8222</c:v>
                </c:pt>
                <c:pt idx="14">
                  <c:v>8178</c:v>
                </c:pt>
                <c:pt idx="15">
                  <c:v>8236</c:v>
                </c:pt>
                <c:pt idx="16">
                  <c:v>8288</c:v>
                </c:pt>
                <c:pt idx="17">
                  <c:v>8516</c:v>
                </c:pt>
                <c:pt idx="18">
                  <c:v>8374</c:v>
                </c:pt>
                <c:pt idx="19">
                  <c:v>8367</c:v>
                </c:pt>
                <c:pt idx="20">
                  <c:v>8327</c:v>
                </c:pt>
                <c:pt idx="21">
                  <c:v>8317</c:v>
                </c:pt>
                <c:pt idx="22">
                  <c:v>8318</c:v>
                </c:pt>
                <c:pt idx="23">
                  <c:v>8428</c:v>
                </c:pt>
                <c:pt idx="24">
                  <c:v>8417</c:v>
                </c:pt>
                <c:pt idx="25">
                  <c:v>8281</c:v>
                </c:pt>
                <c:pt idx="26">
                  <c:v>8232</c:v>
                </c:pt>
                <c:pt idx="27">
                  <c:v>8280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4-4C5F-87F5-1D03617D0DF4}"/>
            </c:ext>
          </c:extLst>
        </c:ser>
        <c:ser>
          <c:idx val="1"/>
          <c:order val="1"/>
          <c:tx>
            <c:strRef>
              <c:f>'Project 5'!$C$1</c:f>
              <c:strCache>
                <c:ptCount val="1"/>
                <c:pt idx="0">
                  <c:v>Highest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'Project 5'!$A$33:$A$60</c:f>
              <c:numCache>
                <c:formatCode>[$-F800]dddd\,\ mmmm\ dd\,\ yyyy</c:formatCode>
                <c:ptCount val="28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  <c:pt idx="9">
                  <c:v>44602</c:v>
                </c:pt>
                <c:pt idx="10">
                  <c:v>44603</c:v>
                </c:pt>
                <c:pt idx="11">
                  <c:v>44604</c:v>
                </c:pt>
                <c:pt idx="12">
                  <c:v>44605</c:v>
                </c:pt>
                <c:pt idx="13">
                  <c:v>44606</c:v>
                </c:pt>
                <c:pt idx="14">
                  <c:v>44607</c:v>
                </c:pt>
                <c:pt idx="15">
                  <c:v>44608</c:v>
                </c:pt>
                <c:pt idx="16">
                  <c:v>44609</c:v>
                </c:pt>
                <c:pt idx="17">
                  <c:v>44610</c:v>
                </c:pt>
                <c:pt idx="18">
                  <c:v>44611</c:v>
                </c:pt>
                <c:pt idx="19">
                  <c:v>44612</c:v>
                </c:pt>
                <c:pt idx="20">
                  <c:v>44613</c:v>
                </c:pt>
                <c:pt idx="21">
                  <c:v>44614</c:v>
                </c:pt>
                <c:pt idx="22">
                  <c:v>44615</c:v>
                </c:pt>
                <c:pt idx="23">
                  <c:v>44616</c:v>
                </c:pt>
                <c:pt idx="24">
                  <c:v>44617</c:v>
                </c:pt>
                <c:pt idx="25">
                  <c:v>44618</c:v>
                </c:pt>
                <c:pt idx="26">
                  <c:v>44619</c:v>
                </c:pt>
                <c:pt idx="27">
                  <c:v>44620</c:v>
                </c:pt>
              </c:numCache>
            </c:numRef>
          </c:cat>
          <c:val>
            <c:numRef>
              <c:f>'Project 5'!$C$33:$C$60</c:f>
              <c:numCache>
                <c:formatCode>General</c:formatCode>
                <c:ptCount val="28"/>
                <c:pt idx="0">
                  <c:v>8389</c:v>
                </c:pt>
                <c:pt idx="1">
                  <c:v>8348.7000000000007</c:v>
                </c:pt>
                <c:pt idx="2">
                  <c:v>8273.92</c:v>
                </c:pt>
                <c:pt idx="3">
                  <c:v>8508.83</c:v>
                </c:pt>
                <c:pt idx="4">
                  <c:v>8525.31</c:v>
                </c:pt>
                <c:pt idx="5">
                  <c:v>8447.64</c:v>
                </c:pt>
                <c:pt idx="6">
                  <c:v>8366</c:v>
                </c:pt>
                <c:pt idx="7">
                  <c:v>8426.43</c:v>
                </c:pt>
                <c:pt idx="8">
                  <c:v>8570.0400000000009</c:v>
                </c:pt>
                <c:pt idx="9">
                  <c:v>8389</c:v>
                </c:pt>
                <c:pt idx="10">
                  <c:v>8556.7800000000007</c:v>
                </c:pt>
                <c:pt idx="11">
                  <c:v>8438.4599999999991</c:v>
                </c:pt>
                <c:pt idx="12">
                  <c:v>8362</c:v>
                </c:pt>
                <c:pt idx="13">
                  <c:v>8304.2199999999993</c:v>
                </c:pt>
                <c:pt idx="14">
                  <c:v>8341.56</c:v>
                </c:pt>
                <c:pt idx="15">
                  <c:v>8483.08</c:v>
                </c:pt>
                <c:pt idx="16">
                  <c:v>8536.64</c:v>
                </c:pt>
                <c:pt idx="17">
                  <c:v>8771.48</c:v>
                </c:pt>
                <c:pt idx="18">
                  <c:v>8457.74</c:v>
                </c:pt>
                <c:pt idx="19">
                  <c:v>8618.01</c:v>
                </c:pt>
                <c:pt idx="20">
                  <c:v>8327</c:v>
                </c:pt>
                <c:pt idx="21">
                  <c:v>8566.51</c:v>
                </c:pt>
                <c:pt idx="22">
                  <c:v>8484.36</c:v>
                </c:pt>
                <c:pt idx="23">
                  <c:v>8428</c:v>
                </c:pt>
                <c:pt idx="24">
                  <c:v>8417</c:v>
                </c:pt>
                <c:pt idx="25">
                  <c:v>8281</c:v>
                </c:pt>
                <c:pt idx="26">
                  <c:v>8478.9599999999991</c:v>
                </c:pt>
                <c:pt idx="27">
                  <c:v>8528.4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4-4C5F-87F5-1D03617D0DF4}"/>
            </c:ext>
          </c:extLst>
        </c:ser>
        <c:ser>
          <c:idx val="2"/>
          <c:order val="2"/>
          <c:tx>
            <c:strRef>
              <c:f>'Project 5'!$D$1</c:f>
              <c:strCache>
                <c:ptCount val="1"/>
                <c:pt idx="0">
                  <c:v>Lowest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'Project 5'!$A$33:$A$60</c:f>
              <c:numCache>
                <c:formatCode>[$-F800]dddd\,\ mmmm\ dd\,\ yyyy</c:formatCode>
                <c:ptCount val="28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  <c:pt idx="9">
                  <c:v>44602</c:v>
                </c:pt>
                <c:pt idx="10">
                  <c:v>44603</c:v>
                </c:pt>
                <c:pt idx="11">
                  <c:v>44604</c:v>
                </c:pt>
                <c:pt idx="12">
                  <c:v>44605</c:v>
                </c:pt>
                <c:pt idx="13">
                  <c:v>44606</c:v>
                </c:pt>
                <c:pt idx="14">
                  <c:v>44607</c:v>
                </c:pt>
                <c:pt idx="15">
                  <c:v>44608</c:v>
                </c:pt>
                <c:pt idx="16">
                  <c:v>44609</c:v>
                </c:pt>
                <c:pt idx="17">
                  <c:v>44610</c:v>
                </c:pt>
                <c:pt idx="18">
                  <c:v>44611</c:v>
                </c:pt>
                <c:pt idx="19">
                  <c:v>44612</c:v>
                </c:pt>
                <c:pt idx="20">
                  <c:v>44613</c:v>
                </c:pt>
                <c:pt idx="21">
                  <c:v>44614</c:v>
                </c:pt>
                <c:pt idx="22">
                  <c:v>44615</c:v>
                </c:pt>
                <c:pt idx="23">
                  <c:v>44616</c:v>
                </c:pt>
                <c:pt idx="24">
                  <c:v>44617</c:v>
                </c:pt>
                <c:pt idx="25">
                  <c:v>44618</c:v>
                </c:pt>
                <c:pt idx="26">
                  <c:v>44619</c:v>
                </c:pt>
                <c:pt idx="27">
                  <c:v>44620</c:v>
                </c:pt>
              </c:numCache>
            </c:numRef>
          </c:cat>
          <c:val>
            <c:numRef>
              <c:f>'Project 5'!$D$33:$D$60</c:f>
              <c:numCache>
                <c:formatCode>General</c:formatCode>
                <c:ptCount val="28"/>
                <c:pt idx="0">
                  <c:v>8137.33</c:v>
                </c:pt>
                <c:pt idx="1">
                  <c:v>8185</c:v>
                </c:pt>
                <c:pt idx="2">
                  <c:v>8110.08</c:v>
                </c:pt>
                <c:pt idx="3">
                  <c:v>8013.17</c:v>
                </c:pt>
                <c:pt idx="4">
                  <c:v>8194.23</c:v>
                </c:pt>
                <c:pt idx="5">
                  <c:v>8364</c:v>
                </c:pt>
                <c:pt idx="6">
                  <c:v>8115.02</c:v>
                </c:pt>
                <c:pt idx="7">
                  <c:v>8092.71</c:v>
                </c:pt>
                <c:pt idx="8">
                  <c:v>8233.9599999999991</c:v>
                </c:pt>
                <c:pt idx="9">
                  <c:v>8389</c:v>
                </c:pt>
                <c:pt idx="10">
                  <c:v>8137.33</c:v>
                </c:pt>
                <c:pt idx="11">
                  <c:v>8107.54</c:v>
                </c:pt>
                <c:pt idx="12">
                  <c:v>8111.14</c:v>
                </c:pt>
                <c:pt idx="13">
                  <c:v>8139.78</c:v>
                </c:pt>
                <c:pt idx="14">
                  <c:v>8096.22</c:v>
                </c:pt>
                <c:pt idx="15">
                  <c:v>8153.64</c:v>
                </c:pt>
                <c:pt idx="16">
                  <c:v>8288</c:v>
                </c:pt>
                <c:pt idx="17">
                  <c:v>8260.52</c:v>
                </c:pt>
                <c:pt idx="18">
                  <c:v>8206.52</c:v>
                </c:pt>
                <c:pt idx="19">
                  <c:v>8115.99</c:v>
                </c:pt>
                <c:pt idx="20">
                  <c:v>8243.73</c:v>
                </c:pt>
                <c:pt idx="21">
                  <c:v>8233.83</c:v>
                </c:pt>
                <c:pt idx="22">
                  <c:v>8234.82</c:v>
                </c:pt>
                <c:pt idx="23">
                  <c:v>8343.7199999999993</c:v>
                </c:pt>
                <c:pt idx="24">
                  <c:v>8248.66</c:v>
                </c:pt>
                <c:pt idx="25">
                  <c:v>8198.19</c:v>
                </c:pt>
                <c:pt idx="26">
                  <c:v>7985.04</c:v>
                </c:pt>
                <c:pt idx="27">
                  <c:v>8031.6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4-4C5F-87F5-1D03617D0DF4}"/>
            </c:ext>
          </c:extLst>
        </c:ser>
        <c:ser>
          <c:idx val="3"/>
          <c:order val="3"/>
          <c:tx>
            <c:strRef>
              <c:f>'Project 5'!$E$1</c:f>
              <c:strCache>
                <c:ptCount val="1"/>
                <c:pt idx="0">
                  <c:v>Closing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'Project 5'!$A$33:$A$60</c:f>
              <c:numCache>
                <c:formatCode>[$-F800]dddd\,\ mmmm\ dd\,\ yyyy</c:formatCode>
                <c:ptCount val="28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  <c:pt idx="9">
                  <c:v>44602</c:v>
                </c:pt>
                <c:pt idx="10">
                  <c:v>44603</c:v>
                </c:pt>
                <c:pt idx="11">
                  <c:v>44604</c:v>
                </c:pt>
                <c:pt idx="12">
                  <c:v>44605</c:v>
                </c:pt>
                <c:pt idx="13">
                  <c:v>44606</c:v>
                </c:pt>
                <c:pt idx="14">
                  <c:v>44607</c:v>
                </c:pt>
                <c:pt idx="15">
                  <c:v>44608</c:v>
                </c:pt>
                <c:pt idx="16">
                  <c:v>44609</c:v>
                </c:pt>
                <c:pt idx="17">
                  <c:v>44610</c:v>
                </c:pt>
                <c:pt idx="18">
                  <c:v>44611</c:v>
                </c:pt>
                <c:pt idx="19">
                  <c:v>44612</c:v>
                </c:pt>
                <c:pt idx="20">
                  <c:v>44613</c:v>
                </c:pt>
                <c:pt idx="21">
                  <c:v>44614</c:v>
                </c:pt>
                <c:pt idx="22">
                  <c:v>44615</c:v>
                </c:pt>
                <c:pt idx="23">
                  <c:v>44616</c:v>
                </c:pt>
                <c:pt idx="24">
                  <c:v>44617</c:v>
                </c:pt>
                <c:pt idx="25">
                  <c:v>44618</c:v>
                </c:pt>
                <c:pt idx="26">
                  <c:v>44619</c:v>
                </c:pt>
                <c:pt idx="27">
                  <c:v>44620</c:v>
                </c:pt>
              </c:numCache>
            </c:numRef>
          </c:cat>
          <c:val>
            <c:numRef>
              <c:f>'Project 5'!$E$33:$E$60</c:f>
              <c:numCache>
                <c:formatCode>General</c:formatCode>
                <c:ptCount val="28"/>
                <c:pt idx="0">
                  <c:v>8185</c:v>
                </c:pt>
                <c:pt idx="1">
                  <c:v>8192</c:v>
                </c:pt>
                <c:pt idx="2">
                  <c:v>8261</c:v>
                </c:pt>
                <c:pt idx="3">
                  <c:v>8277</c:v>
                </c:pt>
                <c:pt idx="4">
                  <c:v>8364</c:v>
                </c:pt>
                <c:pt idx="5">
                  <c:v>8366</c:v>
                </c:pt>
                <c:pt idx="6">
                  <c:v>8343</c:v>
                </c:pt>
                <c:pt idx="7">
                  <c:v>8402</c:v>
                </c:pt>
                <c:pt idx="8">
                  <c:v>8389</c:v>
                </c:pt>
                <c:pt idx="9">
                  <c:v>8389</c:v>
                </c:pt>
                <c:pt idx="10">
                  <c:v>8273</c:v>
                </c:pt>
                <c:pt idx="11">
                  <c:v>8362</c:v>
                </c:pt>
                <c:pt idx="12">
                  <c:v>8222</c:v>
                </c:pt>
                <c:pt idx="13">
                  <c:v>8178</c:v>
                </c:pt>
                <c:pt idx="14">
                  <c:v>8236</c:v>
                </c:pt>
                <c:pt idx="15">
                  <c:v>8288</c:v>
                </c:pt>
                <c:pt idx="16">
                  <c:v>8516</c:v>
                </c:pt>
                <c:pt idx="17">
                  <c:v>8374</c:v>
                </c:pt>
                <c:pt idx="18">
                  <c:v>8367</c:v>
                </c:pt>
                <c:pt idx="19">
                  <c:v>8327</c:v>
                </c:pt>
                <c:pt idx="20">
                  <c:v>8317</c:v>
                </c:pt>
                <c:pt idx="21">
                  <c:v>8318</c:v>
                </c:pt>
                <c:pt idx="22">
                  <c:v>8428</c:v>
                </c:pt>
                <c:pt idx="23">
                  <c:v>8417</c:v>
                </c:pt>
                <c:pt idx="24">
                  <c:v>8281</c:v>
                </c:pt>
                <c:pt idx="25">
                  <c:v>8232</c:v>
                </c:pt>
                <c:pt idx="26">
                  <c:v>8280</c:v>
                </c:pt>
                <c:pt idx="27">
                  <c:v>8319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4-4C5F-87F5-1D03617D0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33766991"/>
        <c:axId val="433767407"/>
      </c:stockChart>
      <c:dateAx>
        <c:axId val="433766991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67407"/>
        <c:crosses val="autoZero"/>
        <c:auto val="1"/>
        <c:lblOffset val="100"/>
        <c:baseTimeUnit val="days"/>
      </c:dateAx>
      <c:valAx>
        <c:axId val="43376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6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 6'!$V$5</c:f>
              <c:strCache>
                <c:ptCount val="1"/>
                <c:pt idx="0">
                  <c:v>Bankroll if player win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'Project 6'!$U$6:$U$105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'Project 6'!$V$6:$V$105</c:f>
              <c:numCache>
                <c:formatCode>General</c:formatCode>
                <c:ptCount val="100"/>
                <c:pt idx="0">
                  <c:v>5100</c:v>
                </c:pt>
                <c:pt idx="1">
                  <c:v>5200</c:v>
                </c:pt>
                <c:pt idx="2">
                  <c:v>5300</c:v>
                </c:pt>
                <c:pt idx="3">
                  <c:v>5200</c:v>
                </c:pt>
                <c:pt idx="4">
                  <c:v>5300</c:v>
                </c:pt>
                <c:pt idx="5">
                  <c:v>5200</c:v>
                </c:pt>
                <c:pt idx="6">
                  <c:v>5300</c:v>
                </c:pt>
                <c:pt idx="7">
                  <c:v>5400</c:v>
                </c:pt>
                <c:pt idx="8">
                  <c:v>5300</c:v>
                </c:pt>
                <c:pt idx="9">
                  <c:v>5200</c:v>
                </c:pt>
                <c:pt idx="10">
                  <c:v>5300</c:v>
                </c:pt>
                <c:pt idx="11">
                  <c:v>5200</c:v>
                </c:pt>
                <c:pt idx="12">
                  <c:v>5100</c:v>
                </c:pt>
                <c:pt idx="13">
                  <c:v>5000</c:v>
                </c:pt>
                <c:pt idx="14">
                  <c:v>4900</c:v>
                </c:pt>
                <c:pt idx="15">
                  <c:v>5000</c:v>
                </c:pt>
                <c:pt idx="16">
                  <c:v>5100</c:v>
                </c:pt>
                <c:pt idx="17">
                  <c:v>5200</c:v>
                </c:pt>
                <c:pt idx="18">
                  <c:v>5100</c:v>
                </c:pt>
                <c:pt idx="19">
                  <c:v>5000</c:v>
                </c:pt>
                <c:pt idx="20">
                  <c:v>5100</c:v>
                </c:pt>
                <c:pt idx="21">
                  <c:v>5000</c:v>
                </c:pt>
                <c:pt idx="22">
                  <c:v>4900</c:v>
                </c:pt>
                <c:pt idx="23">
                  <c:v>5000</c:v>
                </c:pt>
                <c:pt idx="24">
                  <c:v>4900</c:v>
                </c:pt>
                <c:pt idx="25">
                  <c:v>5000</c:v>
                </c:pt>
                <c:pt idx="26">
                  <c:v>5100</c:v>
                </c:pt>
                <c:pt idx="27">
                  <c:v>5000</c:v>
                </c:pt>
                <c:pt idx="28">
                  <c:v>4900</c:v>
                </c:pt>
                <c:pt idx="29">
                  <c:v>4800</c:v>
                </c:pt>
                <c:pt idx="30">
                  <c:v>4700</c:v>
                </c:pt>
                <c:pt idx="31">
                  <c:v>4600</c:v>
                </c:pt>
                <c:pt idx="32">
                  <c:v>4500</c:v>
                </c:pt>
                <c:pt idx="33">
                  <c:v>4400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4400</c:v>
                </c:pt>
                <c:pt idx="38">
                  <c:v>4500</c:v>
                </c:pt>
                <c:pt idx="39">
                  <c:v>4600</c:v>
                </c:pt>
                <c:pt idx="40">
                  <c:v>4500</c:v>
                </c:pt>
                <c:pt idx="41">
                  <c:v>4400</c:v>
                </c:pt>
                <c:pt idx="42">
                  <c:v>4300</c:v>
                </c:pt>
                <c:pt idx="43">
                  <c:v>4200</c:v>
                </c:pt>
                <c:pt idx="44">
                  <c:v>4300</c:v>
                </c:pt>
                <c:pt idx="45">
                  <c:v>4200</c:v>
                </c:pt>
                <c:pt idx="46">
                  <c:v>4100</c:v>
                </c:pt>
                <c:pt idx="47">
                  <c:v>4000</c:v>
                </c:pt>
                <c:pt idx="48">
                  <c:v>4100</c:v>
                </c:pt>
                <c:pt idx="49">
                  <c:v>4000</c:v>
                </c:pt>
                <c:pt idx="50">
                  <c:v>3900</c:v>
                </c:pt>
                <c:pt idx="51">
                  <c:v>4000</c:v>
                </c:pt>
                <c:pt idx="52">
                  <c:v>4100</c:v>
                </c:pt>
                <c:pt idx="53">
                  <c:v>4000</c:v>
                </c:pt>
                <c:pt idx="54">
                  <c:v>3900</c:v>
                </c:pt>
                <c:pt idx="55">
                  <c:v>3800</c:v>
                </c:pt>
                <c:pt idx="56">
                  <c:v>3700</c:v>
                </c:pt>
                <c:pt idx="57">
                  <c:v>3600</c:v>
                </c:pt>
                <c:pt idx="58">
                  <c:v>3700</c:v>
                </c:pt>
                <c:pt idx="59">
                  <c:v>3800</c:v>
                </c:pt>
                <c:pt idx="60">
                  <c:v>3700</c:v>
                </c:pt>
                <c:pt idx="61">
                  <c:v>3800</c:v>
                </c:pt>
                <c:pt idx="62">
                  <c:v>3900</c:v>
                </c:pt>
                <c:pt idx="63">
                  <c:v>4000</c:v>
                </c:pt>
                <c:pt idx="64">
                  <c:v>4100</c:v>
                </c:pt>
                <c:pt idx="65">
                  <c:v>4000</c:v>
                </c:pt>
                <c:pt idx="66">
                  <c:v>4100</c:v>
                </c:pt>
                <c:pt idx="67">
                  <c:v>4200</c:v>
                </c:pt>
                <c:pt idx="68">
                  <c:v>4100</c:v>
                </c:pt>
                <c:pt idx="69">
                  <c:v>4200</c:v>
                </c:pt>
                <c:pt idx="70">
                  <c:v>4100</c:v>
                </c:pt>
                <c:pt idx="71">
                  <c:v>4000</c:v>
                </c:pt>
                <c:pt idx="72">
                  <c:v>3900</c:v>
                </c:pt>
                <c:pt idx="73">
                  <c:v>4000</c:v>
                </c:pt>
                <c:pt idx="74">
                  <c:v>3900</c:v>
                </c:pt>
                <c:pt idx="75">
                  <c:v>4000</c:v>
                </c:pt>
                <c:pt idx="76">
                  <c:v>4100</c:v>
                </c:pt>
                <c:pt idx="77">
                  <c:v>4000</c:v>
                </c:pt>
                <c:pt idx="78">
                  <c:v>4100</c:v>
                </c:pt>
                <c:pt idx="79">
                  <c:v>4000</c:v>
                </c:pt>
                <c:pt idx="80">
                  <c:v>3900</c:v>
                </c:pt>
                <c:pt idx="81">
                  <c:v>3800</c:v>
                </c:pt>
                <c:pt idx="82">
                  <c:v>3700</c:v>
                </c:pt>
                <c:pt idx="83">
                  <c:v>3800</c:v>
                </c:pt>
                <c:pt idx="84">
                  <c:v>3900</c:v>
                </c:pt>
                <c:pt idx="85">
                  <c:v>3800</c:v>
                </c:pt>
                <c:pt idx="86">
                  <c:v>3900</c:v>
                </c:pt>
                <c:pt idx="87">
                  <c:v>3800</c:v>
                </c:pt>
                <c:pt idx="88">
                  <c:v>3700</c:v>
                </c:pt>
                <c:pt idx="89">
                  <c:v>3600</c:v>
                </c:pt>
                <c:pt idx="90">
                  <c:v>3700</c:v>
                </c:pt>
                <c:pt idx="91">
                  <c:v>3600</c:v>
                </c:pt>
                <c:pt idx="92">
                  <c:v>3700</c:v>
                </c:pt>
                <c:pt idx="93">
                  <c:v>3800</c:v>
                </c:pt>
                <c:pt idx="94">
                  <c:v>3700</c:v>
                </c:pt>
                <c:pt idx="95">
                  <c:v>3600</c:v>
                </c:pt>
                <c:pt idx="96">
                  <c:v>3500</c:v>
                </c:pt>
                <c:pt idx="97">
                  <c:v>3600</c:v>
                </c:pt>
                <c:pt idx="98">
                  <c:v>3700</c:v>
                </c:pt>
                <c:pt idx="99">
                  <c:v>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3-475F-B6C2-A1D1B31F7B9D}"/>
            </c:ext>
          </c:extLst>
        </c:ser>
        <c:ser>
          <c:idx val="1"/>
          <c:order val="1"/>
          <c:tx>
            <c:strRef>
              <c:f>'Project 6'!$W$5</c:f>
              <c:strCache>
                <c:ptCount val="1"/>
                <c:pt idx="0">
                  <c:v>Bankroll if banker win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'Project 6'!$U$6:$U$105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'Project 6'!$W$6:$W$105</c:f>
              <c:numCache>
                <c:formatCode>General</c:formatCode>
                <c:ptCount val="100"/>
                <c:pt idx="0">
                  <c:v>4900</c:v>
                </c:pt>
                <c:pt idx="1">
                  <c:v>4800</c:v>
                </c:pt>
                <c:pt idx="2">
                  <c:v>4700</c:v>
                </c:pt>
                <c:pt idx="3">
                  <c:v>4790</c:v>
                </c:pt>
                <c:pt idx="4">
                  <c:v>4690</c:v>
                </c:pt>
                <c:pt idx="5">
                  <c:v>4780</c:v>
                </c:pt>
                <c:pt idx="6">
                  <c:v>4680</c:v>
                </c:pt>
                <c:pt idx="7">
                  <c:v>4580</c:v>
                </c:pt>
                <c:pt idx="8">
                  <c:v>4670</c:v>
                </c:pt>
                <c:pt idx="9">
                  <c:v>4760</c:v>
                </c:pt>
                <c:pt idx="10">
                  <c:v>4660</c:v>
                </c:pt>
                <c:pt idx="11">
                  <c:v>4750</c:v>
                </c:pt>
                <c:pt idx="12">
                  <c:v>4840</c:v>
                </c:pt>
                <c:pt idx="13">
                  <c:v>4930</c:v>
                </c:pt>
                <c:pt idx="14">
                  <c:v>4830</c:v>
                </c:pt>
                <c:pt idx="15">
                  <c:v>4730</c:v>
                </c:pt>
                <c:pt idx="16">
                  <c:v>4630</c:v>
                </c:pt>
                <c:pt idx="17">
                  <c:v>4530</c:v>
                </c:pt>
                <c:pt idx="18">
                  <c:v>4620</c:v>
                </c:pt>
                <c:pt idx="19">
                  <c:v>4710</c:v>
                </c:pt>
                <c:pt idx="20">
                  <c:v>4610</c:v>
                </c:pt>
                <c:pt idx="21">
                  <c:v>4700</c:v>
                </c:pt>
                <c:pt idx="22">
                  <c:v>4790</c:v>
                </c:pt>
                <c:pt idx="23">
                  <c:v>4690</c:v>
                </c:pt>
                <c:pt idx="24">
                  <c:v>4780</c:v>
                </c:pt>
                <c:pt idx="25">
                  <c:v>4680</c:v>
                </c:pt>
                <c:pt idx="26">
                  <c:v>4580</c:v>
                </c:pt>
                <c:pt idx="27">
                  <c:v>4670</c:v>
                </c:pt>
                <c:pt idx="28">
                  <c:v>4760</c:v>
                </c:pt>
                <c:pt idx="29">
                  <c:v>4850</c:v>
                </c:pt>
                <c:pt idx="30">
                  <c:v>4940</c:v>
                </c:pt>
                <c:pt idx="31">
                  <c:v>5030</c:v>
                </c:pt>
                <c:pt idx="32">
                  <c:v>5120</c:v>
                </c:pt>
                <c:pt idx="33">
                  <c:v>5210</c:v>
                </c:pt>
                <c:pt idx="34">
                  <c:v>5300</c:v>
                </c:pt>
                <c:pt idx="35">
                  <c:v>5200</c:v>
                </c:pt>
                <c:pt idx="36">
                  <c:v>5100</c:v>
                </c:pt>
                <c:pt idx="37">
                  <c:v>5000</c:v>
                </c:pt>
                <c:pt idx="38">
                  <c:v>4900</c:v>
                </c:pt>
                <c:pt idx="39">
                  <c:v>4800</c:v>
                </c:pt>
                <c:pt idx="40">
                  <c:v>4890</c:v>
                </c:pt>
                <c:pt idx="41">
                  <c:v>4980</c:v>
                </c:pt>
                <c:pt idx="42">
                  <c:v>5070</c:v>
                </c:pt>
                <c:pt idx="43">
                  <c:v>5160</c:v>
                </c:pt>
                <c:pt idx="44">
                  <c:v>5060</c:v>
                </c:pt>
                <c:pt idx="45">
                  <c:v>4960</c:v>
                </c:pt>
                <c:pt idx="46">
                  <c:v>4860</c:v>
                </c:pt>
                <c:pt idx="47">
                  <c:v>4950</c:v>
                </c:pt>
                <c:pt idx="48">
                  <c:v>4850</c:v>
                </c:pt>
                <c:pt idx="49">
                  <c:v>4940</c:v>
                </c:pt>
                <c:pt idx="50">
                  <c:v>5030</c:v>
                </c:pt>
                <c:pt idx="51">
                  <c:v>4930</c:v>
                </c:pt>
                <c:pt idx="52">
                  <c:v>4830</c:v>
                </c:pt>
                <c:pt idx="53">
                  <c:v>4920</c:v>
                </c:pt>
                <c:pt idx="54">
                  <c:v>5010</c:v>
                </c:pt>
                <c:pt idx="55">
                  <c:v>5100</c:v>
                </c:pt>
                <c:pt idx="56">
                  <c:v>5000</c:v>
                </c:pt>
                <c:pt idx="57">
                  <c:v>5090</c:v>
                </c:pt>
                <c:pt idx="58">
                  <c:v>4990</c:v>
                </c:pt>
                <c:pt idx="59">
                  <c:v>4890</c:v>
                </c:pt>
                <c:pt idx="60">
                  <c:v>4980</c:v>
                </c:pt>
                <c:pt idx="61">
                  <c:v>4880</c:v>
                </c:pt>
                <c:pt idx="62">
                  <c:v>4780</c:v>
                </c:pt>
                <c:pt idx="63">
                  <c:v>4680</c:v>
                </c:pt>
                <c:pt idx="64">
                  <c:v>4580</c:v>
                </c:pt>
                <c:pt idx="65">
                  <c:v>4670</c:v>
                </c:pt>
                <c:pt idx="66">
                  <c:v>4570</c:v>
                </c:pt>
                <c:pt idx="67">
                  <c:v>4470</c:v>
                </c:pt>
                <c:pt idx="68">
                  <c:v>4560</c:v>
                </c:pt>
                <c:pt idx="69">
                  <c:v>4460</c:v>
                </c:pt>
                <c:pt idx="70">
                  <c:v>4360</c:v>
                </c:pt>
                <c:pt idx="71">
                  <c:v>4450</c:v>
                </c:pt>
                <c:pt idx="72">
                  <c:v>4540</c:v>
                </c:pt>
                <c:pt idx="73">
                  <c:v>4440</c:v>
                </c:pt>
                <c:pt idx="74">
                  <c:v>4530</c:v>
                </c:pt>
                <c:pt idx="75">
                  <c:v>4430</c:v>
                </c:pt>
                <c:pt idx="76">
                  <c:v>4330</c:v>
                </c:pt>
                <c:pt idx="77">
                  <c:v>4230</c:v>
                </c:pt>
                <c:pt idx="78">
                  <c:v>4130</c:v>
                </c:pt>
                <c:pt idx="79">
                  <c:v>4030</c:v>
                </c:pt>
                <c:pt idx="80">
                  <c:v>4120</c:v>
                </c:pt>
                <c:pt idx="81">
                  <c:v>4210</c:v>
                </c:pt>
                <c:pt idx="82">
                  <c:v>4300</c:v>
                </c:pt>
                <c:pt idx="83">
                  <c:v>4200</c:v>
                </c:pt>
                <c:pt idx="84">
                  <c:v>4100</c:v>
                </c:pt>
                <c:pt idx="85">
                  <c:v>4190</c:v>
                </c:pt>
                <c:pt idx="86">
                  <c:v>4090</c:v>
                </c:pt>
                <c:pt idx="87">
                  <c:v>4180</c:v>
                </c:pt>
                <c:pt idx="88">
                  <c:v>4270</c:v>
                </c:pt>
                <c:pt idx="89">
                  <c:v>4360</c:v>
                </c:pt>
                <c:pt idx="90">
                  <c:v>4260</c:v>
                </c:pt>
                <c:pt idx="91">
                  <c:v>4350</c:v>
                </c:pt>
                <c:pt idx="92">
                  <c:v>4250</c:v>
                </c:pt>
                <c:pt idx="93">
                  <c:v>4150</c:v>
                </c:pt>
                <c:pt idx="94">
                  <c:v>4240</c:v>
                </c:pt>
                <c:pt idx="95">
                  <c:v>4330</c:v>
                </c:pt>
                <c:pt idx="96">
                  <c:v>4420</c:v>
                </c:pt>
                <c:pt idx="97">
                  <c:v>4320</c:v>
                </c:pt>
                <c:pt idx="98">
                  <c:v>4220</c:v>
                </c:pt>
                <c:pt idx="99">
                  <c:v>4120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3-475F-B6C2-A1D1B31F7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83167"/>
        <c:axId val="513385247"/>
      </c:lineChart>
      <c:catAx>
        <c:axId val="5133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85247"/>
        <c:crosses val="autoZero"/>
        <c:auto val="1"/>
        <c:lblAlgn val="ctr"/>
        <c:lblOffset val="100"/>
        <c:noMultiLvlLbl val="0"/>
      </c:catAx>
      <c:valAx>
        <c:axId val="5133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7'!$Z$5</c:f>
              <c:strCache>
                <c:ptCount val="1"/>
                <c:pt idx="0">
                  <c:v>English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7'!$Y$6:$Y$15</c:f>
              <c:strCache>
                <c:ptCount val="10"/>
                <c:pt idx="0">
                  <c:v>Vishal</c:v>
                </c:pt>
                <c:pt idx="1">
                  <c:v>Aditya</c:v>
                </c:pt>
                <c:pt idx="2">
                  <c:v>Diwakar</c:v>
                </c:pt>
                <c:pt idx="3">
                  <c:v>Saurabh</c:v>
                </c:pt>
                <c:pt idx="4">
                  <c:v>Gaurav</c:v>
                </c:pt>
                <c:pt idx="5">
                  <c:v>Prabhakar</c:v>
                </c:pt>
                <c:pt idx="6">
                  <c:v>Aman</c:v>
                </c:pt>
                <c:pt idx="7">
                  <c:v>Vibhash</c:v>
                </c:pt>
                <c:pt idx="8">
                  <c:v>Akshay</c:v>
                </c:pt>
                <c:pt idx="9">
                  <c:v>Abhishek</c:v>
                </c:pt>
              </c:strCache>
            </c:strRef>
          </c:cat>
          <c:val>
            <c:numRef>
              <c:f>'Project 7'!$Z$6:$Z$15</c:f>
              <c:numCache>
                <c:formatCode>General</c:formatCode>
                <c:ptCount val="10"/>
                <c:pt idx="0">
                  <c:v>83.5</c:v>
                </c:pt>
                <c:pt idx="1">
                  <c:v>85.1</c:v>
                </c:pt>
                <c:pt idx="2">
                  <c:v>82.2</c:v>
                </c:pt>
                <c:pt idx="3">
                  <c:v>64.599999999999994</c:v>
                </c:pt>
                <c:pt idx="4">
                  <c:v>66.3</c:v>
                </c:pt>
                <c:pt idx="5">
                  <c:v>80.400000000000006</c:v>
                </c:pt>
                <c:pt idx="6">
                  <c:v>82.7</c:v>
                </c:pt>
                <c:pt idx="7">
                  <c:v>81.099999999999994</c:v>
                </c:pt>
                <c:pt idx="8">
                  <c:v>59.9</c:v>
                </c:pt>
                <c:pt idx="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4-4037-BE00-F413F857222A}"/>
            </c:ext>
          </c:extLst>
        </c:ser>
        <c:ser>
          <c:idx val="1"/>
          <c:order val="1"/>
          <c:tx>
            <c:strRef>
              <c:f>'Project 7'!$AA$5</c:f>
              <c:strCache>
                <c:ptCount val="1"/>
                <c:pt idx="0">
                  <c:v>Mathematics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7'!$Y$6:$Y$15</c:f>
              <c:strCache>
                <c:ptCount val="10"/>
                <c:pt idx="0">
                  <c:v>Vishal</c:v>
                </c:pt>
                <c:pt idx="1">
                  <c:v>Aditya</c:v>
                </c:pt>
                <c:pt idx="2">
                  <c:v>Diwakar</c:v>
                </c:pt>
                <c:pt idx="3">
                  <c:v>Saurabh</c:v>
                </c:pt>
                <c:pt idx="4">
                  <c:v>Gaurav</c:v>
                </c:pt>
                <c:pt idx="5">
                  <c:v>Prabhakar</c:v>
                </c:pt>
                <c:pt idx="6">
                  <c:v>Aman</c:v>
                </c:pt>
                <c:pt idx="7">
                  <c:v>Vibhash</c:v>
                </c:pt>
                <c:pt idx="8">
                  <c:v>Akshay</c:v>
                </c:pt>
                <c:pt idx="9">
                  <c:v>Abhishek</c:v>
                </c:pt>
              </c:strCache>
            </c:strRef>
          </c:cat>
          <c:val>
            <c:numRef>
              <c:f>'Project 7'!$AA$6:$AA$15</c:f>
              <c:numCache>
                <c:formatCode>General</c:formatCode>
                <c:ptCount val="10"/>
                <c:pt idx="0">
                  <c:v>73.7</c:v>
                </c:pt>
                <c:pt idx="1">
                  <c:v>51.6</c:v>
                </c:pt>
                <c:pt idx="2">
                  <c:v>83.8</c:v>
                </c:pt>
                <c:pt idx="3">
                  <c:v>87.8</c:v>
                </c:pt>
                <c:pt idx="4">
                  <c:v>78</c:v>
                </c:pt>
                <c:pt idx="5">
                  <c:v>77.099999999999994</c:v>
                </c:pt>
                <c:pt idx="6">
                  <c:v>60.3</c:v>
                </c:pt>
                <c:pt idx="7">
                  <c:v>62.1</c:v>
                </c:pt>
                <c:pt idx="8">
                  <c:v>71</c:v>
                </c:pt>
                <c:pt idx="9">
                  <c:v>80.8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4-4037-BE00-F413F857222A}"/>
            </c:ext>
          </c:extLst>
        </c:ser>
        <c:ser>
          <c:idx val="2"/>
          <c:order val="2"/>
          <c:tx>
            <c:strRef>
              <c:f>'Project 7'!$AB$5</c:f>
              <c:strCache>
                <c:ptCount val="1"/>
                <c:pt idx="0">
                  <c:v>Science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7'!$Y$6:$Y$15</c:f>
              <c:strCache>
                <c:ptCount val="10"/>
                <c:pt idx="0">
                  <c:v>Vishal</c:v>
                </c:pt>
                <c:pt idx="1">
                  <c:v>Aditya</c:v>
                </c:pt>
                <c:pt idx="2">
                  <c:v>Diwakar</c:v>
                </c:pt>
                <c:pt idx="3">
                  <c:v>Saurabh</c:v>
                </c:pt>
                <c:pt idx="4">
                  <c:v>Gaurav</c:v>
                </c:pt>
                <c:pt idx="5">
                  <c:v>Prabhakar</c:v>
                </c:pt>
                <c:pt idx="6">
                  <c:v>Aman</c:v>
                </c:pt>
                <c:pt idx="7">
                  <c:v>Vibhash</c:v>
                </c:pt>
                <c:pt idx="8">
                  <c:v>Akshay</c:v>
                </c:pt>
                <c:pt idx="9">
                  <c:v>Abhishek</c:v>
                </c:pt>
              </c:strCache>
            </c:strRef>
          </c:cat>
          <c:val>
            <c:numRef>
              <c:f>'Project 7'!$AB$6:$AB$15</c:f>
              <c:numCache>
                <c:formatCode>General</c:formatCode>
                <c:ptCount val="10"/>
                <c:pt idx="0">
                  <c:v>55.5</c:v>
                </c:pt>
                <c:pt idx="1">
                  <c:v>88</c:v>
                </c:pt>
                <c:pt idx="2">
                  <c:v>65.3</c:v>
                </c:pt>
                <c:pt idx="3">
                  <c:v>68.3</c:v>
                </c:pt>
                <c:pt idx="4">
                  <c:v>58.7</c:v>
                </c:pt>
                <c:pt idx="5">
                  <c:v>65</c:v>
                </c:pt>
                <c:pt idx="6">
                  <c:v>67</c:v>
                </c:pt>
                <c:pt idx="7">
                  <c:v>70.5</c:v>
                </c:pt>
                <c:pt idx="8">
                  <c:v>76</c:v>
                </c:pt>
                <c:pt idx="9">
                  <c:v>70.599999999999994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34-4037-BE00-F413F857222A}"/>
            </c:ext>
          </c:extLst>
        </c:ser>
        <c:ser>
          <c:idx val="3"/>
          <c:order val="3"/>
          <c:tx>
            <c:strRef>
              <c:f>'Project 7'!$AC$5</c:f>
              <c:strCache>
                <c:ptCount val="1"/>
                <c:pt idx="0">
                  <c:v>Social Science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7'!$Y$6:$Y$15</c:f>
              <c:strCache>
                <c:ptCount val="10"/>
                <c:pt idx="0">
                  <c:v>Vishal</c:v>
                </c:pt>
                <c:pt idx="1">
                  <c:v>Aditya</c:v>
                </c:pt>
                <c:pt idx="2">
                  <c:v>Diwakar</c:v>
                </c:pt>
                <c:pt idx="3">
                  <c:v>Saurabh</c:v>
                </c:pt>
                <c:pt idx="4">
                  <c:v>Gaurav</c:v>
                </c:pt>
                <c:pt idx="5">
                  <c:v>Prabhakar</c:v>
                </c:pt>
                <c:pt idx="6">
                  <c:v>Aman</c:v>
                </c:pt>
                <c:pt idx="7">
                  <c:v>Vibhash</c:v>
                </c:pt>
                <c:pt idx="8">
                  <c:v>Akshay</c:v>
                </c:pt>
                <c:pt idx="9">
                  <c:v>Abhishek</c:v>
                </c:pt>
              </c:strCache>
            </c:strRef>
          </c:cat>
          <c:val>
            <c:numRef>
              <c:f>'Project 7'!$AC$6:$AC$15</c:f>
              <c:numCache>
                <c:formatCode>General</c:formatCode>
                <c:ptCount val="10"/>
                <c:pt idx="0">
                  <c:v>59.3</c:v>
                </c:pt>
                <c:pt idx="1">
                  <c:v>73.400000000000006</c:v>
                </c:pt>
                <c:pt idx="2">
                  <c:v>62.3</c:v>
                </c:pt>
                <c:pt idx="3">
                  <c:v>81.099999999999994</c:v>
                </c:pt>
                <c:pt idx="4">
                  <c:v>79.599999999999994</c:v>
                </c:pt>
                <c:pt idx="5">
                  <c:v>79.400000000000006</c:v>
                </c:pt>
                <c:pt idx="6">
                  <c:v>68.8</c:v>
                </c:pt>
                <c:pt idx="7">
                  <c:v>58.400000000000006</c:v>
                </c:pt>
                <c:pt idx="8">
                  <c:v>66.8</c:v>
                </c:pt>
                <c:pt idx="9">
                  <c:v>76.2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34-4037-BE00-F413F857222A}"/>
            </c:ext>
          </c:extLst>
        </c:ser>
        <c:ser>
          <c:idx val="4"/>
          <c:order val="4"/>
          <c:tx>
            <c:strRef>
              <c:f>'Project 7'!$AD$5</c:f>
              <c:strCache>
                <c:ptCount val="1"/>
                <c:pt idx="0">
                  <c:v>Computer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7'!$Y$6:$Y$15</c:f>
              <c:strCache>
                <c:ptCount val="10"/>
                <c:pt idx="0">
                  <c:v>Vishal</c:v>
                </c:pt>
                <c:pt idx="1">
                  <c:v>Aditya</c:v>
                </c:pt>
                <c:pt idx="2">
                  <c:v>Diwakar</c:v>
                </c:pt>
                <c:pt idx="3">
                  <c:v>Saurabh</c:v>
                </c:pt>
                <c:pt idx="4">
                  <c:v>Gaurav</c:v>
                </c:pt>
                <c:pt idx="5">
                  <c:v>Prabhakar</c:v>
                </c:pt>
                <c:pt idx="6">
                  <c:v>Aman</c:v>
                </c:pt>
                <c:pt idx="7">
                  <c:v>Vibhash</c:v>
                </c:pt>
                <c:pt idx="8">
                  <c:v>Akshay</c:v>
                </c:pt>
                <c:pt idx="9">
                  <c:v>Abhishek</c:v>
                </c:pt>
              </c:strCache>
            </c:strRef>
          </c:cat>
          <c:val>
            <c:numRef>
              <c:f>'Project 7'!$AD$6:$AD$15</c:f>
              <c:numCache>
                <c:formatCode>General</c:formatCode>
                <c:ptCount val="10"/>
                <c:pt idx="0">
                  <c:v>67.900000000000006</c:v>
                </c:pt>
                <c:pt idx="1">
                  <c:v>52.7</c:v>
                </c:pt>
                <c:pt idx="2">
                  <c:v>78.2</c:v>
                </c:pt>
                <c:pt idx="3">
                  <c:v>86.2</c:v>
                </c:pt>
                <c:pt idx="4">
                  <c:v>56.7</c:v>
                </c:pt>
                <c:pt idx="5">
                  <c:v>50.8</c:v>
                </c:pt>
                <c:pt idx="6">
                  <c:v>78</c:v>
                </c:pt>
                <c:pt idx="7">
                  <c:v>77.599999999999994</c:v>
                </c:pt>
                <c:pt idx="8">
                  <c:v>86.5</c:v>
                </c:pt>
                <c:pt idx="9">
                  <c:v>67.599999999999994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34-4037-BE00-F413F857222A}"/>
            </c:ext>
          </c:extLst>
        </c:ser>
        <c:ser>
          <c:idx val="5"/>
          <c:order val="5"/>
          <c:tx>
            <c:strRef>
              <c:f>'Project 7'!$AE$5</c:f>
              <c:strCache>
                <c:ptCount val="1"/>
                <c:pt idx="0">
                  <c:v>Hindi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7'!$Y$6:$Y$15</c:f>
              <c:strCache>
                <c:ptCount val="10"/>
                <c:pt idx="0">
                  <c:v>Vishal</c:v>
                </c:pt>
                <c:pt idx="1">
                  <c:v>Aditya</c:v>
                </c:pt>
                <c:pt idx="2">
                  <c:v>Diwakar</c:v>
                </c:pt>
                <c:pt idx="3">
                  <c:v>Saurabh</c:v>
                </c:pt>
                <c:pt idx="4">
                  <c:v>Gaurav</c:v>
                </c:pt>
                <c:pt idx="5">
                  <c:v>Prabhakar</c:v>
                </c:pt>
                <c:pt idx="6">
                  <c:v>Aman</c:v>
                </c:pt>
                <c:pt idx="7">
                  <c:v>Vibhash</c:v>
                </c:pt>
                <c:pt idx="8">
                  <c:v>Akshay</c:v>
                </c:pt>
                <c:pt idx="9">
                  <c:v>Abhishek</c:v>
                </c:pt>
              </c:strCache>
            </c:strRef>
          </c:cat>
          <c:val>
            <c:numRef>
              <c:f>'Project 7'!$AE$6:$AE$15</c:f>
              <c:numCache>
                <c:formatCode>General</c:formatCode>
                <c:ptCount val="10"/>
                <c:pt idx="0">
                  <c:v>69.900000000000006</c:v>
                </c:pt>
                <c:pt idx="1">
                  <c:v>68.8</c:v>
                </c:pt>
                <c:pt idx="2">
                  <c:v>76.2</c:v>
                </c:pt>
                <c:pt idx="3">
                  <c:v>74.8</c:v>
                </c:pt>
                <c:pt idx="4">
                  <c:v>85.8</c:v>
                </c:pt>
                <c:pt idx="5">
                  <c:v>65</c:v>
                </c:pt>
                <c:pt idx="6">
                  <c:v>63.3</c:v>
                </c:pt>
                <c:pt idx="7">
                  <c:v>77.099999999999994</c:v>
                </c:pt>
                <c:pt idx="8">
                  <c:v>65.400000000000006</c:v>
                </c:pt>
                <c:pt idx="9">
                  <c:v>65.400000000000006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34-4037-BE00-F413F8572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0639231"/>
        <c:axId val="330645887"/>
      </c:barChart>
      <c:catAx>
        <c:axId val="33063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45887"/>
        <c:crosses val="autoZero"/>
        <c:auto val="1"/>
        <c:lblAlgn val="ctr"/>
        <c:lblOffset val="100"/>
        <c:noMultiLvlLbl val="0"/>
      </c:catAx>
      <c:valAx>
        <c:axId val="3306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3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25</xdr:row>
      <xdr:rowOff>14286</xdr:rowOff>
    </xdr:from>
    <xdr:to>
      <xdr:col>22</xdr:col>
      <xdr:colOff>28575</xdr:colOff>
      <xdr:row>44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7CC69-3884-49E4-9530-15626D00A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457200</xdr:colOff>
      <xdr:row>10</xdr:row>
      <xdr:rowOff>177800</xdr:rowOff>
    </xdr:from>
    <xdr:to>
      <xdr:col>42</xdr:col>
      <xdr:colOff>419100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C29CF5-7313-3F2D-51AD-ACC2678CE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12</xdr:row>
      <xdr:rowOff>9525</xdr:rowOff>
    </xdr:from>
    <xdr:to>
      <xdr:col>17</xdr:col>
      <xdr:colOff>600075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751A9-6BED-6192-AB02-948D8DACD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156884</xdr:colOff>
      <xdr:row>37</xdr:row>
      <xdr:rowOff>78441</xdr:rowOff>
    </xdr:from>
    <xdr:to>
      <xdr:col>17</xdr:col>
      <xdr:colOff>582706</xdr:colOff>
      <xdr:row>56</xdr:row>
      <xdr:rowOff>189379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3A1151-9CD1-26A4-7C05-82D142BC4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257175</xdr:colOff>
      <xdr:row>4</xdr:row>
      <xdr:rowOff>71436</xdr:rowOff>
    </xdr:from>
    <xdr:to>
      <xdr:col>35</xdr:col>
      <xdr:colOff>600075</xdr:colOff>
      <xdr:row>24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73B3D-84DF-7CD8-7614-812CC0C15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</xdr:colOff>
      <xdr:row>19</xdr:row>
      <xdr:rowOff>0</xdr:rowOff>
    </xdr:from>
    <xdr:to>
      <xdr:col>32</xdr:col>
      <xdr:colOff>0</xdr:colOff>
      <xdr:row>36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58E04-090C-DC8E-9611-3E2F1D2C5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B9B0F3-46B5-4A3B-9D85-85622441DA80}" name="Table1" displayName="Table1" ref="O2:R92" totalsRowShown="0" headerRowDxfId="107" dataDxfId="106">
  <autoFilter ref="O2:R92" xr:uid="{ECB9B0F3-46B5-4A3B-9D85-85622441DA80}"/>
  <tableColumns count="4">
    <tableColumn id="1" xr3:uid="{15004B2C-1858-4995-B6EA-847145E2A124}" name="Income" dataDxfId="105"/>
    <tableColumn id="2" xr3:uid="{D8C8DF66-3049-40CD-B015-AE5E3AF3A262}" name="Expenses" dataDxfId="104"/>
    <tableColumn id="3" xr3:uid="{C82C239F-119E-46D1-B1DD-C4D75A92E2C5}" name="Sources of income" dataDxfId="103"/>
    <tableColumn id="4" xr3:uid="{F016B48F-CA60-4536-B5FF-C92581BCC800}" name="Sources of expenses" dataDxfId="10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BE4E58-8A78-4D13-8906-57A98669088D}" name="Table2" displayName="Table2" ref="N2:N92" totalsRowShown="0" headerRowDxfId="101" dataDxfId="99" headerRowBorderDxfId="100" tableBorderDxfId="98">
  <autoFilter ref="N2:N92" xr:uid="{E6BE4E58-8A78-4D13-8906-57A98669088D}"/>
  <tableColumns count="1">
    <tableColumn id="1" xr3:uid="{A5762089-C3DD-42BE-951F-4110F4927D4E}" name="Date" dataDxfId="9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D142AE-F851-4CA2-95F5-E8FBC2F349F8}" name="Table3" displayName="Table3" ref="A1:F60" totalsRowShown="0">
  <autoFilter ref="A1:F60" xr:uid="{E2D142AE-F851-4CA2-95F5-E8FBC2F349F8}"/>
  <tableColumns count="6">
    <tableColumn id="1" xr3:uid="{8248EA9E-5E3C-42C1-993E-A098C20BB76D}" name="Date" dataDxfId="96">
      <calculatedColumnFormula>A1+1</calculatedColumnFormula>
    </tableColumn>
    <tableColumn id="2" xr3:uid="{A823A0EE-E24A-4F92-8277-51D6896AEAE3}" name="Opening">
      <calculatedColumnFormula>E1</calculatedColumnFormula>
    </tableColumn>
    <tableColumn id="3" xr3:uid="{7EE24C32-DFB9-466D-86A8-8DE2E1909108}" name="Highest" dataDxfId="95">
      <calculatedColumnFormula>B2+B2*RANDBETWEEN(0,$O$5)/100</calculatedColumnFormula>
    </tableColumn>
    <tableColumn id="4" xr3:uid="{C9D062FC-1BDA-402C-955C-F581681B7887}" name="Lowest" dataDxfId="94">
      <calculatedColumnFormula>B2-B2*RANDBETWEEN(0,$O$5)/100</calculatedColumnFormula>
    </tableColumn>
    <tableColumn id="5" xr3:uid="{B10270D9-B9E8-4DB5-A1DD-17923BBE4177}" name="Closing">
      <calculatedColumnFormula>RANDBETWEEN(D2,C2)</calculatedColumnFormula>
    </tableColumn>
    <tableColumn id="6" xr3:uid="{30BE5532-F7AF-45D4-81B5-B1E730B3D475}" name="Change" dataDxfId="93" dataCellStyle="Percent">
      <calculatedColumnFormula>(E2-B2)/B2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437AA-2008-4363-867C-0CDA7620337B}">
  <dimension ref="B2:R95"/>
  <sheetViews>
    <sheetView tabSelected="1" topLeftCell="H1" zoomScaleNormal="100" workbookViewId="0">
      <selection activeCell="J18" sqref="J18"/>
    </sheetView>
  </sheetViews>
  <sheetFormatPr defaultRowHeight="15" x14ac:dyDescent="0.25"/>
  <cols>
    <col min="2" max="2" width="16.42578125" customWidth="1"/>
    <col min="5" max="5" width="17.140625" customWidth="1"/>
    <col min="6" max="6" width="19.140625" customWidth="1"/>
    <col min="10" max="10" width="28.5703125" customWidth="1"/>
    <col min="14" max="14" width="12" bestFit="1" customWidth="1"/>
    <col min="15" max="15" width="12.140625" bestFit="1" customWidth="1"/>
    <col min="16" max="16" width="13.85546875" bestFit="1" customWidth="1"/>
    <col min="17" max="17" width="22" bestFit="1" customWidth="1"/>
    <col min="18" max="18" width="23.85546875" bestFit="1" customWidth="1"/>
  </cols>
  <sheetData>
    <row r="2" spans="2:18" ht="24.75" customHeight="1" x14ac:dyDescent="0.25">
      <c r="B2" s="1" t="s">
        <v>16</v>
      </c>
      <c r="C2" s="1" t="s">
        <v>0</v>
      </c>
      <c r="D2" s="1" t="s">
        <v>1</v>
      </c>
      <c r="E2" s="1" t="s">
        <v>2</v>
      </c>
      <c r="F2" s="1" t="s">
        <v>3</v>
      </c>
      <c r="G2" s="2" t="s">
        <v>4</v>
      </c>
      <c r="N2" s="9" t="s">
        <v>16</v>
      </c>
      <c r="O2" s="6" t="s">
        <v>0</v>
      </c>
      <c r="P2" s="6" t="s">
        <v>1</v>
      </c>
      <c r="Q2" s="6" t="s">
        <v>2</v>
      </c>
      <c r="R2" s="6" t="s">
        <v>3</v>
      </c>
    </row>
    <row r="3" spans="2:18" x14ac:dyDescent="0.25">
      <c r="B3" s="80">
        <v>44348</v>
      </c>
      <c r="C3" s="1">
        <f ca="1">RANDBETWEEN(100,600)</f>
        <v>558</v>
      </c>
      <c r="D3" s="1">
        <f ca="1">RANDBETWEEN(100,500)</f>
        <v>333</v>
      </c>
      <c r="E3" s="1" t="str">
        <f ca="1">CHAR(RANDBETWEEN(65,67))</f>
        <v>A</v>
      </c>
      <c r="F3" s="1" t="str">
        <f ca="1">CHAR(RANDBETWEEN(68,70))</f>
        <v>E</v>
      </c>
      <c r="G3" s="81">
        <f ca="1">C3+C4+C5-D3-D4-D5</f>
        <v>-403</v>
      </c>
      <c r="J3" s="77" t="s">
        <v>5</v>
      </c>
      <c r="K3" s="77"/>
      <c r="N3" s="7">
        <v>44348</v>
      </c>
      <c r="O3" s="6">
        <v>533</v>
      </c>
      <c r="P3" s="6">
        <v>397</v>
      </c>
      <c r="Q3" s="6" t="s">
        <v>17</v>
      </c>
      <c r="R3" s="6" t="s">
        <v>20</v>
      </c>
    </row>
    <row r="4" spans="2:18" x14ac:dyDescent="0.25">
      <c r="B4" s="80"/>
      <c r="C4" s="1">
        <f t="shared" ref="C4:C67" ca="1" si="0">RANDBETWEEN(100,600)</f>
        <v>147</v>
      </c>
      <c r="D4" s="1">
        <f t="shared" ref="D4:D67" ca="1" si="1">RANDBETWEEN(100,500)</f>
        <v>466</v>
      </c>
      <c r="E4" s="1" t="str">
        <f t="shared" ref="E4:E67" ca="1" si="2">CHAR(RANDBETWEEN(65,67))</f>
        <v>B</v>
      </c>
      <c r="F4" s="1" t="str">
        <f t="shared" ref="F4:F67" ca="1" si="3">CHAR(RANDBETWEEN(68,70))</f>
        <v>F</v>
      </c>
      <c r="G4" s="82"/>
      <c r="J4" s="1" t="s">
        <v>6</v>
      </c>
      <c r="K4" s="1">
        <f ca="1">SUM(C3:C92)</f>
        <v>32580</v>
      </c>
      <c r="N4" s="7">
        <v>44348</v>
      </c>
      <c r="O4" s="6">
        <v>437</v>
      </c>
      <c r="P4" s="6">
        <v>259</v>
      </c>
      <c r="Q4" s="6" t="s">
        <v>17</v>
      </c>
      <c r="R4" s="6" t="s">
        <v>20</v>
      </c>
    </row>
    <row r="5" spans="2:18" x14ac:dyDescent="0.25">
      <c r="B5" s="80"/>
      <c r="C5" s="1">
        <f t="shared" ca="1" si="0"/>
        <v>167</v>
      </c>
      <c r="D5" s="1">
        <f t="shared" ca="1" si="1"/>
        <v>476</v>
      </c>
      <c r="E5" s="1" t="str">
        <f t="shared" ca="1" si="2"/>
        <v>B</v>
      </c>
      <c r="F5" s="1" t="str">
        <f t="shared" ca="1" si="3"/>
        <v>D</v>
      </c>
      <c r="G5" s="83"/>
      <c r="J5" s="1" t="s">
        <v>7</v>
      </c>
      <c r="K5" s="1">
        <f ca="1">SUM(D4:D93)</f>
        <v>28070</v>
      </c>
      <c r="N5" s="7">
        <v>44348</v>
      </c>
      <c r="O5" s="6">
        <v>162</v>
      </c>
      <c r="P5" s="6">
        <v>432</v>
      </c>
      <c r="Q5" s="6" t="s">
        <v>19</v>
      </c>
      <c r="R5" s="6" t="s">
        <v>18</v>
      </c>
    </row>
    <row r="6" spans="2:18" x14ac:dyDescent="0.25">
      <c r="B6" s="80">
        <f>B3+1</f>
        <v>44349</v>
      </c>
      <c r="C6" s="1">
        <f t="shared" ca="1" si="0"/>
        <v>253</v>
      </c>
      <c r="D6" s="1">
        <f t="shared" ca="1" si="1"/>
        <v>470</v>
      </c>
      <c r="E6" s="1" t="str">
        <f t="shared" ca="1" si="2"/>
        <v>A</v>
      </c>
      <c r="F6" s="1" t="str">
        <f t="shared" ca="1" si="3"/>
        <v>D</v>
      </c>
      <c r="G6" s="81">
        <f ca="1">C6+C7+C8-D6-D7-D8</f>
        <v>-33</v>
      </c>
      <c r="J6" s="1" t="s">
        <v>8</v>
      </c>
      <c r="K6" s="1">
        <f ca="1">K4-K5</f>
        <v>4510</v>
      </c>
      <c r="N6" s="7">
        <v>44349</v>
      </c>
      <c r="O6" s="6">
        <v>379</v>
      </c>
      <c r="P6" s="6">
        <v>229</v>
      </c>
      <c r="Q6" s="6" t="s">
        <v>21</v>
      </c>
      <c r="R6" s="6" t="s">
        <v>20</v>
      </c>
    </row>
    <row r="7" spans="2:18" x14ac:dyDescent="0.25">
      <c r="B7" s="80"/>
      <c r="C7" s="1">
        <f t="shared" ca="1" si="0"/>
        <v>451</v>
      </c>
      <c r="D7" s="1">
        <f t="shared" ca="1" si="1"/>
        <v>348</v>
      </c>
      <c r="E7" s="1" t="str">
        <f t="shared" ca="1" si="2"/>
        <v>B</v>
      </c>
      <c r="F7" s="1" t="str">
        <f t="shared" ca="1" si="3"/>
        <v>E</v>
      </c>
      <c r="G7" s="82"/>
      <c r="J7" s="2" t="s">
        <v>11</v>
      </c>
      <c r="K7" s="1">
        <f ca="1">MAX(G3:G92)</f>
        <v>1159</v>
      </c>
      <c r="N7" s="7">
        <v>44349</v>
      </c>
      <c r="O7" s="6">
        <v>473</v>
      </c>
      <c r="P7" s="6">
        <v>113</v>
      </c>
      <c r="Q7" s="6" t="s">
        <v>19</v>
      </c>
      <c r="R7" s="6" t="s">
        <v>18</v>
      </c>
    </row>
    <row r="8" spans="2:18" x14ac:dyDescent="0.25">
      <c r="B8" s="80"/>
      <c r="C8" s="1">
        <f t="shared" ca="1" si="0"/>
        <v>239</v>
      </c>
      <c r="D8" s="1">
        <f t="shared" ca="1" si="1"/>
        <v>158</v>
      </c>
      <c r="E8" s="1" t="str">
        <f t="shared" ca="1" si="2"/>
        <v>A</v>
      </c>
      <c r="F8" s="1" t="str">
        <f t="shared" ca="1" si="3"/>
        <v>F</v>
      </c>
      <c r="G8" s="83"/>
      <c r="J8" s="2" t="s">
        <v>9</v>
      </c>
      <c r="K8" s="1">
        <f ca="1">MAX(C3:C92)</f>
        <v>597</v>
      </c>
      <c r="N8" s="7">
        <v>44349</v>
      </c>
      <c r="O8" s="6">
        <v>180</v>
      </c>
      <c r="P8" s="6">
        <v>190</v>
      </c>
      <c r="Q8" s="6" t="s">
        <v>17</v>
      </c>
      <c r="R8" s="6" t="s">
        <v>20</v>
      </c>
    </row>
    <row r="9" spans="2:18" x14ac:dyDescent="0.25">
      <c r="B9" s="80">
        <f t="shared" ref="B9" si="4">B6+1</f>
        <v>44350</v>
      </c>
      <c r="C9" s="1">
        <f t="shared" ca="1" si="0"/>
        <v>245</v>
      </c>
      <c r="D9" s="1">
        <f t="shared" ca="1" si="1"/>
        <v>381</v>
      </c>
      <c r="E9" s="1" t="str">
        <f t="shared" ca="1" si="2"/>
        <v>B</v>
      </c>
      <c r="F9" s="1" t="str">
        <f t="shared" ca="1" si="3"/>
        <v>D</v>
      </c>
      <c r="G9" s="81">
        <f ca="1">C9+C10+C11-D9-D10-D11</f>
        <v>13</v>
      </c>
      <c r="J9" s="2" t="s">
        <v>10</v>
      </c>
      <c r="K9" s="1">
        <f ca="1">MAX(D3:D92)</f>
        <v>497</v>
      </c>
      <c r="N9" s="7">
        <v>44350</v>
      </c>
      <c r="O9" s="6">
        <v>188</v>
      </c>
      <c r="P9" s="6">
        <v>148</v>
      </c>
      <c r="Q9" s="6" t="s">
        <v>17</v>
      </c>
      <c r="R9" s="6" t="s">
        <v>20</v>
      </c>
    </row>
    <row r="10" spans="2:18" x14ac:dyDescent="0.25">
      <c r="B10" s="80"/>
      <c r="C10" s="1">
        <f t="shared" ca="1" si="0"/>
        <v>364</v>
      </c>
      <c r="D10" s="1">
        <f t="shared" ca="1" si="1"/>
        <v>348</v>
      </c>
      <c r="E10" s="1" t="str">
        <f t="shared" ca="1" si="2"/>
        <v>B</v>
      </c>
      <c r="F10" s="1" t="str">
        <f t="shared" ca="1" si="3"/>
        <v>D</v>
      </c>
      <c r="G10" s="82"/>
      <c r="J10" s="2" t="s">
        <v>12</v>
      </c>
      <c r="K10" s="1">
        <f ca="1">MIN(G3:G92)</f>
        <v>-403</v>
      </c>
      <c r="N10" s="7">
        <v>44350</v>
      </c>
      <c r="O10" s="6">
        <v>435</v>
      </c>
      <c r="P10" s="6">
        <v>332</v>
      </c>
      <c r="Q10" s="6" t="s">
        <v>19</v>
      </c>
      <c r="R10" s="6" t="s">
        <v>22</v>
      </c>
    </row>
    <row r="11" spans="2:18" x14ac:dyDescent="0.25">
      <c r="B11" s="80"/>
      <c r="C11" s="1">
        <f t="shared" ca="1" si="0"/>
        <v>354</v>
      </c>
      <c r="D11" s="1">
        <f t="shared" ca="1" si="1"/>
        <v>221</v>
      </c>
      <c r="E11" s="1" t="str">
        <f t="shared" ca="1" si="2"/>
        <v>A</v>
      </c>
      <c r="F11" s="1" t="str">
        <f t="shared" ca="1" si="3"/>
        <v>E</v>
      </c>
      <c r="G11" s="83"/>
      <c r="J11" s="2" t="s">
        <v>13</v>
      </c>
      <c r="K11" s="1">
        <f ca="1">MIN(C3:C92)</f>
        <v>101</v>
      </c>
      <c r="N11" s="7">
        <v>44350</v>
      </c>
      <c r="O11" s="6">
        <v>200</v>
      </c>
      <c r="P11" s="6">
        <v>321</v>
      </c>
      <c r="Q11" s="6" t="s">
        <v>17</v>
      </c>
      <c r="R11" s="6" t="s">
        <v>18</v>
      </c>
    </row>
    <row r="12" spans="2:18" x14ac:dyDescent="0.25">
      <c r="B12" s="80">
        <f t="shared" ref="B12" si="5">B9+1</f>
        <v>44351</v>
      </c>
      <c r="C12" s="1">
        <f t="shared" ca="1" si="0"/>
        <v>260</v>
      </c>
      <c r="D12" s="1">
        <f t="shared" ca="1" si="1"/>
        <v>313</v>
      </c>
      <c r="E12" s="1" t="str">
        <f t="shared" ca="1" si="2"/>
        <v>A</v>
      </c>
      <c r="F12" s="1" t="str">
        <f t="shared" ca="1" si="3"/>
        <v>D</v>
      </c>
      <c r="G12" s="81">
        <f ca="1">C12+C13+C14-D12-D13-D14</f>
        <v>476</v>
      </c>
      <c r="J12" s="2" t="s">
        <v>14</v>
      </c>
      <c r="K12" s="1">
        <f ca="1">MIN(D3:D92)</f>
        <v>110</v>
      </c>
      <c r="N12" s="7">
        <v>44351</v>
      </c>
      <c r="O12" s="6">
        <v>138</v>
      </c>
      <c r="P12" s="6">
        <v>306</v>
      </c>
      <c r="Q12" s="6" t="s">
        <v>17</v>
      </c>
      <c r="R12" s="6" t="s">
        <v>20</v>
      </c>
    </row>
    <row r="13" spans="2:18" x14ac:dyDescent="0.25">
      <c r="B13" s="80"/>
      <c r="C13" s="1">
        <f t="shared" ca="1" si="0"/>
        <v>401</v>
      </c>
      <c r="D13" s="1">
        <f t="shared" ca="1" si="1"/>
        <v>164</v>
      </c>
      <c r="E13" s="1" t="str">
        <f t="shared" ca="1" si="2"/>
        <v>A</v>
      </c>
      <c r="F13" s="1" t="str">
        <f t="shared" ca="1" si="3"/>
        <v>D</v>
      </c>
      <c r="G13" s="82"/>
      <c r="J13" s="2" t="s">
        <v>15</v>
      </c>
      <c r="K13" s="4">
        <f ca="1">AVERAGE(G1:G92)</f>
        <v>139.23333333333332</v>
      </c>
      <c r="N13" s="7">
        <v>44351</v>
      </c>
      <c r="O13" s="6">
        <v>250</v>
      </c>
      <c r="P13" s="6">
        <v>433</v>
      </c>
      <c r="Q13" s="6" t="s">
        <v>19</v>
      </c>
      <c r="R13" s="6" t="s">
        <v>22</v>
      </c>
    </row>
    <row r="14" spans="2:18" x14ac:dyDescent="0.25">
      <c r="B14" s="80"/>
      <c r="C14" s="1">
        <f t="shared" ca="1" si="0"/>
        <v>532</v>
      </c>
      <c r="D14" s="1">
        <f t="shared" ca="1" si="1"/>
        <v>240</v>
      </c>
      <c r="E14" s="1" t="str">
        <f t="shared" ca="1" si="2"/>
        <v>B</v>
      </c>
      <c r="F14" s="1" t="str">
        <f t="shared" ca="1" si="3"/>
        <v>E</v>
      </c>
      <c r="G14" s="83"/>
      <c r="N14" s="7">
        <v>44351</v>
      </c>
      <c r="O14" s="6">
        <v>430</v>
      </c>
      <c r="P14" s="6">
        <v>350</v>
      </c>
      <c r="Q14" s="6" t="s">
        <v>17</v>
      </c>
      <c r="R14" s="6" t="s">
        <v>18</v>
      </c>
    </row>
    <row r="15" spans="2:18" x14ac:dyDescent="0.25">
      <c r="B15" s="80">
        <f t="shared" ref="B15" si="6">B12+1</f>
        <v>44352</v>
      </c>
      <c r="C15" s="1">
        <f t="shared" ca="1" si="0"/>
        <v>502</v>
      </c>
      <c r="D15" s="1">
        <f t="shared" ca="1" si="1"/>
        <v>203</v>
      </c>
      <c r="E15" s="1" t="str">
        <f t="shared" ca="1" si="2"/>
        <v>C</v>
      </c>
      <c r="F15" s="1" t="str">
        <f t="shared" ca="1" si="3"/>
        <v>F</v>
      </c>
      <c r="G15" s="81">
        <f ca="1">C15+C16+C17-D15-D16-D17</f>
        <v>19</v>
      </c>
      <c r="N15" s="7">
        <v>44352</v>
      </c>
      <c r="O15" s="6">
        <v>130</v>
      </c>
      <c r="P15" s="6">
        <v>356</v>
      </c>
      <c r="Q15" s="6" t="s">
        <v>19</v>
      </c>
      <c r="R15" s="6" t="s">
        <v>18</v>
      </c>
    </row>
    <row r="16" spans="2:18" x14ac:dyDescent="0.25">
      <c r="B16" s="80"/>
      <c r="C16" s="1">
        <f t="shared" ca="1" si="0"/>
        <v>152</v>
      </c>
      <c r="D16" s="1">
        <f t="shared" ca="1" si="1"/>
        <v>445</v>
      </c>
      <c r="E16" s="1" t="str">
        <f t="shared" ca="1" si="2"/>
        <v>A</v>
      </c>
      <c r="F16" s="1" t="str">
        <f t="shared" ca="1" si="3"/>
        <v>D</v>
      </c>
      <c r="G16" s="82"/>
      <c r="N16" s="7">
        <v>44352</v>
      </c>
      <c r="O16" s="6">
        <v>344</v>
      </c>
      <c r="P16" s="6">
        <v>272</v>
      </c>
      <c r="Q16" s="6" t="s">
        <v>19</v>
      </c>
      <c r="R16" s="6" t="s">
        <v>18</v>
      </c>
    </row>
    <row r="17" spans="2:18" x14ac:dyDescent="0.25">
      <c r="B17" s="80"/>
      <c r="C17" s="1">
        <f t="shared" ca="1" si="0"/>
        <v>449</v>
      </c>
      <c r="D17" s="1">
        <f t="shared" ca="1" si="1"/>
        <v>436</v>
      </c>
      <c r="E17" s="1" t="str">
        <f t="shared" ca="1" si="2"/>
        <v>C</v>
      </c>
      <c r="F17" s="1" t="str">
        <f t="shared" ca="1" si="3"/>
        <v>D</v>
      </c>
      <c r="G17" s="83"/>
      <c r="N17" s="7">
        <v>44352</v>
      </c>
      <c r="O17" s="6">
        <v>299</v>
      </c>
      <c r="P17" s="6">
        <v>373</v>
      </c>
      <c r="Q17" s="6" t="s">
        <v>21</v>
      </c>
      <c r="R17" s="6" t="s">
        <v>18</v>
      </c>
    </row>
    <row r="18" spans="2:18" x14ac:dyDescent="0.25">
      <c r="B18" s="80">
        <f t="shared" ref="B18" si="7">B15+1</f>
        <v>44353</v>
      </c>
      <c r="C18" s="1">
        <f t="shared" ca="1" si="0"/>
        <v>227</v>
      </c>
      <c r="D18" s="1">
        <f t="shared" ca="1" si="1"/>
        <v>445</v>
      </c>
      <c r="E18" s="1" t="str">
        <f t="shared" ca="1" si="2"/>
        <v>A</v>
      </c>
      <c r="F18" s="1" t="str">
        <f t="shared" ca="1" si="3"/>
        <v>F</v>
      </c>
      <c r="G18" s="81">
        <f ca="1">C18+C19+C20-D18-D19-D20</f>
        <v>-387</v>
      </c>
      <c r="N18" s="7">
        <v>44353</v>
      </c>
      <c r="O18" s="6">
        <v>277</v>
      </c>
      <c r="P18" s="6">
        <v>209</v>
      </c>
      <c r="Q18" s="6" t="s">
        <v>19</v>
      </c>
      <c r="R18" s="6" t="s">
        <v>18</v>
      </c>
    </row>
    <row r="19" spans="2:18" x14ac:dyDescent="0.25">
      <c r="B19" s="80"/>
      <c r="C19" s="1">
        <f t="shared" ca="1" si="0"/>
        <v>230</v>
      </c>
      <c r="D19" s="1">
        <f t="shared" ca="1" si="1"/>
        <v>482</v>
      </c>
      <c r="E19" s="1" t="str">
        <f t="shared" ca="1" si="2"/>
        <v>A</v>
      </c>
      <c r="F19" s="1" t="str">
        <f t="shared" ca="1" si="3"/>
        <v>D</v>
      </c>
      <c r="G19" s="82"/>
      <c r="N19" s="7">
        <v>44353</v>
      </c>
      <c r="O19" s="6">
        <v>287</v>
      </c>
      <c r="P19" s="6">
        <v>237</v>
      </c>
      <c r="Q19" s="6" t="s">
        <v>21</v>
      </c>
      <c r="R19" s="6" t="s">
        <v>22</v>
      </c>
    </row>
    <row r="20" spans="2:18" x14ac:dyDescent="0.25">
      <c r="B20" s="80"/>
      <c r="C20" s="1">
        <f t="shared" ca="1" si="0"/>
        <v>447</v>
      </c>
      <c r="D20" s="1">
        <f t="shared" ca="1" si="1"/>
        <v>364</v>
      </c>
      <c r="E20" s="1" t="str">
        <f t="shared" ca="1" si="2"/>
        <v>A</v>
      </c>
      <c r="F20" s="1" t="str">
        <f t="shared" ca="1" si="3"/>
        <v>F</v>
      </c>
      <c r="G20" s="83"/>
      <c r="N20" s="7">
        <v>44353</v>
      </c>
      <c r="O20" s="6">
        <v>328</v>
      </c>
      <c r="P20" s="6">
        <v>422</v>
      </c>
      <c r="Q20" s="6" t="s">
        <v>17</v>
      </c>
      <c r="R20" s="6" t="s">
        <v>18</v>
      </c>
    </row>
    <row r="21" spans="2:18" x14ac:dyDescent="0.25">
      <c r="B21" s="80">
        <f t="shared" ref="B21" si="8">B18+1</f>
        <v>44354</v>
      </c>
      <c r="C21" s="1">
        <f t="shared" ca="1" si="0"/>
        <v>207</v>
      </c>
      <c r="D21" s="1">
        <f t="shared" ca="1" si="1"/>
        <v>312</v>
      </c>
      <c r="E21" s="1" t="str">
        <f t="shared" ca="1" si="2"/>
        <v>B</v>
      </c>
      <c r="F21" s="1" t="str">
        <f t="shared" ca="1" si="3"/>
        <v>F</v>
      </c>
      <c r="G21" s="81">
        <f ca="1">C21+C22+C23-D21-D22-D23</f>
        <v>133</v>
      </c>
      <c r="N21" s="7">
        <v>44354</v>
      </c>
      <c r="O21" s="6">
        <v>103</v>
      </c>
      <c r="P21" s="6">
        <v>131</v>
      </c>
      <c r="Q21" s="6" t="s">
        <v>17</v>
      </c>
      <c r="R21" s="6" t="s">
        <v>20</v>
      </c>
    </row>
    <row r="22" spans="2:18" x14ac:dyDescent="0.25">
      <c r="B22" s="80"/>
      <c r="C22" s="1">
        <f t="shared" ca="1" si="0"/>
        <v>117</v>
      </c>
      <c r="D22" s="1">
        <f t="shared" ca="1" si="1"/>
        <v>173</v>
      </c>
      <c r="E22" s="1" t="str">
        <f t="shared" ca="1" si="2"/>
        <v>B</v>
      </c>
      <c r="F22" s="1" t="str">
        <f t="shared" ca="1" si="3"/>
        <v>F</v>
      </c>
      <c r="G22" s="82"/>
      <c r="N22" s="7">
        <v>44354</v>
      </c>
      <c r="O22" s="6">
        <v>257</v>
      </c>
      <c r="P22" s="6">
        <v>252</v>
      </c>
      <c r="Q22" s="6" t="s">
        <v>17</v>
      </c>
      <c r="R22" s="6" t="s">
        <v>22</v>
      </c>
    </row>
    <row r="23" spans="2:18" x14ac:dyDescent="0.25">
      <c r="B23" s="80"/>
      <c r="C23" s="1">
        <f t="shared" ca="1" si="0"/>
        <v>450</v>
      </c>
      <c r="D23" s="1">
        <f t="shared" ca="1" si="1"/>
        <v>156</v>
      </c>
      <c r="E23" s="1" t="str">
        <f t="shared" ca="1" si="2"/>
        <v>B</v>
      </c>
      <c r="F23" s="1" t="str">
        <f t="shared" ca="1" si="3"/>
        <v>F</v>
      </c>
      <c r="G23" s="83"/>
      <c r="N23" s="7">
        <v>44354</v>
      </c>
      <c r="O23" s="6">
        <v>573</v>
      </c>
      <c r="P23" s="6">
        <v>458</v>
      </c>
      <c r="Q23" s="6" t="s">
        <v>17</v>
      </c>
      <c r="R23" s="6" t="s">
        <v>18</v>
      </c>
    </row>
    <row r="24" spans="2:18" x14ac:dyDescent="0.25">
      <c r="B24" s="80">
        <f t="shared" ref="B24" si="9">B21+1</f>
        <v>44355</v>
      </c>
      <c r="C24" s="1">
        <f t="shared" ca="1" si="0"/>
        <v>448</v>
      </c>
      <c r="D24" s="1">
        <f t="shared" ca="1" si="1"/>
        <v>497</v>
      </c>
      <c r="E24" s="1" t="str">
        <f t="shared" ca="1" si="2"/>
        <v>B</v>
      </c>
      <c r="F24" s="1" t="str">
        <f t="shared" ca="1" si="3"/>
        <v>F</v>
      </c>
      <c r="G24" s="81">
        <f ca="1">C24+C25+C26-D24-D25-D26</f>
        <v>460</v>
      </c>
      <c r="N24" s="7">
        <v>44355</v>
      </c>
      <c r="O24" s="6">
        <v>128</v>
      </c>
      <c r="P24" s="6">
        <v>211</v>
      </c>
      <c r="Q24" s="6" t="s">
        <v>21</v>
      </c>
      <c r="R24" s="6" t="s">
        <v>18</v>
      </c>
    </row>
    <row r="25" spans="2:18" x14ac:dyDescent="0.25">
      <c r="B25" s="80"/>
      <c r="C25" s="1">
        <f t="shared" ca="1" si="0"/>
        <v>582</v>
      </c>
      <c r="D25" s="1">
        <f t="shared" ca="1" si="1"/>
        <v>425</v>
      </c>
      <c r="E25" s="1" t="str">
        <f t="shared" ca="1" si="2"/>
        <v>C</v>
      </c>
      <c r="F25" s="1" t="str">
        <f t="shared" ca="1" si="3"/>
        <v>E</v>
      </c>
      <c r="G25" s="82"/>
      <c r="N25" s="5">
        <v>44355</v>
      </c>
      <c r="O25" s="6">
        <v>205</v>
      </c>
      <c r="P25" s="6">
        <v>472</v>
      </c>
      <c r="Q25" s="6" t="s">
        <v>17</v>
      </c>
      <c r="R25" s="6" t="s">
        <v>18</v>
      </c>
    </row>
    <row r="26" spans="2:18" x14ac:dyDescent="0.25">
      <c r="B26" s="80"/>
      <c r="C26" s="1">
        <f t="shared" ca="1" si="0"/>
        <v>464</v>
      </c>
      <c r="D26" s="1">
        <f t="shared" ca="1" si="1"/>
        <v>112</v>
      </c>
      <c r="E26" s="1" t="str">
        <f t="shared" ca="1" si="2"/>
        <v>A</v>
      </c>
      <c r="F26" s="1" t="str">
        <f t="shared" ca="1" si="3"/>
        <v>F</v>
      </c>
      <c r="G26" s="83"/>
      <c r="N26" s="8">
        <v>44355</v>
      </c>
      <c r="O26" s="6">
        <v>379</v>
      </c>
      <c r="P26" s="6">
        <v>305</v>
      </c>
      <c r="Q26" s="6" t="s">
        <v>17</v>
      </c>
      <c r="R26" s="6" t="s">
        <v>18</v>
      </c>
    </row>
    <row r="27" spans="2:18" x14ac:dyDescent="0.25">
      <c r="B27" s="80">
        <f t="shared" ref="B27" si="10">B24+1</f>
        <v>44356</v>
      </c>
      <c r="C27" s="1">
        <f t="shared" ca="1" si="0"/>
        <v>237</v>
      </c>
      <c r="D27" s="1">
        <f t="shared" ca="1" si="1"/>
        <v>224</v>
      </c>
      <c r="E27" s="1" t="str">
        <f t="shared" ca="1" si="2"/>
        <v>C</v>
      </c>
      <c r="F27" s="1" t="str">
        <f t="shared" ca="1" si="3"/>
        <v>F</v>
      </c>
      <c r="G27" s="81">
        <f ca="1">C27+C28+C29-D27-D28-D29</f>
        <v>247</v>
      </c>
      <c r="N27" s="7">
        <v>44356</v>
      </c>
      <c r="O27" s="6">
        <v>459</v>
      </c>
      <c r="P27" s="6">
        <v>327</v>
      </c>
      <c r="Q27" s="6" t="s">
        <v>21</v>
      </c>
      <c r="R27" s="6" t="s">
        <v>18</v>
      </c>
    </row>
    <row r="28" spans="2:18" x14ac:dyDescent="0.25">
      <c r="B28" s="80"/>
      <c r="C28" s="1">
        <f t="shared" ca="1" si="0"/>
        <v>488</v>
      </c>
      <c r="D28" s="1">
        <f t="shared" ca="1" si="1"/>
        <v>111</v>
      </c>
      <c r="E28" s="1" t="str">
        <f t="shared" ca="1" si="2"/>
        <v>B</v>
      </c>
      <c r="F28" s="1" t="str">
        <f t="shared" ca="1" si="3"/>
        <v>F</v>
      </c>
      <c r="G28" s="82"/>
      <c r="N28" s="5">
        <v>44356</v>
      </c>
      <c r="O28" s="6">
        <v>339</v>
      </c>
      <c r="P28" s="6">
        <v>412</v>
      </c>
      <c r="Q28" s="6" t="s">
        <v>19</v>
      </c>
      <c r="R28" s="6" t="s">
        <v>20</v>
      </c>
    </row>
    <row r="29" spans="2:18" x14ac:dyDescent="0.25">
      <c r="B29" s="80"/>
      <c r="C29" s="1">
        <f t="shared" ca="1" si="0"/>
        <v>150</v>
      </c>
      <c r="D29" s="1">
        <f t="shared" ca="1" si="1"/>
        <v>293</v>
      </c>
      <c r="E29" s="1" t="str">
        <f t="shared" ca="1" si="2"/>
        <v>B</v>
      </c>
      <c r="F29" s="1" t="str">
        <f t="shared" ca="1" si="3"/>
        <v>E</v>
      </c>
      <c r="G29" s="83"/>
      <c r="N29" s="8">
        <v>44356</v>
      </c>
      <c r="O29" s="6">
        <v>556</v>
      </c>
      <c r="P29" s="6">
        <v>409</v>
      </c>
      <c r="Q29" s="6" t="s">
        <v>19</v>
      </c>
      <c r="R29" s="6" t="s">
        <v>22</v>
      </c>
    </row>
    <row r="30" spans="2:18" x14ac:dyDescent="0.25">
      <c r="B30" s="80">
        <f t="shared" ref="B30" si="11">B27+1</f>
        <v>44357</v>
      </c>
      <c r="C30" s="1">
        <f t="shared" ca="1" si="0"/>
        <v>399</v>
      </c>
      <c r="D30" s="1">
        <f t="shared" ca="1" si="1"/>
        <v>445</v>
      </c>
      <c r="E30" s="1" t="str">
        <f t="shared" ca="1" si="2"/>
        <v>B</v>
      </c>
      <c r="F30" s="1" t="str">
        <f t="shared" ca="1" si="3"/>
        <v>F</v>
      </c>
      <c r="G30" s="81">
        <f ca="1">C30+C31+C32-D30-D31-D32</f>
        <v>275</v>
      </c>
      <c r="N30" s="7">
        <v>44357</v>
      </c>
      <c r="O30" s="6">
        <v>272</v>
      </c>
      <c r="P30" s="6">
        <v>249</v>
      </c>
      <c r="Q30" s="6" t="s">
        <v>19</v>
      </c>
      <c r="R30" s="6" t="s">
        <v>18</v>
      </c>
    </row>
    <row r="31" spans="2:18" x14ac:dyDescent="0.25">
      <c r="B31" s="80"/>
      <c r="C31" s="1">
        <f t="shared" ca="1" si="0"/>
        <v>494</v>
      </c>
      <c r="D31" s="1">
        <f t="shared" ca="1" si="1"/>
        <v>452</v>
      </c>
      <c r="E31" s="1" t="str">
        <f t="shared" ca="1" si="2"/>
        <v>A</v>
      </c>
      <c r="F31" s="1" t="str">
        <f t="shared" ca="1" si="3"/>
        <v>F</v>
      </c>
      <c r="G31" s="82"/>
      <c r="N31" s="5">
        <v>44357</v>
      </c>
      <c r="O31" s="6">
        <v>102</v>
      </c>
      <c r="P31" s="6">
        <v>159</v>
      </c>
      <c r="Q31" s="6" t="s">
        <v>17</v>
      </c>
      <c r="R31" s="6" t="s">
        <v>22</v>
      </c>
    </row>
    <row r="32" spans="2:18" x14ac:dyDescent="0.25">
      <c r="B32" s="80"/>
      <c r="C32" s="1">
        <f t="shared" ca="1" si="0"/>
        <v>410</v>
      </c>
      <c r="D32" s="1">
        <f t="shared" ca="1" si="1"/>
        <v>131</v>
      </c>
      <c r="E32" s="1" t="str">
        <f t="shared" ca="1" si="2"/>
        <v>A</v>
      </c>
      <c r="F32" s="1" t="str">
        <f t="shared" ca="1" si="3"/>
        <v>F</v>
      </c>
      <c r="G32" s="83"/>
      <c r="N32" s="8">
        <v>44357</v>
      </c>
      <c r="O32" s="6">
        <v>373</v>
      </c>
      <c r="P32" s="6">
        <v>188</v>
      </c>
      <c r="Q32" s="6" t="s">
        <v>21</v>
      </c>
      <c r="R32" s="6" t="s">
        <v>18</v>
      </c>
    </row>
    <row r="33" spans="2:18" x14ac:dyDescent="0.25">
      <c r="B33" s="80">
        <f>B30+1</f>
        <v>44358</v>
      </c>
      <c r="C33" s="1">
        <f t="shared" ca="1" si="0"/>
        <v>277</v>
      </c>
      <c r="D33" s="1">
        <f t="shared" ca="1" si="1"/>
        <v>157</v>
      </c>
      <c r="E33" s="1" t="str">
        <f t="shared" ca="1" si="2"/>
        <v>A</v>
      </c>
      <c r="F33" s="1" t="str">
        <f t="shared" ca="1" si="3"/>
        <v>F</v>
      </c>
      <c r="G33" s="81">
        <f ca="1">C33+C34+C35-D33-D34-D35</f>
        <v>461</v>
      </c>
      <c r="N33" s="7">
        <v>44358</v>
      </c>
      <c r="O33" s="6">
        <v>234</v>
      </c>
      <c r="P33" s="6">
        <v>327</v>
      </c>
      <c r="Q33" s="6" t="s">
        <v>21</v>
      </c>
      <c r="R33" s="6" t="s">
        <v>22</v>
      </c>
    </row>
    <row r="34" spans="2:18" x14ac:dyDescent="0.25">
      <c r="B34" s="80"/>
      <c r="C34" s="1">
        <f t="shared" ca="1" si="0"/>
        <v>321</v>
      </c>
      <c r="D34" s="1">
        <f t="shared" ca="1" si="1"/>
        <v>226</v>
      </c>
      <c r="E34" s="1" t="str">
        <f t="shared" ca="1" si="2"/>
        <v>C</v>
      </c>
      <c r="F34" s="1" t="str">
        <f t="shared" ca="1" si="3"/>
        <v>D</v>
      </c>
      <c r="G34" s="82"/>
      <c r="N34" s="5">
        <v>44358</v>
      </c>
      <c r="O34" s="6">
        <v>276</v>
      </c>
      <c r="P34" s="6">
        <v>193</v>
      </c>
      <c r="Q34" s="6" t="s">
        <v>21</v>
      </c>
      <c r="R34" s="6" t="s">
        <v>22</v>
      </c>
    </row>
    <row r="35" spans="2:18" x14ac:dyDescent="0.25">
      <c r="B35" s="80"/>
      <c r="C35" s="1">
        <f t="shared" ca="1" si="0"/>
        <v>576</v>
      </c>
      <c r="D35" s="1">
        <f t="shared" ca="1" si="1"/>
        <v>330</v>
      </c>
      <c r="E35" s="1" t="str">
        <f t="shared" ca="1" si="2"/>
        <v>C</v>
      </c>
      <c r="F35" s="1" t="str">
        <f t="shared" ca="1" si="3"/>
        <v>F</v>
      </c>
      <c r="G35" s="83"/>
      <c r="N35" s="8">
        <v>44358</v>
      </c>
      <c r="O35" s="6">
        <v>542</v>
      </c>
      <c r="P35" s="6">
        <v>163</v>
      </c>
      <c r="Q35" s="6" t="s">
        <v>17</v>
      </c>
      <c r="R35" s="6" t="s">
        <v>20</v>
      </c>
    </row>
    <row r="36" spans="2:18" x14ac:dyDescent="0.25">
      <c r="B36" s="80">
        <f t="shared" ref="B36" si="12">B33+1</f>
        <v>44359</v>
      </c>
      <c r="C36" s="1">
        <f t="shared" ca="1" si="0"/>
        <v>232</v>
      </c>
      <c r="D36" s="1">
        <f t="shared" ca="1" si="1"/>
        <v>341</v>
      </c>
      <c r="E36" s="1" t="str">
        <f t="shared" ca="1" si="2"/>
        <v>B</v>
      </c>
      <c r="F36" s="1" t="str">
        <f t="shared" ca="1" si="3"/>
        <v>D</v>
      </c>
      <c r="G36" s="81">
        <f t="shared" ref="G36" ca="1" si="13">C36+C37+C38-D36-D37-D38</f>
        <v>-105</v>
      </c>
      <c r="N36" s="7">
        <v>44359</v>
      </c>
      <c r="O36" s="6">
        <v>255</v>
      </c>
      <c r="P36" s="6">
        <v>221</v>
      </c>
      <c r="Q36" s="6" t="s">
        <v>17</v>
      </c>
      <c r="R36" s="6" t="s">
        <v>22</v>
      </c>
    </row>
    <row r="37" spans="2:18" x14ac:dyDescent="0.25">
      <c r="B37" s="80"/>
      <c r="C37" s="1">
        <f t="shared" ca="1" si="0"/>
        <v>480</v>
      </c>
      <c r="D37" s="1">
        <f t="shared" ca="1" si="1"/>
        <v>169</v>
      </c>
      <c r="E37" s="1" t="str">
        <f t="shared" ca="1" si="2"/>
        <v>A</v>
      </c>
      <c r="F37" s="1" t="str">
        <f t="shared" ca="1" si="3"/>
        <v>D</v>
      </c>
      <c r="G37" s="82"/>
      <c r="N37" s="5">
        <v>44359</v>
      </c>
      <c r="O37" s="6">
        <v>167</v>
      </c>
      <c r="P37" s="6">
        <v>218</v>
      </c>
      <c r="Q37" s="6" t="s">
        <v>17</v>
      </c>
      <c r="R37" s="6" t="s">
        <v>20</v>
      </c>
    </row>
    <row r="38" spans="2:18" x14ac:dyDescent="0.25">
      <c r="B38" s="80"/>
      <c r="C38" s="1">
        <f t="shared" ca="1" si="0"/>
        <v>180</v>
      </c>
      <c r="D38" s="1">
        <f t="shared" ca="1" si="1"/>
        <v>487</v>
      </c>
      <c r="E38" s="1" t="str">
        <f t="shared" ca="1" si="2"/>
        <v>B</v>
      </c>
      <c r="F38" s="1" t="str">
        <f t="shared" ca="1" si="3"/>
        <v>E</v>
      </c>
      <c r="G38" s="83"/>
      <c r="N38" s="8">
        <v>44359</v>
      </c>
      <c r="O38" s="6">
        <v>216</v>
      </c>
      <c r="P38" s="6">
        <v>442</v>
      </c>
      <c r="Q38" s="6" t="s">
        <v>19</v>
      </c>
      <c r="R38" s="6" t="s">
        <v>18</v>
      </c>
    </row>
    <row r="39" spans="2:18" x14ac:dyDescent="0.25">
      <c r="B39" s="80">
        <f t="shared" ref="B39" si="14">B36+1</f>
        <v>44360</v>
      </c>
      <c r="C39" s="1">
        <f t="shared" ca="1" si="0"/>
        <v>204</v>
      </c>
      <c r="D39" s="1">
        <f t="shared" ca="1" si="1"/>
        <v>419</v>
      </c>
      <c r="E39" s="1" t="str">
        <f t="shared" ca="1" si="2"/>
        <v>A</v>
      </c>
      <c r="F39" s="1" t="str">
        <f t="shared" ca="1" si="3"/>
        <v>F</v>
      </c>
      <c r="G39" s="81">
        <f t="shared" ref="G39" ca="1" si="15">C39+C40+C41-D39-D40-D41</f>
        <v>-89</v>
      </c>
      <c r="N39" s="7">
        <v>44360</v>
      </c>
      <c r="O39" s="6">
        <v>293</v>
      </c>
      <c r="P39" s="6">
        <v>500</v>
      </c>
      <c r="Q39" s="6" t="s">
        <v>17</v>
      </c>
      <c r="R39" s="6" t="s">
        <v>18</v>
      </c>
    </row>
    <row r="40" spans="2:18" x14ac:dyDescent="0.25">
      <c r="B40" s="80"/>
      <c r="C40" s="1">
        <f t="shared" ca="1" si="0"/>
        <v>144</v>
      </c>
      <c r="D40" s="1">
        <f t="shared" ca="1" si="1"/>
        <v>230</v>
      </c>
      <c r="E40" s="1" t="str">
        <f t="shared" ca="1" si="2"/>
        <v>C</v>
      </c>
      <c r="F40" s="1" t="str">
        <f t="shared" ca="1" si="3"/>
        <v>D</v>
      </c>
      <c r="G40" s="82"/>
      <c r="N40" s="5">
        <v>44360</v>
      </c>
      <c r="O40" s="6">
        <v>408</v>
      </c>
      <c r="P40" s="6">
        <v>204</v>
      </c>
      <c r="Q40" s="6" t="s">
        <v>17</v>
      </c>
      <c r="R40" s="6" t="s">
        <v>20</v>
      </c>
    </row>
    <row r="41" spans="2:18" x14ac:dyDescent="0.25">
      <c r="B41" s="80"/>
      <c r="C41" s="1">
        <f t="shared" ca="1" si="0"/>
        <v>488</v>
      </c>
      <c r="D41" s="1">
        <f t="shared" ca="1" si="1"/>
        <v>276</v>
      </c>
      <c r="E41" s="1" t="str">
        <f t="shared" ca="1" si="2"/>
        <v>C</v>
      </c>
      <c r="F41" s="1" t="str">
        <f t="shared" ca="1" si="3"/>
        <v>D</v>
      </c>
      <c r="G41" s="83"/>
      <c r="N41" s="8">
        <v>44360</v>
      </c>
      <c r="O41" s="6">
        <v>471</v>
      </c>
      <c r="P41" s="6">
        <v>227</v>
      </c>
      <c r="Q41" s="6" t="s">
        <v>21</v>
      </c>
      <c r="R41" s="6" t="s">
        <v>20</v>
      </c>
    </row>
    <row r="42" spans="2:18" x14ac:dyDescent="0.25">
      <c r="B42" s="80">
        <f t="shared" ref="B42" si="16">B39+1</f>
        <v>44361</v>
      </c>
      <c r="C42" s="1">
        <f t="shared" ca="1" si="0"/>
        <v>111</v>
      </c>
      <c r="D42" s="1">
        <f t="shared" ca="1" si="1"/>
        <v>291</v>
      </c>
      <c r="E42" s="1" t="str">
        <f t="shared" ca="1" si="2"/>
        <v>A</v>
      </c>
      <c r="F42" s="1" t="str">
        <f t="shared" ca="1" si="3"/>
        <v>F</v>
      </c>
      <c r="G42" s="81">
        <f t="shared" ref="G42" ca="1" si="17">C42+C43+C44-D42-D43-D44</f>
        <v>-60</v>
      </c>
      <c r="N42" s="7">
        <v>44361</v>
      </c>
      <c r="O42" s="6">
        <v>215</v>
      </c>
      <c r="P42" s="6">
        <v>313</v>
      </c>
      <c r="Q42" s="6" t="s">
        <v>17</v>
      </c>
      <c r="R42" s="6" t="s">
        <v>20</v>
      </c>
    </row>
    <row r="43" spans="2:18" x14ac:dyDescent="0.25">
      <c r="B43" s="80"/>
      <c r="C43" s="1">
        <f t="shared" ca="1" si="0"/>
        <v>595</v>
      </c>
      <c r="D43" s="1">
        <f t="shared" ca="1" si="1"/>
        <v>407</v>
      </c>
      <c r="E43" s="1" t="str">
        <f t="shared" ca="1" si="2"/>
        <v>B</v>
      </c>
      <c r="F43" s="1" t="str">
        <f t="shared" ca="1" si="3"/>
        <v>F</v>
      </c>
      <c r="G43" s="82"/>
      <c r="N43" s="5">
        <v>44361</v>
      </c>
      <c r="O43" s="6">
        <v>484</v>
      </c>
      <c r="P43" s="6">
        <v>327</v>
      </c>
      <c r="Q43" s="6" t="s">
        <v>19</v>
      </c>
      <c r="R43" s="6" t="s">
        <v>22</v>
      </c>
    </row>
    <row r="44" spans="2:18" x14ac:dyDescent="0.25">
      <c r="B44" s="80"/>
      <c r="C44" s="1">
        <f t="shared" ca="1" si="0"/>
        <v>355</v>
      </c>
      <c r="D44" s="1">
        <f t="shared" ca="1" si="1"/>
        <v>423</v>
      </c>
      <c r="E44" s="1" t="str">
        <f t="shared" ca="1" si="2"/>
        <v>B</v>
      </c>
      <c r="F44" s="1" t="str">
        <f t="shared" ca="1" si="3"/>
        <v>F</v>
      </c>
      <c r="G44" s="83"/>
      <c r="N44" s="8">
        <v>44361</v>
      </c>
      <c r="O44" s="6">
        <v>276</v>
      </c>
      <c r="P44" s="6">
        <v>233</v>
      </c>
      <c r="Q44" s="6" t="s">
        <v>21</v>
      </c>
      <c r="R44" s="6" t="s">
        <v>18</v>
      </c>
    </row>
    <row r="45" spans="2:18" x14ac:dyDescent="0.25">
      <c r="B45" s="80">
        <f t="shared" ref="B45" si="18">B42+1</f>
        <v>44362</v>
      </c>
      <c r="C45" s="1">
        <f t="shared" ca="1" si="0"/>
        <v>275</v>
      </c>
      <c r="D45" s="1">
        <f t="shared" ca="1" si="1"/>
        <v>449</v>
      </c>
      <c r="E45" s="1" t="str">
        <f t="shared" ca="1" si="2"/>
        <v>A</v>
      </c>
      <c r="F45" s="1" t="str">
        <f t="shared" ca="1" si="3"/>
        <v>F</v>
      </c>
      <c r="G45" s="81">
        <f t="shared" ref="G45" ca="1" si="19">C45+C46+C47-D45-D46-D47</f>
        <v>-132</v>
      </c>
      <c r="N45" s="7">
        <v>44362</v>
      </c>
      <c r="O45" s="6">
        <v>543</v>
      </c>
      <c r="P45" s="6">
        <v>441</v>
      </c>
      <c r="Q45" s="6" t="s">
        <v>19</v>
      </c>
      <c r="R45" s="6" t="s">
        <v>22</v>
      </c>
    </row>
    <row r="46" spans="2:18" x14ac:dyDescent="0.25">
      <c r="B46" s="80"/>
      <c r="C46" s="1">
        <f t="shared" ca="1" si="0"/>
        <v>223</v>
      </c>
      <c r="D46" s="1">
        <f t="shared" ca="1" si="1"/>
        <v>260</v>
      </c>
      <c r="E46" s="1" t="str">
        <f t="shared" ca="1" si="2"/>
        <v>B</v>
      </c>
      <c r="F46" s="1" t="str">
        <f t="shared" ca="1" si="3"/>
        <v>F</v>
      </c>
      <c r="G46" s="82"/>
      <c r="N46" s="5">
        <v>44362</v>
      </c>
      <c r="O46" s="6">
        <v>114</v>
      </c>
      <c r="P46" s="6">
        <v>438</v>
      </c>
      <c r="Q46" s="6" t="s">
        <v>19</v>
      </c>
      <c r="R46" s="6" t="s">
        <v>18</v>
      </c>
    </row>
    <row r="47" spans="2:18" x14ac:dyDescent="0.25">
      <c r="B47" s="80"/>
      <c r="C47" s="1">
        <f t="shared" ca="1" si="0"/>
        <v>522</v>
      </c>
      <c r="D47" s="1">
        <f t="shared" ca="1" si="1"/>
        <v>443</v>
      </c>
      <c r="E47" s="1" t="str">
        <f t="shared" ca="1" si="2"/>
        <v>B</v>
      </c>
      <c r="F47" s="1" t="str">
        <f t="shared" ca="1" si="3"/>
        <v>F</v>
      </c>
      <c r="G47" s="83"/>
      <c r="N47" s="8">
        <v>44362</v>
      </c>
      <c r="O47" s="6">
        <v>292</v>
      </c>
      <c r="P47" s="6">
        <v>103</v>
      </c>
      <c r="Q47" s="6" t="s">
        <v>19</v>
      </c>
      <c r="R47" s="6" t="s">
        <v>22</v>
      </c>
    </row>
    <row r="48" spans="2:18" x14ac:dyDescent="0.25">
      <c r="B48" s="80">
        <f t="shared" ref="B48" si="20">B45+1</f>
        <v>44363</v>
      </c>
      <c r="C48" s="1">
        <f t="shared" ca="1" si="0"/>
        <v>421</v>
      </c>
      <c r="D48" s="1">
        <f t="shared" ca="1" si="1"/>
        <v>265</v>
      </c>
      <c r="E48" s="1" t="str">
        <f t="shared" ca="1" si="2"/>
        <v>C</v>
      </c>
      <c r="F48" s="1" t="str">
        <f t="shared" ca="1" si="3"/>
        <v>F</v>
      </c>
      <c r="G48" s="81">
        <f t="shared" ref="G48" ca="1" si="21">C48+C49+C50-D48-D49-D50</f>
        <v>802</v>
      </c>
      <c r="N48" s="7">
        <v>44363</v>
      </c>
      <c r="O48" s="6">
        <v>373</v>
      </c>
      <c r="P48" s="6">
        <v>350</v>
      </c>
      <c r="Q48" s="6" t="s">
        <v>19</v>
      </c>
      <c r="R48" s="6" t="s">
        <v>22</v>
      </c>
    </row>
    <row r="49" spans="2:18" x14ac:dyDescent="0.25">
      <c r="B49" s="80"/>
      <c r="C49" s="1">
        <f t="shared" ca="1" si="0"/>
        <v>559</v>
      </c>
      <c r="D49" s="1">
        <f t="shared" ca="1" si="1"/>
        <v>300</v>
      </c>
      <c r="E49" s="1" t="str">
        <f t="shared" ca="1" si="2"/>
        <v>A</v>
      </c>
      <c r="F49" s="1" t="str">
        <f t="shared" ca="1" si="3"/>
        <v>D</v>
      </c>
      <c r="G49" s="82"/>
      <c r="N49" s="5">
        <v>44363</v>
      </c>
      <c r="O49" s="6">
        <v>216</v>
      </c>
      <c r="P49" s="6">
        <v>115</v>
      </c>
      <c r="Q49" s="6" t="s">
        <v>21</v>
      </c>
      <c r="R49" s="6" t="s">
        <v>20</v>
      </c>
    </row>
    <row r="50" spans="2:18" x14ac:dyDescent="0.25">
      <c r="B50" s="80"/>
      <c r="C50" s="1">
        <f t="shared" ca="1" si="0"/>
        <v>563</v>
      </c>
      <c r="D50" s="1">
        <f t="shared" ca="1" si="1"/>
        <v>176</v>
      </c>
      <c r="E50" s="1" t="str">
        <f t="shared" ca="1" si="2"/>
        <v>C</v>
      </c>
      <c r="F50" s="1" t="str">
        <f t="shared" ca="1" si="3"/>
        <v>D</v>
      </c>
      <c r="G50" s="83"/>
      <c r="N50" s="8">
        <v>44363</v>
      </c>
      <c r="O50" s="6">
        <v>353</v>
      </c>
      <c r="P50" s="6">
        <v>485</v>
      </c>
      <c r="Q50" s="6" t="s">
        <v>19</v>
      </c>
      <c r="R50" s="6" t="s">
        <v>20</v>
      </c>
    </row>
    <row r="51" spans="2:18" x14ac:dyDescent="0.25">
      <c r="B51" s="80">
        <f t="shared" ref="B51" si="22">B48+1</f>
        <v>44364</v>
      </c>
      <c r="C51" s="1">
        <f t="shared" ca="1" si="0"/>
        <v>592</v>
      </c>
      <c r="D51" s="1">
        <f t="shared" ca="1" si="1"/>
        <v>231</v>
      </c>
      <c r="E51" s="1" t="str">
        <f t="shared" ca="1" si="2"/>
        <v>A</v>
      </c>
      <c r="F51" s="1" t="str">
        <f t="shared" ca="1" si="3"/>
        <v>F</v>
      </c>
      <c r="G51" s="81">
        <f t="shared" ref="G51" ca="1" si="23">C51+C52+C53-D51-D52-D53</f>
        <v>-17</v>
      </c>
      <c r="N51" s="7">
        <v>44364</v>
      </c>
      <c r="O51" s="6">
        <v>131</v>
      </c>
      <c r="P51" s="6">
        <v>347</v>
      </c>
      <c r="Q51" s="6" t="s">
        <v>17</v>
      </c>
      <c r="R51" s="6" t="s">
        <v>18</v>
      </c>
    </row>
    <row r="52" spans="2:18" x14ac:dyDescent="0.25">
      <c r="B52" s="80"/>
      <c r="C52" s="1">
        <f t="shared" ca="1" si="0"/>
        <v>159</v>
      </c>
      <c r="D52" s="1">
        <f t="shared" ca="1" si="1"/>
        <v>472</v>
      </c>
      <c r="E52" s="1" t="str">
        <f t="shared" ca="1" si="2"/>
        <v>C</v>
      </c>
      <c r="F52" s="1" t="str">
        <f t="shared" ca="1" si="3"/>
        <v>D</v>
      </c>
      <c r="G52" s="82"/>
      <c r="N52" s="5">
        <v>44364</v>
      </c>
      <c r="O52" s="6">
        <v>379</v>
      </c>
      <c r="P52" s="6">
        <v>142</v>
      </c>
      <c r="Q52" s="6" t="s">
        <v>17</v>
      </c>
      <c r="R52" s="6" t="s">
        <v>20</v>
      </c>
    </row>
    <row r="53" spans="2:18" x14ac:dyDescent="0.25">
      <c r="B53" s="80"/>
      <c r="C53" s="1">
        <f t="shared" ca="1" si="0"/>
        <v>254</v>
      </c>
      <c r="D53" s="1">
        <f t="shared" ca="1" si="1"/>
        <v>319</v>
      </c>
      <c r="E53" s="1" t="str">
        <f t="shared" ca="1" si="2"/>
        <v>C</v>
      </c>
      <c r="F53" s="1" t="str">
        <f t="shared" ca="1" si="3"/>
        <v>E</v>
      </c>
      <c r="G53" s="83"/>
      <c r="N53" s="8">
        <v>44364</v>
      </c>
      <c r="O53" s="6">
        <v>562</v>
      </c>
      <c r="P53" s="6">
        <v>127</v>
      </c>
      <c r="Q53" s="6" t="s">
        <v>19</v>
      </c>
      <c r="R53" s="6" t="s">
        <v>20</v>
      </c>
    </row>
    <row r="54" spans="2:18" x14ac:dyDescent="0.25">
      <c r="B54" s="80">
        <f t="shared" ref="B54" si="24">B51+1</f>
        <v>44365</v>
      </c>
      <c r="C54" s="1">
        <f t="shared" ca="1" si="0"/>
        <v>266</v>
      </c>
      <c r="D54" s="1">
        <f t="shared" ca="1" si="1"/>
        <v>225</v>
      </c>
      <c r="E54" s="1" t="str">
        <f t="shared" ca="1" si="2"/>
        <v>B</v>
      </c>
      <c r="F54" s="1" t="str">
        <f t="shared" ca="1" si="3"/>
        <v>F</v>
      </c>
      <c r="G54" s="81">
        <f t="shared" ref="G54" ca="1" si="25">C54+C55+C56-D54-D55-D56</f>
        <v>468</v>
      </c>
      <c r="N54" s="7">
        <v>44365</v>
      </c>
      <c r="O54" s="6">
        <v>337</v>
      </c>
      <c r="P54" s="6">
        <v>442</v>
      </c>
      <c r="Q54" s="6" t="s">
        <v>21</v>
      </c>
      <c r="R54" s="6" t="s">
        <v>18</v>
      </c>
    </row>
    <row r="55" spans="2:18" x14ac:dyDescent="0.25">
      <c r="B55" s="80"/>
      <c r="C55" s="1">
        <f t="shared" ca="1" si="0"/>
        <v>546</v>
      </c>
      <c r="D55" s="1">
        <f t="shared" ca="1" si="1"/>
        <v>382</v>
      </c>
      <c r="E55" s="1" t="str">
        <f t="shared" ca="1" si="2"/>
        <v>C</v>
      </c>
      <c r="F55" s="1" t="str">
        <f t="shared" ca="1" si="3"/>
        <v>D</v>
      </c>
      <c r="G55" s="82"/>
      <c r="N55" s="5">
        <v>44365</v>
      </c>
      <c r="O55" s="6">
        <v>220</v>
      </c>
      <c r="P55" s="6">
        <v>393</v>
      </c>
      <c r="Q55" s="6" t="s">
        <v>17</v>
      </c>
      <c r="R55" s="6" t="s">
        <v>22</v>
      </c>
    </row>
    <row r="56" spans="2:18" x14ac:dyDescent="0.25">
      <c r="B56" s="80"/>
      <c r="C56" s="1">
        <f t="shared" ca="1" si="0"/>
        <v>529</v>
      </c>
      <c r="D56" s="1">
        <f t="shared" ca="1" si="1"/>
        <v>266</v>
      </c>
      <c r="E56" s="1" t="str">
        <f t="shared" ca="1" si="2"/>
        <v>C</v>
      </c>
      <c r="F56" s="1" t="str">
        <f t="shared" ca="1" si="3"/>
        <v>D</v>
      </c>
      <c r="G56" s="83"/>
      <c r="N56" s="8">
        <v>44365</v>
      </c>
      <c r="O56" s="6">
        <v>264</v>
      </c>
      <c r="P56" s="6">
        <v>196</v>
      </c>
      <c r="Q56" s="6" t="s">
        <v>19</v>
      </c>
      <c r="R56" s="6" t="s">
        <v>20</v>
      </c>
    </row>
    <row r="57" spans="2:18" x14ac:dyDescent="0.25">
      <c r="B57" s="80">
        <f t="shared" ref="B57" si="26">B54+1</f>
        <v>44366</v>
      </c>
      <c r="C57" s="1">
        <f t="shared" ca="1" si="0"/>
        <v>160</v>
      </c>
      <c r="D57" s="1">
        <f t="shared" ca="1" si="1"/>
        <v>331</v>
      </c>
      <c r="E57" s="1" t="str">
        <f t="shared" ca="1" si="2"/>
        <v>B</v>
      </c>
      <c r="F57" s="1" t="str">
        <f t="shared" ca="1" si="3"/>
        <v>F</v>
      </c>
      <c r="G57" s="81">
        <f t="shared" ref="G57" ca="1" si="27">C57+C58+C59-D57-D58-D59</f>
        <v>-132</v>
      </c>
      <c r="N57" s="7">
        <v>44366</v>
      </c>
      <c r="O57" s="6">
        <v>170</v>
      </c>
      <c r="P57" s="6">
        <v>158</v>
      </c>
      <c r="Q57" s="6" t="s">
        <v>17</v>
      </c>
      <c r="R57" s="6" t="s">
        <v>18</v>
      </c>
    </row>
    <row r="58" spans="2:18" x14ac:dyDescent="0.25">
      <c r="B58" s="80"/>
      <c r="C58" s="1">
        <f t="shared" ca="1" si="0"/>
        <v>378</v>
      </c>
      <c r="D58" s="1">
        <f t="shared" ca="1" si="1"/>
        <v>468</v>
      </c>
      <c r="E58" s="1" t="str">
        <f t="shared" ca="1" si="2"/>
        <v>A</v>
      </c>
      <c r="F58" s="1" t="str">
        <f t="shared" ca="1" si="3"/>
        <v>E</v>
      </c>
      <c r="G58" s="82"/>
      <c r="N58" s="5">
        <v>44366</v>
      </c>
      <c r="O58" s="6">
        <v>315</v>
      </c>
      <c r="P58" s="6">
        <v>500</v>
      </c>
      <c r="Q58" s="6" t="s">
        <v>17</v>
      </c>
      <c r="R58" s="6" t="s">
        <v>20</v>
      </c>
    </row>
    <row r="59" spans="2:18" x14ac:dyDescent="0.25">
      <c r="B59" s="80"/>
      <c r="C59" s="1">
        <f t="shared" ca="1" si="0"/>
        <v>289</v>
      </c>
      <c r="D59" s="1">
        <f t="shared" ca="1" si="1"/>
        <v>160</v>
      </c>
      <c r="E59" s="1" t="str">
        <f t="shared" ca="1" si="2"/>
        <v>C</v>
      </c>
      <c r="F59" s="1" t="str">
        <f t="shared" ca="1" si="3"/>
        <v>D</v>
      </c>
      <c r="G59" s="83"/>
      <c r="N59" s="8">
        <v>44366</v>
      </c>
      <c r="O59" s="6">
        <v>420</v>
      </c>
      <c r="P59" s="6">
        <v>176</v>
      </c>
      <c r="Q59" s="6" t="s">
        <v>21</v>
      </c>
      <c r="R59" s="6" t="s">
        <v>18</v>
      </c>
    </row>
    <row r="60" spans="2:18" x14ac:dyDescent="0.25">
      <c r="B60" s="80">
        <f t="shared" ref="B60" si="28">B57+1</f>
        <v>44367</v>
      </c>
      <c r="C60" s="1">
        <f t="shared" ca="1" si="0"/>
        <v>443</v>
      </c>
      <c r="D60" s="1">
        <f t="shared" ca="1" si="1"/>
        <v>215</v>
      </c>
      <c r="E60" s="1" t="str">
        <f t="shared" ca="1" si="2"/>
        <v>C</v>
      </c>
      <c r="F60" s="1" t="str">
        <f t="shared" ca="1" si="3"/>
        <v>F</v>
      </c>
      <c r="G60" s="81">
        <f t="shared" ref="G60" ca="1" si="29">C60+C61+C62-D60-D61-D62</f>
        <v>275</v>
      </c>
      <c r="N60" s="7">
        <v>44367</v>
      </c>
      <c r="O60" s="6">
        <v>579</v>
      </c>
      <c r="P60" s="6">
        <v>285</v>
      </c>
      <c r="Q60" s="6" t="s">
        <v>19</v>
      </c>
      <c r="R60" s="6" t="s">
        <v>22</v>
      </c>
    </row>
    <row r="61" spans="2:18" x14ac:dyDescent="0.25">
      <c r="B61" s="80"/>
      <c r="C61" s="1">
        <f t="shared" ca="1" si="0"/>
        <v>597</v>
      </c>
      <c r="D61" s="1">
        <f t="shared" ca="1" si="1"/>
        <v>444</v>
      </c>
      <c r="E61" s="1" t="str">
        <f t="shared" ca="1" si="2"/>
        <v>A</v>
      </c>
      <c r="F61" s="1" t="str">
        <f t="shared" ca="1" si="3"/>
        <v>D</v>
      </c>
      <c r="G61" s="82"/>
      <c r="N61" s="5">
        <v>44367</v>
      </c>
      <c r="O61" s="6">
        <v>317</v>
      </c>
      <c r="P61" s="6">
        <v>497</v>
      </c>
      <c r="Q61" s="6" t="s">
        <v>17</v>
      </c>
      <c r="R61" s="6" t="s">
        <v>22</v>
      </c>
    </row>
    <row r="62" spans="2:18" x14ac:dyDescent="0.25">
      <c r="B62" s="80"/>
      <c r="C62" s="1">
        <f t="shared" ca="1" si="0"/>
        <v>107</v>
      </c>
      <c r="D62" s="1">
        <f t="shared" ca="1" si="1"/>
        <v>213</v>
      </c>
      <c r="E62" s="1" t="str">
        <f t="shared" ca="1" si="2"/>
        <v>A</v>
      </c>
      <c r="F62" s="1" t="str">
        <f t="shared" ca="1" si="3"/>
        <v>D</v>
      </c>
      <c r="G62" s="83"/>
      <c r="N62" s="8">
        <v>44367</v>
      </c>
      <c r="O62" s="6">
        <v>263</v>
      </c>
      <c r="P62" s="6">
        <v>286</v>
      </c>
      <c r="Q62" s="6" t="s">
        <v>19</v>
      </c>
      <c r="R62" s="6" t="s">
        <v>22</v>
      </c>
    </row>
    <row r="63" spans="2:18" x14ac:dyDescent="0.25">
      <c r="B63" s="80">
        <f t="shared" ref="B63" si="30">B60+1</f>
        <v>44368</v>
      </c>
      <c r="C63" s="1">
        <f t="shared" ca="1" si="0"/>
        <v>542</v>
      </c>
      <c r="D63" s="1">
        <f t="shared" ca="1" si="1"/>
        <v>321</v>
      </c>
      <c r="E63" s="1" t="str">
        <f t="shared" ca="1" si="2"/>
        <v>B</v>
      </c>
      <c r="F63" s="1" t="str">
        <f t="shared" ca="1" si="3"/>
        <v>E</v>
      </c>
      <c r="G63" s="81">
        <f t="shared" ref="G63" ca="1" si="31">C63+C64+C65-D63-D64-D65</f>
        <v>301</v>
      </c>
      <c r="N63" s="7">
        <v>44368</v>
      </c>
      <c r="O63" s="6">
        <v>255</v>
      </c>
      <c r="P63" s="6">
        <v>400</v>
      </c>
      <c r="Q63" s="6" t="s">
        <v>19</v>
      </c>
      <c r="R63" s="6" t="s">
        <v>20</v>
      </c>
    </row>
    <row r="64" spans="2:18" x14ac:dyDescent="0.25">
      <c r="B64" s="80"/>
      <c r="C64" s="1">
        <f t="shared" ca="1" si="0"/>
        <v>467</v>
      </c>
      <c r="D64" s="1">
        <f t="shared" ca="1" si="1"/>
        <v>316</v>
      </c>
      <c r="E64" s="1" t="str">
        <f t="shared" ca="1" si="2"/>
        <v>A</v>
      </c>
      <c r="F64" s="1" t="str">
        <f t="shared" ca="1" si="3"/>
        <v>E</v>
      </c>
      <c r="G64" s="82"/>
      <c r="N64" s="5">
        <v>44368</v>
      </c>
      <c r="O64" s="6">
        <v>453</v>
      </c>
      <c r="P64" s="6">
        <v>386</v>
      </c>
      <c r="Q64" s="6" t="s">
        <v>21</v>
      </c>
      <c r="R64" s="6" t="s">
        <v>20</v>
      </c>
    </row>
    <row r="65" spans="2:18" x14ac:dyDescent="0.25">
      <c r="B65" s="80"/>
      <c r="C65" s="1">
        <f t="shared" ca="1" si="0"/>
        <v>396</v>
      </c>
      <c r="D65" s="1">
        <f t="shared" ca="1" si="1"/>
        <v>467</v>
      </c>
      <c r="E65" s="1" t="str">
        <f t="shared" ca="1" si="2"/>
        <v>A</v>
      </c>
      <c r="F65" s="1" t="str">
        <f t="shared" ca="1" si="3"/>
        <v>F</v>
      </c>
      <c r="G65" s="83"/>
      <c r="N65" s="8">
        <v>44368</v>
      </c>
      <c r="O65" s="6">
        <v>466</v>
      </c>
      <c r="P65" s="6">
        <v>105</v>
      </c>
      <c r="Q65" s="6" t="s">
        <v>17</v>
      </c>
      <c r="R65" s="6" t="s">
        <v>22</v>
      </c>
    </row>
    <row r="66" spans="2:18" x14ac:dyDescent="0.25">
      <c r="B66" s="80">
        <f t="shared" ref="B66" si="32">B63+1</f>
        <v>44369</v>
      </c>
      <c r="C66" s="1">
        <f t="shared" ca="1" si="0"/>
        <v>546</v>
      </c>
      <c r="D66" s="1">
        <f t="shared" ca="1" si="1"/>
        <v>482</v>
      </c>
      <c r="E66" s="1" t="str">
        <f t="shared" ca="1" si="2"/>
        <v>B</v>
      </c>
      <c r="F66" s="1" t="str">
        <f t="shared" ca="1" si="3"/>
        <v>D</v>
      </c>
      <c r="G66" s="81">
        <f t="shared" ref="G66" ca="1" si="33">C66+C67+C68-D66-D67-D68</f>
        <v>32</v>
      </c>
      <c r="N66" s="7">
        <v>44369</v>
      </c>
      <c r="O66" s="6">
        <v>530</v>
      </c>
      <c r="P66" s="6">
        <v>408</v>
      </c>
      <c r="Q66" s="6" t="s">
        <v>17</v>
      </c>
      <c r="R66" s="6" t="s">
        <v>18</v>
      </c>
    </row>
    <row r="67" spans="2:18" x14ac:dyDescent="0.25">
      <c r="B67" s="80"/>
      <c r="C67" s="1">
        <f t="shared" ca="1" si="0"/>
        <v>161</v>
      </c>
      <c r="D67" s="1">
        <f t="shared" ca="1" si="1"/>
        <v>254</v>
      </c>
      <c r="E67" s="1" t="str">
        <f t="shared" ca="1" si="2"/>
        <v>B</v>
      </c>
      <c r="F67" s="1" t="str">
        <f t="shared" ca="1" si="3"/>
        <v>D</v>
      </c>
      <c r="G67" s="82"/>
      <c r="N67" s="5">
        <v>44369</v>
      </c>
      <c r="O67" s="6">
        <v>151</v>
      </c>
      <c r="P67" s="6">
        <v>475</v>
      </c>
      <c r="Q67" s="6" t="s">
        <v>21</v>
      </c>
      <c r="R67" s="6" t="s">
        <v>20</v>
      </c>
    </row>
    <row r="68" spans="2:18" x14ac:dyDescent="0.25">
      <c r="B68" s="80"/>
      <c r="C68" s="1">
        <f t="shared" ref="C68:C92" ca="1" si="34">RANDBETWEEN(100,600)</f>
        <v>325</v>
      </c>
      <c r="D68" s="1">
        <f t="shared" ref="D68:D92" ca="1" si="35">RANDBETWEEN(100,500)</f>
        <v>264</v>
      </c>
      <c r="E68" s="1" t="str">
        <f t="shared" ref="E68:E92" ca="1" si="36">CHAR(RANDBETWEEN(65,67))</f>
        <v>C</v>
      </c>
      <c r="F68" s="1" t="str">
        <f t="shared" ref="F68:F92" ca="1" si="37">CHAR(RANDBETWEEN(68,70))</f>
        <v>D</v>
      </c>
      <c r="G68" s="83"/>
      <c r="N68" s="8">
        <v>44369</v>
      </c>
      <c r="O68" s="6">
        <v>589</v>
      </c>
      <c r="P68" s="6">
        <v>294</v>
      </c>
      <c r="Q68" s="6" t="s">
        <v>21</v>
      </c>
      <c r="R68" s="6" t="s">
        <v>18</v>
      </c>
    </row>
    <row r="69" spans="2:18" x14ac:dyDescent="0.25">
      <c r="B69" s="80">
        <f t="shared" ref="B69" si="38">B66+1</f>
        <v>44370</v>
      </c>
      <c r="C69" s="1">
        <f t="shared" ca="1" si="34"/>
        <v>157</v>
      </c>
      <c r="D69" s="1">
        <f t="shared" ca="1" si="35"/>
        <v>114</v>
      </c>
      <c r="E69" s="1" t="str">
        <f t="shared" ca="1" si="36"/>
        <v>C</v>
      </c>
      <c r="F69" s="1" t="str">
        <f t="shared" ca="1" si="37"/>
        <v>E</v>
      </c>
      <c r="G69" s="81">
        <f t="shared" ref="G69" ca="1" si="39">C69+C70+C71-D69-D70-D71</f>
        <v>-277</v>
      </c>
      <c r="N69" s="7">
        <v>44370</v>
      </c>
      <c r="O69" s="6">
        <v>442</v>
      </c>
      <c r="P69" s="6">
        <v>131</v>
      </c>
      <c r="Q69" s="6" t="s">
        <v>21</v>
      </c>
      <c r="R69" s="6" t="s">
        <v>22</v>
      </c>
    </row>
    <row r="70" spans="2:18" x14ac:dyDescent="0.25">
      <c r="B70" s="80"/>
      <c r="C70" s="1">
        <f t="shared" ca="1" si="34"/>
        <v>205</v>
      </c>
      <c r="D70" s="1">
        <f t="shared" ca="1" si="35"/>
        <v>421</v>
      </c>
      <c r="E70" s="1" t="str">
        <f t="shared" ca="1" si="36"/>
        <v>A</v>
      </c>
      <c r="F70" s="1" t="str">
        <f t="shared" ca="1" si="37"/>
        <v>E</v>
      </c>
      <c r="G70" s="82"/>
      <c r="N70" s="5">
        <v>44370</v>
      </c>
      <c r="O70" s="6">
        <v>458</v>
      </c>
      <c r="P70" s="6">
        <v>158</v>
      </c>
      <c r="Q70" s="6" t="s">
        <v>19</v>
      </c>
      <c r="R70" s="6" t="s">
        <v>18</v>
      </c>
    </row>
    <row r="71" spans="2:18" x14ac:dyDescent="0.25">
      <c r="B71" s="80"/>
      <c r="C71" s="1">
        <f t="shared" ca="1" si="34"/>
        <v>114</v>
      </c>
      <c r="D71" s="1">
        <f t="shared" ca="1" si="35"/>
        <v>218</v>
      </c>
      <c r="E71" s="1" t="str">
        <f t="shared" ca="1" si="36"/>
        <v>B</v>
      </c>
      <c r="F71" s="1" t="str">
        <f t="shared" ca="1" si="37"/>
        <v>D</v>
      </c>
      <c r="G71" s="83"/>
      <c r="N71" s="8">
        <v>44370</v>
      </c>
      <c r="O71" s="6">
        <v>484</v>
      </c>
      <c r="P71" s="6">
        <v>317</v>
      </c>
      <c r="Q71" s="6" t="s">
        <v>17</v>
      </c>
      <c r="R71" s="6" t="s">
        <v>18</v>
      </c>
    </row>
    <row r="72" spans="2:18" x14ac:dyDescent="0.25">
      <c r="B72" s="80">
        <f t="shared" ref="B72" si="40">B69+1</f>
        <v>44371</v>
      </c>
      <c r="C72" s="1">
        <f t="shared" ca="1" si="34"/>
        <v>250</v>
      </c>
      <c r="D72" s="1">
        <f t="shared" ca="1" si="35"/>
        <v>288</v>
      </c>
      <c r="E72" s="1" t="str">
        <f t="shared" ca="1" si="36"/>
        <v>C</v>
      </c>
      <c r="F72" s="1" t="str">
        <f t="shared" ca="1" si="37"/>
        <v>F</v>
      </c>
      <c r="G72" s="81">
        <f t="shared" ref="G72" ca="1" si="41">C72+C73+C74-D72-D73-D74</f>
        <v>-45</v>
      </c>
      <c r="N72" s="7">
        <v>44371</v>
      </c>
      <c r="O72" s="6">
        <v>552</v>
      </c>
      <c r="P72" s="6">
        <v>325</v>
      </c>
      <c r="Q72" s="6" t="s">
        <v>17</v>
      </c>
      <c r="R72" s="6" t="s">
        <v>20</v>
      </c>
    </row>
    <row r="73" spans="2:18" x14ac:dyDescent="0.25">
      <c r="B73" s="80"/>
      <c r="C73" s="1">
        <f t="shared" ca="1" si="34"/>
        <v>189</v>
      </c>
      <c r="D73" s="1">
        <f t="shared" ca="1" si="35"/>
        <v>497</v>
      </c>
      <c r="E73" s="1" t="str">
        <f t="shared" ca="1" si="36"/>
        <v>B</v>
      </c>
      <c r="F73" s="1" t="str">
        <f t="shared" ca="1" si="37"/>
        <v>E</v>
      </c>
      <c r="G73" s="82"/>
      <c r="N73" s="5">
        <v>44371</v>
      </c>
      <c r="O73" s="6">
        <v>319</v>
      </c>
      <c r="P73" s="6">
        <v>458</v>
      </c>
      <c r="Q73" s="6" t="s">
        <v>17</v>
      </c>
      <c r="R73" s="6" t="s">
        <v>20</v>
      </c>
    </row>
    <row r="74" spans="2:18" x14ac:dyDescent="0.25">
      <c r="B74" s="80"/>
      <c r="C74" s="1">
        <f t="shared" ca="1" si="34"/>
        <v>572</v>
      </c>
      <c r="D74" s="1">
        <f t="shared" ca="1" si="35"/>
        <v>271</v>
      </c>
      <c r="E74" s="1" t="str">
        <f t="shared" ca="1" si="36"/>
        <v>C</v>
      </c>
      <c r="F74" s="1" t="str">
        <f t="shared" ca="1" si="37"/>
        <v>E</v>
      </c>
      <c r="G74" s="83"/>
      <c r="N74" s="8">
        <v>44371</v>
      </c>
      <c r="O74" s="6">
        <v>585</v>
      </c>
      <c r="P74" s="6">
        <v>194</v>
      </c>
      <c r="Q74" s="6" t="s">
        <v>17</v>
      </c>
      <c r="R74" s="6" t="s">
        <v>22</v>
      </c>
    </row>
    <row r="75" spans="2:18" x14ac:dyDescent="0.25">
      <c r="B75" s="80">
        <f t="shared" ref="B75:B81" si="42">B72+1</f>
        <v>44372</v>
      </c>
      <c r="C75" s="1">
        <f t="shared" ca="1" si="34"/>
        <v>407</v>
      </c>
      <c r="D75" s="1">
        <f t="shared" ca="1" si="35"/>
        <v>292</v>
      </c>
      <c r="E75" s="1" t="str">
        <f t="shared" ca="1" si="36"/>
        <v>A</v>
      </c>
      <c r="F75" s="1" t="str">
        <f t="shared" ca="1" si="37"/>
        <v>D</v>
      </c>
      <c r="G75" s="81">
        <f t="shared" ref="G75" ca="1" si="43">C75+C76+C77-D75-D76-D77</f>
        <v>621</v>
      </c>
      <c r="N75" s="7">
        <v>44372</v>
      </c>
      <c r="O75" s="6">
        <v>323</v>
      </c>
      <c r="P75" s="6">
        <v>213</v>
      </c>
      <c r="Q75" s="6" t="s">
        <v>21</v>
      </c>
      <c r="R75" s="6" t="s">
        <v>18</v>
      </c>
    </row>
    <row r="76" spans="2:18" x14ac:dyDescent="0.25">
      <c r="B76" s="80"/>
      <c r="C76" s="1">
        <f t="shared" ca="1" si="34"/>
        <v>528</v>
      </c>
      <c r="D76" s="1">
        <f t="shared" ca="1" si="35"/>
        <v>406</v>
      </c>
      <c r="E76" s="1" t="str">
        <f t="shared" ca="1" si="36"/>
        <v>A</v>
      </c>
      <c r="F76" s="1" t="str">
        <f t="shared" ca="1" si="37"/>
        <v>F</v>
      </c>
      <c r="G76" s="82"/>
      <c r="N76" s="5">
        <v>44372</v>
      </c>
      <c r="O76" s="6">
        <v>505</v>
      </c>
      <c r="P76" s="6">
        <v>461</v>
      </c>
      <c r="Q76" s="6" t="s">
        <v>19</v>
      </c>
      <c r="R76" s="6" t="s">
        <v>22</v>
      </c>
    </row>
    <row r="77" spans="2:18" x14ac:dyDescent="0.25">
      <c r="B77" s="80"/>
      <c r="C77" s="1">
        <f t="shared" ca="1" si="34"/>
        <v>594</v>
      </c>
      <c r="D77" s="1">
        <f t="shared" ca="1" si="35"/>
        <v>210</v>
      </c>
      <c r="E77" s="1" t="str">
        <f t="shared" ca="1" si="36"/>
        <v>B</v>
      </c>
      <c r="F77" s="1" t="str">
        <f t="shared" ca="1" si="37"/>
        <v>E</v>
      </c>
      <c r="G77" s="83"/>
      <c r="N77" s="8">
        <v>44372</v>
      </c>
      <c r="O77" s="6">
        <v>207</v>
      </c>
      <c r="P77" s="6">
        <v>372</v>
      </c>
      <c r="Q77" s="6" t="s">
        <v>21</v>
      </c>
      <c r="R77" s="6" t="s">
        <v>18</v>
      </c>
    </row>
    <row r="78" spans="2:18" x14ac:dyDescent="0.25">
      <c r="B78" s="80">
        <f t="shared" si="42"/>
        <v>44373</v>
      </c>
      <c r="C78" s="1">
        <f t="shared" ca="1" si="34"/>
        <v>464</v>
      </c>
      <c r="D78" s="1">
        <f t="shared" ca="1" si="35"/>
        <v>439</v>
      </c>
      <c r="E78" s="1" t="str">
        <f t="shared" ca="1" si="36"/>
        <v>A</v>
      </c>
      <c r="F78" s="1" t="str">
        <f t="shared" ca="1" si="37"/>
        <v>E</v>
      </c>
      <c r="G78" s="81">
        <f t="shared" ref="G78" ca="1" si="44">C78+C79+C80-D78-D79-D80</f>
        <v>-227</v>
      </c>
      <c r="N78" s="7">
        <v>44373</v>
      </c>
      <c r="O78" s="6">
        <v>453</v>
      </c>
      <c r="P78" s="6">
        <v>330</v>
      </c>
      <c r="Q78" s="6" t="s">
        <v>21</v>
      </c>
      <c r="R78" s="6" t="s">
        <v>22</v>
      </c>
    </row>
    <row r="79" spans="2:18" x14ac:dyDescent="0.25">
      <c r="B79" s="80"/>
      <c r="C79" s="1">
        <f t="shared" ca="1" si="34"/>
        <v>137</v>
      </c>
      <c r="D79" s="1">
        <f t="shared" ca="1" si="35"/>
        <v>238</v>
      </c>
      <c r="E79" s="1" t="str">
        <f t="shared" ca="1" si="36"/>
        <v>A</v>
      </c>
      <c r="F79" s="1" t="str">
        <f t="shared" ca="1" si="37"/>
        <v>D</v>
      </c>
      <c r="G79" s="82"/>
      <c r="N79" s="7">
        <v>44373</v>
      </c>
      <c r="O79" s="6">
        <v>519</v>
      </c>
      <c r="P79" s="6">
        <v>423</v>
      </c>
      <c r="Q79" s="6" t="s">
        <v>19</v>
      </c>
      <c r="R79" s="6" t="s">
        <v>18</v>
      </c>
    </row>
    <row r="80" spans="2:18" x14ac:dyDescent="0.25">
      <c r="B80" s="80"/>
      <c r="C80" s="1">
        <f t="shared" ca="1" si="34"/>
        <v>287</v>
      </c>
      <c r="D80" s="1">
        <f t="shared" ca="1" si="35"/>
        <v>438</v>
      </c>
      <c r="E80" s="1" t="str">
        <f t="shared" ca="1" si="36"/>
        <v>C</v>
      </c>
      <c r="F80" s="1" t="str">
        <f t="shared" ca="1" si="37"/>
        <v>D</v>
      </c>
      <c r="G80" s="83"/>
      <c r="N80" s="7">
        <v>44373</v>
      </c>
      <c r="O80" s="6">
        <v>281</v>
      </c>
      <c r="P80" s="6">
        <v>318</v>
      </c>
      <c r="Q80" s="6" t="s">
        <v>21</v>
      </c>
      <c r="R80" s="6" t="s">
        <v>22</v>
      </c>
    </row>
    <row r="81" spans="2:18" x14ac:dyDescent="0.25">
      <c r="B81" s="80">
        <f t="shared" si="42"/>
        <v>44374</v>
      </c>
      <c r="C81" s="1">
        <f t="shared" ca="1" si="34"/>
        <v>508</v>
      </c>
      <c r="D81" s="1">
        <f t="shared" ca="1" si="35"/>
        <v>397</v>
      </c>
      <c r="E81" s="1" t="str">
        <f t="shared" ca="1" si="36"/>
        <v>B</v>
      </c>
      <c r="F81" s="1" t="str">
        <f t="shared" ca="1" si="37"/>
        <v>E</v>
      </c>
      <c r="G81" s="81">
        <f t="shared" ref="G81" ca="1" si="45">C81+C82+C83-D81-D82-D83</f>
        <v>-37</v>
      </c>
      <c r="N81" s="7">
        <v>44374</v>
      </c>
      <c r="O81" s="6">
        <v>355</v>
      </c>
      <c r="P81" s="6">
        <v>152</v>
      </c>
      <c r="Q81" s="6" t="s">
        <v>19</v>
      </c>
      <c r="R81" s="6" t="s">
        <v>22</v>
      </c>
    </row>
    <row r="82" spans="2:18" x14ac:dyDescent="0.25">
      <c r="B82" s="80"/>
      <c r="C82" s="1">
        <f t="shared" ca="1" si="34"/>
        <v>307</v>
      </c>
      <c r="D82" s="1">
        <f t="shared" ca="1" si="35"/>
        <v>446</v>
      </c>
      <c r="E82" s="1" t="str">
        <f t="shared" ca="1" si="36"/>
        <v>B</v>
      </c>
      <c r="F82" s="1" t="str">
        <f t="shared" ca="1" si="37"/>
        <v>F</v>
      </c>
      <c r="G82" s="82"/>
      <c r="N82" s="7">
        <v>44374</v>
      </c>
      <c r="O82" s="6">
        <v>332</v>
      </c>
      <c r="P82" s="6">
        <v>194</v>
      </c>
      <c r="Q82" s="6" t="s">
        <v>19</v>
      </c>
      <c r="R82" s="6" t="s">
        <v>18</v>
      </c>
    </row>
    <row r="83" spans="2:18" x14ac:dyDescent="0.25">
      <c r="B83" s="80"/>
      <c r="C83" s="1">
        <f t="shared" ca="1" si="34"/>
        <v>101</v>
      </c>
      <c r="D83" s="1">
        <f t="shared" ca="1" si="35"/>
        <v>110</v>
      </c>
      <c r="E83" s="1" t="str">
        <f t="shared" ca="1" si="36"/>
        <v>C</v>
      </c>
      <c r="F83" s="1" t="str">
        <f t="shared" ca="1" si="37"/>
        <v>D</v>
      </c>
      <c r="G83" s="83"/>
      <c r="N83" s="7">
        <v>44374</v>
      </c>
      <c r="O83" s="6">
        <v>486</v>
      </c>
      <c r="P83" s="6">
        <v>268</v>
      </c>
      <c r="Q83" s="6" t="s">
        <v>19</v>
      </c>
      <c r="R83" s="6" t="s">
        <v>20</v>
      </c>
    </row>
    <row r="84" spans="2:18" x14ac:dyDescent="0.25">
      <c r="B84" s="80">
        <f t="shared" ref="B84" si="46">B81+1</f>
        <v>44375</v>
      </c>
      <c r="C84" s="1">
        <f t="shared" ca="1" si="34"/>
        <v>479</v>
      </c>
      <c r="D84" s="1">
        <f t="shared" ca="1" si="35"/>
        <v>482</v>
      </c>
      <c r="E84" s="1" t="str">
        <f t="shared" ca="1" si="36"/>
        <v>C</v>
      </c>
      <c r="F84" s="1" t="str">
        <f t="shared" ca="1" si="37"/>
        <v>D</v>
      </c>
      <c r="G84" s="81">
        <f t="shared" ref="G84" ca="1" si="47">C84+C85+C86-D84-D85-D86</f>
        <v>196</v>
      </c>
      <c r="N84" s="7">
        <v>44375</v>
      </c>
      <c r="O84" s="6">
        <v>131</v>
      </c>
      <c r="P84" s="6">
        <v>113</v>
      </c>
      <c r="Q84" s="6" t="s">
        <v>19</v>
      </c>
      <c r="R84" s="6" t="s">
        <v>20</v>
      </c>
    </row>
    <row r="85" spans="2:18" x14ac:dyDescent="0.25">
      <c r="B85" s="80"/>
      <c r="C85" s="1">
        <f t="shared" ca="1" si="34"/>
        <v>510</v>
      </c>
      <c r="D85" s="1">
        <f t="shared" ca="1" si="35"/>
        <v>403</v>
      </c>
      <c r="E85" s="1" t="str">
        <f t="shared" ca="1" si="36"/>
        <v>A</v>
      </c>
      <c r="F85" s="1" t="str">
        <f t="shared" ca="1" si="37"/>
        <v>D</v>
      </c>
      <c r="G85" s="82"/>
      <c r="N85" s="7">
        <v>44375</v>
      </c>
      <c r="O85" s="6">
        <v>141</v>
      </c>
      <c r="P85" s="6">
        <v>406</v>
      </c>
      <c r="Q85" s="6" t="s">
        <v>21</v>
      </c>
      <c r="R85" s="6" t="s">
        <v>20</v>
      </c>
    </row>
    <row r="86" spans="2:18" x14ac:dyDescent="0.25">
      <c r="B86" s="80"/>
      <c r="C86" s="1">
        <f t="shared" ca="1" si="34"/>
        <v>289</v>
      </c>
      <c r="D86" s="1">
        <f t="shared" ca="1" si="35"/>
        <v>197</v>
      </c>
      <c r="E86" s="1" t="str">
        <f t="shared" ca="1" si="36"/>
        <v>A</v>
      </c>
      <c r="F86" s="1" t="str">
        <f t="shared" ca="1" si="37"/>
        <v>D</v>
      </c>
      <c r="G86" s="83"/>
      <c r="N86" s="7">
        <v>44375</v>
      </c>
      <c r="O86" s="6">
        <v>222</v>
      </c>
      <c r="P86" s="6">
        <v>129</v>
      </c>
      <c r="Q86" s="6" t="s">
        <v>19</v>
      </c>
      <c r="R86" s="6" t="s">
        <v>18</v>
      </c>
    </row>
    <row r="87" spans="2:18" x14ac:dyDescent="0.25">
      <c r="B87" s="80">
        <f t="shared" ref="B87:B90" si="48">B84+1</f>
        <v>44376</v>
      </c>
      <c r="C87" s="1">
        <f t="shared" ca="1" si="34"/>
        <v>471</v>
      </c>
      <c r="D87" s="1">
        <f t="shared" ca="1" si="35"/>
        <v>115</v>
      </c>
      <c r="E87" s="1" t="str">
        <f t="shared" ca="1" si="36"/>
        <v>B</v>
      </c>
      <c r="F87" s="1" t="str">
        <f t="shared" ca="1" si="37"/>
        <v>F</v>
      </c>
      <c r="G87" s="81">
        <f t="shared" ref="G87" ca="1" si="49">C87+C88+C89-D87-D88-D89</f>
        <v>1159</v>
      </c>
      <c r="N87" s="7">
        <v>44376</v>
      </c>
      <c r="O87" s="6">
        <v>202</v>
      </c>
      <c r="P87" s="6">
        <v>278</v>
      </c>
      <c r="Q87" s="6" t="s">
        <v>21</v>
      </c>
      <c r="R87" s="6" t="s">
        <v>22</v>
      </c>
    </row>
    <row r="88" spans="2:18" x14ac:dyDescent="0.25">
      <c r="B88" s="80"/>
      <c r="C88" s="1">
        <f t="shared" ca="1" si="34"/>
        <v>566</v>
      </c>
      <c r="D88" s="1">
        <f t="shared" ca="1" si="35"/>
        <v>191</v>
      </c>
      <c r="E88" s="1" t="str">
        <f t="shared" ca="1" si="36"/>
        <v>C</v>
      </c>
      <c r="F88" s="1" t="str">
        <f t="shared" ca="1" si="37"/>
        <v>E</v>
      </c>
      <c r="G88" s="82"/>
      <c r="N88" s="7">
        <v>44376</v>
      </c>
      <c r="O88" s="6">
        <v>448</v>
      </c>
      <c r="P88" s="6">
        <v>317</v>
      </c>
      <c r="Q88" s="6" t="s">
        <v>19</v>
      </c>
      <c r="R88" s="6" t="s">
        <v>18</v>
      </c>
    </row>
    <row r="89" spans="2:18" x14ac:dyDescent="0.25">
      <c r="B89" s="80"/>
      <c r="C89" s="1">
        <f t="shared" ca="1" si="34"/>
        <v>562</v>
      </c>
      <c r="D89" s="1">
        <f t="shared" ca="1" si="35"/>
        <v>134</v>
      </c>
      <c r="E89" s="1" t="str">
        <f t="shared" ca="1" si="36"/>
        <v>A</v>
      </c>
      <c r="F89" s="1" t="str">
        <f t="shared" ca="1" si="37"/>
        <v>E</v>
      </c>
      <c r="G89" s="83"/>
      <c r="N89" s="7">
        <v>44376</v>
      </c>
      <c r="O89" s="6">
        <v>232</v>
      </c>
      <c r="P89" s="6">
        <v>464</v>
      </c>
      <c r="Q89" s="6" t="s">
        <v>21</v>
      </c>
      <c r="R89" s="6" t="s">
        <v>22</v>
      </c>
    </row>
    <row r="90" spans="2:18" x14ac:dyDescent="0.25">
      <c r="B90" s="80">
        <f t="shared" si="48"/>
        <v>44377</v>
      </c>
      <c r="C90" s="1">
        <f t="shared" ca="1" si="34"/>
        <v>532</v>
      </c>
      <c r="D90" s="1">
        <f t="shared" ca="1" si="35"/>
        <v>398</v>
      </c>
      <c r="E90" s="1" t="str">
        <f t="shared" ca="1" si="36"/>
        <v>C</v>
      </c>
      <c r="F90" s="1" t="str">
        <f t="shared" ca="1" si="37"/>
        <v>D</v>
      </c>
      <c r="G90" s="77">
        <f t="shared" ref="G90" ca="1" si="50">C90+C91+C92-D90-D91-D92</f>
        <v>183</v>
      </c>
      <c r="N90" s="7">
        <v>44377</v>
      </c>
      <c r="O90" s="6">
        <v>131</v>
      </c>
      <c r="P90" s="6">
        <v>268</v>
      </c>
      <c r="Q90" s="6" t="s">
        <v>19</v>
      </c>
      <c r="R90" s="6" t="s">
        <v>18</v>
      </c>
    </row>
    <row r="91" spans="2:18" x14ac:dyDescent="0.25">
      <c r="B91" s="80"/>
      <c r="C91" s="1">
        <f t="shared" ca="1" si="34"/>
        <v>261</v>
      </c>
      <c r="D91" s="1">
        <f t="shared" ca="1" si="35"/>
        <v>257</v>
      </c>
      <c r="E91" s="1" t="str">
        <f t="shared" ca="1" si="36"/>
        <v>A</v>
      </c>
      <c r="F91" s="1" t="str">
        <f t="shared" ca="1" si="37"/>
        <v>E</v>
      </c>
      <c r="G91" s="77"/>
      <c r="N91" s="7">
        <v>44377</v>
      </c>
      <c r="O91" s="6">
        <v>569</v>
      </c>
      <c r="P91" s="6">
        <v>498</v>
      </c>
      <c r="Q91" s="6" t="s">
        <v>21</v>
      </c>
      <c r="R91" s="6" t="s">
        <v>22</v>
      </c>
    </row>
    <row r="92" spans="2:18" x14ac:dyDescent="0.25">
      <c r="B92" s="80"/>
      <c r="C92" s="1">
        <f t="shared" ca="1" si="34"/>
        <v>383</v>
      </c>
      <c r="D92" s="1">
        <f t="shared" ca="1" si="35"/>
        <v>338</v>
      </c>
      <c r="E92" s="1" t="str">
        <f t="shared" ca="1" si="36"/>
        <v>B</v>
      </c>
      <c r="F92" s="1" t="str">
        <f t="shared" ca="1" si="37"/>
        <v>D</v>
      </c>
      <c r="G92" s="77"/>
      <c r="N92" s="7">
        <v>44377</v>
      </c>
      <c r="O92" s="6">
        <v>517</v>
      </c>
      <c r="P92" s="6">
        <v>233</v>
      </c>
      <c r="Q92" s="6" t="s">
        <v>19</v>
      </c>
      <c r="R92" s="6" t="s">
        <v>22</v>
      </c>
    </row>
    <row r="93" spans="2:18" x14ac:dyDescent="0.25">
      <c r="B93" s="78"/>
      <c r="C93" s="3"/>
      <c r="D93" s="3"/>
      <c r="E93" s="3"/>
      <c r="F93" s="3"/>
      <c r="G93" s="79"/>
    </row>
    <row r="94" spans="2:18" x14ac:dyDescent="0.25">
      <c r="B94" s="78"/>
      <c r="C94" s="3"/>
      <c r="D94" s="3"/>
      <c r="E94" s="3"/>
      <c r="F94" s="3"/>
      <c r="G94" s="79"/>
    </row>
    <row r="95" spans="2:18" x14ac:dyDescent="0.25">
      <c r="B95" s="78"/>
      <c r="C95" s="3"/>
      <c r="D95" s="3"/>
      <c r="E95" s="3"/>
      <c r="F95" s="3"/>
      <c r="G95" s="79"/>
    </row>
  </sheetData>
  <mergeCells count="63">
    <mergeCell ref="B3:B5"/>
    <mergeCell ref="G3:G5"/>
    <mergeCell ref="B6:B8"/>
    <mergeCell ref="G6:G8"/>
    <mergeCell ref="B9:B11"/>
    <mergeCell ref="G9:G11"/>
    <mergeCell ref="B12:B14"/>
    <mergeCell ref="G12:G14"/>
    <mergeCell ref="B15:B17"/>
    <mergeCell ref="G15:G17"/>
    <mergeCell ref="B18:B20"/>
    <mergeCell ref="G18:G20"/>
    <mergeCell ref="B21:B23"/>
    <mergeCell ref="G21:G23"/>
    <mergeCell ref="B24:B26"/>
    <mergeCell ref="G24:G26"/>
    <mergeCell ref="B27:B29"/>
    <mergeCell ref="G27:G29"/>
    <mergeCell ref="B30:B32"/>
    <mergeCell ref="G30:G32"/>
    <mergeCell ref="B33:B35"/>
    <mergeCell ref="G33:G35"/>
    <mergeCell ref="B36:B38"/>
    <mergeCell ref="G36:G38"/>
    <mergeCell ref="B39:B41"/>
    <mergeCell ref="G39:G41"/>
    <mergeCell ref="B42:B44"/>
    <mergeCell ref="G42:G44"/>
    <mergeCell ref="B45:B47"/>
    <mergeCell ref="G45:G47"/>
    <mergeCell ref="B48:B50"/>
    <mergeCell ref="G48:G50"/>
    <mergeCell ref="B51:B53"/>
    <mergeCell ref="G51:G53"/>
    <mergeCell ref="B54:B56"/>
    <mergeCell ref="G54:G56"/>
    <mergeCell ref="B57:B59"/>
    <mergeCell ref="G57:G59"/>
    <mergeCell ref="B60:B62"/>
    <mergeCell ref="G60:G62"/>
    <mergeCell ref="B63:B65"/>
    <mergeCell ref="G63:G65"/>
    <mergeCell ref="G66:G68"/>
    <mergeCell ref="B69:B71"/>
    <mergeCell ref="G69:G71"/>
    <mergeCell ref="B72:B74"/>
    <mergeCell ref="G72:G74"/>
    <mergeCell ref="J3:K3"/>
    <mergeCell ref="B93:B95"/>
    <mergeCell ref="G93:G95"/>
    <mergeCell ref="B84:B86"/>
    <mergeCell ref="G84:G86"/>
    <mergeCell ref="B87:B89"/>
    <mergeCell ref="G87:G89"/>
    <mergeCell ref="B90:B92"/>
    <mergeCell ref="G90:G92"/>
    <mergeCell ref="B75:B77"/>
    <mergeCell ref="G75:G77"/>
    <mergeCell ref="B78:B80"/>
    <mergeCell ref="G78:G80"/>
    <mergeCell ref="B81:B83"/>
    <mergeCell ref="G81:G83"/>
    <mergeCell ref="B66:B68"/>
  </mergeCells>
  <conditionalFormatting sqref="G3:G92">
    <cfRule type="cellIs" dxfId="92" priority="1" operator="equal">
      <formula>0</formula>
    </cfRule>
    <cfRule type="cellIs" dxfId="91" priority="2" operator="lessThan">
      <formula>0</formula>
    </cfRule>
    <cfRule type="cellIs" dxfId="90" priority="3" operator="greater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3DF1-619A-45DB-BEA5-1BE4D237F13F}">
  <dimension ref="B2:V37"/>
  <sheetViews>
    <sheetView topLeftCell="F1" zoomScaleNormal="100" workbookViewId="0">
      <selection activeCell="X34" sqref="X34"/>
    </sheetView>
  </sheetViews>
  <sheetFormatPr defaultRowHeight="15" x14ac:dyDescent="0.25"/>
  <cols>
    <col min="2" max="2" width="13.85546875" customWidth="1"/>
  </cols>
  <sheetData>
    <row r="2" spans="2:22" ht="15.75" thickBot="1" x14ac:dyDescent="0.3">
      <c r="G2" s="3"/>
    </row>
    <row r="3" spans="2:22" x14ac:dyDescent="0.25">
      <c r="I3" s="85">
        <v>44348</v>
      </c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7"/>
    </row>
    <row r="4" spans="2:22" ht="15.75" thickBot="1" x14ac:dyDescent="0.3">
      <c r="I4" s="88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90"/>
    </row>
    <row r="5" spans="2:22" ht="15.75" thickBot="1" x14ac:dyDescent="0.3">
      <c r="B5" s="84" t="s">
        <v>24</v>
      </c>
      <c r="C5" s="84"/>
      <c r="D5" s="84"/>
      <c r="E5" s="84"/>
      <c r="I5" s="99" t="str">
        <f>TEXT(I6,"dddd")</f>
        <v>Tuesday</v>
      </c>
      <c r="J5" s="100"/>
      <c r="K5" s="99" t="str">
        <f t="shared" ref="K5" si="0">TEXT(K6,"dddd")</f>
        <v>Wednesday</v>
      </c>
      <c r="L5" s="100"/>
      <c r="M5" s="99" t="str">
        <f t="shared" ref="M5" si="1">TEXT(M6,"dddd")</f>
        <v>Thursday</v>
      </c>
      <c r="N5" s="100"/>
      <c r="O5" s="99" t="str">
        <f t="shared" ref="O5" si="2">TEXT(O6,"dddd")</f>
        <v>Friday</v>
      </c>
      <c r="P5" s="100"/>
      <c r="Q5" s="99" t="str">
        <f t="shared" ref="Q5" si="3">TEXT(Q6,"dddd")</f>
        <v>Saturday</v>
      </c>
      <c r="R5" s="100"/>
      <c r="S5" s="99" t="str">
        <f t="shared" ref="S5" si="4">TEXT(S6,"dddd")</f>
        <v>Sunday</v>
      </c>
      <c r="T5" s="100"/>
      <c r="U5" s="99" t="str">
        <f t="shared" ref="U5" si="5">TEXT(U6,"dddd")</f>
        <v>Monday</v>
      </c>
      <c r="V5" s="100"/>
    </row>
    <row r="6" spans="2:22" x14ac:dyDescent="0.25">
      <c r="B6" t="s">
        <v>16</v>
      </c>
      <c r="C6" t="s">
        <v>0</v>
      </c>
      <c r="D6" t="s">
        <v>1</v>
      </c>
      <c r="E6" t="s">
        <v>4</v>
      </c>
      <c r="I6" s="97">
        <f>I3</f>
        <v>44348</v>
      </c>
      <c r="J6" s="101"/>
      <c r="K6" s="91">
        <f>I6+1</f>
        <v>44349</v>
      </c>
      <c r="L6" s="92"/>
      <c r="M6" s="91">
        <f t="shared" ref="M6" si="6">K6+1</f>
        <v>44350</v>
      </c>
      <c r="N6" s="92"/>
      <c r="O6" s="91">
        <f t="shared" ref="O6" si="7">M6+1</f>
        <v>44351</v>
      </c>
      <c r="P6" s="92"/>
      <c r="Q6" s="91">
        <f t="shared" ref="Q6" si="8">O6+1</f>
        <v>44352</v>
      </c>
      <c r="R6" s="92"/>
      <c r="S6" s="91">
        <f t="shared" ref="S6" si="9">Q6+1</f>
        <v>44353</v>
      </c>
      <c r="T6" s="92"/>
      <c r="U6" s="91">
        <f t="shared" ref="U6" si="10">S6+1</f>
        <v>44354</v>
      </c>
      <c r="V6" s="92"/>
    </row>
    <row r="7" spans="2:22" x14ac:dyDescent="0.25">
      <c r="B7" s="10">
        <f>'Project 1'!B3</f>
        <v>44348</v>
      </c>
      <c r="C7">
        <f ca="1">SUM('Project 1'!C3:C5)</f>
        <v>872</v>
      </c>
      <c r="D7">
        <f ca="1">SUM('Project 1'!D3:D5)</f>
        <v>1275</v>
      </c>
      <c r="E7">
        <f ca="1">C7-D7</f>
        <v>-403</v>
      </c>
      <c r="I7" s="13" t="s">
        <v>0</v>
      </c>
      <c r="J7" s="14">
        <f ca="1">C7</f>
        <v>872</v>
      </c>
      <c r="K7" s="13" t="s">
        <v>0</v>
      </c>
      <c r="L7" s="14">
        <f ca="1">C8</f>
        <v>943</v>
      </c>
      <c r="M7" s="13" t="s">
        <v>0</v>
      </c>
      <c r="N7" s="14">
        <f ca="1">C9</f>
        <v>963</v>
      </c>
      <c r="O7" s="13" t="s">
        <v>0</v>
      </c>
      <c r="P7" s="14">
        <f ca="1">C10</f>
        <v>1193</v>
      </c>
      <c r="Q7" s="13" t="s">
        <v>0</v>
      </c>
      <c r="R7" s="14">
        <f ca="1">C11</f>
        <v>1103</v>
      </c>
      <c r="S7" s="13" t="s">
        <v>0</v>
      </c>
      <c r="T7" s="14">
        <f ca="1">C12</f>
        <v>904</v>
      </c>
      <c r="U7" s="13" t="s">
        <v>0</v>
      </c>
      <c r="V7" s="14">
        <f ca="1">C13</f>
        <v>774</v>
      </c>
    </row>
    <row r="8" spans="2:22" x14ac:dyDescent="0.25">
      <c r="B8" s="10">
        <f>'Project 1'!B6</f>
        <v>44349</v>
      </c>
      <c r="C8">
        <f ca="1">SUM('Project 1'!C6:C8)</f>
        <v>943</v>
      </c>
      <c r="D8">
        <f ca="1">SUM('Project 1'!D6:D8)</f>
        <v>976</v>
      </c>
      <c r="E8">
        <f t="shared" ref="E8:E36" ca="1" si="11">C8-D8</f>
        <v>-33</v>
      </c>
      <c r="I8" s="13" t="s">
        <v>1</v>
      </c>
      <c r="J8" s="14">
        <f ca="1">D7</f>
        <v>1275</v>
      </c>
      <c r="K8" s="13" t="s">
        <v>1</v>
      </c>
      <c r="L8" s="14">
        <f ca="1">D8</f>
        <v>976</v>
      </c>
      <c r="M8" s="13" t="s">
        <v>1</v>
      </c>
      <c r="N8" s="14">
        <f ca="1">D9</f>
        <v>950</v>
      </c>
      <c r="O8" s="13" t="s">
        <v>1</v>
      </c>
      <c r="P8" s="14">
        <f ca="1">D10</f>
        <v>717</v>
      </c>
      <c r="Q8" s="13" t="s">
        <v>1</v>
      </c>
      <c r="R8" s="14">
        <f ca="1">D11</f>
        <v>1084</v>
      </c>
      <c r="S8" s="13" t="s">
        <v>1</v>
      </c>
      <c r="T8" s="14">
        <f ca="1">D12</f>
        <v>1291</v>
      </c>
      <c r="U8" s="13" t="s">
        <v>1</v>
      </c>
      <c r="V8" s="14">
        <f ca="1">D13</f>
        <v>641</v>
      </c>
    </row>
    <row r="9" spans="2:22" x14ac:dyDescent="0.25">
      <c r="B9" s="10">
        <f>'Project 1'!B9</f>
        <v>44350</v>
      </c>
      <c r="C9">
        <f ca="1">SUM('Project 1'!C9:C11)</f>
        <v>963</v>
      </c>
      <c r="D9">
        <f ca="1">SUM('Project 1'!D9:D11)</f>
        <v>950</v>
      </c>
      <c r="E9">
        <f t="shared" ca="1" si="11"/>
        <v>13</v>
      </c>
      <c r="I9" s="13" t="s">
        <v>4</v>
      </c>
      <c r="J9" s="14">
        <f ca="1">E7</f>
        <v>-403</v>
      </c>
      <c r="K9" s="13" t="s">
        <v>4</v>
      </c>
      <c r="L9" s="14">
        <f ca="1">E8</f>
        <v>-33</v>
      </c>
      <c r="M9" s="13" t="s">
        <v>4</v>
      </c>
      <c r="N9" s="14">
        <f ca="1">E9</f>
        <v>13</v>
      </c>
      <c r="O9" s="13" t="s">
        <v>4</v>
      </c>
      <c r="P9" s="14">
        <f ca="1">E10</f>
        <v>476</v>
      </c>
      <c r="Q9" s="13" t="s">
        <v>4</v>
      </c>
      <c r="R9" s="14">
        <f ca="1">E11</f>
        <v>19</v>
      </c>
      <c r="S9" s="13" t="s">
        <v>4</v>
      </c>
      <c r="T9" s="14">
        <f ca="1">E12</f>
        <v>-387</v>
      </c>
      <c r="U9" s="13" t="s">
        <v>4</v>
      </c>
      <c r="V9" s="14">
        <f ca="1">E13</f>
        <v>133</v>
      </c>
    </row>
    <row r="10" spans="2:22" ht="15.75" thickBot="1" x14ac:dyDescent="0.3">
      <c r="B10" s="10">
        <f>'Project 1'!B12</f>
        <v>44351</v>
      </c>
      <c r="C10">
        <f ca="1">SUM('Project 1'!C12:C14)</f>
        <v>1193</v>
      </c>
      <c r="D10">
        <f ca="1">SUM('Project 1'!D12:D14)</f>
        <v>717</v>
      </c>
      <c r="E10">
        <f t="shared" ca="1" si="11"/>
        <v>476</v>
      </c>
      <c r="I10" s="15" t="s">
        <v>23</v>
      </c>
      <c r="J10" s="16" t="str">
        <f ca="1">IF(J9&gt;0,"Profit","Loss")</f>
        <v>Loss</v>
      </c>
      <c r="K10" s="15" t="s">
        <v>23</v>
      </c>
      <c r="L10" s="16" t="str">
        <f ca="1">IF(L9&gt;0,"Profit","Loss")</f>
        <v>Loss</v>
      </c>
      <c r="M10" s="15" t="s">
        <v>23</v>
      </c>
      <c r="N10" s="16" t="str">
        <f ca="1">IF(N9&gt;0,"Profit","Loss")</f>
        <v>Profit</v>
      </c>
      <c r="O10" s="15" t="s">
        <v>23</v>
      </c>
      <c r="P10" s="16" t="str">
        <f ca="1">IF(P9&gt;0,"Profit","Loss")</f>
        <v>Profit</v>
      </c>
      <c r="Q10" s="15" t="s">
        <v>23</v>
      </c>
      <c r="R10" s="16" t="str">
        <f ca="1">IF(R9&gt;0,"Profit","Loss")</f>
        <v>Profit</v>
      </c>
      <c r="S10" s="15" t="s">
        <v>23</v>
      </c>
      <c r="T10" s="16" t="str">
        <f ca="1">IF(T9&gt;0,"Profit","Loss")</f>
        <v>Loss</v>
      </c>
      <c r="U10" s="15" t="s">
        <v>23</v>
      </c>
      <c r="V10" s="16" t="str">
        <f ca="1">IF(V9&gt;0,"Profit","Loss")</f>
        <v>Profit</v>
      </c>
    </row>
    <row r="11" spans="2:22" x14ac:dyDescent="0.25">
      <c r="B11" s="10">
        <f>'Project 1'!B15</f>
        <v>44352</v>
      </c>
      <c r="C11">
        <f ca="1">SUM('Project 1'!C15:C17)</f>
        <v>1103</v>
      </c>
      <c r="D11">
        <f ca="1">SUM('Project 1'!D15:D17)</f>
        <v>1084</v>
      </c>
      <c r="E11">
        <f t="shared" ca="1" si="11"/>
        <v>19</v>
      </c>
      <c r="I11" s="97">
        <f>U6+1</f>
        <v>44355</v>
      </c>
      <c r="J11" s="98"/>
      <c r="K11" s="91">
        <f>I11+1</f>
        <v>44356</v>
      </c>
      <c r="L11" s="92"/>
      <c r="M11" s="91">
        <f t="shared" ref="M11" si="12">K11+1</f>
        <v>44357</v>
      </c>
      <c r="N11" s="92"/>
      <c r="O11" s="91">
        <f t="shared" ref="O11" si="13">M11+1</f>
        <v>44358</v>
      </c>
      <c r="P11" s="92"/>
      <c r="Q11" s="91">
        <f t="shared" ref="Q11" si="14">O11+1</f>
        <v>44359</v>
      </c>
      <c r="R11" s="92"/>
      <c r="S11" s="91">
        <f t="shared" ref="S11" si="15">Q11+1</f>
        <v>44360</v>
      </c>
      <c r="T11" s="92"/>
      <c r="U11" s="91">
        <f t="shared" ref="U11" si="16">S11+1</f>
        <v>44361</v>
      </c>
      <c r="V11" s="92"/>
    </row>
    <row r="12" spans="2:22" x14ac:dyDescent="0.25">
      <c r="B12" s="10">
        <f>'Project 1'!B18</f>
        <v>44353</v>
      </c>
      <c r="C12">
        <f ca="1">SUM('Project 1'!C18:C20)</f>
        <v>904</v>
      </c>
      <c r="D12">
        <f ca="1">SUM('Project 1'!D18:D20)</f>
        <v>1291</v>
      </c>
      <c r="E12">
        <f t="shared" ca="1" si="11"/>
        <v>-387</v>
      </c>
      <c r="I12" s="13" t="s">
        <v>0</v>
      </c>
      <c r="J12" s="14">
        <f ca="1">C14</f>
        <v>1494</v>
      </c>
      <c r="K12" s="13" t="s">
        <v>0</v>
      </c>
      <c r="L12" s="14">
        <f ca="1">C15</f>
        <v>875</v>
      </c>
      <c r="M12" s="13" t="s">
        <v>0</v>
      </c>
      <c r="N12" s="14">
        <f ca="1">C16</f>
        <v>1303</v>
      </c>
      <c r="O12" s="13" t="s">
        <v>0</v>
      </c>
      <c r="P12" s="14">
        <f ca="1">C17</f>
        <v>1174</v>
      </c>
      <c r="Q12" s="13" t="s">
        <v>0</v>
      </c>
      <c r="R12" s="14">
        <f ca="1">C18</f>
        <v>892</v>
      </c>
      <c r="S12" s="13" t="s">
        <v>0</v>
      </c>
      <c r="T12" s="14">
        <f ca="1">C19</f>
        <v>836</v>
      </c>
      <c r="U12" s="13" t="s">
        <v>0</v>
      </c>
      <c r="V12" s="14">
        <f ca="1">C20</f>
        <v>1061</v>
      </c>
    </row>
    <row r="13" spans="2:22" x14ac:dyDescent="0.25">
      <c r="B13" s="10">
        <f>'Project 1'!B21</f>
        <v>44354</v>
      </c>
      <c r="C13">
        <f ca="1">SUM('Project 1'!C21:C23)</f>
        <v>774</v>
      </c>
      <c r="D13">
        <f ca="1">SUM('Project 1'!D21:D23)</f>
        <v>641</v>
      </c>
      <c r="E13">
        <f t="shared" ca="1" si="11"/>
        <v>133</v>
      </c>
      <c r="I13" s="13" t="s">
        <v>1</v>
      </c>
      <c r="J13" s="14">
        <f ca="1">D14</f>
        <v>1034</v>
      </c>
      <c r="K13" s="13" t="s">
        <v>1</v>
      </c>
      <c r="L13" s="14">
        <f ca="1">D15</f>
        <v>628</v>
      </c>
      <c r="M13" s="13" t="s">
        <v>1</v>
      </c>
      <c r="N13" s="14">
        <f ca="1">D16</f>
        <v>1028</v>
      </c>
      <c r="O13" s="13" t="s">
        <v>1</v>
      </c>
      <c r="P13" s="14">
        <f ca="1">D17</f>
        <v>713</v>
      </c>
      <c r="Q13" s="13" t="s">
        <v>1</v>
      </c>
      <c r="R13" s="14">
        <f ca="1">D18</f>
        <v>997</v>
      </c>
      <c r="S13" s="13" t="s">
        <v>1</v>
      </c>
      <c r="T13" s="14">
        <f ca="1">D19</f>
        <v>925</v>
      </c>
      <c r="U13" s="13" t="s">
        <v>1</v>
      </c>
      <c r="V13" s="14">
        <f ca="1">D20</f>
        <v>1121</v>
      </c>
    </row>
    <row r="14" spans="2:22" x14ac:dyDescent="0.25">
      <c r="B14" s="10">
        <f>'Project 1'!B24</f>
        <v>44355</v>
      </c>
      <c r="C14">
        <f ca="1">SUM('Project 1'!C24:C26)</f>
        <v>1494</v>
      </c>
      <c r="D14">
        <f ca="1">SUM('Project 1'!D24:D26)</f>
        <v>1034</v>
      </c>
      <c r="E14">
        <f t="shared" ca="1" si="11"/>
        <v>460</v>
      </c>
      <c r="I14" s="13" t="s">
        <v>4</v>
      </c>
      <c r="J14" s="14">
        <f ca="1">E14</f>
        <v>460</v>
      </c>
      <c r="K14" s="13" t="s">
        <v>4</v>
      </c>
      <c r="L14" s="14">
        <f ca="1">E15</f>
        <v>247</v>
      </c>
      <c r="M14" s="13" t="s">
        <v>4</v>
      </c>
      <c r="N14" s="14">
        <f ca="1">E16</f>
        <v>275</v>
      </c>
      <c r="O14" s="13" t="s">
        <v>4</v>
      </c>
      <c r="P14" s="14">
        <f ca="1">E17</f>
        <v>461</v>
      </c>
      <c r="Q14" s="13" t="s">
        <v>4</v>
      </c>
      <c r="R14" s="14">
        <f ca="1">E18</f>
        <v>-105</v>
      </c>
      <c r="S14" s="13" t="s">
        <v>4</v>
      </c>
      <c r="T14" s="14">
        <f ca="1">E19</f>
        <v>-89</v>
      </c>
      <c r="U14" s="13" t="s">
        <v>4</v>
      </c>
      <c r="V14" s="14">
        <f ca="1">E20</f>
        <v>-60</v>
      </c>
    </row>
    <row r="15" spans="2:22" ht="15.75" thickBot="1" x14ac:dyDescent="0.3">
      <c r="B15" s="10">
        <f>'Project 1'!B27</f>
        <v>44356</v>
      </c>
      <c r="C15">
        <f ca="1">SUM('Project 1'!C27:C29)</f>
        <v>875</v>
      </c>
      <c r="D15">
        <f ca="1">SUM('Project 1'!D27:D29)</f>
        <v>628</v>
      </c>
      <c r="E15">
        <f t="shared" ca="1" si="11"/>
        <v>247</v>
      </c>
      <c r="I15" s="15" t="s">
        <v>23</v>
      </c>
      <c r="J15" s="16" t="str">
        <f ca="1">IF(J14&gt;0,"Profit","Loss")</f>
        <v>Profit</v>
      </c>
      <c r="K15" s="15" t="s">
        <v>23</v>
      </c>
      <c r="L15" s="16" t="str">
        <f ca="1">IF(L14&gt;0,"Profit","Loss")</f>
        <v>Profit</v>
      </c>
      <c r="M15" s="15" t="s">
        <v>23</v>
      </c>
      <c r="N15" s="16" t="str">
        <f ca="1">IF(N14&gt;0,"Profit","Loss")</f>
        <v>Profit</v>
      </c>
      <c r="O15" s="15" t="s">
        <v>23</v>
      </c>
      <c r="P15" s="16" t="str">
        <f ca="1">IF(P14&gt;0,"Profit","Loss")</f>
        <v>Profit</v>
      </c>
      <c r="Q15" s="15" t="s">
        <v>23</v>
      </c>
      <c r="R15" s="16" t="str">
        <f ca="1">IF(R14&gt;0,"Profit","Loss")</f>
        <v>Loss</v>
      </c>
      <c r="S15" s="15" t="s">
        <v>23</v>
      </c>
      <c r="T15" s="16" t="str">
        <f ca="1">IF(T14&gt;0,"Profit","Loss")</f>
        <v>Loss</v>
      </c>
      <c r="U15" s="15" t="s">
        <v>23</v>
      </c>
      <c r="V15" s="16" t="str">
        <f ca="1">IF(V14&gt;0,"Profit","Loss")</f>
        <v>Loss</v>
      </c>
    </row>
    <row r="16" spans="2:22" x14ac:dyDescent="0.25">
      <c r="B16" s="10">
        <f>'Project 1'!B30</f>
        <v>44357</v>
      </c>
      <c r="C16">
        <f ca="1">SUM('Project 1'!C30:C32)</f>
        <v>1303</v>
      </c>
      <c r="D16">
        <f ca="1">SUM('Project 1'!D30:D32)</f>
        <v>1028</v>
      </c>
      <c r="E16">
        <f t="shared" ca="1" si="11"/>
        <v>275</v>
      </c>
      <c r="I16" s="97">
        <f>U11+1</f>
        <v>44362</v>
      </c>
      <c r="J16" s="98"/>
      <c r="K16" s="91">
        <f>I16+1</f>
        <v>44363</v>
      </c>
      <c r="L16" s="92"/>
      <c r="M16" s="91">
        <f t="shared" ref="M16" si="17">K16+1</f>
        <v>44364</v>
      </c>
      <c r="N16" s="92"/>
      <c r="O16" s="91">
        <f t="shared" ref="O16" si="18">M16+1</f>
        <v>44365</v>
      </c>
      <c r="P16" s="92"/>
      <c r="Q16" s="91">
        <f t="shared" ref="Q16" si="19">O16+1</f>
        <v>44366</v>
      </c>
      <c r="R16" s="92"/>
      <c r="S16" s="91">
        <f t="shared" ref="S16" si="20">Q16+1</f>
        <v>44367</v>
      </c>
      <c r="T16" s="92"/>
      <c r="U16" s="91">
        <f t="shared" ref="U16" si="21">S16+1</f>
        <v>44368</v>
      </c>
      <c r="V16" s="92"/>
    </row>
    <row r="17" spans="2:22" x14ac:dyDescent="0.25">
      <c r="B17" s="10">
        <f>'Project 1'!B33</f>
        <v>44358</v>
      </c>
      <c r="C17">
        <f ca="1">SUM('Project 1'!C33:C35)</f>
        <v>1174</v>
      </c>
      <c r="D17">
        <f ca="1">SUM('Project 1'!D33:D35)</f>
        <v>713</v>
      </c>
      <c r="E17">
        <f t="shared" ca="1" si="11"/>
        <v>461</v>
      </c>
      <c r="I17" s="13" t="s">
        <v>0</v>
      </c>
      <c r="J17" s="14">
        <f ca="1">C21</f>
        <v>1020</v>
      </c>
      <c r="K17" s="13" t="s">
        <v>0</v>
      </c>
      <c r="L17" s="14">
        <f ca="1">C22</f>
        <v>1543</v>
      </c>
      <c r="M17" s="13" t="s">
        <v>0</v>
      </c>
      <c r="N17" s="14">
        <f ca="1">C23</f>
        <v>1005</v>
      </c>
      <c r="O17" s="13" t="s">
        <v>0</v>
      </c>
      <c r="P17" s="14">
        <f ca="1">C24</f>
        <v>1341</v>
      </c>
      <c r="Q17" s="13" t="s">
        <v>0</v>
      </c>
      <c r="R17" s="14">
        <f ca="1">C25</f>
        <v>827</v>
      </c>
      <c r="S17" s="13" t="s">
        <v>0</v>
      </c>
      <c r="T17" s="14">
        <f ca="1">C26</f>
        <v>1147</v>
      </c>
      <c r="U17" s="13" t="s">
        <v>0</v>
      </c>
      <c r="V17" s="14">
        <f ca="1">C27</f>
        <v>1405</v>
      </c>
    </row>
    <row r="18" spans="2:22" x14ac:dyDescent="0.25">
      <c r="B18" s="10">
        <f>'Project 1'!B36</f>
        <v>44359</v>
      </c>
      <c r="C18">
        <f ca="1">SUM('Project 1'!C36:C38)</f>
        <v>892</v>
      </c>
      <c r="D18">
        <f ca="1">SUM('Project 1'!D36:D38)</f>
        <v>997</v>
      </c>
      <c r="E18">
        <f t="shared" ca="1" si="11"/>
        <v>-105</v>
      </c>
      <c r="I18" s="13" t="s">
        <v>1</v>
      </c>
      <c r="J18" s="14">
        <f ca="1">D21</f>
        <v>1152</v>
      </c>
      <c r="K18" s="13" t="s">
        <v>1</v>
      </c>
      <c r="L18" s="14">
        <f ca="1">D22</f>
        <v>741</v>
      </c>
      <c r="M18" s="13" t="s">
        <v>1</v>
      </c>
      <c r="N18" s="14">
        <f ca="1">D23</f>
        <v>1022</v>
      </c>
      <c r="O18" s="13" t="s">
        <v>1</v>
      </c>
      <c r="P18" s="14">
        <f ca="1">D24</f>
        <v>873</v>
      </c>
      <c r="Q18" s="13" t="s">
        <v>1</v>
      </c>
      <c r="R18" s="14">
        <f ca="1">D25</f>
        <v>959</v>
      </c>
      <c r="S18" s="13" t="s">
        <v>1</v>
      </c>
      <c r="T18" s="14">
        <f ca="1">D26</f>
        <v>872</v>
      </c>
      <c r="U18" s="13" t="s">
        <v>1</v>
      </c>
      <c r="V18" s="14">
        <f ca="1">D27</f>
        <v>1104</v>
      </c>
    </row>
    <row r="19" spans="2:22" x14ac:dyDescent="0.25">
      <c r="B19" s="10">
        <f>'Project 1'!B39</f>
        <v>44360</v>
      </c>
      <c r="C19">
        <f ca="1">SUM('Project 1'!C39:C41)</f>
        <v>836</v>
      </c>
      <c r="D19">
        <f ca="1">SUM('Project 1'!D39:D41)</f>
        <v>925</v>
      </c>
      <c r="E19">
        <f t="shared" ca="1" si="11"/>
        <v>-89</v>
      </c>
      <c r="I19" s="13" t="s">
        <v>4</v>
      </c>
      <c r="J19" s="14">
        <f ca="1">E21</f>
        <v>-132</v>
      </c>
      <c r="K19" s="13" t="s">
        <v>4</v>
      </c>
      <c r="L19" s="14">
        <f ca="1">E22</f>
        <v>802</v>
      </c>
      <c r="M19" s="13" t="s">
        <v>4</v>
      </c>
      <c r="N19" s="14">
        <f ca="1">E23</f>
        <v>-17</v>
      </c>
      <c r="O19" s="13" t="s">
        <v>4</v>
      </c>
      <c r="P19" s="14">
        <f ca="1">E24</f>
        <v>468</v>
      </c>
      <c r="Q19" s="13" t="s">
        <v>4</v>
      </c>
      <c r="R19" s="14">
        <f ca="1">E25</f>
        <v>-132</v>
      </c>
      <c r="S19" s="13" t="s">
        <v>4</v>
      </c>
      <c r="T19" s="14">
        <f ca="1">E26</f>
        <v>275</v>
      </c>
      <c r="U19" s="13" t="s">
        <v>4</v>
      </c>
      <c r="V19" s="14">
        <f ca="1">E27</f>
        <v>301</v>
      </c>
    </row>
    <row r="20" spans="2:22" ht="15.75" thickBot="1" x14ac:dyDescent="0.3">
      <c r="B20" s="10">
        <f>'Project 1'!B42</f>
        <v>44361</v>
      </c>
      <c r="C20">
        <f ca="1">SUM('Project 1'!C42:C44)</f>
        <v>1061</v>
      </c>
      <c r="D20">
        <f ca="1">SUM('Project 1'!D42:D44)</f>
        <v>1121</v>
      </c>
      <c r="E20">
        <f t="shared" ca="1" si="11"/>
        <v>-60</v>
      </c>
      <c r="I20" s="15" t="s">
        <v>23</v>
      </c>
      <c r="J20" s="16" t="str">
        <f ca="1">IF(J19&gt;0,"Profit","Loss")</f>
        <v>Loss</v>
      </c>
      <c r="K20" s="15" t="s">
        <v>23</v>
      </c>
      <c r="L20" s="16" t="str">
        <f ca="1">IF(L19&gt;0,"Profit","Loss")</f>
        <v>Profit</v>
      </c>
      <c r="M20" s="15" t="s">
        <v>23</v>
      </c>
      <c r="N20" s="16" t="str">
        <f ca="1">IF(N19&gt;0,"Profit","Loss")</f>
        <v>Loss</v>
      </c>
      <c r="O20" s="15" t="s">
        <v>23</v>
      </c>
      <c r="P20" s="16" t="str">
        <f ca="1">IF(P19&gt;0,"Profit","Loss")</f>
        <v>Profit</v>
      </c>
      <c r="Q20" s="15" t="s">
        <v>23</v>
      </c>
      <c r="R20" s="16" t="str">
        <f ca="1">IF(R19&gt;0,"Profit","Loss")</f>
        <v>Loss</v>
      </c>
      <c r="S20" s="15" t="s">
        <v>23</v>
      </c>
      <c r="T20" s="16" t="str">
        <f ca="1">IF(T19&gt;0,"Profit","Loss")</f>
        <v>Profit</v>
      </c>
      <c r="U20" s="15" t="s">
        <v>23</v>
      </c>
      <c r="V20" s="16" t="str">
        <f ca="1">IF(V19&gt;0,"Profit","Loss")</f>
        <v>Profit</v>
      </c>
    </row>
    <row r="21" spans="2:22" x14ac:dyDescent="0.25">
      <c r="B21" s="10">
        <f>'Project 1'!B45</f>
        <v>44362</v>
      </c>
      <c r="C21">
        <f ca="1">SUM('Project 1'!C45:C47)</f>
        <v>1020</v>
      </c>
      <c r="D21">
        <f ca="1">SUM('Project 1'!D45:D47)</f>
        <v>1152</v>
      </c>
      <c r="E21">
        <f t="shared" ca="1" si="11"/>
        <v>-132</v>
      </c>
      <c r="I21" s="97">
        <f>U16+1</f>
        <v>44369</v>
      </c>
      <c r="J21" s="98"/>
      <c r="K21" s="91">
        <f>I21+1</f>
        <v>44370</v>
      </c>
      <c r="L21" s="92"/>
      <c r="M21" s="91">
        <f t="shared" ref="M21" si="22">K21+1</f>
        <v>44371</v>
      </c>
      <c r="N21" s="92"/>
      <c r="O21" s="91">
        <f t="shared" ref="O21" si="23">M21+1</f>
        <v>44372</v>
      </c>
      <c r="P21" s="92"/>
      <c r="Q21" s="91">
        <f t="shared" ref="Q21" si="24">O21+1</f>
        <v>44373</v>
      </c>
      <c r="R21" s="92"/>
      <c r="S21" s="91">
        <f t="shared" ref="S21" si="25">Q21+1</f>
        <v>44374</v>
      </c>
      <c r="T21" s="92"/>
      <c r="U21" s="91">
        <f t="shared" ref="U21" si="26">S21+1</f>
        <v>44375</v>
      </c>
      <c r="V21" s="92"/>
    </row>
    <row r="22" spans="2:22" x14ac:dyDescent="0.25">
      <c r="B22" s="11">
        <f>'Project 1'!B48</f>
        <v>44363</v>
      </c>
      <c r="C22">
        <f ca="1">SUM('Project 1'!C48:C50)</f>
        <v>1543</v>
      </c>
      <c r="D22">
        <f ca="1">SUM('Project 1'!D48:D50)</f>
        <v>741</v>
      </c>
      <c r="E22">
        <f t="shared" ca="1" si="11"/>
        <v>802</v>
      </c>
      <c r="I22" s="13" t="s">
        <v>0</v>
      </c>
      <c r="J22" s="14">
        <f ca="1">C28</f>
        <v>1032</v>
      </c>
      <c r="K22" s="13" t="s">
        <v>0</v>
      </c>
      <c r="L22" s="14">
        <f ca="1">C29</f>
        <v>476</v>
      </c>
      <c r="M22" s="13" t="s">
        <v>0</v>
      </c>
      <c r="N22" s="14">
        <f ca="1">C30</f>
        <v>1011</v>
      </c>
      <c r="O22" s="13" t="s">
        <v>0</v>
      </c>
      <c r="P22" s="14">
        <f ca="1">C31</f>
        <v>1529</v>
      </c>
      <c r="Q22" s="13" t="s">
        <v>0</v>
      </c>
      <c r="R22" s="14">
        <f ca="1">C32</f>
        <v>888</v>
      </c>
      <c r="S22" s="13" t="s">
        <v>0</v>
      </c>
      <c r="T22" s="14">
        <f ca="1">C33</f>
        <v>916</v>
      </c>
      <c r="U22" s="13" t="s">
        <v>0</v>
      </c>
      <c r="V22" s="14">
        <f ca="1">C34</f>
        <v>1278</v>
      </c>
    </row>
    <row r="23" spans="2:22" x14ac:dyDescent="0.25">
      <c r="B23" s="10">
        <f>'Project 1'!B51</f>
        <v>44364</v>
      </c>
      <c r="C23">
        <f ca="1">SUM('Project 1'!C51:C53)</f>
        <v>1005</v>
      </c>
      <c r="D23">
        <f ca="1">SUM('Project 1'!D51:D53)</f>
        <v>1022</v>
      </c>
      <c r="E23">
        <f t="shared" ca="1" si="11"/>
        <v>-17</v>
      </c>
      <c r="I23" s="13" t="s">
        <v>1</v>
      </c>
      <c r="J23" s="14">
        <f ca="1">D28</f>
        <v>1000</v>
      </c>
      <c r="K23" s="13" t="s">
        <v>1</v>
      </c>
      <c r="L23" s="14">
        <f ca="1">D29</f>
        <v>753</v>
      </c>
      <c r="M23" s="13" t="s">
        <v>1</v>
      </c>
      <c r="N23" s="14">
        <f ca="1">D30</f>
        <v>1056</v>
      </c>
      <c r="O23" s="13" t="s">
        <v>1</v>
      </c>
      <c r="P23" s="14">
        <f ca="1">D31</f>
        <v>908</v>
      </c>
      <c r="Q23" s="13" t="s">
        <v>1</v>
      </c>
      <c r="R23" s="14">
        <f ca="1">D32</f>
        <v>1115</v>
      </c>
      <c r="S23" s="13" t="s">
        <v>1</v>
      </c>
      <c r="T23" s="14">
        <f ca="1">D33</f>
        <v>953</v>
      </c>
      <c r="U23" s="13" t="s">
        <v>1</v>
      </c>
      <c r="V23" s="14">
        <f ca="1">D34</f>
        <v>1082</v>
      </c>
    </row>
    <row r="24" spans="2:22" x14ac:dyDescent="0.25">
      <c r="B24" s="10">
        <f>'Project 1'!B54</f>
        <v>44365</v>
      </c>
      <c r="C24">
        <f ca="1">SUM('Project 1'!C54:C56)</f>
        <v>1341</v>
      </c>
      <c r="D24">
        <f ca="1">SUM('Project 1'!D54:D56)</f>
        <v>873</v>
      </c>
      <c r="E24">
        <f t="shared" ca="1" si="11"/>
        <v>468</v>
      </c>
      <c r="I24" s="13" t="s">
        <v>4</v>
      </c>
      <c r="J24" s="14">
        <f ca="1">E28</f>
        <v>32</v>
      </c>
      <c r="K24" s="13" t="s">
        <v>4</v>
      </c>
      <c r="L24" s="14">
        <f ca="1">E29</f>
        <v>-277</v>
      </c>
      <c r="M24" s="13" t="s">
        <v>4</v>
      </c>
      <c r="N24" s="14">
        <f ca="1">E30</f>
        <v>-45</v>
      </c>
      <c r="O24" s="13" t="s">
        <v>4</v>
      </c>
      <c r="P24" s="14">
        <f ca="1">E31</f>
        <v>621</v>
      </c>
      <c r="Q24" s="13" t="s">
        <v>4</v>
      </c>
      <c r="R24" s="14">
        <f ca="1">E32</f>
        <v>-227</v>
      </c>
      <c r="S24" s="13" t="s">
        <v>4</v>
      </c>
      <c r="T24" s="14">
        <f ca="1">E33</f>
        <v>-37</v>
      </c>
      <c r="U24" s="13" t="s">
        <v>4</v>
      </c>
      <c r="V24" s="14">
        <f ca="1">E34</f>
        <v>196</v>
      </c>
    </row>
    <row r="25" spans="2:22" ht="15.75" thickBot="1" x14ac:dyDescent="0.3">
      <c r="B25" s="10">
        <f>'Project 1'!B57</f>
        <v>44366</v>
      </c>
      <c r="C25">
        <f ca="1">SUM('Project 1'!C57:C59)</f>
        <v>827</v>
      </c>
      <c r="D25">
        <f ca="1">SUM('Project 1'!D57:D59)</f>
        <v>959</v>
      </c>
      <c r="E25">
        <f t="shared" ca="1" si="11"/>
        <v>-132</v>
      </c>
      <c r="I25" s="15" t="s">
        <v>23</v>
      </c>
      <c r="J25" s="16" t="str">
        <f ca="1">IF(J24&gt;0,"Profit","Loss")</f>
        <v>Profit</v>
      </c>
      <c r="K25" s="15" t="s">
        <v>23</v>
      </c>
      <c r="L25" s="16" t="str">
        <f ca="1">IF(L24&gt;0,"Profit","Loss")</f>
        <v>Loss</v>
      </c>
      <c r="M25" s="15" t="s">
        <v>23</v>
      </c>
      <c r="N25" s="16" t="str">
        <f ca="1">IF(N24&gt;0,"Profit","Loss")</f>
        <v>Loss</v>
      </c>
      <c r="O25" s="15" t="s">
        <v>23</v>
      </c>
      <c r="P25" s="16" t="str">
        <f ca="1">IF(P24&gt;0,"Profit","Loss")</f>
        <v>Profit</v>
      </c>
      <c r="Q25" s="15" t="s">
        <v>23</v>
      </c>
      <c r="R25" s="16" t="str">
        <f ca="1">IF(R24&gt;0,"Profit","Loss")</f>
        <v>Loss</v>
      </c>
      <c r="S25" s="15" t="s">
        <v>23</v>
      </c>
      <c r="T25" s="16" t="str">
        <f ca="1">IF(T24&gt;0,"Profit","Loss")</f>
        <v>Loss</v>
      </c>
      <c r="U25" s="15" t="s">
        <v>23</v>
      </c>
      <c r="V25" s="16" t="str">
        <f ca="1">IF(V24&gt;0,"Profit","Loss")</f>
        <v>Profit</v>
      </c>
    </row>
    <row r="26" spans="2:22" x14ac:dyDescent="0.25">
      <c r="B26" s="10">
        <f>'Project 1'!B60</f>
        <v>44367</v>
      </c>
      <c r="C26">
        <f ca="1">SUM('Project 1'!C60:C62)</f>
        <v>1147</v>
      </c>
      <c r="D26">
        <f ca="1">SUM('Project 1'!D60:D62)</f>
        <v>872</v>
      </c>
      <c r="E26">
        <f t="shared" ca="1" si="11"/>
        <v>275</v>
      </c>
      <c r="I26" s="93">
        <f>U21+1</f>
        <v>44376</v>
      </c>
      <c r="J26" s="94"/>
      <c r="K26" s="95">
        <f>I26+1</f>
        <v>44377</v>
      </c>
      <c r="L26" s="96"/>
    </row>
    <row r="27" spans="2:22" x14ac:dyDescent="0.25">
      <c r="B27" s="10">
        <f>'Project 1'!B63</f>
        <v>44368</v>
      </c>
      <c r="C27">
        <f ca="1">SUM('Project 1'!C63:C65)</f>
        <v>1405</v>
      </c>
      <c r="D27">
        <f ca="1">SUM('Project 1'!D63:D65)</f>
        <v>1104</v>
      </c>
      <c r="E27">
        <f t="shared" ca="1" si="11"/>
        <v>301</v>
      </c>
      <c r="I27" s="13" t="s">
        <v>0</v>
      </c>
      <c r="J27" s="14">
        <f ca="1">C35</f>
        <v>1599</v>
      </c>
      <c r="K27" s="13" t="s">
        <v>0</v>
      </c>
      <c r="L27" s="14">
        <f ca="1">C36</f>
        <v>1176</v>
      </c>
    </row>
    <row r="28" spans="2:22" x14ac:dyDescent="0.25">
      <c r="B28" s="10">
        <f>'Project 1'!B66</f>
        <v>44369</v>
      </c>
      <c r="C28">
        <f ca="1">SUM('Project 1'!C66:C68)</f>
        <v>1032</v>
      </c>
      <c r="D28">
        <f ca="1">SUM('Project 1'!D66:D68)</f>
        <v>1000</v>
      </c>
      <c r="E28">
        <f t="shared" ca="1" si="11"/>
        <v>32</v>
      </c>
      <c r="I28" s="13" t="s">
        <v>1</v>
      </c>
      <c r="J28" s="14">
        <f ca="1">D35</f>
        <v>440</v>
      </c>
      <c r="K28" s="13" t="s">
        <v>1</v>
      </c>
      <c r="L28" s="14">
        <f ca="1">D36</f>
        <v>993</v>
      </c>
    </row>
    <row r="29" spans="2:22" x14ac:dyDescent="0.25">
      <c r="B29" s="10">
        <f>'Project 1'!B69</f>
        <v>44370</v>
      </c>
      <c r="C29">
        <f ca="1">SUM('Project 1'!C69:C71)</f>
        <v>476</v>
      </c>
      <c r="D29">
        <f ca="1">SUM('Project 1'!D69:D71)</f>
        <v>753</v>
      </c>
      <c r="E29">
        <f t="shared" ca="1" si="11"/>
        <v>-277</v>
      </c>
      <c r="I29" s="13" t="s">
        <v>4</v>
      </c>
      <c r="J29" s="14">
        <f ca="1">E35</f>
        <v>1159</v>
      </c>
      <c r="K29" s="13" t="s">
        <v>4</v>
      </c>
      <c r="L29" s="14">
        <f ca="1">E36</f>
        <v>183</v>
      </c>
    </row>
    <row r="30" spans="2:22" ht="15.75" thickBot="1" x14ac:dyDescent="0.3">
      <c r="B30" s="10">
        <f>'Project 1'!B72</f>
        <v>44371</v>
      </c>
      <c r="C30">
        <f ca="1">SUM('Project 1'!C72:C74)</f>
        <v>1011</v>
      </c>
      <c r="D30">
        <f ca="1">SUM('Project 1'!D72:D74)</f>
        <v>1056</v>
      </c>
      <c r="E30">
        <f t="shared" ca="1" si="11"/>
        <v>-45</v>
      </c>
      <c r="I30" s="15" t="s">
        <v>23</v>
      </c>
      <c r="J30" s="16" t="str">
        <f ca="1">IF(J29&gt;0,"Profit","Loss")</f>
        <v>Profit</v>
      </c>
      <c r="K30" s="15" t="s">
        <v>23</v>
      </c>
      <c r="L30" s="16" t="str">
        <f ca="1">IF(L29&gt;0,"Profit","Loss")</f>
        <v>Profit</v>
      </c>
    </row>
    <row r="31" spans="2:22" x14ac:dyDescent="0.25">
      <c r="B31" s="10">
        <f>'Project 1'!B75</f>
        <v>44372</v>
      </c>
      <c r="C31" s="12">
        <f ca="1">SUM('Project 1'!C75:C77)</f>
        <v>1529</v>
      </c>
      <c r="D31">
        <f ca="1">SUM('Project 1'!D75:D77)</f>
        <v>908</v>
      </c>
      <c r="E31">
        <f t="shared" ca="1" si="11"/>
        <v>621</v>
      </c>
    </row>
    <row r="32" spans="2:22" x14ac:dyDescent="0.25">
      <c r="B32" s="10">
        <f>'Project 1'!B78</f>
        <v>44373</v>
      </c>
      <c r="C32">
        <f ca="1">SUM('Project 1'!C78:C80)</f>
        <v>888</v>
      </c>
      <c r="D32">
        <f ca="1">SUM('Project 1'!D78:D80)</f>
        <v>1115</v>
      </c>
      <c r="E32">
        <f t="shared" ca="1" si="11"/>
        <v>-227</v>
      </c>
    </row>
    <row r="33" spans="2:5" x14ac:dyDescent="0.25">
      <c r="B33" s="10">
        <f>'Project 1'!B81</f>
        <v>44374</v>
      </c>
      <c r="C33">
        <f ca="1">SUM('Project 1'!C81:C83)</f>
        <v>916</v>
      </c>
      <c r="D33">
        <f ca="1">SUM('Project 1'!D81:D83)</f>
        <v>953</v>
      </c>
      <c r="E33">
        <f t="shared" ca="1" si="11"/>
        <v>-37</v>
      </c>
    </row>
    <row r="34" spans="2:5" x14ac:dyDescent="0.25">
      <c r="B34" s="10">
        <f>'Project 1'!B84</f>
        <v>44375</v>
      </c>
      <c r="C34">
        <f ca="1">SUM('Project 1'!C84:C86)</f>
        <v>1278</v>
      </c>
      <c r="D34">
        <f ca="1">SUM('Project 1'!D84:D86)</f>
        <v>1082</v>
      </c>
      <c r="E34">
        <f t="shared" ca="1" si="11"/>
        <v>196</v>
      </c>
    </row>
    <row r="35" spans="2:5" x14ac:dyDescent="0.25">
      <c r="B35" s="10">
        <f>'Project 1'!B87</f>
        <v>44376</v>
      </c>
      <c r="C35">
        <f ca="1">SUM('Project 1'!C87:C89)</f>
        <v>1599</v>
      </c>
      <c r="D35">
        <f ca="1">SUM('Project 1'!D87:D89)</f>
        <v>440</v>
      </c>
      <c r="E35">
        <f t="shared" ca="1" si="11"/>
        <v>1159</v>
      </c>
    </row>
    <row r="36" spans="2:5" x14ac:dyDescent="0.25">
      <c r="B36" s="10">
        <f>'Project 1'!B90</f>
        <v>44377</v>
      </c>
      <c r="C36">
        <f ca="1">SUM('Project 1'!C90:C92)</f>
        <v>1176</v>
      </c>
      <c r="D36">
        <f ca="1">SUM('Project 1'!D90:D92)</f>
        <v>993</v>
      </c>
      <c r="E36">
        <f t="shared" ca="1" si="11"/>
        <v>183</v>
      </c>
    </row>
    <row r="37" spans="2:5" x14ac:dyDescent="0.25">
      <c r="B37" s="10"/>
    </row>
  </sheetData>
  <mergeCells count="39">
    <mergeCell ref="U5:V5"/>
    <mergeCell ref="I6:J6"/>
    <mergeCell ref="K6:L6"/>
    <mergeCell ref="M6:N6"/>
    <mergeCell ref="O6:P6"/>
    <mergeCell ref="Q6:R6"/>
    <mergeCell ref="S6:T6"/>
    <mergeCell ref="U6:V6"/>
    <mergeCell ref="I5:J5"/>
    <mergeCell ref="K5:L5"/>
    <mergeCell ref="M5:N5"/>
    <mergeCell ref="O5:P5"/>
    <mergeCell ref="Q5:R5"/>
    <mergeCell ref="S5:T5"/>
    <mergeCell ref="Q16:R16"/>
    <mergeCell ref="S16:T16"/>
    <mergeCell ref="U16:V16"/>
    <mergeCell ref="I11:J11"/>
    <mergeCell ref="K11:L11"/>
    <mergeCell ref="M11:N11"/>
    <mergeCell ref="O11:P11"/>
    <mergeCell ref="Q11:R11"/>
    <mergeCell ref="S11:T11"/>
    <mergeCell ref="B5:E5"/>
    <mergeCell ref="I3:V4"/>
    <mergeCell ref="U21:V21"/>
    <mergeCell ref="I26:J26"/>
    <mergeCell ref="K26:L26"/>
    <mergeCell ref="I21:J21"/>
    <mergeCell ref="K21:L21"/>
    <mergeCell ref="M21:N21"/>
    <mergeCell ref="O21:P21"/>
    <mergeCell ref="Q21:R21"/>
    <mergeCell ref="S21:T21"/>
    <mergeCell ref="U11:V11"/>
    <mergeCell ref="I16:J16"/>
    <mergeCell ref="K16:L16"/>
    <mergeCell ref="M16:N16"/>
    <mergeCell ref="O16:P16"/>
  </mergeCells>
  <conditionalFormatting sqref="J9">
    <cfRule type="cellIs" dxfId="89" priority="88" operator="equal">
      <formula>0</formula>
    </cfRule>
    <cfRule type="cellIs" dxfId="88" priority="89" operator="lessThan">
      <formula>0</formula>
    </cfRule>
    <cfRule type="cellIs" dxfId="87" priority="90" operator="greaterThan">
      <formula>0</formula>
    </cfRule>
  </conditionalFormatting>
  <conditionalFormatting sqref="L9">
    <cfRule type="cellIs" dxfId="86" priority="85" operator="equal">
      <formula>0</formula>
    </cfRule>
    <cfRule type="cellIs" dxfId="85" priority="86" operator="lessThan">
      <formula>0</formula>
    </cfRule>
    <cfRule type="cellIs" dxfId="84" priority="87" operator="greaterThan">
      <formula>0</formula>
    </cfRule>
  </conditionalFormatting>
  <conditionalFormatting sqref="N9">
    <cfRule type="cellIs" dxfId="83" priority="82" operator="equal">
      <formula>0</formula>
    </cfRule>
    <cfRule type="cellIs" dxfId="82" priority="83" operator="lessThan">
      <formula>0</formula>
    </cfRule>
    <cfRule type="cellIs" dxfId="81" priority="84" operator="greaterThan">
      <formula>0</formula>
    </cfRule>
  </conditionalFormatting>
  <conditionalFormatting sqref="P9">
    <cfRule type="cellIs" dxfId="80" priority="79" operator="equal">
      <formula>0</formula>
    </cfRule>
    <cfRule type="cellIs" dxfId="79" priority="80" operator="lessThan">
      <formula>0</formula>
    </cfRule>
    <cfRule type="cellIs" dxfId="78" priority="81" operator="greaterThan">
      <formula>0</formula>
    </cfRule>
  </conditionalFormatting>
  <conditionalFormatting sqref="R9">
    <cfRule type="cellIs" dxfId="77" priority="76" operator="equal">
      <formula>0</formula>
    </cfRule>
    <cfRule type="cellIs" dxfId="76" priority="77" operator="lessThan">
      <formula>0</formula>
    </cfRule>
    <cfRule type="cellIs" dxfId="75" priority="78" operator="greaterThan">
      <formula>0</formula>
    </cfRule>
  </conditionalFormatting>
  <conditionalFormatting sqref="V9">
    <cfRule type="cellIs" dxfId="74" priority="73" operator="equal">
      <formula>0</formula>
    </cfRule>
    <cfRule type="cellIs" dxfId="73" priority="74" operator="lessThan">
      <formula>0</formula>
    </cfRule>
    <cfRule type="cellIs" dxfId="72" priority="75" operator="greaterThan">
      <formula>0</formula>
    </cfRule>
  </conditionalFormatting>
  <conditionalFormatting sqref="T9">
    <cfRule type="cellIs" dxfId="71" priority="70" operator="equal">
      <formula>0</formula>
    </cfRule>
    <cfRule type="cellIs" dxfId="70" priority="71" operator="lessThan">
      <formula>0</formula>
    </cfRule>
    <cfRule type="cellIs" dxfId="69" priority="72" operator="greaterThan">
      <formula>0</formula>
    </cfRule>
  </conditionalFormatting>
  <conditionalFormatting sqref="J14">
    <cfRule type="cellIs" dxfId="68" priority="67" operator="equal">
      <formula>0</formula>
    </cfRule>
    <cfRule type="cellIs" dxfId="67" priority="68" operator="lessThan">
      <formula>0</formula>
    </cfRule>
    <cfRule type="cellIs" dxfId="66" priority="69" operator="greaterThan">
      <formula>0</formula>
    </cfRule>
  </conditionalFormatting>
  <conditionalFormatting sqref="L14">
    <cfRule type="cellIs" dxfId="65" priority="64" operator="equal">
      <formula>0</formula>
    </cfRule>
    <cfRule type="cellIs" dxfId="64" priority="65" operator="lessThan">
      <formula>0</formula>
    </cfRule>
    <cfRule type="cellIs" dxfId="63" priority="66" operator="greaterThan">
      <formula>0</formula>
    </cfRule>
  </conditionalFormatting>
  <conditionalFormatting sqref="N14">
    <cfRule type="cellIs" dxfId="62" priority="61" operator="equal">
      <formula>0</formula>
    </cfRule>
    <cfRule type="cellIs" dxfId="61" priority="62" operator="lessThan">
      <formula>0</formula>
    </cfRule>
    <cfRule type="cellIs" dxfId="60" priority="63" operator="greaterThan">
      <formula>0</formula>
    </cfRule>
  </conditionalFormatting>
  <conditionalFormatting sqref="P14">
    <cfRule type="cellIs" dxfId="59" priority="58" operator="equal">
      <formula>0</formula>
    </cfRule>
    <cfRule type="cellIs" dxfId="58" priority="59" operator="lessThan">
      <formula>0</formula>
    </cfRule>
    <cfRule type="cellIs" dxfId="57" priority="60" operator="greaterThan">
      <formula>0</formula>
    </cfRule>
  </conditionalFormatting>
  <conditionalFormatting sqref="R14">
    <cfRule type="cellIs" dxfId="56" priority="55" operator="equal">
      <formula>0</formula>
    </cfRule>
    <cfRule type="cellIs" dxfId="55" priority="56" operator="lessThan">
      <formula>0</formula>
    </cfRule>
    <cfRule type="cellIs" dxfId="54" priority="57" operator="greaterThan">
      <formula>0</formula>
    </cfRule>
  </conditionalFormatting>
  <conditionalFormatting sqref="T14">
    <cfRule type="cellIs" dxfId="53" priority="52" operator="equal">
      <formula>0</formula>
    </cfRule>
    <cfRule type="cellIs" dxfId="52" priority="53" operator="lessThan">
      <formula>0</formula>
    </cfRule>
    <cfRule type="cellIs" dxfId="51" priority="54" operator="greaterThan">
      <formula>0</formula>
    </cfRule>
  </conditionalFormatting>
  <conditionalFormatting sqref="V14">
    <cfRule type="cellIs" dxfId="50" priority="49" operator="equal">
      <formula>0</formula>
    </cfRule>
    <cfRule type="cellIs" dxfId="49" priority="50" operator="lessThan">
      <formula>0</formula>
    </cfRule>
    <cfRule type="cellIs" dxfId="48" priority="51" operator="greaterThan">
      <formula>0</formula>
    </cfRule>
  </conditionalFormatting>
  <conditionalFormatting sqref="J19">
    <cfRule type="cellIs" dxfId="47" priority="46" operator="equal">
      <formula>0</formula>
    </cfRule>
    <cfRule type="cellIs" dxfId="46" priority="47" operator="lessThan">
      <formula>0</formula>
    </cfRule>
    <cfRule type="cellIs" dxfId="45" priority="48" operator="greaterThan">
      <formula>0</formula>
    </cfRule>
  </conditionalFormatting>
  <conditionalFormatting sqref="L19">
    <cfRule type="cellIs" dxfId="44" priority="43" operator="equal">
      <formula>0</formula>
    </cfRule>
    <cfRule type="cellIs" dxfId="43" priority="44" operator="lessThan">
      <formula>0</formula>
    </cfRule>
    <cfRule type="cellIs" dxfId="42" priority="45" operator="greaterThan">
      <formula>0</formula>
    </cfRule>
  </conditionalFormatting>
  <conditionalFormatting sqref="N19">
    <cfRule type="cellIs" dxfId="41" priority="40" operator="equal">
      <formula>0</formula>
    </cfRule>
    <cfRule type="cellIs" dxfId="40" priority="41" operator="lessThan">
      <formula>0</formula>
    </cfRule>
    <cfRule type="cellIs" dxfId="39" priority="42" operator="greaterThan">
      <formula>0</formula>
    </cfRule>
  </conditionalFormatting>
  <conditionalFormatting sqref="P19">
    <cfRule type="cellIs" dxfId="38" priority="37" operator="equal">
      <formula>0</formula>
    </cfRule>
    <cfRule type="cellIs" dxfId="37" priority="38" operator="lessThan">
      <formula>0</formula>
    </cfRule>
    <cfRule type="cellIs" dxfId="36" priority="39" operator="greaterThan">
      <formula>0</formula>
    </cfRule>
  </conditionalFormatting>
  <conditionalFormatting sqref="R19">
    <cfRule type="cellIs" dxfId="35" priority="34" operator="equal">
      <formula>0</formula>
    </cfRule>
    <cfRule type="cellIs" dxfId="34" priority="35" operator="lessThan">
      <formula>0</formula>
    </cfRule>
    <cfRule type="cellIs" dxfId="33" priority="36" operator="greaterThan">
      <formula>0</formula>
    </cfRule>
  </conditionalFormatting>
  <conditionalFormatting sqref="T19">
    <cfRule type="cellIs" dxfId="32" priority="31" operator="equal">
      <formula>0</formula>
    </cfRule>
    <cfRule type="cellIs" dxfId="31" priority="32" operator="lessThan">
      <formula>0</formula>
    </cfRule>
    <cfRule type="cellIs" dxfId="30" priority="33" operator="greaterThan">
      <formula>0</formula>
    </cfRule>
  </conditionalFormatting>
  <conditionalFormatting sqref="V19">
    <cfRule type="cellIs" dxfId="29" priority="28" operator="equal">
      <formula>0</formula>
    </cfRule>
    <cfRule type="cellIs" dxfId="28" priority="29" operator="lessThan">
      <formula>0</formula>
    </cfRule>
    <cfRule type="cellIs" dxfId="27" priority="30" operator="greaterThan">
      <formula>0</formula>
    </cfRule>
  </conditionalFormatting>
  <conditionalFormatting sqref="J24">
    <cfRule type="cellIs" dxfId="26" priority="25" operator="equal">
      <formula>0</formula>
    </cfRule>
    <cfRule type="cellIs" dxfId="25" priority="26" operator="lessThan">
      <formula>0</formula>
    </cfRule>
    <cfRule type="cellIs" dxfId="24" priority="27" operator="greaterThan">
      <formula>0</formula>
    </cfRule>
  </conditionalFormatting>
  <conditionalFormatting sqref="L24">
    <cfRule type="cellIs" dxfId="23" priority="22" operator="equal">
      <formula>0</formula>
    </cfRule>
    <cfRule type="cellIs" dxfId="22" priority="23" operator="lessThan">
      <formula>0</formula>
    </cfRule>
    <cfRule type="cellIs" dxfId="21" priority="24" operator="greaterThan">
      <formula>0</formula>
    </cfRule>
  </conditionalFormatting>
  <conditionalFormatting sqref="N24">
    <cfRule type="cellIs" dxfId="20" priority="19" operator="equal">
      <formula>0</formula>
    </cfRule>
    <cfRule type="cellIs" dxfId="19" priority="20" operator="lessThan">
      <formula>0</formula>
    </cfRule>
    <cfRule type="cellIs" dxfId="18" priority="21" operator="greaterThan">
      <formula>0</formula>
    </cfRule>
  </conditionalFormatting>
  <conditionalFormatting sqref="P24">
    <cfRule type="cellIs" dxfId="17" priority="16" operator="equal">
      <formula>0</formula>
    </cfRule>
    <cfRule type="cellIs" dxfId="16" priority="17" operator="lessThan">
      <formula>0</formula>
    </cfRule>
    <cfRule type="cellIs" dxfId="15" priority="18" operator="greaterThan">
      <formula>0</formula>
    </cfRule>
  </conditionalFormatting>
  <conditionalFormatting sqref="R24">
    <cfRule type="cellIs" dxfId="14" priority="13" operator="equal">
      <formula>0</formula>
    </cfRule>
    <cfRule type="cellIs" dxfId="13" priority="14" operator="lessThan">
      <formula>0</formula>
    </cfRule>
    <cfRule type="cellIs" dxfId="12" priority="15" operator="greaterThan">
      <formula>0</formula>
    </cfRule>
  </conditionalFormatting>
  <conditionalFormatting sqref="T24">
    <cfRule type="cellIs" dxfId="11" priority="10" operator="equal">
      <formula>0</formula>
    </cfRule>
    <cfRule type="cellIs" dxfId="10" priority="11" operator="lessThan">
      <formula>0</formula>
    </cfRule>
    <cfRule type="cellIs" dxfId="9" priority="12" operator="greaterThan">
      <formula>0</formula>
    </cfRule>
  </conditionalFormatting>
  <conditionalFormatting sqref="V24">
    <cfRule type="cellIs" dxfId="8" priority="7" operator="equal">
      <formula>0</formula>
    </cfRule>
    <cfRule type="cellIs" dxfId="7" priority="8" operator="lessThan">
      <formula>0</formula>
    </cfRule>
    <cfRule type="cellIs" dxfId="6" priority="9" operator="greaterThan">
      <formula>0</formula>
    </cfRule>
  </conditionalFormatting>
  <conditionalFormatting sqref="J29">
    <cfRule type="cellIs" dxfId="5" priority="4" operator="equal">
      <formula>0</formula>
    </cfRule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L29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176ED-29BB-4D99-8504-EB3C724D3A8D}">
  <dimension ref="A1:BH42"/>
  <sheetViews>
    <sheetView topLeftCell="X1" zoomScaleNormal="100" workbookViewId="0">
      <selection activeCell="AR31" sqref="AR31"/>
    </sheetView>
  </sheetViews>
  <sheetFormatPr defaultRowHeight="15" x14ac:dyDescent="0.25"/>
  <cols>
    <col min="1" max="1" width="8.42578125" customWidth="1"/>
    <col min="2" max="2" width="9.42578125" customWidth="1"/>
    <col min="3" max="3" width="9" customWidth="1"/>
    <col min="4" max="4" width="16.7109375" customWidth="1"/>
    <col min="5" max="5" width="14" customWidth="1"/>
    <col min="6" max="6" width="11.85546875" customWidth="1"/>
    <col min="8" max="8" width="19.140625" customWidth="1"/>
    <col min="9" max="9" width="15.85546875" customWidth="1"/>
    <col min="10" max="10" width="18.7109375" customWidth="1"/>
    <col min="11" max="11" width="15" customWidth="1"/>
    <col min="12" max="16" width="21.140625" customWidth="1"/>
    <col min="17" max="17" width="11.42578125" customWidth="1"/>
    <col min="18" max="18" width="10.85546875" customWidth="1"/>
    <col min="19" max="23" width="18.85546875" customWidth="1"/>
    <col min="24" max="24" width="11" customWidth="1"/>
    <col min="25" max="25" width="10.140625" customWidth="1"/>
    <col min="26" max="30" width="19.140625" customWidth="1"/>
    <col min="31" max="31" width="11.28515625" customWidth="1"/>
    <col min="32" max="32" width="20.28515625" customWidth="1"/>
    <col min="33" max="37" width="19.140625" customWidth="1"/>
    <col min="38" max="38" width="11.140625" customWidth="1"/>
    <col min="39" max="39" width="9.85546875" customWidth="1"/>
    <col min="40" max="44" width="18.7109375" customWidth="1"/>
    <col min="45" max="45" width="11.140625" customWidth="1"/>
    <col min="46" max="46" width="9.85546875" customWidth="1"/>
    <col min="47" max="51" width="19.140625" customWidth="1"/>
    <col min="52" max="52" width="11.28515625" customWidth="1"/>
    <col min="53" max="53" width="10.28515625" customWidth="1"/>
    <col min="54" max="58" width="18.42578125" customWidth="1"/>
    <col min="59" max="59" width="19" customWidth="1"/>
    <col min="60" max="60" width="18.85546875" customWidth="1"/>
    <col min="61" max="61" width="17.7109375" customWidth="1"/>
  </cols>
  <sheetData>
    <row r="1" spans="1:60" ht="15.75" thickBot="1" x14ac:dyDescent="0.3"/>
    <row r="2" spans="1:60" x14ac:dyDescent="0.25">
      <c r="A2" s="119" t="s">
        <v>30</v>
      </c>
      <c r="B2" s="120"/>
      <c r="C2" s="120"/>
      <c r="D2" s="120"/>
      <c r="E2" s="117"/>
      <c r="G2" s="64"/>
      <c r="H2" s="71"/>
      <c r="I2" s="65"/>
      <c r="J2" s="102" t="s">
        <v>34</v>
      </c>
      <c r="K2" s="113"/>
      <c r="L2" s="113"/>
      <c r="M2" s="113"/>
      <c r="N2" s="113"/>
      <c r="O2" s="113"/>
      <c r="P2" s="98"/>
      <c r="Q2" s="102" t="s">
        <v>40</v>
      </c>
      <c r="R2" s="113"/>
      <c r="S2" s="113"/>
      <c r="T2" s="113"/>
      <c r="U2" s="113"/>
      <c r="V2" s="113"/>
      <c r="W2" s="98"/>
      <c r="X2" s="102" t="s">
        <v>41</v>
      </c>
      <c r="Y2" s="113"/>
      <c r="Z2" s="113"/>
      <c r="AA2" s="113"/>
      <c r="AB2" s="113"/>
      <c r="AC2" s="113"/>
      <c r="AD2" s="98"/>
      <c r="AE2" s="102" t="s">
        <v>42</v>
      </c>
      <c r="AF2" s="113"/>
      <c r="AG2" s="113"/>
      <c r="AH2" s="113"/>
      <c r="AI2" s="113"/>
      <c r="AJ2" s="113"/>
      <c r="AK2" s="98"/>
      <c r="AL2" s="102" t="s">
        <v>43</v>
      </c>
      <c r="AM2" s="113"/>
      <c r="AN2" s="113"/>
      <c r="AO2" s="113"/>
      <c r="AP2" s="113"/>
      <c r="AQ2" s="113"/>
      <c r="AR2" s="98"/>
      <c r="AS2" s="102" t="s">
        <v>39</v>
      </c>
      <c r="AT2" s="113"/>
      <c r="AU2" s="113"/>
      <c r="AV2" s="113"/>
      <c r="AW2" s="113"/>
      <c r="AX2" s="113"/>
      <c r="AY2" s="98"/>
      <c r="AZ2" s="102" t="s">
        <v>38</v>
      </c>
      <c r="BA2" s="113"/>
      <c r="BB2" s="113"/>
      <c r="BC2" s="113"/>
      <c r="BD2" s="113"/>
      <c r="BE2" s="113"/>
      <c r="BF2" s="98"/>
      <c r="BG2" s="32" t="s">
        <v>45</v>
      </c>
      <c r="BH2" s="19" t="s">
        <v>46</v>
      </c>
    </row>
    <row r="3" spans="1:60" x14ac:dyDescent="0.25">
      <c r="A3" s="1" t="s">
        <v>26</v>
      </c>
      <c r="B3" s="1" t="s">
        <v>25</v>
      </c>
      <c r="C3" s="1" t="s">
        <v>27</v>
      </c>
      <c r="D3" s="1" t="s">
        <v>28</v>
      </c>
      <c r="E3" s="1" t="s">
        <v>29</v>
      </c>
      <c r="G3" s="13" t="s">
        <v>26</v>
      </c>
      <c r="H3" s="1" t="s">
        <v>25</v>
      </c>
      <c r="I3" s="14" t="s">
        <v>27</v>
      </c>
      <c r="J3" s="34" t="s">
        <v>35</v>
      </c>
      <c r="K3" s="2" t="s">
        <v>36</v>
      </c>
      <c r="L3" s="2" t="s">
        <v>37</v>
      </c>
      <c r="M3" s="24" t="s">
        <v>49</v>
      </c>
      <c r="N3" s="24" t="s">
        <v>50</v>
      </c>
      <c r="O3" s="24" t="s">
        <v>67</v>
      </c>
      <c r="P3" s="35" t="s">
        <v>68</v>
      </c>
      <c r="Q3" s="34" t="s">
        <v>35</v>
      </c>
      <c r="R3" s="2" t="s">
        <v>36</v>
      </c>
      <c r="S3" s="2" t="s">
        <v>37</v>
      </c>
      <c r="T3" s="24" t="s">
        <v>49</v>
      </c>
      <c r="U3" s="24" t="s">
        <v>50</v>
      </c>
      <c r="V3" s="24" t="s">
        <v>67</v>
      </c>
      <c r="W3" s="35" t="s">
        <v>68</v>
      </c>
      <c r="X3" s="34" t="s">
        <v>35</v>
      </c>
      <c r="Y3" s="2" t="s">
        <v>36</v>
      </c>
      <c r="Z3" s="2" t="s">
        <v>37</v>
      </c>
      <c r="AA3" s="24" t="s">
        <v>49</v>
      </c>
      <c r="AB3" s="24" t="s">
        <v>50</v>
      </c>
      <c r="AC3" s="24" t="s">
        <v>67</v>
      </c>
      <c r="AD3" s="35" t="s">
        <v>68</v>
      </c>
      <c r="AE3" s="34" t="s">
        <v>35</v>
      </c>
      <c r="AF3" s="2" t="s">
        <v>36</v>
      </c>
      <c r="AG3" s="2" t="s">
        <v>37</v>
      </c>
      <c r="AH3" s="24" t="s">
        <v>49</v>
      </c>
      <c r="AI3" s="24" t="s">
        <v>50</v>
      </c>
      <c r="AJ3" s="24" t="s">
        <v>67</v>
      </c>
      <c r="AK3" s="35" t="s">
        <v>68</v>
      </c>
      <c r="AL3" s="34" t="s">
        <v>35</v>
      </c>
      <c r="AM3" s="2" t="s">
        <v>36</v>
      </c>
      <c r="AN3" s="2" t="s">
        <v>37</v>
      </c>
      <c r="AO3" s="24" t="s">
        <v>49</v>
      </c>
      <c r="AP3" s="24" t="s">
        <v>50</v>
      </c>
      <c r="AQ3" s="24" t="s">
        <v>67</v>
      </c>
      <c r="AR3" s="35" t="s">
        <v>68</v>
      </c>
      <c r="AS3" s="34" t="s">
        <v>35</v>
      </c>
      <c r="AT3" s="2" t="s">
        <v>36</v>
      </c>
      <c r="AU3" s="2" t="s">
        <v>37</v>
      </c>
      <c r="AV3" s="24" t="s">
        <v>49</v>
      </c>
      <c r="AW3" s="24" t="s">
        <v>50</v>
      </c>
      <c r="AX3" s="24" t="s">
        <v>67</v>
      </c>
      <c r="AY3" s="35" t="s">
        <v>68</v>
      </c>
      <c r="AZ3" s="34" t="s">
        <v>35</v>
      </c>
      <c r="BA3" s="2" t="s">
        <v>36</v>
      </c>
      <c r="BB3" s="2" t="s">
        <v>37</v>
      </c>
      <c r="BC3" s="24" t="s">
        <v>49</v>
      </c>
      <c r="BD3" s="24" t="s">
        <v>50</v>
      </c>
      <c r="BE3" s="24" t="s">
        <v>67</v>
      </c>
      <c r="BF3" s="35" t="s">
        <v>68</v>
      </c>
      <c r="BG3" s="117"/>
      <c r="BH3" s="77"/>
    </row>
    <row r="4" spans="1:60" x14ac:dyDescent="0.25">
      <c r="A4" s="1">
        <v>1</v>
      </c>
      <c r="B4" s="1" t="s">
        <v>31</v>
      </c>
      <c r="C4" s="21">
        <f ca="1">RANDBETWEEN(200,800)</f>
        <v>266</v>
      </c>
      <c r="D4" s="17">
        <f ca="1">VLOOKUP(A4,$G$4:$BH$8,53)</f>
        <v>41.312000000000005</v>
      </c>
      <c r="E4" s="17" t="str">
        <f ca="1">IF(D4&gt;42,"Full-time","Part-time")</f>
        <v>Part-time</v>
      </c>
      <c r="G4" s="13">
        <v>1</v>
      </c>
      <c r="H4" s="1" t="str">
        <f>VLOOKUP(G4,$A$4:$E$8,2)</f>
        <v>Rahul</v>
      </c>
      <c r="I4" s="70">
        <f ca="1">VLOOKUP(G4,$A$4:$E$8,3)</f>
        <v>266</v>
      </c>
      <c r="J4" s="36">
        <v>0.41666666666666669</v>
      </c>
      <c r="K4" s="20">
        <f ca="1">RANDBETWEEN(540,750)/1000</f>
        <v>0.55600000000000005</v>
      </c>
      <c r="L4" s="21">
        <f ca="1">(K4-J4)*24</f>
        <v>3.3440000000000007</v>
      </c>
      <c r="M4" s="21">
        <f ca="1">RANDBETWEEN(20,60)</f>
        <v>23</v>
      </c>
      <c r="N4" s="21">
        <f ca="1">RANDBETWEEN(80,300)</f>
        <v>124</v>
      </c>
      <c r="O4" s="21">
        <f ca="1">RANDBETWEEN(30,100)</f>
        <v>71</v>
      </c>
      <c r="P4" s="37">
        <f ca="1">RANDBETWEEN(100,250)</f>
        <v>200</v>
      </c>
      <c r="Q4" s="36">
        <v>0.41666666666666669</v>
      </c>
      <c r="R4" s="20">
        <f ca="1">RANDBETWEEN(540,750)/1000</f>
        <v>0.64400000000000002</v>
      </c>
      <c r="S4" s="21">
        <f ca="1">(R4-Q4)*24</f>
        <v>5.4559999999999995</v>
      </c>
      <c r="T4" s="21">
        <f ca="1">RANDBETWEEN(20,60)</f>
        <v>25</v>
      </c>
      <c r="U4" s="21">
        <f ca="1">RANDBETWEEN(80,300)</f>
        <v>201</v>
      </c>
      <c r="V4" s="21">
        <f ca="1">RANDBETWEEN(30,100)</f>
        <v>85</v>
      </c>
      <c r="W4" s="37">
        <f ca="1">RANDBETWEEN(100,250)</f>
        <v>188</v>
      </c>
      <c r="X4" s="36">
        <v>0.41666666666666669</v>
      </c>
      <c r="Y4" s="20">
        <f ca="1">RANDBETWEEN(540,750)/1000</f>
        <v>0.72799999999999998</v>
      </c>
      <c r="Z4" s="21">
        <f ca="1">(Y4-X4)*24</f>
        <v>7.4719999999999995</v>
      </c>
      <c r="AA4" s="21">
        <f ca="1">RANDBETWEEN(20,60)</f>
        <v>46</v>
      </c>
      <c r="AB4" s="21">
        <f ca="1">RANDBETWEEN(80,300)</f>
        <v>298</v>
      </c>
      <c r="AC4" s="21">
        <f ca="1">RANDBETWEEN(30,100)</f>
        <v>76</v>
      </c>
      <c r="AD4" s="37">
        <f ca="1">RANDBETWEEN(100,250)</f>
        <v>130</v>
      </c>
      <c r="AE4" s="36">
        <v>0.41666666666666669</v>
      </c>
      <c r="AF4" s="20">
        <f ca="1">RANDBETWEEN(540,750)/1000</f>
        <v>0.72699999999999998</v>
      </c>
      <c r="AG4" s="21">
        <f ca="1">(AF4-AE4)*24</f>
        <v>7.4479999999999986</v>
      </c>
      <c r="AH4" s="21">
        <f ca="1">RANDBETWEEN(20,60)</f>
        <v>36</v>
      </c>
      <c r="AI4" s="21">
        <f ca="1">RANDBETWEEN(80,300)</f>
        <v>215</v>
      </c>
      <c r="AJ4" s="21">
        <f ca="1">RANDBETWEEN(30,100)</f>
        <v>59</v>
      </c>
      <c r="AK4" s="37">
        <f ca="1">RANDBETWEEN(100,250)</f>
        <v>210</v>
      </c>
      <c r="AL4" s="36">
        <v>0.41666666666666669</v>
      </c>
      <c r="AM4" s="20">
        <f ca="1">RANDBETWEEN(540,750)/1000</f>
        <v>0.71499999999999997</v>
      </c>
      <c r="AN4" s="21">
        <f ca="1">(AM4-AL4)*24</f>
        <v>7.1599999999999984</v>
      </c>
      <c r="AO4" s="21">
        <f ca="1">RANDBETWEEN(20,60)</f>
        <v>55</v>
      </c>
      <c r="AP4" s="21">
        <f ca="1">RANDBETWEEN(80,300)</f>
        <v>252</v>
      </c>
      <c r="AQ4" s="21">
        <f ca="1">RANDBETWEEN(30,100)</f>
        <v>66</v>
      </c>
      <c r="AR4" s="37">
        <f ca="1">RANDBETWEEN(100,250)</f>
        <v>175</v>
      </c>
      <c r="AS4" s="36">
        <v>0.41666666666666669</v>
      </c>
      <c r="AT4" s="20">
        <f ca="1">RANDBETWEEN(540,750)/1000</f>
        <v>0.61699999999999999</v>
      </c>
      <c r="AU4" s="21">
        <f ca="1">(AT4-AS4)*24</f>
        <v>4.8079999999999998</v>
      </c>
      <c r="AV4" s="21">
        <f ca="1">RANDBETWEEN(20,60)</f>
        <v>28</v>
      </c>
      <c r="AW4" s="21">
        <f ca="1">RANDBETWEEN(80,300)</f>
        <v>258</v>
      </c>
      <c r="AX4" s="21">
        <f ca="1">RANDBETWEEN(30,100)</f>
        <v>91</v>
      </c>
      <c r="AY4" s="37">
        <f ca="1">RANDBETWEEN(100,250)</f>
        <v>196</v>
      </c>
      <c r="AZ4" s="36">
        <v>0.41666666666666669</v>
      </c>
      <c r="BA4" s="20">
        <f ca="1">RANDBETWEEN(540,750)/1000</f>
        <v>0.65100000000000002</v>
      </c>
      <c r="BB4" s="21">
        <f ca="1">(BA4-AZ4)*24</f>
        <v>5.6240000000000006</v>
      </c>
      <c r="BC4" s="21">
        <f ca="1">RANDBETWEEN(20,60)</f>
        <v>23</v>
      </c>
      <c r="BD4" s="21">
        <f ca="1">RANDBETWEEN(80,300)</f>
        <v>235</v>
      </c>
      <c r="BE4" s="21">
        <f ca="1">RANDBETWEEN(30,100)</f>
        <v>40</v>
      </c>
      <c r="BF4" s="37">
        <f ca="1">RANDBETWEEN(100,250)</f>
        <v>114</v>
      </c>
      <c r="BG4" s="33">
        <f ca="1">BB4+AU4+AN4+AG4+Z4+S4+L4</f>
        <v>41.312000000000005</v>
      </c>
      <c r="BH4" s="18">
        <f ca="1">BG4*I4</f>
        <v>10988.992000000002</v>
      </c>
    </row>
    <row r="5" spans="1:60" x14ac:dyDescent="0.25">
      <c r="A5" s="1">
        <v>2</v>
      </c>
      <c r="B5" s="1" t="s">
        <v>32</v>
      </c>
      <c r="C5" s="21">
        <f t="shared" ref="C5:C8" ca="1" si="0">RANDBETWEEN(200,800)</f>
        <v>617</v>
      </c>
      <c r="D5" s="17">
        <f t="shared" ref="D5:D8" ca="1" si="1">VLOOKUP(A5,$G$4:$BH$8,53)</f>
        <v>43.784000000000006</v>
      </c>
      <c r="E5" s="17" t="str">
        <f t="shared" ref="E5:E8" ca="1" si="2">IF(D5&gt;42,"Full-time","Part-time")</f>
        <v>Full-time</v>
      </c>
      <c r="G5" s="13">
        <v>2</v>
      </c>
      <c r="H5" s="1" t="str">
        <f>VLOOKUP(G5,$A$4:$E$8,2)</f>
        <v>Rohan</v>
      </c>
      <c r="I5" s="70">
        <f ca="1">VLOOKUP(G5,$A$4:$E$8,3)</f>
        <v>617</v>
      </c>
      <c r="J5" s="36">
        <v>0.41666666666666669</v>
      </c>
      <c r="K5" s="20">
        <f t="shared" ref="K5:K8" ca="1" si="3">RANDBETWEEN(540,750)/1000</f>
        <v>0.70299999999999996</v>
      </c>
      <c r="L5" s="21">
        <f t="shared" ref="L5:L8" ca="1" si="4">(K5-J5)*24</f>
        <v>6.8719999999999981</v>
      </c>
      <c r="M5" s="21">
        <f t="shared" ref="M5:M8" ca="1" si="5">RANDBETWEEN(20,60)</f>
        <v>55</v>
      </c>
      <c r="N5" s="21">
        <f t="shared" ref="N5:N8" ca="1" si="6">RANDBETWEEN(80,300)</f>
        <v>259</v>
      </c>
      <c r="O5" s="21">
        <f t="shared" ref="O5:O8" ca="1" si="7">RANDBETWEEN(30,100)</f>
        <v>30</v>
      </c>
      <c r="P5" s="37">
        <f t="shared" ref="P5:P8" ca="1" si="8">RANDBETWEEN(100,250)</f>
        <v>153</v>
      </c>
      <c r="Q5" s="36">
        <v>0.41666666666666669</v>
      </c>
      <c r="R5" s="20">
        <f t="shared" ref="R5:R8" ca="1" si="9">RANDBETWEEN(540,750)/1000</f>
        <v>0.61299999999999999</v>
      </c>
      <c r="S5" s="21">
        <f t="shared" ref="S5:S8" ca="1" si="10">(R5-Q5)*24</f>
        <v>4.7119999999999997</v>
      </c>
      <c r="T5" s="21">
        <f t="shared" ref="T5:T8" ca="1" si="11">RANDBETWEEN(20,60)</f>
        <v>31</v>
      </c>
      <c r="U5" s="21">
        <f t="shared" ref="U5:U8" ca="1" si="12">RANDBETWEEN(80,300)</f>
        <v>281</v>
      </c>
      <c r="V5" s="21">
        <f t="shared" ref="V5:V8" ca="1" si="13">RANDBETWEEN(30,100)</f>
        <v>54</v>
      </c>
      <c r="W5" s="37">
        <f t="shared" ref="W5:W8" ca="1" si="14">RANDBETWEEN(100,250)</f>
        <v>217</v>
      </c>
      <c r="X5" s="36">
        <v>0.41666666666666669</v>
      </c>
      <c r="Y5" s="20">
        <f t="shared" ref="Y5:Y8" ca="1" si="15">RANDBETWEEN(540,750)/1000</f>
        <v>0.72599999999999998</v>
      </c>
      <c r="Z5" s="21">
        <f t="shared" ref="Z5:Z8" ca="1" si="16">(Y5-X5)*24</f>
        <v>7.4239999999999995</v>
      </c>
      <c r="AA5" s="21">
        <f t="shared" ref="AA5:AA8" ca="1" si="17">RANDBETWEEN(20,60)</f>
        <v>24</v>
      </c>
      <c r="AB5" s="21">
        <f t="shared" ref="AB5:AB8" ca="1" si="18">RANDBETWEEN(80,300)</f>
        <v>178</v>
      </c>
      <c r="AC5" s="21">
        <f t="shared" ref="AC5:AC8" ca="1" si="19">RANDBETWEEN(30,100)</f>
        <v>77</v>
      </c>
      <c r="AD5" s="37">
        <f t="shared" ref="AD5:AD8" ca="1" si="20">RANDBETWEEN(100,250)</f>
        <v>191</v>
      </c>
      <c r="AE5" s="36">
        <v>0.41666666666666669</v>
      </c>
      <c r="AF5" s="20">
        <f t="shared" ref="AF5:AF8" ca="1" si="21">RANDBETWEEN(540,750)/1000</f>
        <v>0.66800000000000004</v>
      </c>
      <c r="AG5" s="21">
        <f t="shared" ref="AG5:AG8" ca="1" si="22">(AF5-AE5)*24</f>
        <v>6.032</v>
      </c>
      <c r="AH5" s="21">
        <f t="shared" ref="AH5:AH8" ca="1" si="23">RANDBETWEEN(20,60)</f>
        <v>47</v>
      </c>
      <c r="AI5" s="21">
        <f t="shared" ref="AI5:AI8" ca="1" si="24">RANDBETWEEN(80,300)</f>
        <v>149</v>
      </c>
      <c r="AJ5" s="21">
        <f t="shared" ref="AJ5:AJ8" ca="1" si="25">RANDBETWEEN(30,100)</f>
        <v>57</v>
      </c>
      <c r="AK5" s="37">
        <f t="shared" ref="AK5:AK8" ca="1" si="26">RANDBETWEEN(100,250)</f>
        <v>163</v>
      </c>
      <c r="AL5" s="36">
        <v>0.41666666666666669</v>
      </c>
      <c r="AM5" s="20">
        <f t="shared" ref="AM5:AM8" ca="1" si="27">RANDBETWEEN(540,750)/1000</f>
        <v>0.74199999999999999</v>
      </c>
      <c r="AN5" s="21">
        <f t="shared" ref="AN5:AN8" ca="1" si="28">(AM5-AL5)*24</f>
        <v>7.8079999999999998</v>
      </c>
      <c r="AO5" s="21">
        <f t="shared" ref="AO5:AO8" ca="1" si="29">RANDBETWEEN(20,60)</f>
        <v>25</v>
      </c>
      <c r="AP5" s="21">
        <f t="shared" ref="AP5:AP8" ca="1" si="30">RANDBETWEEN(80,300)</f>
        <v>171</v>
      </c>
      <c r="AQ5" s="21">
        <f t="shared" ref="AQ5:AQ8" ca="1" si="31">RANDBETWEEN(30,100)</f>
        <v>30</v>
      </c>
      <c r="AR5" s="37">
        <f t="shared" ref="AR5:AR8" ca="1" si="32">RANDBETWEEN(100,250)</f>
        <v>129</v>
      </c>
      <c r="AS5" s="36">
        <v>0.41666666666666669</v>
      </c>
      <c r="AT5" s="20">
        <f t="shared" ref="AT5:AT8" ca="1" si="33">RANDBETWEEN(540,750)/1000</f>
        <v>0.73199999999999998</v>
      </c>
      <c r="AU5" s="21">
        <f t="shared" ref="AU5:AU8" ca="1" si="34">(AT5-AS5)*24</f>
        <v>7.5679999999999996</v>
      </c>
      <c r="AV5" s="21">
        <f t="shared" ref="AV5:AV8" ca="1" si="35">RANDBETWEEN(20,60)</f>
        <v>57</v>
      </c>
      <c r="AW5" s="21">
        <f t="shared" ref="AW5:AW8" ca="1" si="36">RANDBETWEEN(80,300)</f>
        <v>229</v>
      </c>
      <c r="AX5" s="21">
        <f t="shared" ref="AX5:AX8" ca="1" si="37">RANDBETWEEN(30,100)</f>
        <v>63</v>
      </c>
      <c r="AY5" s="37">
        <f t="shared" ref="AY5:AY8" ca="1" si="38">RANDBETWEEN(100,250)</f>
        <v>114</v>
      </c>
      <c r="AZ5" s="36">
        <v>0.41666666666666669</v>
      </c>
      <c r="BA5" s="20">
        <f t="shared" ref="BA5:BA8" ca="1" si="39">RANDBETWEEN(540,750)/1000</f>
        <v>0.55700000000000005</v>
      </c>
      <c r="BB5" s="21">
        <f t="shared" ref="BB5:BB8" ca="1" si="40">(BA5-AZ5)*24</f>
        <v>3.3680000000000008</v>
      </c>
      <c r="BC5" s="21">
        <f t="shared" ref="BC5:BC8" ca="1" si="41">RANDBETWEEN(20,60)</f>
        <v>54</v>
      </c>
      <c r="BD5" s="21">
        <f t="shared" ref="BD5:BD8" ca="1" si="42">RANDBETWEEN(80,300)</f>
        <v>169</v>
      </c>
      <c r="BE5" s="21">
        <f t="shared" ref="BE5:BE8" ca="1" si="43">RANDBETWEEN(30,100)</f>
        <v>43</v>
      </c>
      <c r="BF5" s="37">
        <f t="shared" ref="BF5:BF8" ca="1" si="44">RANDBETWEEN(100,250)</f>
        <v>144</v>
      </c>
      <c r="BG5" s="33">
        <f t="shared" ref="BG5:BG8" ca="1" si="45">BB5+AU5+AN5+AG5+Z5+S5+L5</f>
        <v>43.784000000000006</v>
      </c>
      <c r="BH5" s="18">
        <f t="shared" ref="BH5:BH8" ca="1" si="46">BG5*I5</f>
        <v>27014.728000000003</v>
      </c>
    </row>
    <row r="6" spans="1:60" x14ac:dyDescent="0.25">
      <c r="A6" s="1">
        <v>3</v>
      </c>
      <c r="B6" s="1" t="s">
        <v>53</v>
      </c>
      <c r="C6" s="21">
        <f t="shared" ca="1" si="0"/>
        <v>257</v>
      </c>
      <c r="D6" s="17">
        <f t="shared" ca="1" si="1"/>
        <v>34.663999999999994</v>
      </c>
      <c r="E6" s="17" t="str">
        <f t="shared" ca="1" si="2"/>
        <v>Part-time</v>
      </c>
      <c r="G6" s="13">
        <v>3</v>
      </c>
      <c r="H6" s="1" t="str">
        <f>VLOOKUP(G6,$A$4:$E$8,2)</f>
        <v>Rishikesh</v>
      </c>
      <c r="I6" s="70">
        <f ca="1">VLOOKUP(G6,$A$4:$E$8,3)</f>
        <v>257</v>
      </c>
      <c r="J6" s="36">
        <v>0.41666666666666669</v>
      </c>
      <c r="K6" s="20">
        <f t="shared" ca="1" si="3"/>
        <v>0.74299999999999999</v>
      </c>
      <c r="L6" s="21">
        <f t="shared" ca="1" si="4"/>
        <v>7.831999999999999</v>
      </c>
      <c r="M6" s="21">
        <f t="shared" ca="1" si="5"/>
        <v>22</v>
      </c>
      <c r="N6" s="21">
        <f t="shared" ca="1" si="6"/>
        <v>146</v>
      </c>
      <c r="O6" s="21">
        <f t="shared" ca="1" si="7"/>
        <v>69</v>
      </c>
      <c r="P6" s="37">
        <f t="shared" ca="1" si="8"/>
        <v>187</v>
      </c>
      <c r="Q6" s="36">
        <v>0.41666666666666669</v>
      </c>
      <c r="R6" s="20">
        <f t="shared" ca="1" si="9"/>
        <v>0.60199999999999998</v>
      </c>
      <c r="S6" s="21">
        <f t="shared" ca="1" si="10"/>
        <v>4.4479999999999986</v>
      </c>
      <c r="T6" s="21">
        <f t="shared" ca="1" si="11"/>
        <v>30</v>
      </c>
      <c r="U6" s="21">
        <f t="shared" ca="1" si="12"/>
        <v>267</v>
      </c>
      <c r="V6" s="21">
        <f t="shared" ca="1" si="13"/>
        <v>39</v>
      </c>
      <c r="W6" s="37">
        <f t="shared" ca="1" si="14"/>
        <v>176</v>
      </c>
      <c r="X6" s="36">
        <v>0.41666666666666669</v>
      </c>
      <c r="Y6" s="20">
        <f t="shared" ca="1" si="15"/>
        <v>0.69099999999999995</v>
      </c>
      <c r="Z6" s="21">
        <f t="shared" ca="1" si="16"/>
        <v>6.5839999999999979</v>
      </c>
      <c r="AA6" s="21">
        <f t="shared" ca="1" si="17"/>
        <v>55</v>
      </c>
      <c r="AB6" s="21">
        <f t="shared" ca="1" si="18"/>
        <v>168</v>
      </c>
      <c r="AC6" s="21">
        <f t="shared" ca="1" si="19"/>
        <v>84</v>
      </c>
      <c r="AD6" s="37">
        <f t="shared" ca="1" si="20"/>
        <v>168</v>
      </c>
      <c r="AE6" s="36">
        <v>0.41666666666666669</v>
      </c>
      <c r="AF6" s="20">
        <f t="shared" ca="1" si="21"/>
        <v>0.57199999999999995</v>
      </c>
      <c r="AG6" s="21">
        <f t="shared" ca="1" si="22"/>
        <v>3.7279999999999984</v>
      </c>
      <c r="AH6" s="21">
        <f t="shared" ca="1" si="23"/>
        <v>43</v>
      </c>
      <c r="AI6" s="21">
        <f t="shared" ca="1" si="24"/>
        <v>127</v>
      </c>
      <c r="AJ6" s="21">
        <f t="shared" ca="1" si="25"/>
        <v>97</v>
      </c>
      <c r="AK6" s="37">
        <f t="shared" ca="1" si="26"/>
        <v>140</v>
      </c>
      <c r="AL6" s="36">
        <v>0.41666666666666669</v>
      </c>
      <c r="AM6" s="20">
        <f t="shared" ca="1" si="27"/>
        <v>0.56100000000000005</v>
      </c>
      <c r="AN6" s="21">
        <f t="shared" ca="1" si="28"/>
        <v>3.4640000000000009</v>
      </c>
      <c r="AO6" s="21">
        <f t="shared" ca="1" si="29"/>
        <v>20</v>
      </c>
      <c r="AP6" s="21">
        <f t="shared" ca="1" si="30"/>
        <v>234</v>
      </c>
      <c r="AQ6" s="21">
        <f t="shared" ca="1" si="31"/>
        <v>81</v>
      </c>
      <c r="AR6" s="37">
        <f t="shared" ca="1" si="32"/>
        <v>184</v>
      </c>
      <c r="AS6" s="36">
        <v>0.41666666666666669</v>
      </c>
      <c r="AT6" s="20">
        <f t="shared" ca="1" si="33"/>
        <v>0.64100000000000001</v>
      </c>
      <c r="AU6" s="21">
        <f t="shared" ca="1" si="34"/>
        <v>5.3840000000000003</v>
      </c>
      <c r="AV6" s="21">
        <f t="shared" ca="1" si="35"/>
        <v>60</v>
      </c>
      <c r="AW6" s="21">
        <f t="shared" ca="1" si="36"/>
        <v>279</v>
      </c>
      <c r="AX6" s="21">
        <f t="shared" ca="1" si="37"/>
        <v>65</v>
      </c>
      <c r="AY6" s="37">
        <f t="shared" ca="1" si="38"/>
        <v>191</v>
      </c>
      <c r="AZ6" s="36">
        <v>0.41666666666666669</v>
      </c>
      <c r="BA6" s="20">
        <f t="shared" ca="1" si="39"/>
        <v>0.55100000000000005</v>
      </c>
      <c r="BB6" s="21">
        <f t="shared" ca="1" si="40"/>
        <v>3.2240000000000006</v>
      </c>
      <c r="BC6" s="21">
        <f t="shared" ca="1" si="41"/>
        <v>44</v>
      </c>
      <c r="BD6" s="21">
        <f t="shared" ca="1" si="42"/>
        <v>280</v>
      </c>
      <c r="BE6" s="21">
        <f t="shared" ca="1" si="43"/>
        <v>43</v>
      </c>
      <c r="BF6" s="37">
        <f t="shared" ca="1" si="44"/>
        <v>122</v>
      </c>
      <c r="BG6" s="33">
        <f t="shared" ca="1" si="45"/>
        <v>34.663999999999994</v>
      </c>
      <c r="BH6" s="18">
        <f t="shared" ca="1" si="46"/>
        <v>8908.6479999999992</v>
      </c>
    </row>
    <row r="7" spans="1:60" x14ac:dyDescent="0.25">
      <c r="A7" s="1">
        <v>4</v>
      </c>
      <c r="B7" s="1" t="s">
        <v>33</v>
      </c>
      <c r="C7" s="21">
        <f t="shared" ca="1" si="0"/>
        <v>313</v>
      </c>
      <c r="D7" s="17">
        <f t="shared" ca="1" si="1"/>
        <v>38.383999999999993</v>
      </c>
      <c r="E7" s="17" t="str">
        <f t="shared" ca="1" si="2"/>
        <v>Part-time</v>
      </c>
      <c r="G7" s="13">
        <v>4</v>
      </c>
      <c r="H7" s="1" t="str">
        <f>VLOOKUP(G7,$A$4:$E$8,2)</f>
        <v>Nishant</v>
      </c>
      <c r="I7" s="70">
        <f ca="1">VLOOKUP(G7,$A$4:$E$8,3)</f>
        <v>313</v>
      </c>
      <c r="J7" s="36">
        <v>0.41666666666666669</v>
      </c>
      <c r="K7" s="20">
        <f t="shared" ca="1" si="3"/>
        <v>0.64900000000000002</v>
      </c>
      <c r="L7" s="21">
        <f t="shared" ca="1" si="4"/>
        <v>5.5760000000000005</v>
      </c>
      <c r="M7" s="21">
        <f t="shared" ca="1" si="5"/>
        <v>21</v>
      </c>
      <c r="N7" s="21">
        <f t="shared" ca="1" si="6"/>
        <v>94</v>
      </c>
      <c r="O7" s="21">
        <f t="shared" ca="1" si="7"/>
        <v>95</v>
      </c>
      <c r="P7" s="37">
        <f t="shared" ca="1" si="8"/>
        <v>165</v>
      </c>
      <c r="Q7" s="36">
        <v>0.41666666666666669</v>
      </c>
      <c r="R7" s="20">
        <f t="shared" ca="1" si="9"/>
        <v>0.73799999999999999</v>
      </c>
      <c r="S7" s="21">
        <f t="shared" ca="1" si="10"/>
        <v>7.7119999999999997</v>
      </c>
      <c r="T7" s="21">
        <f t="shared" ca="1" si="11"/>
        <v>32</v>
      </c>
      <c r="U7" s="21">
        <f t="shared" ca="1" si="12"/>
        <v>264</v>
      </c>
      <c r="V7" s="21">
        <f t="shared" ca="1" si="13"/>
        <v>54</v>
      </c>
      <c r="W7" s="37">
        <f t="shared" ca="1" si="14"/>
        <v>223</v>
      </c>
      <c r="X7" s="36">
        <v>0.41666666666666669</v>
      </c>
      <c r="Y7" s="20">
        <f t="shared" ca="1" si="15"/>
        <v>0.63100000000000001</v>
      </c>
      <c r="Z7" s="21">
        <f t="shared" ca="1" si="16"/>
        <v>5.1440000000000001</v>
      </c>
      <c r="AA7" s="21">
        <f t="shared" ca="1" si="17"/>
        <v>47</v>
      </c>
      <c r="AB7" s="21">
        <f t="shared" ca="1" si="18"/>
        <v>249</v>
      </c>
      <c r="AC7" s="21">
        <f t="shared" ca="1" si="19"/>
        <v>57</v>
      </c>
      <c r="AD7" s="37">
        <f t="shared" ca="1" si="20"/>
        <v>242</v>
      </c>
      <c r="AE7" s="36">
        <v>0.41666666666666669</v>
      </c>
      <c r="AF7" s="20">
        <f t="shared" ca="1" si="21"/>
        <v>0.61399999999999999</v>
      </c>
      <c r="AG7" s="21">
        <f t="shared" ca="1" si="22"/>
        <v>4.7359999999999989</v>
      </c>
      <c r="AH7" s="21">
        <f t="shared" ca="1" si="23"/>
        <v>37</v>
      </c>
      <c r="AI7" s="21">
        <f t="shared" ca="1" si="24"/>
        <v>228</v>
      </c>
      <c r="AJ7" s="21">
        <f t="shared" ca="1" si="25"/>
        <v>52</v>
      </c>
      <c r="AK7" s="37">
        <f t="shared" ca="1" si="26"/>
        <v>135</v>
      </c>
      <c r="AL7" s="36">
        <v>0.41666666666666669</v>
      </c>
      <c r="AM7" s="20">
        <f t="shared" ca="1" si="27"/>
        <v>0.66900000000000004</v>
      </c>
      <c r="AN7" s="21">
        <f t="shared" ca="1" si="28"/>
        <v>6.0560000000000009</v>
      </c>
      <c r="AO7" s="21">
        <f t="shared" ca="1" si="29"/>
        <v>60</v>
      </c>
      <c r="AP7" s="21">
        <f t="shared" ca="1" si="30"/>
        <v>189</v>
      </c>
      <c r="AQ7" s="21">
        <f t="shared" ca="1" si="31"/>
        <v>50</v>
      </c>
      <c r="AR7" s="37">
        <f t="shared" ca="1" si="32"/>
        <v>243</v>
      </c>
      <c r="AS7" s="36">
        <v>0.41666666666666669</v>
      </c>
      <c r="AT7" s="20">
        <f t="shared" ca="1" si="33"/>
        <v>0.621</v>
      </c>
      <c r="AU7" s="21">
        <f t="shared" ca="1" si="34"/>
        <v>4.9039999999999999</v>
      </c>
      <c r="AV7" s="21">
        <f t="shared" ca="1" si="35"/>
        <v>48</v>
      </c>
      <c r="AW7" s="21">
        <f t="shared" ca="1" si="36"/>
        <v>156</v>
      </c>
      <c r="AX7" s="21">
        <f t="shared" ca="1" si="37"/>
        <v>66</v>
      </c>
      <c r="AY7" s="37">
        <f t="shared" ca="1" si="38"/>
        <v>182</v>
      </c>
      <c r="AZ7" s="36">
        <v>0.41666666666666669</v>
      </c>
      <c r="BA7" s="20">
        <f t="shared" ca="1" si="39"/>
        <v>0.59399999999999997</v>
      </c>
      <c r="BB7" s="21">
        <f t="shared" ca="1" si="40"/>
        <v>4.2559999999999985</v>
      </c>
      <c r="BC7" s="21">
        <f t="shared" ca="1" si="41"/>
        <v>43</v>
      </c>
      <c r="BD7" s="21">
        <f t="shared" ca="1" si="42"/>
        <v>282</v>
      </c>
      <c r="BE7" s="21">
        <f t="shared" ca="1" si="43"/>
        <v>83</v>
      </c>
      <c r="BF7" s="37">
        <f t="shared" ca="1" si="44"/>
        <v>247</v>
      </c>
      <c r="BG7" s="33">
        <f t="shared" ca="1" si="45"/>
        <v>38.383999999999993</v>
      </c>
      <c r="BH7" s="18">
        <f t="shared" ca="1" si="46"/>
        <v>12014.191999999997</v>
      </c>
    </row>
    <row r="8" spans="1:60" x14ac:dyDescent="0.25">
      <c r="A8" s="1">
        <v>5</v>
      </c>
      <c r="B8" s="1" t="s">
        <v>48</v>
      </c>
      <c r="C8" s="21">
        <f t="shared" ca="1" si="0"/>
        <v>779</v>
      </c>
      <c r="D8" s="17">
        <f t="shared" ca="1" si="1"/>
        <v>36.007999999999996</v>
      </c>
      <c r="E8" s="17" t="str">
        <f t="shared" ca="1" si="2"/>
        <v>Part-time</v>
      </c>
      <c r="G8" s="13">
        <v>5</v>
      </c>
      <c r="H8" s="1" t="str">
        <f>VLOOKUP(G8,$A$4:$E$8,2)</f>
        <v>Avanish</v>
      </c>
      <c r="I8" s="70">
        <f ca="1">VLOOKUP(G8,$A$4:$E$8,3)</f>
        <v>779</v>
      </c>
      <c r="J8" s="36">
        <v>0.41666666666666669</v>
      </c>
      <c r="K8" s="20">
        <f t="shared" ca="1" si="3"/>
        <v>0.55500000000000005</v>
      </c>
      <c r="L8" s="21">
        <f t="shared" ca="1" si="4"/>
        <v>3.3200000000000007</v>
      </c>
      <c r="M8" s="21">
        <f t="shared" ca="1" si="5"/>
        <v>48</v>
      </c>
      <c r="N8" s="21">
        <f t="shared" ca="1" si="6"/>
        <v>294</v>
      </c>
      <c r="O8" s="21">
        <f t="shared" ca="1" si="7"/>
        <v>78</v>
      </c>
      <c r="P8" s="37">
        <f t="shared" ca="1" si="8"/>
        <v>152</v>
      </c>
      <c r="Q8" s="36">
        <v>0.41666666666666669</v>
      </c>
      <c r="R8" s="20">
        <f t="shared" ca="1" si="9"/>
        <v>0.74099999999999999</v>
      </c>
      <c r="S8" s="21">
        <f t="shared" ca="1" si="10"/>
        <v>7.7839999999999989</v>
      </c>
      <c r="T8" s="21">
        <f t="shared" ca="1" si="11"/>
        <v>43</v>
      </c>
      <c r="U8" s="21">
        <f t="shared" ca="1" si="12"/>
        <v>132</v>
      </c>
      <c r="V8" s="21">
        <f t="shared" ca="1" si="13"/>
        <v>70</v>
      </c>
      <c r="W8" s="37">
        <f t="shared" ca="1" si="14"/>
        <v>238</v>
      </c>
      <c r="X8" s="36">
        <v>0.41666666666666669</v>
      </c>
      <c r="Y8" s="20">
        <f t="shared" ca="1" si="15"/>
        <v>0.68200000000000005</v>
      </c>
      <c r="Z8" s="21">
        <f t="shared" ca="1" si="16"/>
        <v>6.3680000000000003</v>
      </c>
      <c r="AA8" s="21">
        <f t="shared" ca="1" si="17"/>
        <v>38</v>
      </c>
      <c r="AB8" s="21">
        <f t="shared" ca="1" si="18"/>
        <v>84</v>
      </c>
      <c r="AC8" s="21">
        <f t="shared" ca="1" si="19"/>
        <v>63</v>
      </c>
      <c r="AD8" s="37">
        <f t="shared" ca="1" si="20"/>
        <v>202</v>
      </c>
      <c r="AE8" s="36">
        <v>0.41666666666666669</v>
      </c>
      <c r="AF8" s="20">
        <f t="shared" ca="1" si="21"/>
        <v>0.58699999999999997</v>
      </c>
      <c r="AG8" s="21">
        <f t="shared" ca="1" si="22"/>
        <v>4.0879999999999992</v>
      </c>
      <c r="AH8" s="21">
        <f t="shared" ca="1" si="23"/>
        <v>48</v>
      </c>
      <c r="AI8" s="21">
        <f t="shared" ca="1" si="24"/>
        <v>300</v>
      </c>
      <c r="AJ8" s="21">
        <f t="shared" ca="1" si="25"/>
        <v>52</v>
      </c>
      <c r="AK8" s="37">
        <f t="shared" ca="1" si="26"/>
        <v>167</v>
      </c>
      <c r="AL8" s="36">
        <v>0.41666666666666669</v>
      </c>
      <c r="AM8" s="20">
        <f t="shared" ca="1" si="27"/>
        <v>0.73</v>
      </c>
      <c r="AN8" s="21">
        <f t="shared" ca="1" si="28"/>
        <v>7.52</v>
      </c>
      <c r="AO8" s="21">
        <f t="shared" ca="1" si="29"/>
        <v>20</v>
      </c>
      <c r="AP8" s="21">
        <f t="shared" ca="1" si="30"/>
        <v>116</v>
      </c>
      <c r="AQ8" s="21">
        <f t="shared" ca="1" si="31"/>
        <v>59</v>
      </c>
      <c r="AR8" s="37">
        <f t="shared" ca="1" si="32"/>
        <v>127</v>
      </c>
      <c r="AS8" s="36">
        <v>0.41666666666666669</v>
      </c>
      <c r="AT8" s="20">
        <f t="shared" ca="1" si="33"/>
        <v>0.57199999999999995</v>
      </c>
      <c r="AU8" s="21">
        <f t="shared" ca="1" si="34"/>
        <v>3.7279999999999984</v>
      </c>
      <c r="AV8" s="21">
        <f t="shared" ca="1" si="35"/>
        <v>50</v>
      </c>
      <c r="AW8" s="21">
        <f t="shared" ca="1" si="36"/>
        <v>262</v>
      </c>
      <c r="AX8" s="21">
        <f t="shared" ca="1" si="37"/>
        <v>41</v>
      </c>
      <c r="AY8" s="37">
        <f t="shared" ca="1" si="38"/>
        <v>180</v>
      </c>
      <c r="AZ8" s="36">
        <v>0.41666666666666669</v>
      </c>
      <c r="BA8" s="20">
        <f t="shared" ca="1" si="39"/>
        <v>0.55000000000000004</v>
      </c>
      <c r="BB8" s="21">
        <f t="shared" ca="1" si="40"/>
        <v>3.2000000000000006</v>
      </c>
      <c r="BC8" s="21">
        <f t="shared" ca="1" si="41"/>
        <v>48</v>
      </c>
      <c r="BD8" s="21">
        <f t="shared" ca="1" si="42"/>
        <v>125</v>
      </c>
      <c r="BE8" s="21">
        <f t="shared" ca="1" si="43"/>
        <v>48</v>
      </c>
      <c r="BF8" s="37">
        <f t="shared" ca="1" si="44"/>
        <v>144</v>
      </c>
      <c r="BG8" s="33">
        <f t="shared" ca="1" si="45"/>
        <v>36.007999999999996</v>
      </c>
      <c r="BH8" s="18">
        <f t="shared" ca="1" si="46"/>
        <v>28050.231999999996</v>
      </c>
    </row>
    <row r="9" spans="1:60" x14ac:dyDescent="0.25">
      <c r="G9" s="114" t="s">
        <v>44</v>
      </c>
      <c r="H9" s="77"/>
      <c r="I9" s="121"/>
      <c r="J9" s="114"/>
      <c r="K9" s="77"/>
      <c r="L9" s="22">
        <f ca="1">SUM(L4:L8)</f>
        <v>26.943999999999999</v>
      </c>
      <c r="M9" s="29"/>
      <c r="N9" s="30"/>
      <c r="O9" s="30"/>
      <c r="P9" s="43"/>
      <c r="Q9" s="50"/>
      <c r="R9" s="31"/>
      <c r="S9" s="22">
        <f ca="1">SUM(S4:S8)</f>
        <v>30.111999999999995</v>
      </c>
      <c r="T9" s="26"/>
      <c r="U9" s="27"/>
      <c r="V9" s="27"/>
      <c r="W9" s="39"/>
      <c r="X9" s="47"/>
      <c r="Y9" s="28"/>
      <c r="Z9" s="22">
        <f ca="1">SUM(Z4:Z8)</f>
        <v>32.991999999999997</v>
      </c>
      <c r="AA9" s="29"/>
      <c r="AB9" s="30"/>
      <c r="AC9" s="30"/>
      <c r="AD9" s="43"/>
      <c r="AE9" s="50"/>
      <c r="AF9" s="31"/>
      <c r="AG9" s="22">
        <f ca="1">SUM(AG4:AG8)</f>
        <v>26.031999999999996</v>
      </c>
      <c r="AH9" s="29"/>
      <c r="AI9" s="30"/>
      <c r="AJ9" s="30"/>
      <c r="AK9" s="43"/>
      <c r="AL9" s="47"/>
      <c r="AM9" s="28"/>
      <c r="AN9" s="22">
        <f ca="1">SUM(AN4:AN8)</f>
        <v>32.007999999999996</v>
      </c>
      <c r="AO9" s="29"/>
      <c r="AP9" s="30"/>
      <c r="AQ9" s="30"/>
      <c r="AR9" s="43"/>
      <c r="AS9" s="114"/>
      <c r="AT9" s="77"/>
      <c r="AU9" s="22">
        <f ca="1">SUM(AU4:AU8)</f>
        <v>26.391999999999996</v>
      </c>
      <c r="AV9" s="29"/>
      <c r="AW9" s="30"/>
      <c r="AX9" s="30"/>
      <c r="AY9" s="43"/>
      <c r="AZ9" s="114"/>
      <c r="BA9" s="77"/>
      <c r="BB9" s="22">
        <f ca="1">SUM(BB4:BB8)</f>
        <v>19.672000000000001</v>
      </c>
      <c r="BC9" s="29"/>
      <c r="BD9" s="30"/>
      <c r="BE9" s="30"/>
      <c r="BF9" s="43"/>
      <c r="BG9" s="117">
        <f ca="1">SUM(BG4:BG8)</f>
        <v>194.15199999999999</v>
      </c>
      <c r="BH9" s="118">
        <f ca="1">SUM(BH4:BH8)</f>
        <v>86976.791999999987</v>
      </c>
    </row>
    <row r="10" spans="1:60" ht="15.75" thickBot="1" x14ac:dyDescent="0.3">
      <c r="G10" s="115" t="s">
        <v>47</v>
      </c>
      <c r="H10" s="116"/>
      <c r="I10" s="122"/>
      <c r="J10" s="115"/>
      <c r="K10" s="116"/>
      <c r="L10" s="38">
        <f ca="1">$I$4*L4+$I$5*L5+$I$6*L6+$I$7*L7+$I$8*L8</f>
        <v>11473.919999999998</v>
      </c>
      <c r="M10" s="44"/>
      <c r="N10" s="45"/>
      <c r="O10" s="45"/>
      <c r="P10" s="46"/>
      <c r="Q10" s="51"/>
      <c r="R10" s="52"/>
      <c r="S10" s="38">
        <f ca="1">$I$4*S4+$I$5*S5+$I$6*S6+$I$7*S7+$I$8*S8</f>
        <v>13979.327999999998</v>
      </c>
      <c r="T10" s="40"/>
      <c r="U10" s="41"/>
      <c r="V10" s="41"/>
      <c r="W10" s="42"/>
      <c r="X10" s="48"/>
      <c r="Y10" s="49"/>
      <c r="Z10" s="38">
        <f ca="1">$I$4*Z4+$I$5*Z5+$I$6*Z6+$I$7*Z7+$I$8*Z8</f>
        <v>14830.991999999998</v>
      </c>
      <c r="AA10" s="44"/>
      <c r="AB10" s="45"/>
      <c r="AC10" s="45"/>
      <c r="AD10" s="46"/>
      <c r="AE10" s="51"/>
      <c r="AF10" s="52"/>
      <c r="AG10" s="38">
        <f ca="1">$I$4*AG4+$I$5*AG5+$I$6*AG6+$I$7*AG7+$I$8*AG8</f>
        <v>11327.927999999998</v>
      </c>
      <c r="AH10" s="44"/>
      <c r="AI10" s="45"/>
      <c r="AJ10" s="45"/>
      <c r="AK10" s="46"/>
      <c r="AL10" s="48"/>
      <c r="AM10" s="49"/>
      <c r="AN10" s="38">
        <f ca="1">$I$4*AN4+$I$5*AN5+$I$6*AN6+$I$7*AN7+$I$8*AN8</f>
        <v>15365.951999999999</v>
      </c>
      <c r="AO10" s="44"/>
      <c r="AP10" s="45"/>
      <c r="AQ10" s="45"/>
      <c r="AR10" s="46"/>
      <c r="AS10" s="115"/>
      <c r="AT10" s="116"/>
      <c r="AU10" s="38">
        <f ca="1">$I$4*AU4+$I$5*AU5+$I$6*AU6+$I$7*AU7+$I$8*AU8</f>
        <v>11771.135999999999</v>
      </c>
      <c r="AV10" s="44"/>
      <c r="AW10" s="45"/>
      <c r="AX10" s="45"/>
      <c r="AY10" s="46"/>
      <c r="AZ10" s="115"/>
      <c r="BA10" s="116"/>
      <c r="BB10" s="38">
        <f ca="1">$I$4*BB4+$I$5*BB5+$I$6*BB6+$I$7*BB7+$I$8*BB8</f>
        <v>8227.5360000000019</v>
      </c>
      <c r="BC10" s="44"/>
      <c r="BD10" s="45"/>
      <c r="BE10" s="45"/>
      <c r="BF10" s="46"/>
      <c r="BG10" s="117"/>
      <c r="BH10" s="77"/>
    </row>
    <row r="11" spans="1:60" ht="15.75" thickBot="1" x14ac:dyDescent="0.3"/>
    <row r="12" spans="1:60" x14ac:dyDescent="0.25">
      <c r="Y12" s="64"/>
      <c r="Z12" s="71"/>
      <c r="AA12" s="71"/>
      <c r="AB12" s="71"/>
      <c r="AC12" s="71"/>
      <c r="AD12" s="71"/>
      <c r="AE12" s="71"/>
      <c r="AF12" s="71"/>
      <c r="AG12" s="71"/>
      <c r="AH12" s="71"/>
      <c r="AI12" s="65"/>
    </row>
    <row r="13" spans="1:60" ht="15.75" thickBot="1" x14ac:dyDescent="0.3">
      <c r="F13" s="23"/>
      <c r="Y13" s="67"/>
      <c r="Z13" s="3"/>
      <c r="AA13" s="3"/>
      <c r="AB13" s="3"/>
      <c r="AC13" s="3"/>
      <c r="AD13" s="3"/>
      <c r="AE13" s="3"/>
      <c r="AF13" s="3"/>
      <c r="AG13" s="3"/>
      <c r="AH13" s="3"/>
      <c r="AI13" s="58"/>
    </row>
    <row r="14" spans="1:60" ht="15.75" thickBot="1" x14ac:dyDescent="0.3">
      <c r="G14" s="102">
        <f>G4</f>
        <v>1</v>
      </c>
      <c r="H14" s="113"/>
      <c r="I14" s="113"/>
      <c r="J14" s="113"/>
      <c r="K14" s="113"/>
      <c r="L14" s="113"/>
      <c r="M14" s="113"/>
      <c r="N14" s="98"/>
      <c r="P14" s="102">
        <f>G7</f>
        <v>4</v>
      </c>
      <c r="Q14" s="113"/>
      <c r="R14" s="113"/>
      <c r="S14" s="113"/>
      <c r="T14" s="113"/>
      <c r="U14" s="113"/>
      <c r="V14" s="113"/>
      <c r="W14" s="98"/>
      <c r="Y14" s="67"/>
      <c r="Z14" s="109" t="s">
        <v>69</v>
      </c>
      <c r="AA14" s="110"/>
      <c r="AB14" s="110"/>
      <c r="AC14" s="110"/>
      <c r="AD14" s="110"/>
      <c r="AE14" s="110"/>
      <c r="AF14" s="110"/>
      <c r="AG14" s="110"/>
      <c r="AH14" s="111"/>
      <c r="AI14" s="58"/>
    </row>
    <row r="15" spans="1:60" x14ac:dyDescent="0.25">
      <c r="G15" s="13"/>
      <c r="H15" s="2" t="s">
        <v>35</v>
      </c>
      <c r="I15" s="2" t="s">
        <v>36</v>
      </c>
      <c r="J15" s="2" t="s">
        <v>37</v>
      </c>
      <c r="K15" s="25" t="s">
        <v>49</v>
      </c>
      <c r="L15" s="25" t="s">
        <v>50</v>
      </c>
      <c r="M15" s="25" t="s">
        <v>67</v>
      </c>
      <c r="N15" s="35" t="s">
        <v>68</v>
      </c>
      <c r="P15" s="13"/>
      <c r="Q15" s="2" t="s">
        <v>35</v>
      </c>
      <c r="R15" s="2" t="s">
        <v>36</v>
      </c>
      <c r="S15" s="2" t="s">
        <v>37</v>
      </c>
      <c r="T15" s="54" t="s">
        <v>49</v>
      </c>
      <c r="U15" s="54" t="s">
        <v>50</v>
      </c>
      <c r="V15" s="54" t="s">
        <v>67</v>
      </c>
      <c r="W15" s="35" t="s">
        <v>68</v>
      </c>
      <c r="Y15" s="67"/>
      <c r="Z15" s="61"/>
      <c r="AA15" s="62" t="s">
        <v>61</v>
      </c>
      <c r="AB15" s="62" t="s">
        <v>62</v>
      </c>
      <c r="AC15" s="62" t="s">
        <v>63</v>
      </c>
      <c r="AD15" s="62" t="s">
        <v>64</v>
      </c>
      <c r="AE15" s="62" t="s">
        <v>65</v>
      </c>
      <c r="AF15" s="63" t="s">
        <v>66</v>
      </c>
      <c r="AG15" s="112"/>
      <c r="AH15" s="63" t="s">
        <v>4</v>
      </c>
      <c r="AI15" s="58"/>
    </row>
    <row r="16" spans="1:60" x14ac:dyDescent="0.25">
      <c r="G16" s="13" t="s">
        <v>54</v>
      </c>
      <c r="H16" s="20">
        <f t="shared" ref="H16:J16" si="47">J4</f>
        <v>0.41666666666666669</v>
      </c>
      <c r="I16" s="20">
        <f t="shared" ca="1" si="47"/>
        <v>0.55600000000000005</v>
      </c>
      <c r="J16" s="1">
        <f t="shared" ca="1" si="47"/>
        <v>3.3440000000000007</v>
      </c>
      <c r="K16" s="1">
        <f ca="1">M4</f>
        <v>23</v>
      </c>
      <c r="L16" s="1">
        <f ca="1">IF((M4*AA30)&gt;N4,N4,(M4*AA30))</f>
        <v>92</v>
      </c>
      <c r="M16" s="1">
        <f ca="1">IF(O4&gt;AA28,AA28,O4)</f>
        <v>71</v>
      </c>
      <c r="N16" s="14">
        <f ca="1">IF(P4&gt;AA29,AA29,P4)</f>
        <v>150</v>
      </c>
      <c r="P16" s="13" t="s">
        <v>54</v>
      </c>
      <c r="Q16" s="20">
        <f t="shared" ref="Q16:T16" si="48">J7</f>
        <v>0.41666666666666669</v>
      </c>
      <c r="R16" s="20">
        <f t="shared" ca="1" si="48"/>
        <v>0.64900000000000002</v>
      </c>
      <c r="S16" s="1">
        <f t="shared" ca="1" si="48"/>
        <v>5.5760000000000005</v>
      </c>
      <c r="T16" s="1">
        <f t="shared" ca="1" si="48"/>
        <v>21</v>
      </c>
      <c r="U16" s="1">
        <f ca="1">IF((M7*AA30)&gt;N7,N7,(M7*AA30))</f>
        <v>84</v>
      </c>
      <c r="V16" s="1">
        <f ca="1">IF(O7&gt;AA28,AA28,O7)</f>
        <v>80</v>
      </c>
      <c r="W16" s="14">
        <f ca="1">IF(P7&gt;AA29,AA29,P7)</f>
        <v>150</v>
      </c>
      <c r="Y16" s="67"/>
      <c r="Z16" s="56" t="s">
        <v>54</v>
      </c>
      <c r="AA16" s="1">
        <f ca="1">SUM(J16+J26+J36+S16+S26)</f>
        <v>26.943999999999999</v>
      </c>
      <c r="AB16" s="18">
        <f ca="1">L10</f>
        <v>11473.919999999998</v>
      </c>
      <c r="AC16" s="1">
        <f ca="1">K16+K26+K36+T16+T26</f>
        <v>169</v>
      </c>
      <c r="AD16" s="4">
        <f t="shared" ref="AD16:AF22" ca="1" si="49">L16+L26+L36+U16+U26</f>
        <v>676</v>
      </c>
      <c r="AE16" s="4">
        <f t="shared" ca="1" si="49"/>
        <v>328</v>
      </c>
      <c r="AF16" s="4">
        <f t="shared" ca="1" si="49"/>
        <v>750</v>
      </c>
      <c r="AG16" s="112"/>
      <c r="AH16" s="70">
        <f ca="1">AB16+AD16+AE16+AF16</f>
        <v>13227.919999999998</v>
      </c>
      <c r="AI16" s="58"/>
    </row>
    <row r="17" spans="7:35" x14ac:dyDescent="0.25">
      <c r="G17" s="13" t="s">
        <v>55</v>
      </c>
      <c r="H17" s="20">
        <f t="shared" ref="H17:K17" si="50">Q4</f>
        <v>0.41666666666666669</v>
      </c>
      <c r="I17" s="20">
        <f t="shared" ca="1" si="50"/>
        <v>0.64400000000000002</v>
      </c>
      <c r="J17" s="1">
        <f t="shared" ca="1" si="50"/>
        <v>5.4559999999999995</v>
      </c>
      <c r="K17" s="1">
        <f t="shared" ca="1" si="50"/>
        <v>25</v>
      </c>
      <c r="L17" s="1">
        <f ca="1">IF((T4*AA30)&gt;U4,U4,(T4*AA30))</f>
        <v>100</v>
      </c>
      <c r="M17" s="1">
        <f ca="1">IF(V4&gt;AA28,AA28,V4)</f>
        <v>80</v>
      </c>
      <c r="N17" s="14">
        <f ca="1">IF(W4&gt;AA29,AA29,W4)</f>
        <v>150</v>
      </c>
      <c r="P17" s="13" t="s">
        <v>55</v>
      </c>
      <c r="Q17" s="20">
        <f t="shared" ref="Q17:T17" si="51">Q7</f>
        <v>0.41666666666666669</v>
      </c>
      <c r="R17" s="20">
        <f t="shared" ca="1" si="51"/>
        <v>0.73799999999999999</v>
      </c>
      <c r="S17" s="1">
        <f t="shared" ca="1" si="51"/>
        <v>7.7119999999999997</v>
      </c>
      <c r="T17" s="1">
        <f t="shared" ca="1" si="51"/>
        <v>32</v>
      </c>
      <c r="U17" s="1">
        <f ca="1">IF((T7*AA30)&gt;U7,U7,(T7*AA30))</f>
        <v>128</v>
      </c>
      <c r="V17" s="1">
        <f ca="1">IF(V7&gt;AA28,AA28,V7)</f>
        <v>54</v>
      </c>
      <c r="W17" s="14">
        <f ca="1">IF(W7&gt;AA29,AA29,W7)</f>
        <v>150</v>
      </c>
      <c r="Y17" s="67"/>
      <c r="Z17" s="56" t="s">
        <v>55</v>
      </c>
      <c r="AA17" s="1">
        <f t="shared" ref="AA17:AA22" ca="1" si="52">SUM(J17+J27+J37+S17+S27)</f>
        <v>30.111999999999995</v>
      </c>
      <c r="AB17" s="18">
        <f ca="1">S10</f>
        <v>13979.327999999998</v>
      </c>
      <c r="AC17" s="1">
        <f t="shared" ref="AC17:AC22" ca="1" si="53">K17+K27+K37+T17+T27</f>
        <v>161</v>
      </c>
      <c r="AD17" s="4">
        <f t="shared" ca="1" si="49"/>
        <v>604</v>
      </c>
      <c r="AE17" s="4">
        <f t="shared" ca="1" si="49"/>
        <v>297</v>
      </c>
      <c r="AF17" s="4">
        <f t="shared" ca="1" si="49"/>
        <v>750</v>
      </c>
      <c r="AG17" s="112"/>
      <c r="AH17" s="70">
        <f t="shared" ref="AH17:AH22" ca="1" si="54">AB17+AD17+AE17+AF17</f>
        <v>15630.327999999998</v>
      </c>
      <c r="AI17" s="58"/>
    </row>
    <row r="18" spans="7:35" x14ac:dyDescent="0.25">
      <c r="G18" s="13" t="s">
        <v>56</v>
      </c>
      <c r="H18" s="20">
        <f t="shared" ref="H18:K18" si="55">X4</f>
        <v>0.41666666666666669</v>
      </c>
      <c r="I18" s="20">
        <f t="shared" ca="1" si="55"/>
        <v>0.72799999999999998</v>
      </c>
      <c r="J18" s="1">
        <f t="shared" ca="1" si="55"/>
        <v>7.4719999999999995</v>
      </c>
      <c r="K18" s="1">
        <f t="shared" ca="1" si="55"/>
        <v>46</v>
      </c>
      <c r="L18" s="1">
        <f ca="1">IF((AA4*AA30)&gt;AB4,AB4,(AA4*AA30))</f>
        <v>184</v>
      </c>
      <c r="M18" s="1">
        <f ca="1">IF(AC4&gt;AA28,AA28,AC4)</f>
        <v>76</v>
      </c>
      <c r="N18" s="14">
        <f ca="1">IF(AD4&gt;AA29,AA29,AD4)</f>
        <v>130</v>
      </c>
      <c r="P18" s="13" t="s">
        <v>56</v>
      </c>
      <c r="Q18" s="20">
        <f t="shared" ref="Q18:T18" si="56">X7</f>
        <v>0.41666666666666669</v>
      </c>
      <c r="R18" s="20">
        <f t="shared" ca="1" si="56"/>
        <v>0.63100000000000001</v>
      </c>
      <c r="S18" s="1">
        <f t="shared" ca="1" si="56"/>
        <v>5.1440000000000001</v>
      </c>
      <c r="T18" s="1">
        <f t="shared" ca="1" si="56"/>
        <v>47</v>
      </c>
      <c r="U18" s="1">
        <f ca="1">IF((AA7*AA30)&gt;AB7,AB7,(AA7*AA30))</f>
        <v>188</v>
      </c>
      <c r="V18" s="1">
        <f ca="1">IF(AC7&gt;AA28,AA28,AC7)</f>
        <v>57</v>
      </c>
      <c r="W18" s="14">
        <f ca="1">IF(AD7&gt;AA29,AA29,AD7)</f>
        <v>150</v>
      </c>
      <c r="Y18" s="67"/>
      <c r="Z18" s="56" t="s">
        <v>56</v>
      </c>
      <c r="AA18" s="1">
        <f t="shared" ca="1" si="52"/>
        <v>32.991999999999997</v>
      </c>
      <c r="AB18" s="18">
        <f ca="1">Z10</f>
        <v>14830.991999999998</v>
      </c>
      <c r="AC18" s="1">
        <f t="shared" ca="1" si="53"/>
        <v>210</v>
      </c>
      <c r="AD18" s="4">
        <f t="shared" ca="1" si="49"/>
        <v>720</v>
      </c>
      <c r="AE18" s="4">
        <f t="shared" ca="1" si="49"/>
        <v>353</v>
      </c>
      <c r="AF18" s="4">
        <f t="shared" ca="1" si="49"/>
        <v>730</v>
      </c>
      <c r="AG18" s="112"/>
      <c r="AH18" s="70">
        <f t="shared" ca="1" si="54"/>
        <v>16633.991999999998</v>
      </c>
      <c r="AI18" s="58"/>
    </row>
    <row r="19" spans="7:35" x14ac:dyDescent="0.25">
      <c r="G19" s="13" t="s">
        <v>57</v>
      </c>
      <c r="H19" s="20">
        <f t="shared" ref="H19:K19" si="57">AE4</f>
        <v>0.41666666666666669</v>
      </c>
      <c r="I19" s="20">
        <f t="shared" ca="1" si="57"/>
        <v>0.72699999999999998</v>
      </c>
      <c r="J19" s="1">
        <f t="shared" ca="1" si="57"/>
        <v>7.4479999999999986</v>
      </c>
      <c r="K19" s="1">
        <f t="shared" ca="1" si="57"/>
        <v>36</v>
      </c>
      <c r="L19" s="1">
        <f ca="1">IF((AH4*AA30)&gt;AI4,AI4,(AH4*AA30))</f>
        <v>144</v>
      </c>
      <c r="M19" s="1">
        <f ca="1">IF(AJ4&gt;AA28,AA28,AJ4)</f>
        <v>59</v>
      </c>
      <c r="N19" s="14">
        <f ca="1">IF(AK4&gt;AA29,AA29,AK4)</f>
        <v>150</v>
      </c>
      <c r="P19" s="13" t="s">
        <v>57</v>
      </c>
      <c r="Q19" s="20">
        <f t="shared" ref="Q19:T19" si="58">AE7</f>
        <v>0.41666666666666669</v>
      </c>
      <c r="R19" s="20">
        <f t="shared" ca="1" si="58"/>
        <v>0.61399999999999999</v>
      </c>
      <c r="S19" s="1">
        <f t="shared" ca="1" si="58"/>
        <v>4.7359999999999989</v>
      </c>
      <c r="T19" s="1">
        <f t="shared" ca="1" si="58"/>
        <v>37</v>
      </c>
      <c r="U19" s="1">
        <f ca="1">IF((AH7*AA30)&gt;AI7,AI7,(AH7*AA30))</f>
        <v>148</v>
      </c>
      <c r="V19" s="1">
        <f ca="1">IF(AJ7&gt;AA28,AA28,AJ7)</f>
        <v>52</v>
      </c>
      <c r="W19" s="14">
        <f ca="1">IF(AK7&gt;AA29,AA29,AK7)</f>
        <v>135</v>
      </c>
      <c r="Y19" s="67"/>
      <c r="Z19" s="56" t="s">
        <v>57</v>
      </c>
      <c r="AA19" s="1">
        <f t="shared" ca="1" si="52"/>
        <v>26.031999999999996</v>
      </c>
      <c r="AB19" s="18">
        <f ca="1">AG10</f>
        <v>11327.927999999998</v>
      </c>
      <c r="AC19" s="1">
        <f t="shared" ca="1" si="53"/>
        <v>211</v>
      </c>
      <c r="AD19" s="4">
        <f t="shared" ca="1" si="49"/>
        <v>760</v>
      </c>
      <c r="AE19" s="4">
        <f t="shared" ca="1" si="49"/>
        <v>300</v>
      </c>
      <c r="AF19" s="4">
        <f t="shared" ca="1" si="49"/>
        <v>725</v>
      </c>
      <c r="AG19" s="112"/>
      <c r="AH19" s="70">
        <f t="shared" ca="1" si="54"/>
        <v>13112.927999999998</v>
      </c>
      <c r="AI19" s="58"/>
    </row>
    <row r="20" spans="7:35" x14ac:dyDescent="0.25">
      <c r="G20" s="13" t="s">
        <v>58</v>
      </c>
      <c r="H20" s="20">
        <f t="shared" ref="H20:K20" si="59">AL4</f>
        <v>0.41666666666666669</v>
      </c>
      <c r="I20" s="20">
        <f t="shared" ca="1" si="59"/>
        <v>0.71499999999999997</v>
      </c>
      <c r="J20" s="1">
        <f t="shared" ca="1" si="59"/>
        <v>7.1599999999999984</v>
      </c>
      <c r="K20" s="1">
        <f t="shared" ca="1" si="59"/>
        <v>55</v>
      </c>
      <c r="L20" s="1">
        <f ca="1">IF((AO4*AA30)&gt;AP4,AP4,(AO4*AA30))</f>
        <v>220</v>
      </c>
      <c r="M20" s="1">
        <f ca="1">IF(AQ4&gt;AA28,AA28,AQ4)</f>
        <v>66</v>
      </c>
      <c r="N20" s="14">
        <f ca="1">IF(AR4&gt;AA29,AA29,AR4)</f>
        <v>150</v>
      </c>
      <c r="P20" s="13" t="s">
        <v>58</v>
      </c>
      <c r="Q20" s="20">
        <f t="shared" ref="Q20:T20" si="60">AL7</f>
        <v>0.41666666666666669</v>
      </c>
      <c r="R20" s="20">
        <f t="shared" ca="1" si="60"/>
        <v>0.66900000000000004</v>
      </c>
      <c r="S20" s="1">
        <f t="shared" ca="1" si="60"/>
        <v>6.0560000000000009</v>
      </c>
      <c r="T20" s="1">
        <f t="shared" ca="1" si="60"/>
        <v>60</v>
      </c>
      <c r="U20" s="1">
        <f ca="1">IF((AO7*AA30)&gt;AP7,AP7,(AO7*AA30))</f>
        <v>189</v>
      </c>
      <c r="V20" s="1">
        <f ca="1">IF(AQ7&gt;AA28,AA28,AQ7)</f>
        <v>50</v>
      </c>
      <c r="W20" s="14">
        <f ca="1">IF(AR7&gt;AA29,AA29,AR7)</f>
        <v>150</v>
      </c>
      <c r="Y20" s="67"/>
      <c r="Z20" s="56" t="s">
        <v>58</v>
      </c>
      <c r="AA20" s="1">
        <f t="shared" ca="1" si="52"/>
        <v>32.007999999999996</v>
      </c>
      <c r="AB20" s="18">
        <f ca="1">AN10</f>
        <v>15365.951999999999</v>
      </c>
      <c r="AC20" s="1">
        <f t="shared" ca="1" si="53"/>
        <v>180</v>
      </c>
      <c r="AD20" s="4">
        <f t="shared" ca="1" si="49"/>
        <v>669</v>
      </c>
      <c r="AE20" s="4">
        <f t="shared" ca="1" si="49"/>
        <v>285</v>
      </c>
      <c r="AF20" s="4">
        <f t="shared" ca="1" si="49"/>
        <v>706</v>
      </c>
      <c r="AG20" s="112"/>
      <c r="AH20" s="70">
        <f t="shared" ca="1" si="54"/>
        <v>17025.951999999997</v>
      </c>
      <c r="AI20" s="58"/>
    </row>
    <row r="21" spans="7:35" x14ac:dyDescent="0.25">
      <c r="G21" s="13" t="s">
        <v>59</v>
      </c>
      <c r="H21" s="20">
        <f t="shared" ref="H21:K21" si="61">AS4</f>
        <v>0.41666666666666669</v>
      </c>
      <c r="I21" s="20">
        <f t="shared" ca="1" si="61"/>
        <v>0.61699999999999999</v>
      </c>
      <c r="J21" s="1">
        <f t="shared" ca="1" si="61"/>
        <v>4.8079999999999998</v>
      </c>
      <c r="K21" s="1">
        <f t="shared" ca="1" si="61"/>
        <v>28</v>
      </c>
      <c r="L21" s="1">
        <f ca="1">IF((AV4*AA30)&gt;AW4,AW4,(AV4*AA30))</f>
        <v>112</v>
      </c>
      <c r="M21" s="1">
        <f ca="1">IF(AX4&gt;AA28,AA28,AX4)</f>
        <v>80</v>
      </c>
      <c r="N21" s="14">
        <f ca="1">IF(AY4&gt;AA29,AA29,AY4)</f>
        <v>150</v>
      </c>
      <c r="P21" s="13" t="s">
        <v>59</v>
      </c>
      <c r="Q21" s="20">
        <f t="shared" ref="Q21:T21" si="62">AS7</f>
        <v>0.41666666666666669</v>
      </c>
      <c r="R21" s="20">
        <f t="shared" ca="1" si="62"/>
        <v>0.621</v>
      </c>
      <c r="S21" s="1">
        <f t="shared" ca="1" si="62"/>
        <v>4.9039999999999999</v>
      </c>
      <c r="T21" s="1">
        <f t="shared" ca="1" si="62"/>
        <v>48</v>
      </c>
      <c r="U21" s="1">
        <f ca="1">IF((AV7*AA30)&gt;AW7,AW7,(AV7*AA30))</f>
        <v>156</v>
      </c>
      <c r="V21" s="1">
        <f ca="1">IF(AX7&gt;AA28,AA28,AX7)</f>
        <v>66</v>
      </c>
      <c r="W21" s="14">
        <f ca="1">IF(AY7&gt;AA29,AA29,AY7)</f>
        <v>150</v>
      </c>
      <c r="Y21" s="67"/>
      <c r="Z21" s="56" t="s">
        <v>59</v>
      </c>
      <c r="AA21" s="1">
        <f t="shared" ca="1" si="52"/>
        <v>26.391999999999996</v>
      </c>
      <c r="AB21" s="18">
        <f ca="1">AU10</f>
        <v>11771.135999999999</v>
      </c>
      <c r="AC21" s="1">
        <f t="shared" ca="1" si="53"/>
        <v>243</v>
      </c>
      <c r="AD21" s="4">
        <f t="shared" ca="1" si="49"/>
        <v>936</v>
      </c>
      <c r="AE21" s="4">
        <f t="shared" ca="1" si="49"/>
        <v>315</v>
      </c>
      <c r="AF21" s="4">
        <f t="shared" ca="1" si="49"/>
        <v>714</v>
      </c>
      <c r="AG21" s="112"/>
      <c r="AH21" s="70">
        <f t="shared" ca="1" si="54"/>
        <v>13736.135999999999</v>
      </c>
      <c r="AI21" s="58"/>
    </row>
    <row r="22" spans="7:35" ht="15.75" thickBot="1" x14ac:dyDescent="0.3">
      <c r="G22" s="15" t="s">
        <v>60</v>
      </c>
      <c r="H22" s="55">
        <f t="shared" ref="H22:K22" si="63">AZ4</f>
        <v>0.41666666666666669</v>
      </c>
      <c r="I22" s="55">
        <f t="shared" ca="1" si="63"/>
        <v>0.65100000000000002</v>
      </c>
      <c r="J22" s="53">
        <f t="shared" ca="1" si="63"/>
        <v>5.6240000000000006</v>
      </c>
      <c r="K22" s="53">
        <f t="shared" ca="1" si="63"/>
        <v>23</v>
      </c>
      <c r="L22" s="53">
        <f ca="1">IF((BC4*AA30)&gt;BD4,BD4,(BC4*AA30))</f>
        <v>92</v>
      </c>
      <c r="M22" s="53">
        <f ca="1">IF(BE4&gt;AA28,AA28,BE4)</f>
        <v>40</v>
      </c>
      <c r="N22" s="16">
        <f ca="1">IF(BF4&gt;AA29,AA29,BF4)</f>
        <v>114</v>
      </c>
      <c r="P22" s="15" t="s">
        <v>60</v>
      </c>
      <c r="Q22" s="55">
        <f t="shared" ref="Q22:T22" si="64">AZ7</f>
        <v>0.41666666666666669</v>
      </c>
      <c r="R22" s="55">
        <f t="shared" ca="1" si="64"/>
        <v>0.59399999999999997</v>
      </c>
      <c r="S22" s="53">
        <f t="shared" ca="1" si="64"/>
        <v>4.2559999999999985</v>
      </c>
      <c r="T22" s="53">
        <f t="shared" ca="1" si="64"/>
        <v>43</v>
      </c>
      <c r="U22" s="53">
        <f ca="1">IF((BC7*AA30)&gt;BD7,BD7,(BC7*AA30))</f>
        <v>172</v>
      </c>
      <c r="V22" s="53">
        <f ca="1">IF(BE7&gt;AA28,AA28,BE7)</f>
        <v>80</v>
      </c>
      <c r="W22" s="16">
        <f ca="1">IF(BF7&gt;AA29,AA29,BF7)</f>
        <v>150</v>
      </c>
      <c r="Y22" s="67"/>
      <c r="Z22" s="57" t="s">
        <v>60</v>
      </c>
      <c r="AA22" s="1">
        <f t="shared" ca="1" si="52"/>
        <v>19.672000000000001</v>
      </c>
      <c r="AB22" s="68">
        <f ca="1">BB10</f>
        <v>8227.5360000000019</v>
      </c>
      <c r="AC22" s="1">
        <f t="shared" ca="1" si="53"/>
        <v>212</v>
      </c>
      <c r="AD22" s="4">
        <f t="shared" ca="1" si="49"/>
        <v>734</v>
      </c>
      <c r="AE22" s="4">
        <f t="shared" ca="1" si="49"/>
        <v>254</v>
      </c>
      <c r="AF22" s="4">
        <f t="shared" ca="1" si="49"/>
        <v>674</v>
      </c>
      <c r="AG22" s="112"/>
      <c r="AH22" s="70">
        <f t="shared" ca="1" si="54"/>
        <v>9889.5360000000019</v>
      </c>
      <c r="AI22" s="58"/>
    </row>
    <row r="23" spans="7:35" ht="15.75" thickBot="1" x14ac:dyDescent="0.3">
      <c r="Y23" s="67"/>
      <c r="Z23" s="107"/>
      <c r="AA23" s="108"/>
      <c r="AB23" s="108"/>
      <c r="AC23" s="108"/>
      <c r="AD23" s="108"/>
      <c r="AE23" s="108"/>
      <c r="AF23" s="108"/>
      <c r="AG23" s="103">
        <f ca="1">SUM(AH16:AH22)</f>
        <v>99256.792000000001</v>
      </c>
      <c r="AH23" s="104"/>
      <c r="AI23" s="58"/>
    </row>
    <row r="24" spans="7:35" ht="15.75" thickBot="1" x14ac:dyDescent="0.3">
      <c r="G24" s="102">
        <f>G5</f>
        <v>2</v>
      </c>
      <c r="H24" s="113"/>
      <c r="I24" s="113"/>
      <c r="J24" s="113"/>
      <c r="K24" s="113"/>
      <c r="L24" s="113"/>
      <c r="M24" s="113"/>
      <c r="N24" s="98"/>
      <c r="P24" s="102">
        <f>G8</f>
        <v>5</v>
      </c>
      <c r="Q24" s="113"/>
      <c r="R24" s="113"/>
      <c r="S24" s="113"/>
      <c r="T24" s="113"/>
      <c r="U24" s="113"/>
      <c r="V24" s="113"/>
      <c r="W24" s="98"/>
      <c r="Y24" s="67"/>
      <c r="Z24" s="57" t="s">
        <v>4</v>
      </c>
      <c r="AA24" s="53">
        <f ca="1">SUM(AA16:AA22)</f>
        <v>194.15199999999999</v>
      </c>
      <c r="AB24" s="69">
        <f t="shared" ref="AB24:AF24" ca="1" si="65">SUM(AB16:AB22)</f>
        <v>86976.792000000001</v>
      </c>
      <c r="AC24" s="53">
        <f t="shared" ca="1" si="65"/>
        <v>1386</v>
      </c>
      <c r="AD24" s="69">
        <f t="shared" ca="1" si="65"/>
        <v>5099</v>
      </c>
      <c r="AE24" s="69">
        <f t="shared" ca="1" si="65"/>
        <v>2132</v>
      </c>
      <c r="AF24" s="69">
        <f t="shared" ca="1" si="65"/>
        <v>5049</v>
      </c>
      <c r="AG24" s="105"/>
      <c r="AH24" s="106"/>
      <c r="AI24" s="58"/>
    </row>
    <row r="25" spans="7:35" x14ac:dyDescent="0.25">
      <c r="G25" s="13"/>
      <c r="H25" s="2" t="s">
        <v>35</v>
      </c>
      <c r="I25" s="2" t="s">
        <v>36</v>
      </c>
      <c r="J25" s="2" t="s">
        <v>37</v>
      </c>
      <c r="K25" s="54" t="s">
        <v>49</v>
      </c>
      <c r="L25" s="54" t="s">
        <v>50</v>
      </c>
      <c r="M25" s="54" t="s">
        <v>67</v>
      </c>
      <c r="N25" s="35" t="s">
        <v>68</v>
      </c>
      <c r="P25" s="13"/>
      <c r="Q25" s="2" t="s">
        <v>35</v>
      </c>
      <c r="R25" s="2" t="s">
        <v>36</v>
      </c>
      <c r="S25" s="2" t="s">
        <v>37</v>
      </c>
      <c r="T25" s="54" t="s">
        <v>49</v>
      </c>
      <c r="U25" s="54" t="s">
        <v>50</v>
      </c>
      <c r="V25" s="54" t="s">
        <v>67</v>
      </c>
      <c r="W25" s="35" t="s">
        <v>68</v>
      </c>
      <c r="Y25" s="67"/>
      <c r="Z25" s="3"/>
      <c r="AA25" s="3"/>
      <c r="AB25" s="3"/>
      <c r="AC25" s="3"/>
      <c r="AD25" s="3"/>
      <c r="AE25" s="3"/>
      <c r="AF25" s="3"/>
      <c r="AG25" s="3"/>
      <c r="AH25" s="3"/>
      <c r="AI25" s="58"/>
    </row>
    <row r="26" spans="7:35" ht="15.75" thickBot="1" x14ac:dyDescent="0.3">
      <c r="G26" s="13" t="s">
        <v>54</v>
      </c>
      <c r="H26" s="20">
        <f t="shared" ref="H26:K26" si="66">J5</f>
        <v>0.41666666666666669</v>
      </c>
      <c r="I26" s="20">
        <f t="shared" ca="1" si="66"/>
        <v>0.70299999999999996</v>
      </c>
      <c r="J26" s="1">
        <f t="shared" ca="1" si="66"/>
        <v>6.8719999999999981</v>
      </c>
      <c r="K26" s="1">
        <f t="shared" ca="1" si="66"/>
        <v>55</v>
      </c>
      <c r="L26" s="1">
        <f ca="1">IF((M5*AA30)&gt;N5,N5,(M5*AA30))</f>
        <v>220</v>
      </c>
      <c r="M26" s="1">
        <f ca="1">IF(O5&gt;AA28,AA28,O5)</f>
        <v>30</v>
      </c>
      <c r="N26" s="14">
        <f ca="1">IF(P5&gt;AA29,AA29,P5)</f>
        <v>150</v>
      </c>
      <c r="P26" s="13" t="s">
        <v>54</v>
      </c>
      <c r="Q26" s="20">
        <f t="shared" ref="Q26:T26" si="67">J8</f>
        <v>0.41666666666666669</v>
      </c>
      <c r="R26" s="20">
        <f t="shared" ca="1" si="67"/>
        <v>0.55500000000000005</v>
      </c>
      <c r="S26" s="1">
        <f t="shared" ca="1" si="67"/>
        <v>3.3200000000000007</v>
      </c>
      <c r="T26" s="1">
        <f t="shared" ca="1" si="67"/>
        <v>48</v>
      </c>
      <c r="U26" s="1">
        <f ca="1">IF((M8*AA30)&gt;N8,N8,(M8*AA30))</f>
        <v>192</v>
      </c>
      <c r="V26" s="1">
        <f ca="1">IF(O8&gt;AA28,AA28,O8)</f>
        <v>78</v>
      </c>
      <c r="W26" s="14">
        <f ca="1">IF(P8&gt;AA29,AA29,P8)</f>
        <v>150</v>
      </c>
      <c r="Y26" s="67"/>
      <c r="Z26" s="3"/>
      <c r="AA26" s="3"/>
      <c r="AB26" s="3"/>
      <c r="AC26" s="3"/>
      <c r="AD26" s="3"/>
      <c r="AE26" s="3"/>
      <c r="AF26" s="3"/>
      <c r="AG26" s="3"/>
      <c r="AH26" s="3"/>
      <c r="AI26" s="58"/>
    </row>
    <row r="27" spans="7:35" x14ac:dyDescent="0.25">
      <c r="G27" s="13" t="s">
        <v>55</v>
      </c>
      <c r="H27" s="20">
        <f t="shared" ref="H27:K27" si="68">Q5</f>
        <v>0.41666666666666669</v>
      </c>
      <c r="I27" s="20">
        <f t="shared" ca="1" si="68"/>
        <v>0.61299999999999999</v>
      </c>
      <c r="J27" s="1">
        <f t="shared" ca="1" si="68"/>
        <v>4.7119999999999997</v>
      </c>
      <c r="K27" s="1">
        <f t="shared" ca="1" si="68"/>
        <v>31</v>
      </c>
      <c r="L27" s="1">
        <f ca="1">IF((T5*AA30)&gt;U5,U5,(T5*AA30))</f>
        <v>124</v>
      </c>
      <c r="M27" s="1">
        <f ca="1">IF(V5&gt;AA28,AA28,V5)</f>
        <v>54</v>
      </c>
      <c r="N27" s="14">
        <f ca="1">IF(W5&gt;AA29,AA29,W5)</f>
        <v>150</v>
      </c>
      <c r="P27" s="13" t="s">
        <v>55</v>
      </c>
      <c r="Q27" s="20">
        <f t="shared" ref="Q27:T27" si="69">Q8</f>
        <v>0.41666666666666669</v>
      </c>
      <c r="R27" s="20">
        <f t="shared" ca="1" si="69"/>
        <v>0.74099999999999999</v>
      </c>
      <c r="S27" s="1">
        <f t="shared" ca="1" si="69"/>
        <v>7.7839999999999989</v>
      </c>
      <c r="T27" s="1">
        <f t="shared" ca="1" si="69"/>
        <v>43</v>
      </c>
      <c r="U27" s="1">
        <f ca="1">IF((T8*AA30)&gt;U8,U8,(T8*AA30))</f>
        <v>132</v>
      </c>
      <c r="V27" s="1">
        <f ca="1">IF(V8&gt;AA28,AA28,V8)</f>
        <v>70</v>
      </c>
      <c r="W27" s="14">
        <f ca="1">IF(W8&gt;AA29,AA29,W8)</f>
        <v>150</v>
      </c>
      <c r="Y27" s="67"/>
      <c r="Z27" s="102" t="s">
        <v>70</v>
      </c>
      <c r="AA27" s="98"/>
      <c r="AB27" s="3"/>
      <c r="AC27" s="3"/>
      <c r="AD27" s="3"/>
      <c r="AE27" s="3"/>
      <c r="AF27" s="3"/>
      <c r="AG27" s="3"/>
      <c r="AH27" s="3"/>
      <c r="AI27" s="58"/>
    </row>
    <row r="28" spans="7:35" x14ac:dyDescent="0.25">
      <c r="G28" s="13" t="s">
        <v>56</v>
      </c>
      <c r="H28" s="20">
        <f t="shared" ref="H28:K28" si="70">X5</f>
        <v>0.41666666666666669</v>
      </c>
      <c r="I28" s="20">
        <f t="shared" ca="1" si="70"/>
        <v>0.72599999999999998</v>
      </c>
      <c r="J28" s="1">
        <f t="shared" ca="1" si="70"/>
        <v>7.4239999999999995</v>
      </c>
      <c r="K28" s="1">
        <f t="shared" ca="1" si="70"/>
        <v>24</v>
      </c>
      <c r="L28" s="1">
        <f ca="1">IF((AA5*AA30)&gt;AB5,AB5,(AA5*AA30))</f>
        <v>96</v>
      </c>
      <c r="M28" s="1">
        <f ca="1">IF(AC5&gt;AA28,AA28,AC5)</f>
        <v>77</v>
      </c>
      <c r="N28" s="14">
        <f ca="1">IF(AD5&gt;AA29,AA29,AD5)</f>
        <v>150</v>
      </c>
      <c r="P28" s="13" t="s">
        <v>56</v>
      </c>
      <c r="Q28" s="20">
        <f t="shared" ref="Q28:T28" si="71">X8</f>
        <v>0.41666666666666669</v>
      </c>
      <c r="R28" s="20">
        <f t="shared" ca="1" si="71"/>
        <v>0.68200000000000005</v>
      </c>
      <c r="S28" s="1">
        <f t="shared" ca="1" si="71"/>
        <v>6.3680000000000003</v>
      </c>
      <c r="T28" s="1">
        <f t="shared" ca="1" si="71"/>
        <v>38</v>
      </c>
      <c r="U28" s="1">
        <f ca="1">IF((AA8*AA30)&gt;AB8,AB8,(AA8*AA30))</f>
        <v>84</v>
      </c>
      <c r="V28" s="1">
        <f ca="1">IF(AC8&gt;AA28,AA28,AC8)</f>
        <v>63</v>
      </c>
      <c r="W28" s="14">
        <f ca="1">IF(AD8&gt;AA29,AA29,AD8)</f>
        <v>150</v>
      </c>
      <c r="Y28" s="67"/>
      <c r="Z28" s="13" t="s">
        <v>51</v>
      </c>
      <c r="AA28" s="73">
        <v>80</v>
      </c>
      <c r="AB28" s="3"/>
      <c r="AC28" s="3"/>
      <c r="AD28" s="3"/>
      <c r="AE28" s="3"/>
      <c r="AF28" s="3"/>
      <c r="AG28" s="3"/>
      <c r="AH28" s="3"/>
      <c r="AI28" s="58"/>
    </row>
    <row r="29" spans="7:35" x14ac:dyDescent="0.25">
      <c r="G29" s="13" t="s">
        <v>57</v>
      </c>
      <c r="H29" s="20">
        <f t="shared" ref="H29:K29" si="72">AE5</f>
        <v>0.41666666666666669</v>
      </c>
      <c r="I29" s="20">
        <f t="shared" ca="1" si="72"/>
        <v>0.66800000000000004</v>
      </c>
      <c r="J29" s="1">
        <f t="shared" ca="1" si="72"/>
        <v>6.032</v>
      </c>
      <c r="K29" s="1">
        <f t="shared" ca="1" si="72"/>
        <v>47</v>
      </c>
      <c r="L29" s="1">
        <f ca="1">IF((AH5*AA30)&gt;AI5,AI5,(AH5*AA30))</f>
        <v>149</v>
      </c>
      <c r="M29" s="1">
        <f ca="1">IF(AJ5&gt;AA28,AA28,AJ5)</f>
        <v>57</v>
      </c>
      <c r="N29" s="14">
        <f ca="1">IF(AK5&gt;AA29,AA29,AK5)</f>
        <v>150</v>
      </c>
      <c r="P29" s="13" t="s">
        <v>57</v>
      </c>
      <c r="Q29" s="20">
        <f t="shared" ref="Q29:T29" si="73">AE8</f>
        <v>0.41666666666666669</v>
      </c>
      <c r="R29" s="20">
        <f t="shared" ca="1" si="73"/>
        <v>0.58699999999999997</v>
      </c>
      <c r="S29" s="1">
        <f t="shared" ca="1" si="73"/>
        <v>4.0879999999999992</v>
      </c>
      <c r="T29" s="1">
        <f t="shared" ca="1" si="73"/>
        <v>48</v>
      </c>
      <c r="U29" s="1">
        <f ca="1">IF((AH8*AA30)&gt;AI8,AI8,(AH8*AA30))</f>
        <v>192</v>
      </c>
      <c r="V29" s="1">
        <f ca="1">IF(AJ8&gt;AA28,AA28,AJ8)</f>
        <v>52</v>
      </c>
      <c r="W29" s="14">
        <f ca="1">IF(AK8&gt;AA29,AA29,AK8)</f>
        <v>150</v>
      </c>
      <c r="Y29" s="67"/>
      <c r="Z29" s="13" t="s">
        <v>52</v>
      </c>
      <c r="AA29" s="73">
        <v>150</v>
      </c>
      <c r="AB29" s="3"/>
      <c r="AC29" s="3"/>
      <c r="AD29" s="3"/>
      <c r="AE29" s="3"/>
      <c r="AF29" s="3"/>
      <c r="AG29" s="3"/>
      <c r="AH29" s="3"/>
      <c r="AI29" s="58"/>
    </row>
    <row r="30" spans="7:35" ht="15.75" thickBot="1" x14ac:dyDescent="0.3">
      <c r="G30" s="13" t="s">
        <v>58</v>
      </c>
      <c r="H30" s="20">
        <f t="shared" ref="H30:K30" si="74">AL5</f>
        <v>0.41666666666666669</v>
      </c>
      <c r="I30" s="20">
        <f t="shared" ca="1" si="74"/>
        <v>0.74199999999999999</v>
      </c>
      <c r="J30" s="1">
        <f t="shared" ca="1" si="74"/>
        <v>7.8079999999999998</v>
      </c>
      <c r="K30" s="1">
        <f t="shared" ca="1" si="74"/>
        <v>25</v>
      </c>
      <c r="L30" s="1">
        <f ca="1">IF((AO5*AA30)&gt;AP5,AP5,(AO5*AA30))</f>
        <v>100</v>
      </c>
      <c r="M30" s="1">
        <f ca="1">IF(AQ5&gt;AA28,AA28,AQ5)</f>
        <v>30</v>
      </c>
      <c r="N30" s="14">
        <f ca="1">IF(AR5&gt;AA29,AA29,AR5)</f>
        <v>129</v>
      </c>
      <c r="P30" s="13" t="s">
        <v>58</v>
      </c>
      <c r="Q30" s="20">
        <f t="shared" ref="Q30:T30" si="75">AL8</f>
        <v>0.41666666666666669</v>
      </c>
      <c r="R30" s="20">
        <f t="shared" ca="1" si="75"/>
        <v>0.73</v>
      </c>
      <c r="S30" s="1">
        <f t="shared" ca="1" si="75"/>
        <v>7.52</v>
      </c>
      <c r="T30" s="1">
        <f t="shared" ca="1" si="75"/>
        <v>20</v>
      </c>
      <c r="U30" s="1">
        <f ca="1">IF((AO8*AA30)&gt;AP8,AP8,(AO8*AA30))</f>
        <v>80</v>
      </c>
      <c r="V30" s="1">
        <f ca="1">IF(AQ8&gt;AA28,AA28,AQ8)</f>
        <v>59</v>
      </c>
      <c r="W30" s="14">
        <f ca="1">IF(AR8&gt;AA29,AA29,AR8)</f>
        <v>127</v>
      </c>
      <c r="Y30" s="67"/>
      <c r="Z30" s="15" t="s">
        <v>71</v>
      </c>
      <c r="AA30" s="72">
        <v>4</v>
      </c>
      <c r="AB30" s="3"/>
      <c r="AC30" s="3"/>
      <c r="AD30" s="3"/>
      <c r="AE30" s="3"/>
      <c r="AF30" s="3"/>
      <c r="AG30" s="3"/>
      <c r="AH30" s="3"/>
      <c r="AI30" s="58"/>
    </row>
    <row r="31" spans="7:35" x14ac:dyDescent="0.25">
      <c r="G31" s="13" t="s">
        <v>59</v>
      </c>
      <c r="H31" s="20">
        <f t="shared" ref="H31:K31" si="76">AS5</f>
        <v>0.41666666666666669</v>
      </c>
      <c r="I31" s="20">
        <f t="shared" ca="1" si="76"/>
        <v>0.73199999999999998</v>
      </c>
      <c r="J31" s="1">
        <f t="shared" ca="1" si="76"/>
        <v>7.5679999999999996</v>
      </c>
      <c r="K31" s="1">
        <f t="shared" ca="1" si="76"/>
        <v>57</v>
      </c>
      <c r="L31" s="1">
        <f ca="1">IF((AV5*AA30)&gt;AW5,AW5,(AV5*AA30))</f>
        <v>228</v>
      </c>
      <c r="M31" s="1">
        <f ca="1">IF(AX5&gt;AA28,AA28,AX5)</f>
        <v>63</v>
      </c>
      <c r="N31" s="14">
        <f ca="1">IF(AY5&gt;AA29,AA29,AY5)</f>
        <v>114</v>
      </c>
      <c r="P31" s="13" t="s">
        <v>59</v>
      </c>
      <c r="Q31" s="20">
        <f t="shared" ref="Q31:T31" si="77">AS8</f>
        <v>0.41666666666666669</v>
      </c>
      <c r="R31" s="20">
        <f t="shared" ca="1" si="77"/>
        <v>0.57199999999999995</v>
      </c>
      <c r="S31" s="1">
        <f t="shared" ca="1" si="77"/>
        <v>3.7279999999999984</v>
      </c>
      <c r="T31" s="1">
        <f t="shared" ca="1" si="77"/>
        <v>50</v>
      </c>
      <c r="U31" s="1">
        <f ca="1">IF((AV8*AA30)&gt;AW8,AW8,(AV8*AA30))</f>
        <v>200</v>
      </c>
      <c r="V31" s="1">
        <f ca="1">IF(AX8&gt;AA28,AA28,AX8)</f>
        <v>41</v>
      </c>
      <c r="W31" s="14">
        <f ca="1">IF(AY8&gt;AA29,AA29,AY8)</f>
        <v>150</v>
      </c>
      <c r="Y31" s="67"/>
      <c r="Z31" s="3"/>
      <c r="AA31" s="3"/>
      <c r="AB31" s="3"/>
      <c r="AC31" s="3"/>
      <c r="AD31" s="3"/>
      <c r="AE31" s="3"/>
      <c r="AF31" s="3"/>
      <c r="AG31" s="3"/>
      <c r="AH31" s="3"/>
      <c r="AI31" s="58"/>
    </row>
    <row r="32" spans="7:35" ht="15.75" thickBot="1" x14ac:dyDescent="0.3">
      <c r="G32" s="15" t="s">
        <v>60</v>
      </c>
      <c r="H32" s="55">
        <f t="shared" ref="H32:K32" si="78">AZ5</f>
        <v>0.41666666666666669</v>
      </c>
      <c r="I32" s="55">
        <f t="shared" ca="1" si="78"/>
        <v>0.55700000000000005</v>
      </c>
      <c r="J32" s="53">
        <f t="shared" ca="1" si="78"/>
        <v>3.3680000000000008</v>
      </c>
      <c r="K32" s="53">
        <f t="shared" ca="1" si="78"/>
        <v>54</v>
      </c>
      <c r="L32" s="53">
        <f ca="1">IF((BC5*AA30)&gt;BD5,BD5,(BC5*AA30))</f>
        <v>169</v>
      </c>
      <c r="M32" s="53">
        <f ca="1">IF(BE5&gt;AA28,AA28,BE5)</f>
        <v>43</v>
      </c>
      <c r="N32" s="16">
        <f ca="1">IF(BF5&gt;AA29,AA29,BF5)</f>
        <v>144</v>
      </c>
      <c r="P32" s="15" t="s">
        <v>60</v>
      </c>
      <c r="Q32" s="55">
        <f t="shared" ref="Q32:T32" si="79">AZ8</f>
        <v>0.41666666666666669</v>
      </c>
      <c r="R32" s="55">
        <f t="shared" ca="1" si="79"/>
        <v>0.55000000000000004</v>
      </c>
      <c r="S32" s="53">
        <f t="shared" ca="1" si="79"/>
        <v>3.2000000000000006</v>
      </c>
      <c r="T32" s="53">
        <f t="shared" ca="1" si="79"/>
        <v>48</v>
      </c>
      <c r="U32" s="53">
        <f ca="1">IF((BC8*AA30)&gt;BD8,BD8,(BC8*AA30))</f>
        <v>125</v>
      </c>
      <c r="V32" s="53">
        <f ca="1">IF(BE8&gt;AA28,AA28,BE8)</f>
        <v>48</v>
      </c>
      <c r="W32" s="16">
        <f ca="1">IF(BF8&gt;AA29,AA29,BF8)</f>
        <v>144</v>
      </c>
      <c r="Y32" s="66"/>
      <c r="Z32" s="59"/>
      <c r="AA32" s="59"/>
      <c r="AB32" s="59"/>
      <c r="AC32" s="59"/>
      <c r="AD32" s="59"/>
      <c r="AE32" s="59"/>
      <c r="AF32" s="59"/>
      <c r="AG32" s="59"/>
      <c r="AH32" s="59"/>
      <c r="AI32" s="60"/>
    </row>
    <row r="33" spans="7:14" ht="15.75" thickBot="1" x14ac:dyDescent="0.3"/>
    <row r="34" spans="7:14" x14ac:dyDescent="0.25">
      <c r="G34" s="102">
        <f>G6</f>
        <v>3</v>
      </c>
      <c r="H34" s="113"/>
      <c r="I34" s="113"/>
      <c r="J34" s="113"/>
      <c r="K34" s="113"/>
      <c r="L34" s="113"/>
      <c r="M34" s="113"/>
      <c r="N34" s="98"/>
    </row>
    <row r="35" spans="7:14" x14ac:dyDescent="0.25">
      <c r="G35" s="13"/>
      <c r="H35" s="2" t="s">
        <v>35</v>
      </c>
      <c r="I35" s="2" t="s">
        <v>36</v>
      </c>
      <c r="J35" s="2" t="s">
        <v>37</v>
      </c>
      <c r="K35" s="54" t="s">
        <v>49</v>
      </c>
      <c r="L35" s="54" t="s">
        <v>50</v>
      </c>
      <c r="M35" s="54" t="s">
        <v>67</v>
      </c>
      <c r="N35" s="35" t="s">
        <v>68</v>
      </c>
    </row>
    <row r="36" spans="7:14" x14ac:dyDescent="0.25">
      <c r="G36" s="13" t="s">
        <v>54</v>
      </c>
      <c r="H36" s="20">
        <f t="shared" ref="H36:K36" si="80">J6</f>
        <v>0.41666666666666669</v>
      </c>
      <c r="I36" s="20">
        <f t="shared" ca="1" si="80"/>
        <v>0.74299999999999999</v>
      </c>
      <c r="J36" s="1">
        <f t="shared" ca="1" si="80"/>
        <v>7.831999999999999</v>
      </c>
      <c r="K36" s="1">
        <f t="shared" ca="1" si="80"/>
        <v>22</v>
      </c>
      <c r="L36" s="1">
        <f ca="1">IF((M6*AA30)&gt;N6,N6,(M6*AA30))</f>
        <v>88</v>
      </c>
      <c r="M36" s="1">
        <f ca="1">IF(O6&gt;AA28,AA28,O6)</f>
        <v>69</v>
      </c>
      <c r="N36" s="14">
        <f ca="1">IF(P6&gt;AA29,AA29,P6)</f>
        <v>150</v>
      </c>
    </row>
    <row r="37" spans="7:14" x14ac:dyDescent="0.25">
      <c r="G37" s="13" t="s">
        <v>55</v>
      </c>
      <c r="H37" s="20">
        <f t="shared" ref="H37:K37" si="81">Q6</f>
        <v>0.41666666666666669</v>
      </c>
      <c r="I37" s="20">
        <f t="shared" ca="1" si="81"/>
        <v>0.60199999999999998</v>
      </c>
      <c r="J37" s="1">
        <f t="shared" ca="1" si="81"/>
        <v>4.4479999999999986</v>
      </c>
      <c r="K37" s="1">
        <f t="shared" ca="1" si="81"/>
        <v>30</v>
      </c>
      <c r="L37" s="1">
        <f ca="1">IF((T6*AA30)&gt;U6,U6,(T6*AA30))</f>
        <v>120</v>
      </c>
      <c r="M37" s="1">
        <f ca="1">IF(V6&gt;AA28,AA28,V6)</f>
        <v>39</v>
      </c>
      <c r="N37" s="14">
        <f ca="1">IF(W6&gt;AA29,AA29,W6)</f>
        <v>150</v>
      </c>
    </row>
    <row r="38" spans="7:14" x14ac:dyDescent="0.25">
      <c r="G38" s="13" t="s">
        <v>56</v>
      </c>
      <c r="H38" s="20">
        <f t="shared" ref="H38:K38" si="82">X6</f>
        <v>0.41666666666666669</v>
      </c>
      <c r="I38" s="20">
        <f t="shared" ca="1" si="82"/>
        <v>0.69099999999999995</v>
      </c>
      <c r="J38" s="1">
        <f t="shared" ca="1" si="82"/>
        <v>6.5839999999999979</v>
      </c>
      <c r="K38" s="1">
        <f t="shared" ca="1" si="82"/>
        <v>55</v>
      </c>
      <c r="L38" s="1">
        <f ca="1">IF((AA6*AA30)&gt;AB6,AB6,(AA6*AA30))</f>
        <v>168</v>
      </c>
      <c r="M38" s="1">
        <f ca="1">IF(AC6&gt;AA28,AA28,AC6)</f>
        <v>80</v>
      </c>
      <c r="N38" s="14">
        <f ca="1">IF(AD6&gt;AA29,AA29,AD6)</f>
        <v>150</v>
      </c>
    </row>
    <row r="39" spans="7:14" x14ac:dyDescent="0.25">
      <c r="G39" s="13" t="s">
        <v>57</v>
      </c>
      <c r="H39" s="20">
        <f t="shared" ref="H39:K39" si="83">AE6</f>
        <v>0.41666666666666669</v>
      </c>
      <c r="I39" s="20">
        <f t="shared" ca="1" si="83"/>
        <v>0.57199999999999995</v>
      </c>
      <c r="J39" s="1">
        <f t="shared" ca="1" si="83"/>
        <v>3.7279999999999984</v>
      </c>
      <c r="K39" s="1">
        <f t="shared" ca="1" si="83"/>
        <v>43</v>
      </c>
      <c r="L39" s="1">
        <f ca="1">IF((AH6*AA30)&gt;AI6,AI6,(AH6*AA30))</f>
        <v>127</v>
      </c>
      <c r="M39" s="1">
        <f ca="1">IF(AJ6&gt;AA28,AA28,AJ6)</f>
        <v>80</v>
      </c>
      <c r="N39" s="14">
        <f ca="1">IF(AK6&gt;AA29,AA29,AK6)</f>
        <v>140</v>
      </c>
    </row>
    <row r="40" spans="7:14" x14ac:dyDescent="0.25">
      <c r="G40" s="13" t="s">
        <v>58</v>
      </c>
      <c r="H40" s="20">
        <f t="shared" ref="H40:K40" si="84">AL6</f>
        <v>0.41666666666666669</v>
      </c>
      <c r="I40" s="20">
        <f t="shared" ca="1" si="84"/>
        <v>0.56100000000000005</v>
      </c>
      <c r="J40" s="1">
        <f t="shared" ca="1" si="84"/>
        <v>3.4640000000000009</v>
      </c>
      <c r="K40" s="1">
        <f t="shared" ca="1" si="84"/>
        <v>20</v>
      </c>
      <c r="L40" s="1">
        <f ca="1">IF((AO6*AA30)&gt;AP6,AP6,(AO6*AA30))</f>
        <v>80</v>
      </c>
      <c r="M40" s="1">
        <f ca="1">IF(AQ6&gt;AA28,AA28,AQ6)</f>
        <v>80</v>
      </c>
      <c r="N40" s="14">
        <f ca="1">IF(AR6&gt;AA29,AA29,AR6)</f>
        <v>150</v>
      </c>
    </row>
    <row r="41" spans="7:14" x14ac:dyDescent="0.25">
      <c r="G41" s="13" t="s">
        <v>59</v>
      </c>
      <c r="H41" s="20">
        <f t="shared" ref="H41:K41" si="85">AS6</f>
        <v>0.41666666666666669</v>
      </c>
      <c r="I41" s="20">
        <f t="shared" ca="1" si="85"/>
        <v>0.64100000000000001</v>
      </c>
      <c r="J41" s="1">
        <f t="shared" ca="1" si="85"/>
        <v>5.3840000000000003</v>
      </c>
      <c r="K41" s="1">
        <f t="shared" ca="1" si="85"/>
        <v>60</v>
      </c>
      <c r="L41" s="1">
        <f ca="1">IF((AV6*AA30)&gt;AW6,AW6,(AV6*AA30))</f>
        <v>240</v>
      </c>
      <c r="M41" s="1">
        <f ca="1">IF(AX6&gt;AA28,AA28,AX6)</f>
        <v>65</v>
      </c>
      <c r="N41" s="14">
        <f ca="1">IF(AY6&gt;AA29,AA29,AY6)</f>
        <v>150</v>
      </c>
    </row>
    <row r="42" spans="7:14" ht="15.75" thickBot="1" x14ac:dyDescent="0.3">
      <c r="G42" s="15" t="s">
        <v>60</v>
      </c>
      <c r="H42" s="55">
        <f t="shared" ref="H42:K42" si="86">AZ6</f>
        <v>0.41666666666666669</v>
      </c>
      <c r="I42" s="55">
        <f t="shared" ca="1" si="86"/>
        <v>0.55100000000000005</v>
      </c>
      <c r="J42" s="53">
        <f t="shared" ca="1" si="86"/>
        <v>3.2240000000000006</v>
      </c>
      <c r="K42" s="53">
        <f t="shared" ca="1" si="86"/>
        <v>44</v>
      </c>
      <c r="L42" s="53">
        <f ca="1">IF((BC6*AA30)&gt;BD6,BD6,(BC6*AA30))</f>
        <v>176</v>
      </c>
      <c r="M42" s="53">
        <f ca="1">IF(BE6&gt;AA28,AA28,BE6)</f>
        <v>43</v>
      </c>
      <c r="N42" s="16">
        <f ca="1">IF(BF6&gt;AA29,AA29,BF6)</f>
        <v>122</v>
      </c>
    </row>
  </sheetData>
  <mergeCells count="26">
    <mergeCell ref="AZ9:BA10"/>
    <mergeCell ref="BG3:BH3"/>
    <mergeCell ref="BG9:BG10"/>
    <mergeCell ref="BH9:BH10"/>
    <mergeCell ref="A2:E2"/>
    <mergeCell ref="G9:I9"/>
    <mergeCell ref="G10:I10"/>
    <mergeCell ref="J9:K10"/>
    <mergeCell ref="AS9:AT10"/>
    <mergeCell ref="AS2:AY2"/>
    <mergeCell ref="AZ2:BF2"/>
    <mergeCell ref="J2:P2"/>
    <mergeCell ref="X2:AD2"/>
    <mergeCell ref="Q2:W2"/>
    <mergeCell ref="AE2:AK2"/>
    <mergeCell ref="AL2:AR2"/>
    <mergeCell ref="G24:N24"/>
    <mergeCell ref="G34:N34"/>
    <mergeCell ref="P14:W14"/>
    <mergeCell ref="P24:W24"/>
    <mergeCell ref="G14:N14"/>
    <mergeCell ref="Z27:AA27"/>
    <mergeCell ref="AG23:AH24"/>
    <mergeCell ref="Z23:AF23"/>
    <mergeCell ref="Z14:AH14"/>
    <mergeCell ref="AG15:AG22"/>
  </mergeCells>
  <phoneticPr fontId="2" type="noConversion"/>
  <pageMargins left="0.7" right="0.7" top="0.75" bottom="0.75" header="0.3" footer="0.3"/>
  <pageSetup orientation="portrait" horizontalDpi="90" verticalDpi="90" r:id="rId1"/>
  <ignoredErrors>
    <ignoredError sqref="L1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0FE7-FEEC-4402-89CC-0BF931412057}">
  <dimension ref="A1:Q60"/>
  <sheetViews>
    <sheetView zoomScale="85" zoomScaleNormal="85" workbookViewId="0">
      <selection activeCell="T55" sqref="T55"/>
    </sheetView>
  </sheetViews>
  <sheetFormatPr defaultRowHeight="15" x14ac:dyDescent="0.25"/>
  <cols>
    <col min="1" max="1" width="15.85546875" customWidth="1"/>
    <col min="2" max="2" width="10.7109375" customWidth="1"/>
    <col min="3" max="3" width="9.85546875" customWidth="1"/>
    <col min="4" max="4" width="9.42578125" customWidth="1"/>
    <col min="5" max="5" width="9.5703125" customWidth="1"/>
    <col min="6" max="6" width="9.7109375" customWidth="1"/>
    <col min="10" max="10" width="15.140625" customWidth="1"/>
  </cols>
  <sheetData>
    <row r="1" spans="1:17" x14ac:dyDescent="0.25">
      <c r="A1" t="s">
        <v>16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</row>
    <row r="2" spans="1:17" x14ac:dyDescent="0.25">
      <c r="A2" s="10">
        <v>44562</v>
      </c>
      <c r="B2">
        <v>10000</v>
      </c>
      <c r="C2">
        <f t="shared" ref="C2:C60" ca="1" si="0">B2+B2*RANDBETWEEN(0,$O$5)/100</f>
        <v>10200</v>
      </c>
      <c r="D2">
        <f t="shared" ref="D2" ca="1" si="1">B2-B2*RANDBETWEEN(0,$O$5)/100</f>
        <v>10000</v>
      </c>
      <c r="E2">
        <f ca="1">RANDBETWEEN(D2,C2)</f>
        <v>10113</v>
      </c>
      <c r="F2" s="74">
        <f ca="1">(E2-B2)/B2</f>
        <v>1.1299999999999999E-2</v>
      </c>
    </row>
    <row r="3" spans="1:17" x14ac:dyDescent="0.25">
      <c r="A3" s="10">
        <f>A2+1</f>
        <v>44563</v>
      </c>
      <c r="B3">
        <f ca="1">E2</f>
        <v>10113</v>
      </c>
      <c r="C3">
        <f t="shared" ca="1" si="0"/>
        <v>10214.129999999999</v>
      </c>
      <c r="D3">
        <f t="shared" ref="D3:D32" ca="1" si="2">B3-B3*RANDBETWEEN(0,$O$5)/100</f>
        <v>10011.870000000001</v>
      </c>
      <c r="E3">
        <f ca="1">RANDBETWEEN(D3,C3)</f>
        <v>10206</v>
      </c>
      <c r="F3" s="74">
        <f ca="1">(E3-B3)/B3</f>
        <v>9.1960842479976261E-3</v>
      </c>
    </row>
    <row r="4" spans="1:17" x14ac:dyDescent="0.25">
      <c r="A4" s="10">
        <f t="shared" ref="A4:A32" si="3">A3+1</f>
        <v>44564</v>
      </c>
      <c r="B4">
        <f t="shared" ref="B4:B32" ca="1" si="4">E3</f>
        <v>10206</v>
      </c>
      <c r="C4">
        <f t="shared" ca="1" si="0"/>
        <v>10512.18</v>
      </c>
      <c r="D4">
        <f t="shared" ca="1" si="2"/>
        <v>9899.82</v>
      </c>
      <c r="E4">
        <f t="shared" ref="E4:E32" ca="1" si="5">RANDBETWEEN(D4,C4)</f>
        <v>10156</v>
      </c>
      <c r="F4" s="74">
        <f t="shared" ref="F4:F32" ca="1" si="6">(E4-B4)/B4</f>
        <v>-4.8990789731530471E-3</v>
      </c>
      <c r="J4" s="84" t="s">
        <v>77</v>
      </c>
      <c r="K4" s="84"/>
      <c r="L4" s="84"/>
    </row>
    <row r="5" spans="1:17" x14ac:dyDescent="0.25">
      <c r="A5" s="10">
        <f t="shared" si="3"/>
        <v>44565</v>
      </c>
      <c r="B5">
        <f t="shared" ca="1" si="4"/>
        <v>10156</v>
      </c>
      <c r="C5">
        <f t="shared" ca="1" si="0"/>
        <v>10257.56</v>
      </c>
      <c r="D5">
        <f t="shared" ca="1" si="2"/>
        <v>9851.32</v>
      </c>
      <c r="E5">
        <f t="shared" ca="1" si="5"/>
        <v>10060</v>
      </c>
      <c r="F5" s="74">
        <f t="shared" ca="1" si="6"/>
        <v>-9.4525403702244975E-3</v>
      </c>
      <c r="J5" s="84"/>
      <c r="K5" s="84"/>
      <c r="L5" t="s">
        <v>76</v>
      </c>
      <c r="N5" t="s">
        <v>76</v>
      </c>
      <c r="O5">
        <v>3</v>
      </c>
    </row>
    <row r="6" spans="1:17" x14ac:dyDescent="0.25">
      <c r="A6" s="10">
        <f t="shared" si="3"/>
        <v>44566</v>
      </c>
      <c r="B6">
        <f t="shared" ca="1" si="4"/>
        <v>10060</v>
      </c>
      <c r="C6">
        <f t="shared" ca="1" si="0"/>
        <v>10361.799999999999</v>
      </c>
      <c r="D6">
        <f t="shared" ca="1" si="2"/>
        <v>9758.2000000000007</v>
      </c>
      <c r="E6">
        <f t="shared" ca="1" si="5"/>
        <v>9822</v>
      </c>
      <c r="F6" s="74">
        <f t="shared" ca="1" si="6"/>
        <v>-2.3658051689860835E-2</v>
      </c>
      <c r="J6" t="s">
        <v>78</v>
      </c>
      <c r="K6">
        <f ca="1">MAX(Table3[Highest])</f>
        <v>10512.18</v>
      </c>
      <c r="L6" s="75">
        <f ca="1">(K6-$B$2)/$B$2</f>
        <v>5.1218000000000027E-2</v>
      </c>
    </row>
    <row r="7" spans="1:17" x14ac:dyDescent="0.25">
      <c r="A7" s="10">
        <f t="shared" si="3"/>
        <v>44567</v>
      </c>
      <c r="B7">
        <f t="shared" ca="1" si="4"/>
        <v>9822</v>
      </c>
      <c r="C7">
        <f t="shared" ca="1" si="0"/>
        <v>9822</v>
      </c>
      <c r="D7">
        <f t="shared" ca="1" si="2"/>
        <v>9723.7800000000007</v>
      </c>
      <c r="E7">
        <f t="shared" ca="1" si="5"/>
        <v>9787</v>
      </c>
      <c r="F7" s="74">
        <f t="shared" ca="1" si="6"/>
        <v>-3.5634290368560377E-3</v>
      </c>
      <c r="J7" t="s">
        <v>79</v>
      </c>
      <c r="K7">
        <f ca="1">MIN(Table3[Lowest])</f>
        <v>7985.04</v>
      </c>
      <c r="L7" s="75">
        <f t="shared" ref="L7:L8" ca="1" si="7">(K7-$B$2)/$B$2</f>
        <v>-0.20149600000000001</v>
      </c>
      <c r="N7" t="s">
        <v>83</v>
      </c>
      <c r="O7">
        <f ca="1">_xlfn.STDEV.P(B2:B32)</f>
        <v>537.89499340800955</v>
      </c>
      <c r="Q7" t="s">
        <v>82</v>
      </c>
    </row>
    <row r="8" spans="1:17" x14ac:dyDescent="0.25">
      <c r="A8" s="10">
        <f t="shared" si="3"/>
        <v>44568</v>
      </c>
      <c r="B8">
        <f t="shared" ca="1" si="4"/>
        <v>9787</v>
      </c>
      <c r="C8">
        <f t="shared" ca="1" si="0"/>
        <v>10080.61</v>
      </c>
      <c r="D8">
        <f t="shared" ca="1" si="2"/>
        <v>9493.39</v>
      </c>
      <c r="E8">
        <f t="shared" ca="1" si="5"/>
        <v>9805</v>
      </c>
      <c r="F8" s="74">
        <f t="shared" ca="1" si="6"/>
        <v>1.8391744150403596E-3</v>
      </c>
      <c r="J8" t="s">
        <v>80</v>
      </c>
      <c r="K8">
        <f ca="1">AVERAGE(Table3[Opening])</f>
        <v>8876.8983050847455</v>
      </c>
      <c r="L8" s="75">
        <f t="shared" ca="1" si="7"/>
        <v>-0.11231016949152545</v>
      </c>
      <c r="Q8" t="s">
        <v>82</v>
      </c>
    </row>
    <row r="9" spans="1:17" x14ac:dyDescent="0.25">
      <c r="A9" s="10">
        <f t="shared" si="3"/>
        <v>44569</v>
      </c>
      <c r="B9">
        <f t="shared" ca="1" si="4"/>
        <v>9805</v>
      </c>
      <c r="C9">
        <f t="shared" ca="1" si="0"/>
        <v>10099.15</v>
      </c>
      <c r="D9">
        <f t="shared" ca="1" si="2"/>
        <v>9608.9</v>
      </c>
      <c r="E9">
        <f t="shared" ca="1" si="5"/>
        <v>9998</v>
      </c>
      <c r="F9" s="74">
        <f t="shared" ca="1" si="6"/>
        <v>1.9683834778174401E-2</v>
      </c>
      <c r="J9" t="s">
        <v>81</v>
      </c>
      <c r="K9" s="75">
        <f ca="1">AVERAGE(Table3[Change])</f>
        <v>-3.0372820805734243E-3</v>
      </c>
      <c r="N9" s="84" t="s">
        <v>84</v>
      </c>
      <c r="O9" s="84"/>
      <c r="P9" t="s">
        <v>82</v>
      </c>
    </row>
    <row r="10" spans="1:17" x14ac:dyDescent="0.25">
      <c r="A10" s="10">
        <f t="shared" si="3"/>
        <v>44570</v>
      </c>
      <c r="B10">
        <f t="shared" ca="1" si="4"/>
        <v>9998</v>
      </c>
      <c r="C10">
        <f t="shared" ca="1" si="0"/>
        <v>10097.98</v>
      </c>
      <c r="D10">
        <f t="shared" ca="1" si="2"/>
        <v>9798.0400000000009</v>
      </c>
      <c r="E10">
        <f t="shared" ca="1" si="5"/>
        <v>9881</v>
      </c>
      <c r="F10" s="74">
        <f t="shared" ca="1" si="6"/>
        <v>-1.1702340468093618E-2</v>
      </c>
      <c r="N10" t="s">
        <v>73</v>
      </c>
      <c r="O10">
        <f ca="1">E32+2*O7</f>
        <v>9464.7899868160184</v>
      </c>
    </row>
    <row r="11" spans="1:17" x14ac:dyDescent="0.25">
      <c r="A11" s="10">
        <f t="shared" si="3"/>
        <v>44571</v>
      </c>
      <c r="B11">
        <f t="shared" ca="1" si="4"/>
        <v>9881</v>
      </c>
      <c r="C11">
        <f t="shared" ca="1" si="0"/>
        <v>10078.620000000001</v>
      </c>
      <c r="D11">
        <f t="shared" ca="1" si="2"/>
        <v>9881</v>
      </c>
      <c r="E11">
        <f t="shared" ca="1" si="5"/>
        <v>10075</v>
      </c>
      <c r="F11" s="74">
        <f t="shared" ca="1" si="6"/>
        <v>1.9633640319805686E-2</v>
      </c>
      <c r="J11" t="s">
        <v>72</v>
      </c>
      <c r="K11">
        <f>B2</f>
        <v>10000</v>
      </c>
      <c r="N11" t="s">
        <v>74</v>
      </c>
      <c r="O11">
        <f ca="1">E32-2*O7</f>
        <v>7313.2100131839807</v>
      </c>
    </row>
    <row r="12" spans="1:17" x14ac:dyDescent="0.25">
      <c r="A12" s="10">
        <f t="shared" si="3"/>
        <v>44572</v>
      </c>
      <c r="B12">
        <f t="shared" ca="1" si="4"/>
        <v>10075</v>
      </c>
      <c r="C12">
        <f t="shared" ca="1" si="0"/>
        <v>10276.5</v>
      </c>
      <c r="D12">
        <f t="shared" ca="1" si="2"/>
        <v>9772.75</v>
      </c>
      <c r="E12">
        <f t="shared" ca="1" si="5"/>
        <v>9800</v>
      </c>
      <c r="F12" s="74">
        <f t="shared" ca="1" si="6"/>
        <v>-2.729528535980149E-2</v>
      </c>
      <c r="J12" t="s">
        <v>75</v>
      </c>
      <c r="K12">
        <f ca="1">E32</f>
        <v>8389</v>
      </c>
    </row>
    <row r="13" spans="1:17" x14ac:dyDescent="0.25">
      <c r="A13" s="10">
        <f t="shared" si="3"/>
        <v>44573</v>
      </c>
      <c r="B13">
        <f t="shared" ca="1" si="4"/>
        <v>9800</v>
      </c>
      <c r="C13">
        <f t="shared" ca="1" si="0"/>
        <v>9898</v>
      </c>
      <c r="D13">
        <f t="shared" ca="1" si="2"/>
        <v>9506</v>
      </c>
      <c r="E13">
        <f t="shared" ca="1" si="5"/>
        <v>9557</v>
      </c>
      <c r="F13" s="74">
        <f t="shared" ca="1" si="6"/>
        <v>-2.4795918367346938E-2</v>
      </c>
    </row>
    <row r="14" spans="1:17" x14ac:dyDescent="0.25">
      <c r="A14" s="10">
        <f t="shared" si="3"/>
        <v>44574</v>
      </c>
      <c r="B14">
        <f t="shared" ca="1" si="4"/>
        <v>9557</v>
      </c>
      <c r="C14">
        <f t="shared" ca="1" si="0"/>
        <v>9652.57</v>
      </c>
      <c r="D14">
        <f t="shared" ca="1" si="2"/>
        <v>9365.86</v>
      </c>
      <c r="E14">
        <f t="shared" ca="1" si="5"/>
        <v>9502</v>
      </c>
      <c r="F14" s="74">
        <f t="shared" ca="1" si="6"/>
        <v>-5.7549440200899867E-3</v>
      </c>
    </row>
    <row r="15" spans="1:17" x14ac:dyDescent="0.25">
      <c r="A15" s="10">
        <f t="shared" si="3"/>
        <v>44575</v>
      </c>
      <c r="B15">
        <f t="shared" ca="1" si="4"/>
        <v>9502</v>
      </c>
      <c r="C15">
        <f t="shared" ca="1" si="0"/>
        <v>9597.02</v>
      </c>
      <c r="D15">
        <f t="shared" ca="1" si="2"/>
        <v>9216.94</v>
      </c>
      <c r="E15">
        <f t="shared" ca="1" si="5"/>
        <v>9268</v>
      </c>
      <c r="F15" s="74">
        <f t="shared" ca="1" si="6"/>
        <v>-2.46263944432751E-2</v>
      </c>
    </row>
    <row r="16" spans="1:17" x14ac:dyDescent="0.25">
      <c r="A16" s="10">
        <f t="shared" si="3"/>
        <v>44576</v>
      </c>
      <c r="B16">
        <f t="shared" ca="1" si="4"/>
        <v>9268</v>
      </c>
      <c r="C16">
        <f t="shared" ca="1" si="0"/>
        <v>9360.68</v>
      </c>
      <c r="D16">
        <f t="shared" ca="1" si="2"/>
        <v>8989.9599999999991</v>
      </c>
      <c r="E16">
        <f t="shared" ca="1" si="5"/>
        <v>9144</v>
      </c>
      <c r="F16" s="74">
        <f t="shared" ca="1" si="6"/>
        <v>-1.3379369874838154E-2</v>
      </c>
    </row>
    <row r="17" spans="1:6" x14ac:dyDescent="0.25">
      <c r="A17" s="10">
        <f t="shared" si="3"/>
        <v>44577</v>
      </c>
      <c r="B17">
        <f t="shared" ca="1" si="4"/>
        <v>9144</v>
      </c>
      <c r="C17">
        <f t="shared" ca="1" si="0"/>
        <v>9326.8799999999992</v>
      </c>
      <c r="D17">
        <f t="shared" ca="1" si="2"/>
        <v>9052.56</v>
      </c>
      <c r="E17">
        <f t="shared" ca="1" si="5"/>
        <v>9307</v>
      </c>
      <c r="F17" s="74">
        <f t="shared" ca="1" si="6"/>
        <v>1.7825896762904636E-2</v>
      </c>
    </row>
    <row r="18" spans="1:6" x14ac:dyDescent="0.25">
      <c r="A18" s="10">
        <f t="shared" si="3"/>
        <v>44578</v>
      </c>
      <c r="B18">
        <f t="shared" ca="1" si="4"/>
        <v>9307</v>
      </c>
      <c r="C18">
        <f t="shared" ca="1" si="0"/>
        <v>9307</v>
      </c>
      <c r="D18">
        <f t="shared" ca="1" si="2"/>
        <v>9213.93</v>
      </c>
      <c r="E18">
        <f t="shared" ca="1" si="5"/>
        <v>9241</v>
      </c>
      <c r="F18" s="74">
        <f t="shared" ca="1" si="6"/>
        <v>-7.091436553132051E-3</v>
      </c>
    </row>
    <row r="19" spans="1:6" x14ac:dyDescent="0.25">
      <c r="A19" s="10">
        <f t="shared" si="3"/>
        <v>44579</v>
      </c>
      <c r="B19">
        <f t="shared" ca="1" si="4"/>
        <v>9241</v>
      </c>
      <c r="C19">
        <f t="shared" ca="1" si="0"/>
        <v>9518.23</v>
      </c>
      <c r="D19">
        <f t="shared" ca="1" si="2"/>
        <v>9241</v>
      </c>
      <c r="E19">
        <f t="shared" ca="1" si="5"/>
        <v>9301</v>
      </c>
      <c r="F19" s="74">
        <f t="shared" ca="1" si="6"/>
        <v>6.4928038091115678E-3</v>
      </c>
    </row>
    <row r="20" spans="1:6" x14ac:dyDescent="0.25">
      <c r="A20" s="10">
        <f t="shared" si="3"/>
        <v>44580</v>
      </c>
      <c r="B20">
        <f t="shared" ca="1" si="4"/>
        <v>9301</v>
      </c>
      <c r="C20">
        <f t="shared" ca="1" si="0"/>
        <v>9487.02</v>
      </c>
      <c r="D20">
        <f t="shared" ca="1" si="2"/>
        <v>9021.9699999999993</v>
      </c>
      <c r="E20">
        <f t="shared" ca="1" si="5"/>
        <v>9048</v>
      </c>
      <c r="F20" s="74">
        <f t="shared" ca="1" si="6"/>
        <v>-2.7201376196107945E-2</v>
      </c>
    </row>
    <row r="21" spans="1:6" x14ac:dyDescent="0.25">
      <c r="A21" s="10">
        <f t="shared" si="3"/>
        <v>44581</v>
      </c>
      <c r="B21">
        <f t="shared" ca="1" si="4"/>
        <v>9048</v>
      </c>
      <c r="C21">
        <f t="shared" ca="1" si="0"/>
        <v>9048</v>
      </c>
      <c r="D21">
        <f t="shared" ca="1" si="2"/>
        <v>9048</v>
      </c>
      <c r="E21">
        <f t="shared" ca="1" si="5"/>
        <v>9048</v>
      </c>
      <c r="F21" s="74">
        <f t="shared" ca="1" si="6"/>
        <v>0</v>
      </c>
    </row>
    <row r="22" spans="1:6" x14ac:dyDescent="0.25">
      <c r="A22" s="10">
        <f t="shared" si="3"/>
        <v>44582</v>
      </c>
      <c r="B22">
        <f t="shared" ca="1" si="4"/>
        <v>9048</v>
      </c>
      <c r="C22">
        <f t="shared" ca="1" si="0"/>
        <v>9228.9599999999991</v>
      </c>
      <c r="D22">
        <f t="shared" ca="1" si="2"/>
        <v>8867.0400000000009</v>
      </c>
      <c r="E22">
        <f t="shared" ca="1" si="5"/>
        <v>8996</v>
      </c>
      <c r="F22" s="74">
        <f t="shared" ca="1" si="6"/>
        <v>-5.7471264367816091E-3</v>
      </c>
    </row>
    <row r="23" spans="1:6" x14ac:dyDescent="0.25">
      <c r="A23" s="10">
        <f t="shared" si="3"/>
        <v>44583</v>
      </c>
      <c r="B23">
        <f t="shared" ca="1" si="4"/>
        <v>8996</v>
      </c>
      <c r="C23">
        <f t="shared" ca="1" si="0"/>
        <v>9085.9599999999991</v>
      </c>
      <c r="D23">
        <f t="shared" ca="1" si="2"/>
        <v>8996</v>
      </c>
      <c r="E23">
        <f t="shared" ca="1" si="5"/>
        <v>9014</v>
      </c>
      <c r="F23" s="74">
        <f t="shared" ca="1" si="6"/>
        <v>2.0008892841262785E-3</v>
      </c>
    </row>
    <row r="24" spans="1:6" x14ac:dyDescent="0.25">
      <c r="A24" s="10">
        <f t="shared" si="3"/>
        <v>44584</v>
      </c>
      <c r="B24">
        <f t="shared" ca="1" si="4"/>
        <v>9014</v>
      </c>
      <c r="C24">
        <f t="shared" ca="1" si="0"/>
        <v>9194.2800000000007</v>
      </c>
      <c r="D24">
        <f t="shared" ca="1" si="2"/>
        <v>8923.86</v>
      </c>
      <c r="E24">
        <f t="shared" ca="1" si="5"/>
        <v>9003</v>
      </c>
      <c r="F24" s="74">
        <f t="shared" ca="1" si="6"/>
        <v>-1.2203239405369425E-3</v>
      </c>
    </row>
    <row r="25" spans="1:6" x14ac:dyDescent="0.25">
      <c r="A25" s="10">
        <f t="shared" si="3"/>
        <v>44585</v>
      </c>
      <c r="B25">
        <f t="shared" ca="1" si="4"/>
        <v>9003</v>
      </c>
      <c r="C25">
        <f t="shared" ca="1" si="0"/>
        <v>9183.06</v>
      </c>
      <c r="D25">
        <f t="shared" ca="1" si="2"/>
        <v>8732.91</v>
      </c>
      <c r="E25">
        <f t="shared" ca="1" si="5"/>
        <v>8835</v>
      </c>
      <c r="F25" s="74">
        <f t="shared" ca="1" si="6"/>
        <v>-1.8660446517827389E-2</v>
      </c>
    </row>
    <row r="26" spans="1:6" x14ac:dyDescent="0.25">
      <c r="A26" s="10">
        <f t="shared" si="3"/>
        <v>44586</v>
      </c>
      <c r="B26">
        <f t="shared" ca="1" si="4"/>
        <v>8835</v>
      </c>
      <c r="C26">
        <f t="shared" ca="1" si="0"/>
        <v>8923.35</v>
      </c>
      <c r="D26">
        <f t="shared" ca="1" si="2"/>
        <v>8569.9500000000007</v>
      </c>
      <c r="E26">
        <f t="shared" ca="1" si="5"/>
        <v>8673</v>
      </c>
      <c r="F26" s="74">
        <f t="shared" ca="1" si="6"/>
        <v>-1.833616298811545E-2</v>
      </c>
    </row>
    <row r="27" spans="1:6" x14ac:dyDescent="0.25">
      <c r="A27" s="10">
        <f t="shared" si="3"/>
        <v>44587</v>
      </c>
      <c r="B27">
        <f t="shared" ca="1" si="4"/>
        <v>8673</v>
      </c>
      <c r="C27">
        <f t="shared" ca="1" si="0"/>
        <v>8673</v>
      </c>
      <c r="D27">
        <f t="shared" ca="1" si="2"/>
        <v>8673</v>
      </c>
      <c r="E27">
        <f t="shared" ca="1" si="5"/>
        <v>8673</v>
      </c>
      <c r="F27" s="74">
        <f t="shared" ca="1" si="6"/>
        <v>0</v>
      </c>
    </row>
    <row r="28" spans="1:6" x14ac:dyDescent="0.25">
      <c r="A28" s="10">
        <f t="shared" si="3"/>
        <v>44588</v>
      </c>
      <c r="B28">
        <f t="shared" ca="1" si="4"/>
        <v>8673</v>
      </c>
      <c r="C28">
        <f t="shared" ca="1" si="0"/>
        <v>8933.19</v>
      </c>
      <c r="D28">
        <f t="shared" ca="1" si="2"/>
        <v>8412.81</v>
      </c>
      <c r="E28">
        <f t="shared" ca="1" si="5"/>
        <v>8729</v>
      </c>
      <c r="F28" s="74">
        <f t="shared" ca="1" si="6"/>
        <v>6.4568200161420498E-3</v>
      </c>
    </row>
    <row r="29" spans="1:6" x14ac:dyDescent="0.25">
      <c r="A29" s="10">
        <f t="shared" si="3"/>
        <v>44589</v>
      </c>
      <c r="B29">
        <f t="shared" ca="1" si="4"/>
        <v>8729</v>
      </c>
      <c r="C29">
        <f t="shared" ca="1" si="0"/>
        <v>8729</v>
      </c>
      <c r="D29">
        <f t="shared" ca="1" si="2"/>
        <v>8554.42</v>
      </c>
      <c r="E29">
        <f t="shared" ca="1" si="5"/>
        <v>8600</v>
      </c>
      <c r="F29" s="74">
        <f t="shared" ca="1" si="6"/>
        <v>-1.4778325123152709E-2</v>
      </c>
    </row>
    <row r="30" spans="1:6" x14ac:dyDescent="0.25">
      <c r="A30" s="10">
        <f t="shared" si="3"/>
        <v>44590</v>
      </c>
      <c r="B30">
        <f t="shared" ca="1" si="4"/>
        <v>8600</v>
      </c>
      <c r="C30">
        <f t="shared" ca="1" si="0"/>
        <v>8686</v>
      </c>
      <c r="D30">
        <f t="shared" ca="1" si="2"/>
        <v>8342</v>
      </c>
      <c r="E30">
        <f t="shared" ca="1" si="5"/>
        <v>8620</v>
      </c>
      <c r="F30" s="74">
        <f t="shared" ca="1" si="6"/>
        <v>2.3255813953488372E-3</v>
      </c>
    </row>
    <row r="31" spans="1:6" x14ac:dyDescent="0.25">
      <c r="A31" s="10">
        <f t="shared" si="3"/>
        <v>44591</v>
      </c>
      <c r="B31">
        <f t="shared" ca="1" si="4"/>
        <v>8620</v>
      </c>
      <c r="C31">
        <f t="shared" ca="1" si="0"/>
        <v>8620</v>
      </c>
      <c r="D31">
        <f t="shared" ca="1" si="2"/>
        <v>8447.6</v>
      </c>
      <c r="E31">
        <f t="shared" ca="1" si="5"/>
        <v>8502</v>
      </c>
      <c r="F31" s="74">
        <f t="shared" ca="1" si="6"/>
        <v>-1.3689095127610209E-2</v>
      </c>
    </row>
    <row r="32" spans="1:6" x14ac:dyDescent="0.25">
      <c r="A32" s="10">
        <f t="shared" si="3"/>
        <v>44592</v>
      </c>
      <c r="B32">
        <f t="shared" ca="1" si="4"/>
        <v>8502</v>
      </c>
      <c r="C32">
        <f t="shared" ca="1" si="0"/>
        <v>8672.0400000000009</v>
      </c>
      <c r="D32">
        <f t="shared" ca="1" si="2"/>
        <v>8331.9599999999991</v>
      </c>
      <c r="E32">
        <f t="shared" ca="1" si="5"/>
        <v>8389</v>
      </c>
      <c r="F32" s="74">
        <f t="shared" ca="1" si="6"/>
        <v>-1.3290990355210539E-2</v>
      </c>
    </row>
    <row r="33" spans="1:6" x14ac:dyDescent="0.25">
      <c r="A33" s="10">
        <f t="shared" ref="A33:A51" si="8">A32+1</f>
        <v>44593</v>
      </c>
      <c r="B33">
        <f t="shared" ref="B33:B51" ca="1" si="9">E32</f>
        <v>8389</v>
      </c>
      <c r="C33">
        <f t="shared" ca="1" si="0"/>
        <v>8389</v>
      </c>
      <c r="D33">
        <f t="shared" ref="D33:D51" ca="1" si="10">B33-B33*RANDBETWEEN(0,$O$5)/100</f>
        <v>8137.33</v>
      </c>
      <c r="E33">
        <f t="shared" ref="E33:E51" ca="1" si="11">RANDBETWEEN(D33,C33)</f>
        <v>8185</v>
      </c>
      <c r="F33" s="74">
        <f t="shared" ref="F33:F51" ca="1" si="12">(E33-B33)/B33</f>
        <v>-2.4317558707831685E-2</v>
      </c>
    </row>
    <row r="34" spans="1:6" x14ac:dyDescent="0.25">
      <c r="A34" s="10">
        <f t="shared" si="8"/>
        <v>44594</v>
      </c>
      <c r="B34">
        <f t="shared" ca="1" si="9"/>
        <v>8185</v>
      </c>
      <c r="C34">
        <f t="shared" ca="1" si="0"/>
        <v>8348.7000000000007</v>
      </c>
      <c r="D34">
        <f t="shared" ca="1" si="10"/>
        <v>8185</v>
      </c>
      <c r="E34">
        <f t="shared" ca="1" si="11"/>
        <v>8192</v>
      </c>
      <c r="F34" s="74">
        <f t="shared" ca="1" si="12"/>
        <v>8.5522296884544895E-4</v>
      </c>
    </row>
    <row r="35" spans="1:6" x14ac:dyDescent="0.25">
      <c r="A35" s="10">
        <f t="shared" si="8"/>
        <v>44595</v>
      </c>
      <c r="B35">
        <f t="shared" ca="1" si="9"/>
        <v>8192</v>
      </c>
      <c r="C35">
        <f t="shared" ca="1" si="0"/>
        <v>8273.92</v>
      </c>
      <c r="D35">
        <f t="shared" ca="1" si="10"/>
        <v>8110.08</v>
      </c>
      <c r="E35">
        <f t="shared" ca="1" si="11"/>
        <v>8261</v>
      </c>
      <c r="F35" s="74">
        <f t="shared" ca="1" si="12"/>
        <v>8.4228515625E-3</v>
      </c>
    </row>
    <row r="36" spans="1:6" x14ac:dyDescent="0.25">
      <c r="A36" s="10">
        <f t="shared" si="8"/>
        <v>44596</v>
      </c>
      <c r="B36">
        <f t="shared" ca="1" si="9"/>
        <v>8261</v>
      </c>
      <c r="C36">
        <f t="shared" ca="1" si="0"/>
        <v>8508.83</v>
      </c>
      <c r="D36">
        <f t="shared" ca="1" si="10"/>
        <v>8013.17</v>
      </c>
      <c r="E36">
        <f t="shared" ca="1" si="11"/>
        <v>8277</v>
      </c>
      <c r="F36" s="74">
        <f t="shared" ca="1" si="12"/>
        <v>1.936811524028568E-3</v>
      </c>
    </row>
    <row r="37" spans="1:6" x14ac:dyDescent="0.25">
      <c r="A37" s="10">
        <f t="shared" si="8"/>
        <v>44597</v>
      </c>
      <c r="B37">
        <f t="shared" ca="1" si="9"/>
        <v>8277</v>
      </c>
      <c r="C37">
        <f t="shared" ca="1" si="0"/>
        <v>8525.31</v>
      </c>
      <c r="D37">
        <f t="shared" ca="1" si="10"/>
        <v>8194.23</v>
      </c>
      <c r="E37">
        <f t="shared" ca="1" si="11"/>
        <v>8364</v>
      </c>
      <c r="F37" s="74">
        <f t="shared" ca="1" si="12"/>
        <v>1.0511054729974628E-2</v>
      </c>
    </row>
    <row r="38" spans="1:6" x14ac:dyDescent="0.25">
      <c r="A38" s="10">
        <f t="shared" si="8"/>
        <v>44598</v>
      </c>
      <c r="B38">
        <f t="shared" ca="1" si="9"/>
        <v>8364</v>
      </c>
      <c r="C38">
        <f t="shared" ca="1" si="0"/>
        <v>8447.64</v>
      </c>
      <c r="D38">
        <f t="shared" ca="1" si="10"/>
        <v>8364</v>
      </c>
      <c r="E38">
        <f t="shared" ca="1" si="11"/>
        <v>8366</v>
      </c>
      <c r="F38" s="74">
        <f t="shared" ca="1" si="12"/>
        <v>2.3912003825920613E-4</v>
      </c>
    </row>
    <row r="39" spans="1:6" x14ac:dyDescent="0.25">
      <c r="A39" s="10">
        <f t="shared" si="8"/>
        <v>44599</v>
      </c>
      <c r="B39">
        <f t="shared" ca="1" si="9"/>
        <v>8366</v>
      </c>
      <c r="C39">
        <f t="shared" ca="1" si="0"/>
        <v>8366</v>
      </c>
      <c r="D39">
        <f t="shared" ca="1" si="10"/>
        <v>8115.02</v>
      </c>
      <c r="E39">
        <f t="shared" ca="1" si="11"/>
        <v>8343</v>
      </c>
      <c r="F39" s="74">
        <f t="shared" ca="1" si="12"/>
        <v>-2.7492230456610087E-3</v>
      </c>
    </row>
    <row r="40" spans="1:6" x14ac:dyDescent="0.25">
      <c r="A40" s="10">
        <f t="shared" si="8"/>
        <v>44600</v>
      </c>
      <c r="B40">
        <f t="shared" ca="1" si="9"/>
        <v>8343</v>
      </c>
      <c r="C40">
        <f t="shared" ca="1" si="0"/>
        <v>8426.43</v>
      </c>
      <c r="D40">
        <f t="shared" ca="1" si="10"/>
        <v>8092.71</v>
      </c>
      <c r="E40">
        <f t="shared" ca="1" si="11"/>
        <v>8402</v>
      </c>
      <c r="F40" s="74">
        <f t="shared" ca="1" si="12"/>
        <v>7.0717967158096607E-3</v>
      </c>
    </row>
    <row r="41" spans="1:6" x14ac:dyDescent="0.25">
      <c r="A41" s="10">
        <f t="shared" si="8"/>
        <v>44601</v>
      </c>
      <c r="B41">
        <f t="shared" ca="1" si="9"/>
        <v>8402</v>
      </c>
      <c r="C41">
        <f t="shared" ca="1" si="0"/>
        <v>8570.0400000000009</v>
      </c>
      <c r="D41">
        <f t="shared" ca="1" si="10"/>
        <v>8233.9599999999991</v>
      </c>
      <c r="E41">
        <f t="shared" ca="1" si="11"/>
        <v>8389</v>
      </c>
      <c r="F41" s="74">
        <f t="shared" ca="1" si="12"/>
        <v>-1.5472506546060462E-3</v>
      </c>
    </row>
    <row r="42" spans="1:6" x14ac:dyDescent="0.25">
      <c r="A42" s="10">
        <f t="shared" si="8"/>
        <v>44602</v>
      </c>
      <c r="B42">
        <f t="shared" ca="1" si="9"/>
        <v>8389</v>
      </c>
      <c r="C42">
        <f t="shared" ca="1" si="0"/>
        <v>8389</v>
      </c>
      <c r="D42">
        <f t="shared" ca="1" si="10"/>
        <v>8389</v>
      </c>
      <c r="E42">
        <f t="shared" ca="1" si="11"/>
        <v>8389</v>
      </c>
      <c r="F42" s="74">
        <f t="shared" ca="1" si="12"/>
        <v>0</v>
      </c>
    </row>
    <row r="43" spans="1:6" x14ac:dyDescent="0.25">
      <c r="A43" s="10">
        <f t="shared" si="8"/>
        <v>44603</v>
      </c>
      <c r="B43">
        <f t="shared" ca="1" si="9"/>
        <v>8389</v>
      </c>
      <c r="C43">
        <f t="shared" ca="1" si="0"/>
        <v>8556.7800000000007</v>
      </c>
      <c r="D43">
        <f t="shared" ca="1" si="10"/>
        <v>8137.33</v>
      </c>
      <c r="E43">
        <f t="shared" ca="1" si="11"/>
        <v>8273</v>
      </c>
      <c r="F43" s="74">
        <f t="shared" ca="1" si="12"/>
        <v>-1.382763142210037E-2</v>
      </c>
    </row>
    <row r="44" spans="1:6" x14ac:dyDescent="0.25">
      <c r="A44" s="10">
        <f t="shared" si="8"/>
        <v>44604</v>
      </c>
      <c r="B44">
        <f t="shared" ca="1" si="9"/>
        <v>8273</v>
      </c>
      <c r="C44">
        <f t="shared" ca="1" si="0"/>
        <v>8438.4599999999991</v>
      </c>
      <c r="D44">
        <f t="shared" ca="1" si="10"/>
        <v>8107.54</v>
      </c>
      <c r="E44">
        <f t="shared" ca="1" si="11"/>
        <v>8362</v>
      </c>
      <c r="F44" s="74">
        <f t="shared" ca="1" si="12"/>
        <v>1.0757887102622991E-2</v>
      </c>
    </row>
    <row r="45" spans="1:6" x14ac:dyDescent="0.25">
      <c r="A45" s="10">
        <f t="shared" si="8"/>
        <v>44605</v>
      </c>
      <c r="B45">
        <f t="shared" ca="1" si="9"/>
        <v>8362</v>
      </c>
      <c r="C45">
        <f t="shared" ca="1" si="0"/>
        <v>8362</v>
      </c>
      <c r="D45">
        <f t="shared" ca="1" si="10"/>
        <v>8111.14</v>
      </c>
      <c r="E45">
        <f t="shared" ca="1" si="11"/>
        <v>8222</v>
      </c>
      <c r="F45" s="74">
        <f t="shared" ca="1" si="12"/>
        <v>-1.6742406122937096E-2</v>
      </c>
    </row>
    <row r="46" spans="1:6" x14ac:dyDescent="0.25">
      <c r="A46" s="10">
        <f t="shared" si="8"/>
        <v>44606</v>
      </c>
      <c r="B46">
        <f t="shared" ca="1" si="9"/>
        <v>8222</v>
      </c>
      <c r="C46">
        <f t="shared" ca="1" si="0"/>
        <v>8304.2199999999993</v>
      </c>
      <c r="D46">
        <f t="shared" ca="1" si="10"/>
        <v>8139.78</v>
      </c>
      <c r="E46">
        <f t="shared" ca="1" si="11"/>
        <v>8178</v>
      </c>
      <c r="F46" s="74">
        <f t="shared" ca="1" si="12"/>
        <v>-5.35149598637801E-3</v>
      </c>
    </row>
    <row r="47" spans="1:6" x14ac:dyDescent="0.25">
      <c r="A47" s="10">
        <f t="shared" si="8"/>
        <v>44607</v>
      </c>
      <c r="B47">
        <f t="shared" ca="1" si="9"/>
        <v>8178</v>
      </c>
      <c r="C47">
        <f t="shared" ca="1" si="0"/>
        <v>8341.56</v>
      </c>
      <c r="D47">
        <f t="shared" ca="1" si="10"/>
        <v>8096.22</v>
      </c>
      <c r="E47">
        <f t="shared" ca="1" si="11"/>
        <v>8236</v>
      </c>
      <c r="F47" s="74">
        <f t="shared" ca="1" si="12"/>
        <v>7.0921985815602835E-3</v>
      </c>
    </row>
    <row r="48" spans="1:6" x14ac:dyDescent="0.25">
      <c r="A48" s="10">
        <f t="shared" si="8"/>
        <v>44608</v>
      </c>
      <c r="B48">
        <f t="shared" ca="1" si="9"/>
        <v>8236</v>
      </c>
      <c r="C48">
        <f t="shared" ca="1" si="0"/>
        <v>8483.08</v>
      </c>
      <c r="D48">
        <f t="shared" ca="1" si="10"/>
        <v>8153.64</v>
      </c>
      <c r="E48">
        <f t="shared" ca="1" si="11"/>
        <v>8288</v>
      </c>
      <c r="F48" s="74">
        <f t="shared" ca="1" si="12"/>
        <v>6.3137445361826127E-3</v>
      </c>
    </row>
    <row r="49" spans="1:6" x14ac:dyDescent="0.25">
      <c r="A49" s="10">
        <f t="shared" si="8"/>
        <v>44609</v>
      </c>
      <c r="B49">
        <f t="shared" ca="1" si="9"/>
        <v>8288</v>
      </c>
      <c r="C49">
        <f t="shared" ca="1" si="0"/>
        <v>8536.64</v>
      </c>
      <c r="D49">
        <f t="shared" ca="1" si="10"/>
        <v>8288</v>
      </c>
      <c r="E49">
        <f t="shared" ca="1" si="11"/>
        <v>8516</v>
      </c>
      <c r="F49" s="74">
        <f t="shared" ca="1" si="12"/>
        <v>2.750965250965251E-2</v>
      </c>
    </row>
    <row r="50" spans="1:6" x14ac:dyDescent="0.25">
      <c r="A50" s="10">
        <f t="shared" si="8"/>
        <v>44610</v>
      </c>
      <c r="B50">
        <f t="shared" ca="1" si="9"/>
        <v>8516</v>
      </c>
      <c r="C50">
        <f t="shared" ca="1" si="0"/>
        <v>8771.48</v>
      </c>
      <c r="D50">
        <f t="shared" ca="1" si="10"/>
        <v>8260.52</v>
      </c>
      <c r="E50">
        <f t="shared" ca="1" si="11"/>
        <v>8374</v>
      </c>
      <c r="F50" s="74">
        <f t="shared" ca="1" si="12"/>
        <v>-1.6674495068107094E-2</v>
      </c>
    </row>
    <row r="51" spans="1:6" x14ac:dyDescent="0.25">
      <c r="A51" s="10">
        <f t="shared" si="8"/>
        <v>44611</v>
      </c>
      <c r="B51">
        <f t="shared" ca="1" si="9"/>
        <v>8374</v>
      </c>
      <c r="C51">
        <f t="shared" ca="1" si="0"/>
        <v>8457.74</v>
      </c>
      <c r="D51">
        <f t="shared" ca="1" si="10"/>
        <v>8206.52</v>
      </c>
      <c r="E51">
        <f t="shared" ca="1" si="11"/>
        <v>8367</v>
      </c>
      <c r="F51" s="74">
        <f t="shared" ca="1" si="12"/>
        <v>-8.3592070695008363E-4</v>
      </c>
    </row>
    <row r="52" spans="1:6" x14ac:dyDescent="0.25">
      <c r="A52" s="10">
        <f t="shared" ref="A52:A59" si="13">A51+1</f>
        <v>44612</v>
      </c>
      <c r="B52">
        <f t="shared" ref="B52:B59" ca="1" si="14">E51</f>
        <v>8367</v>
      </c>
      <c r="C52">
        <f t="shared" ca="1" si="0"/>
        <v>8618.01</v>
      </c>
      <c r="D52">
        <f t="shared" ref="D52:D59" ca="1" si="15">B52-B52*RANDBETWEEN(0,$O$5)/100</f>
        <v>8115.99</v>
      </c>
      <c r="E52">
        <f t="shared" ref="E52:E59" ca="1" si="16">RANDBETWEEN(D52,C52)</f>
        <v>8327</v>
      </c>
      <c r="F52" s="74">
        <f t="shared" ref="F52:F59" ca="1" si="17">(E52-B52)/B52</f>
        <v>-4.7806860284450815E-3</v>
      </c>
    </row>
    <row r="53" spans="1:6" x14ac:dyDescent="0.25">
      <c r="A53" s="10">
        <f t="shared" si="13"/>
        <v>44613</v>
      </c>
      <c r="B53">
        <f t="shared" ca="1" si="14"/>
        <v>8327</v>
      </c>
      <c r="C53">
        <f t="shared" ca="1" si="0"/>
        <v>8327</v>
      </c>
      <c r="D53">
        <f t="shared" ca="1" si="15"/>
        <v>8243.73</v>
      </c>
      <c r="E53">
        <f t="shared" ca="1" si="16"/>
        <v>8317</v>
      </c>
      <c r="F53" s="74">
        <f t="shared" ca="1" si="17"/>
        <v>-1.2009126936471718E-3</v>
      </c>
    </row>
    <row r="54" spans="1:6" x14ac:dyDescent="0.25">
      <c r="A54" s="10">
        <f t="shared" si="13"/>
        <v>44614</v>
      </c>
      <c r="B54">
        <f t="shared" ca="1" si="14"/>
        <v>8317</v>
      </c>
      <c r="C54">
        <f t="shared" ca="1" si="0"/>
        <v>8566.51</v>
      </c>
      <c r="D54">
        <f t="shared" ca="1" si="15"/>
        <v>8233.83</v>
      </c>
      <c r="E54">
        <f t="shared" ca="1" si="16"/>
        <v>8318</v>
      </c>
      <c r="F54" s="74">
        <f t="shared" ca="1" si="17"/>
        <v>1.2023566189731875E-4</v>
      </c>
    </row>
    <row r="55" spans="1:6" x14ac:dyDescent="0.25">
      <c r="A55" s="10">
        <f t="shared" si="13"/>
        <v>44615</v>
      </c>
      <c r="B55">
        <f t="shared" ca="1" si="14"/>
        <v>8318</v>
      </c>
      <c r="C55">
        <f t="shared" ca="1" si="0"/>
        <v>8484.36</v>
      </c>
      <c r="D55">
        <f t="shared" ca="1" si="15"/>
        <v>8234.82</v>
      </c>
      <c r="E55">
        <f t="shared" ca="1" si="16"/>
        <v>8428</v>
      </c>
      <c r="F55" s="74">
        <f t="shared" ca="1" si="17"/>
        <v>1.3224332772301034E-2</v>
      </c>
    </row>
    <row r="56" spans="1:6" x14ac:dyDescent="0.25">
      <c r="A56" s="10">
        <f t="shared" si="13"/>
        <v>44616</v>
      </c>
      <c r="B56">
        <f t="shared" ca="1" si="14"/>
        <v>8428</v>
      </c>
      <c r="C56">
        <f t="shared" ca="1" si="0"/>
        <v>8428</v>
      </c>
      <c r="D56">
        <f t="shared" ca="1" si="15"/>
        <v>8343.7199999999993</v>
      </c>
      <c r="E56">
        <f t="shared" ca="1" si="16"/>
        <v>8417</v>
      </c>
      <c r="F56" s="74">
        <f t="shared" ca="1" si="17"/>
        <v>-1.3051732320835312E-3</v>
      </c>
    </row>
    <row r="57" spans="1:6" x14ac:dyDescent="0.25">
      <c r="A57" s="10">
        <f t="shared" si="13"/>
        <v>44617</v>
      </c>
      <c r="B57">
        <f t="shared" ca="1" si="14"/>
        <v>8417</v>
      </c>
      <c r="C57">
        <f t="shared" ca="1" si="0"/>
        <v>8417</v>
      </c>
      <c r="D57">
        <f t="shared" ca="1" si="15"/>
        <v>8248.66</v>
      </c>
      <c r="E57">
        <f t="shared" ca="1" si="16"/>
        <v>8281</v>
      </c>
      <c r="F57" s="74">
        <f t="shared" ca="1" si="17"/>
        <v>-1.6157775929666152E-2</v>
      </c>
    </row>
    <row r="58" spans="1:6" x14ac:dyDescent="0.25">
      <c r="A58" s="10">
        <f t="shared" si="13"/>
        <v>44618</v>
      </c>
      <c r="B58">
        <f t="shared" ca="1" si="14"/>
        <v>8281</v>
      </c>
      <c r="C58">
        <f t="shared" ca="1" si="0"/>
        <v>8281</v>
      </c>
      <c r="D58">
        <f t="shared" ca="1" si="15"/>
        <v>8198.19</v>
      </c>
      <c r="E58">
        <f t="shared" ca="1" si="16"/>
        <v>8232</v>
      </c>
      <c r="F58" s="74">
        <f t="shared" ca="1" si="17"/>
        <v>-5.9171597633136093E-3</v>
      </c>
    </row>
    <row r="59" spans="1:6" x14ac:dyDescent="0.25">
      <c r="A59" s="10">
        <f t="shared" si="13"/>
        <v>44619</v>
      </c>
      <c r="B59">
        <f t="shared" ca="1" si="14"/>
        <v>8232</v>
      </c>
      <c r="C59">
        <f t="shared" ca="1" si="0"/>
        <v>8478.9599999999991</v>
      </c>
      <c r="D59">
        <f t="shared" ca="1" si="15"/>
        <v>7985.04</v>
      </c>
      <c r="E59">
        <f t="shared" ca="1" si="16"/>
        <v>8280</v>
      </c>
      <c r="F59" s="74">
        <f t="shared" ca="1" si="17"/>
        <v>5.8309037900874635E-3</v>
      </c>
    </row>
    <row r="60" spans="1:6" x14ac:dyDescent="0.25">
      <c r="A60" s="10">
        <f t="shared" ref="A60" si="18">A59+1</f>
        <v>44620</v>
      </c>
      <c r="B60">
        <f t="shared" ref="B60" ca="1" si="19">E59</f>
        <v>8280</v>
      </c>
      <c r="C60">
        <f t="shared" ca="1" si="0"/>
        <v>8528.4</v>
      </c>
      <c r="D60">
        <f t="shared" ref="D60" ca="1" si="20">B60-B60*RANDBETWEEN(0,$O$5)/100</f>
        <v>8031.6</v>
      </c>
      <c r="E60">
        <f t="shared" ref="E60" ca="1" si="21">RANDBETWEEN(D60,C60)</f>
        <v>8319</v>
      </c>
      <c r="F60" s="74">
        <f t="shared" ref="F60" ca="1" si="22">(E60-B60)/B60</f>
        <v>4.7101449275362322E-3</v>
      </c>
    </row>
  </sheetData>
  <mergeCells count="3">
    <mergeCell ref="J4:L4"/>
    <mergeCell ref="J5:K5"/>
    <mergeCell ref="N9:O9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96B7-EAFD-476F-9C0E-06E68CD91C76}">
  <dimension ref="A1:W105"/>
  <sheetViews>
    <sheetView workbookViewId="0">
      <selection activeCell="AK17" sqref="AK17"/>
    </sheetView>
  </sheetViews>
  <sheetFormatPr defaultRowHeight="15" x14ac:dyDescent="0.25"/>
  <cols>
    <col min="4" max="4" width="0" hidden="1" customWidth="1"/>
    <col min="10" max="10" width="0" hidden="1" customWidth="1"/>
    <col min="14" max="14" width="13.7109375" customWidth="1"/>
    <col min="15" max="15" width="14.85546875" customWidth="1"/>
    <col min="18" max="18" width="16.85546875" customWidth="1"/>
    <col min="19" max="19" width="14" customWidth="1"/>
    <col min="22" max="22" width="20" customWidth="1"/>
    <col min="23" max="23" width="20.5703125" customWidth="1"/>
  </cols>
  <sheetData>
    <row r="1" spans="1:23" x14ac:dyDescent="0.25">
      <c r="R1" t="s">
        <v>94</v>
      </c>
      <c r="S1">
        <v>5000</v>
      </c>
    </row>
    <row r="2" spans="1:23" x14ac:dyDescent="0.25">
      <c r="R2" t="s">
        <v>91</v>
      </c>
      <c r="S2">
        <v>100</v>
      </c>
    </row>
    <row r="4" spans="1:23" x14ac:dyDescent="0.25">
      <c r="B4" s="84" t="s">
        <v>85</v>
      </c>
      <c r="C4" s="84"/>
      <c r="D4" s="84"/>
      <c r="E4" s="84"/>
      <c r="F4" s="84"/>
      <c r="H4" s="84" t="s">
        <v>90</v>
      </c>
      <c r="I4" s="84"/>
      <c r="J4" s="84"/>
      <c r="K4" s="84"/>
      <c r="L4" s="84"/>
    </row>
    <row r="5" spans="1:23" x14ac:dyDescent="0.25">
      <c r="A5" t="s">
        <v>91</v>
      </c>
      <c r="B5" t="s">
        <v>86</v>
      </c>
      <c r="C5" t="s">
        <v>87</v>
      </c>
      <c r="D5" t="s">
        <v>88</v>
      </c>
      <c r="E5" t="s">
        <v>89</v>
      </c>
      <c r="F5" t="s">
        <v>4</v>
      </c>
      <c r="H5" t="s">
        <v>86</v>
      </c>
      <c r="I5" t="s">
        <v>87</v>
      </c>
      <c r="J5" t="s">
        <v>88</v>
      </c>
      <c r="K5" t="s">
        <v>89</v>
      </c>
      <c r="L5" t="s">
        <v>4</v>
      </c>
      <c r="N5" t="s">
        <v>92</v>
      </c>
      <c r="O5" t="s">
        <v>93</v>
      </c>
      <c r="R5" t="s">
        <v>95</v>
      </c>
      <c r="S5" t="s">
        <v>96</v>
      </c>
      <c r="U5" t="s">
        <v>91</v>
      </c>
      <c r="V5" t="s">
        <v>97</v>
      </c>
      <c r="W5" t="s">
        <v>98</v>
      </c>
    </row>
    <row r="6" spans="1:23" x14ac:dyDescent="0.25">
      <c r="A6">
        <v>1</v>
      </c>
      <c r="B6">
        <f ca="1">IF(RANDBETWEEN(1,13)&gt;9,0,RANDBETWEEN(1,9))</f>
        <v>0</v>
      </c>
      <c r="C6">
        <f ca="1">IF(RANDBETWEEN(1,13)&gt;9,0,RANDBETWEEN(1,9))</f>
        <v>9</v>
      </c>
      <c r="D6">
        <f ca="1">IF(B6+C6&gt;9,(B6+C6)-10,B6+C6)</f>
        <v>9</v>
      </c>
      <c r="E6">
        <f ca="1">IF(OR(D6=0,D6=1,D6=2,D6=3,D6=4,D6=5),IF(RANDBETWEEN(1,13)&gt;9,0,RANDBETWEEN(1,9)),0)</f>
        <v>0</v>
      </c>
      <c r="F6">
        <f ca="1">IF(D6+E6&gt;9,D6+E6-10,D6+E6)</f>
        <v>9</v>
      </c>
      <c r="H6">
        <f ca="1">IF(RANDBETWEEN(1,13)&gt;9,0,RANDBETWEEN(1,9))</f>
        <v>3</v>
      </c>
      <c r="I6">
        <f ca="1">IF(RANDBETWEEN(1,13)&gt;9,0,RANDBETWEEN(1,9))</f>
        <v>8</v>
      </c>
      <c r="J6">
        <f ca="1">IF(H6+I6&gt;9,(H6+I6)-10,H6+I6)</f>
        <v>1</v>
      </c>
      <c r="K6">
        <f ca="1">IF(OR(J6=0,J6=1,J6=2,J6=3,J6=4,J6=5),IF(RANDBETWEEN(1,13)&gt;9,0,RANDBETWEEN(1,9)),0)</f>
        <v>5</v>
      </c>
      <c r="L6">
        <f ca="1">IF(J6+K6&gt;9,J6+K6-10,J6+K6)</f>
        <v>6</v>
      </c>
      <c r="N6">
        <f ca="1">IF(F6&gt;L6,1,0)</f>
        <v>1</v>
      </c>
      <c r="O6">
        <f ca="1">IF(L6&gt;F6,1,0)</f>
        <v>0</v>
      </c>
      <c r="R6">
        <f ca="1">IF(N6=1,$S$2,-$S$2)</f>
        <v>100</v>
      </c>
      <c r="S6">
        <f ca="1">IF(O6=1,$S$2,-$S$2)</f>
        <v>-100</v>
      </c>
      <c r="U6">
        <f>A6</f>
        <v>1</v>
      </c>
      <c r="V6">
        <f ca="1">S1+R6</f>
        <v>5100</v>
      </c>
      <c r="W6">
        <f ca="1">IF(O6=1,S1+S6*0.9,S1+S6)</f>
        <v>4900</v>
      </c>
    </row>
    <row r="7" spans="1:23" x14ac:dyDescent="0.25">
      <c r="A7">
        <f>A6+1</f>
        <v>2</v>
      </c>
      <c r="B7">
        <f t="shared" ref="B7:C38" ca="1" si="0">IF(RANDBETWEEN(1,13)&gt;9,0,RANDBETWEEN(1,9))</f>
        <v>0</v>
      </c>
      <c r="C7">
        <f t="shared" ca="1" si="0"/>
        <v>0</v>
      </c>
      <c r="D7">
        <f t="shared" ref="D7:D70" ca="1" si="1">IF(B7+C7&gt;9,(B7+C7)-10,B7+C7)</f>
        <v>0</v>
      </c>
      <c r="E7">
        <f t="shared" ref="E7:E70" ca="1" si="2">IF(OR(D7=0,D7=1,D7=2,D7=3,D7=4,D7=5),IF(RANDBETWEEN(1,13)&gt;9,0,RANDBETWEEN(1,9)),0)</f>
        <v>7</v>
      </c>
      <c r="F7">
        <f t="shared" ref="F7:F70" ca="1" si="3">IF(D7+E7&gt;9,D7+E7-10,D7+E7)</f>
        <v>7</v>
      </c>
      <c r="H7">
        <f t="shared" ref="H7:I38" ca="1" si="4">IF(RANDBETWEEN(1,13)&gt;9,0,RANDBETWEEN(1,9))</f>
        <v>1</v>
      </c>
      <c r="I7">
        <f t="shared" ca="1" si="4"/>
        <v>0</v>
      </c>
      <c r="J7">
        <f t="shared" ref="J7:J70" ca="1" si="5">IF(H7+I7&gt;9,(H7+I7)-10,H7+I7)</f>
        <v>1</v>
      </c>
      <c r="K7">
        <f t="shared" ref="K7:K70" ca="1" si="6">IF(OR(J7=0,J7=1,J7=2,J7=3,J7=4,J7=5),IF(RANDBETWEEN(1,13)&gt;9,0,RANDBETWEEN(1,9)),0)</f>
        <v>2</v>
      </c>
      <c r="L7">
        <f t="shared" ref="L7:L70" ca="1" si="7">IF(J7+K7&gt;9,J7+K7-10,J7+K7)</f>
        <v>3</v>
      </c>
      <c r="N7">
        <f t="shared" ref="N7:N70" ca="1" si="8">IF(F7&gt;L7,1,0)</f>
        <v>1</v>
      </c>
      <c r="O7">
        <f t="shared" ref="O7:O70" ca="1" si="9">IF(L7&gt;F7,1,0)</f>
        <v>0</v>
      </c>
      <c r="R7">
        <f t="shared" ref="R7:R70" ca="1" si="10">IF(N7=1,$S$2,-$S$2)</f>
        <v>100</v>
      </c>
      <c r="S7">
        <f t="shared" ref="S7:S70" ca="1" si="11">IF(O7=1,$S$2,-$S$2)</f>
        <v>-100</v>
      </c>
      <c r="U7">
        <f t="shared" ref="U7:U70" si="12">A7</f>
        <v>2</v>
      </c>
      <c r="V7">
        <f ca="1">V6+R7</f>
        <v>5200</v>
      </c>
      <c r="W7">
        <f ca="1">W6+IF(O7=1,S7*0.9,S7)</f>
        <v>4800</v>
      </c>
    </row>
    <row r="8" spans="1:23" x14ac:dyDescent="0.25">
      <c r="A8">
        <f t="shared" ref="A8:A71" si="13">A7+1</f>
        <v>3</v>
      </c>
      <c r="B8">
        <f t="shared" ca="1" si="0"/>
        <v>9</v>
      </c>
      <c r="C8">
        <f t="shared" ca="1" si="0"/>
        <v>3</v>
      </c>
      <c r="D8">
        <f t="shared" ca="1" si="1"/>
        <v>2</v>
      </c>
      <c r="E8">
        <f t="shared" ca="1" si="2"/>
        <v>4</v>
      </c>
      <c r="F8">
        <f t="shared" ca="1" si="3"/>
        <v>6</v>
      </c>
      <c r="H8">
        <f t="shared" ca="1" si="4"/>
        <v>3</v>
      </c>
      <c r="I8">
        <f t="shared" ca="1" si="4"/>
        <v>8</v>
      </c>
      <c r="J8">
        <f t="shared" ca="1" si="5"/>
        <v>1</v>
      </c>
      <c r="K8">
        <f t="shared" ca="1" si="6"/>
        <v>4</v>
      </c>
      <c r="L8">
        <f t="shared" ca="1" si="7"/>
        <v>5</v>
      </c>
      <c r="N8">
        <f t="shared" ca="1" si="8"/>
        <v>1</v>
      </c>
      <c r="O8">
        <f t="shared" ca="1" si="9"/>
        <v>0</v>
      </c>
      <c r="R8">
        <f t="shared" ca="1" si="10"/>
        <v>100</v>
      </c>
      <c r="S8">
        <f t="shared" ca="1" si="11"/>
        <v>-100</v>
      </c>
      <c r="U8">
        <f t="shared" si="12"/>
        <v>3</v>
      </c>
      <c r="V8">
        <f t="shared" ref="V8:V71" ca="1" si="14">V7+R8</f>
        <v>5300</v>
      </c>
      <c r="W8">
        <f t="shared" ref="W8:W71" ca="1" si="15">W7+IF(O8=1,S8*0.9,S8)</f>
        <v>4700</v>
      </c>
    </row>
    <row r="9" spans="1:23" x14ac:dyDescent="0.25">
      <c r="A9">
        <f t="shared" si="13"/>
        <v>4</v>
      </c>
      <c r="B9">
        <f t="shared" ca="1" si="0"/>
        <v>3</v>
      </c>
      <c r="C9">
        <f t="shared" ca="1" si="0"/>
        <v>9</v>
      </c>
      <c r="D9">
        <f t="shared" ca="1" si="1"/>
        <v>2</v>
      </c>
      <c r="E9">
        <f t="shared" ca="1" si="2"/>
        <v>0</v>
      </c>
      <c r="F9">
        <f t="shared" ca="1" si="3"/>
        <v>2</v>
      </c>
      <c r="H9">
        <f t="shared" ca="1" si="4"/>
        <v>0</v>
      </c>
      <c r="I9">
        <f t="shared" ca="1" si="4"/>
        <v>7</v>
      </c>
      <c r="J9">
        <f t="shared" ca="1" si="5"/>
        <v>7</v>
      </c>
      <c r="K9">
        <f t="shared" ca="1" si="6"/>
        <v>0</v>
      </c>
      <c r="L9">
        <f t="shared" ca="1" si="7"/>
        <v>7</v>
      </c>
      <c r="N9">
        <f t="shared" ca="1" si="8"/>
        <v>0</v>
      </c>
      <c r="O9">
        <f t="shared" ca="1" si="9"/>
        <v>1</v>
      </c>
      <c r="R9">
        <f t="shared" ca="1" si="10"/>
        <v>-100</v>
      </c>
      <c r="S9">
        <f t="shared" ca="1" si="11"/>
        <v>100</v>
      </c>
      <c r="U9">
        <f t="shared" si="12"/>
        <v>4</v>
      </c>
      <c r="V9">
        <f t="shared" ca="1" si="14"/>
        <v>5200</v>
      </c>
      <c r="W9">
        <f t="shared" ca="1" si="15"/>
        <v>4790</v>
      </c>
    </row>
    <row r="10" spans="1:23" x14ac:dyDescent="0.25">
      <c r="A10">
        <f t="shared" si="13"/>
        <v>5</v>
      </c>
      <c r="B10">
        <f t="shared" ca="1" si="0"/>
        <v>1</v>
      </c>
      <c r="C10">
        <f t="shared" ca="1" si="0"/>
        <v>3</v>
      </c>
      <c r="D10">
        <f t="shared" ca="1" si="1"/>
        <v>4</v>
      </c>
      <c r="E10">
        <f t="shared" ca="1" si="2"/>
        <v>3</v>
      </c>
      <c r="F10">
        <f t="shared" ca="1" si="3"/>
        <v>7</v>
      </c>
      <c r="H10">
        <f t="shared" ca="1" si="4"/>
        <v>0</v>
      </c>
      <c r="I10">
        <f t="shared" ca="1" si="4"/>
        <v>0</v>
      </c>
      <c r="J10">
        <f t="shared" ca="1" si="5"/>
        <v>0</v>
      </c>
      <c r="K10">
        <f t="shared" ca="1" si="6"/>
        <v>0</v>
      </c>
      <c r="L10">
        <f t="shared" ca="1" si="7"/>
        <v>0</v>
      </c>
      <c r="N10">
        <f t="shared" ca="1" si="8"/>
        <v>1</v>
      </c>
      <c r="O10">
        <f t="shared" ca="1" si="9"/>
        <v>0</v>
      </c>
      <c r="R10">
        <f t="shared" ca="1" si="10"/>
        <v>100</v>
      </c>
      <c r="S10">
        <f t="shared" ca="1" si="11"/>
        <v>-100</v>
      </c>
      <c r="U10">
        <f t="shared" si="12"/>
        <v>5</v>
      </c>
      <c r="V10">
        <f t="shared" ca="1" si="14"/>
        <v>5300</v>
      </c>
      <c r="W10">
        <f t="shared" ca="1" si="15"/>
        <v>4690</v>
      </c>
    </row>
    <row r="11" spans="1:23" x14ac:dyDescent="0.25">
      <c r="A11">
        <f t="shared" si="13"/>
        <v>6</v>
      </c>
      <c r="B11">
        <f t="shared" ca="1" si="0"/>
        <v>4</v>
      </c>
      <c r="C11">
        <f t="shared" ca="1" si="0"/>
        <v>0</v>
      </c>
      <c r="D11">
        <f t="shared" ca="1" si="1"/>
        <v>4</v>
      </c>
      <c r="E11">
        <f t="shared" ca="1" si="2"/>
        <v>1</v>
      </c>
      <c r="F11">
        <f t="shared" ca="1" si="3"/>
        <v>5</v>
      </c>
      <c r="H11">
        <f t="shared" ca="1" si="4"/>
        <v>8</v>
      </c>
      <c r="I11">
        <f t="shared" ca="1" si="4"/>
        <v>0</v>
      </c>
      <c r="J11">
        <f t="shared" ca="1" si="5"/>
        <v>8</v>
      </c>
      <c r="K11">
        <f t="shared" ca="1" si="6"/>
        <v>0</v>
      </c>
      <c r="L11">
        <f t="shared" ca="1" si="7"/>
        <v>8</v>
      </c>
      <c r="N11">
        <f t="shared" ca="1" si="8"/>
        <v>0</v>
      </c>
      <c r="O11">
        <f t="shared" ca="1" si="9"/>
        <v>1</v>
      </c>
      <c r="R11">
        <f t="shared" ca="1" si="10"/>
        <v>-100</v>
      </c>
      <c r="S11">
        <f t="shared" ca="1" si="11"/>
        <v>100</v>
      </c>
      <c r="U11">
        <f t="shared" si="12"/>
        <v>6</v>
      </c>
      <c r="V11">
        <f t="shared" ca="1" si="14"/>
        <v>5200</v>
      </c>
      <c r="W11">
        <f t="shared" ca="1" si="15"/>
        <v>4780</v>
      </c>
    </row>
    <row r="12" spans="1:23" x14ac:dyDescent="0.25">
      <c r="A12">
        <f t="shared" si="13"/>
        <v>7</v>
      </c>
      <c r="B12">
        <f t="shared" ca="1" si="0"/>
        <v>0</v>
      </c>
      <c r="C12">
        <f t="shared" ca="1" si="0"/>
        <v>8</v>
      </c>
      <c r="D12">
        <f t="shared" ca="1" si="1"/>
        <v>8</v>
      </c>
      <c r="E12">
        <f t="shared" ca="1" si="2"/>
        <v>0</v>
      </c>
      <c r="F12">
        <f t="shared" ca="1" si="3"/>
        <v>8</v>
      </c>
      <c r="H12">
        <f t="shared" ca="1" si="4"/>
        <v>6</v>
      </c>
      <c r="I12">
        <f t="shared" ca="1" si="4"/>
        <v>8</v>
      </c>
      <c r="J12">
        <f t="shared" ca="1" si="5"/>
        <v>4</v>
      </c>
      <c r="K12">
        <f t="shared" ca="1" si="6"/>
        <v>0</v>
      </c>
      <c r="L12">
        <f t="shared" ca="1" si="7"/>
        <v>4</v>
      </c>
      <c r="N12">
        <f t="shared" ca="1" si="8"/>
        <v>1</v>
      </c>
      <c r="O12">
        <f t="shared" ca="1" si="9"/>
        <v>0</v>
      </c>
      <c r="R12">
        <f t="shared" ca="1" si="10"/>
        <v>100</v>
      </c>
      <c r="S12">
        <f t="shared" ca="1" si="11"/>
        <v>-100</v>
      </c>
      <c r="U12">
        <f t="shared" si="12"/>
        <v>7</v>
      </c>
      <c r="V12">
        <f t="shared" ca="1" si="14"/>
        <v>5300</v>
      </c>
      <c r="W12">
        <f t="shared" ca="1" si="15"/>
        <v>4680</v>
      </c>
    </row>
    <row r="13" spans="1:23" x14ac:dyDescent="0.25">
      <c r="A13">
        <f t="shared" si="13"/>
        <v>8</v>
      </c>
      <c r="B13">
        <f t="shared" ca="1" si="0"/>
        <v>4</v>
      </c>
      <c r="C13">
        <f t="shared" ca="1" si="0"/>
        <v>0</v>
      </c>
      <c r="D13">
        <f t="shared" ca="1" si="1"/>
        <v>4</v>
      </c>
      <c r="E13">
        <f t="shared" ca="1" si="2"/>
        <v>0</v>
      </c>
      <c r="F13">
        <f t="shared" ca="1" si="3"/>
        <v>4</v>
      </c>
      <c r="H13">
        <f t="shared" ca="1" si="4"/>
        <v>2</v>
      </c>
      <c r="I13">
        <f t="shared" ca="1" si="4"/>
        <v>8</v>
      </c>
      <c r="J13">
        <f t="shared" ca="1" si="5"/>
        <v>0</v>
      </c>
      <c r="K13">
        <f t="shared" ca="1" si="6"/>
        <v>2</v>
      </c>
      <c r="L13">
        <f t="shared" ca="1" si="7"/>
        <v>2</v>
      </c>
      <c r="N13">
        <f t="shared" ca="1" si="8"/>
        <v>1</v>
      </c>
      <c r="O13">
        <f t="shared" ca="1" si="9"/>
        <v>0</v>
      </c>
      <c r="R13">
        <f t="shared" ca="1" si="10"/>
        <v>100</v>
      </c>
      <c r="S13">
        <f t="shared" ca="1" si="11"/>
        <v>-100</v>
      </c>
      <c r="U13">
        <f t="shared" si="12"/>
        <v>8</v>
      </c>
      <c r="V13">
        <f t="shared" ca="1" si="14"/>
        <v>5400</v>
      </c>
      <c r="W13">
        <f t="shared" ca="1" si="15"/>
        <v>4580</v>
      </c>
    </row>
    <row r="14" spans="1:23" x14ac:dyDescent="0.25">
      <c r="A14">
        <f t="shared" si="13"/>
        <v>9</v>
      </c>
      <c r="B14">
        <f t="shared" ca="1" si="0"/>
        <v>2</v>
      </c>
      <c r="C14">
        <f t="shared" ca="1" si="0"/>
        <v>1</v>
      </c>
      <c r="D14">
        <f t="shared" ca="1" si="1"/>
        <v>3</v>
      </c>
      <c r="E14">
        <f t="shared" ca="1" si="2"/>
        <v>3</v>
      </c>
      <c r="F14">
        <f t="shared" ca="1" si="3"/>
        <v>6</v>
      </c>
      <c r="H14">
        <f t="shared" ca="1" si="4"/>
        <v>9</v>
      </c>
      <c r="I14">
        <f t="shared" ca="1" si="4"/>
        <v>9</v>
      </c>
      <c r="J14">
        <f t="shared" ca="1" si="5"/>
        <v>8</v>
      </c>
      <c r="K14">
        <f t="shared" ca="1" si="6"/>
        <v>0</v>
      </c>
      <c r="L14">
        <f t="shared" ca="1" si="7"/>
        <v>8</v>
      </c>
      <c r="N14">
        <f t="shared" ca="1" si="8"/>
        <v>0</v>
      </c>
      <c r="O14">
        <f t="shared" ca="1" si="9"/>
        <v>1</v>
      </c>
      <c r="R14">
        <f t="shared" ca="1" si="10"/>
        <v>-100</v>
      </c>
      <c r="S14">
        <f t="shared" ca="1" si="11"/>
        <v>100</v>
      </c>
      <c r="U14">
        <f t="shared" si="12"/>
        <v>9</v>
      </c>
      <c r="V14">
        <f t="shared" ca="1" si="14"/>
        <v>5300</v>
      </c>
      <c r="W14">
        <f t="shared" ca="1" si="15"/>
        <v>4670</v>
      </c>
    </row>
    <row r="15" spans="1:23" x14ac:dyDescent="0.25">
      <c r="A15">
        <f t="shared" si="13"/>
        <v>10</v>
      </c>
      <c r="B15">
        <f t="shared" ca="1" si="0"/>
        <v>7</v>
      </c>
      <c r="C15">
        <f t="shared" ca="1" si="0"/>
        <v>5</v>
      </c>
      <c r="D15">
        <f t="shared" ca="1" si="1"/>
        <v>2</v>
      </c>
      <c r="E15">
        <f t="shared" ca="1" si="2"/>
        <v>2</v>
      </c>
      <c r="F15">
        <f t="shared" ca="1" si="3"/>
        <v>4</v>
      </c>
      <c r="H15">
        <f t="shared" ca="1" si="4"/>
        <v>0</v>
      </c>
      <c r="I15">
        <f t="shared" ca="1" si="4"/>
        <v>8</v>
      </c>
      <c r="J15">
        <f t="shared" ca="1" si="5"/>
        <v>8</v>
      </c>
      <c r="K15">
        <f t="shared" ca="1" si="6"/>
        <v>0</v>
      </c>
      <c r="L15">
        <f t="shared" ca="1" si="7"/>
        <v>8</v>
      </c>
      <c r="N15">
        <f t="shared" ca="1" si="8"/>
        <v>0</v>
      </c>
      <c r="O15">
        <f t="shared" ca="1" si="9"/>
        <v>1</v>
      </c>
      <c r="R15">
        <f t="shared" ca="1" si="10"/>
        <v>-100</v>
      </c>
      <c r="S15">
        <f t="shared" ca="1" si="11"/>
        <v>100</v>
      </c>
      <c r="U15">
        <f t="shared" si="12"/>
        <v>10</v>
      </c>
      <c r="V15">
        <f t="shared" ca="1" si="14"/>
        <v>5200</v>
      </c>
      <c r="W15">
        <f t="shared" ca="1" si="15"/>
        <v>4760</v>
      </c>
    </row>
    <row r="16" spans="1:23" x14ac:dyDescent="0.25">
      <c r="A16">
        <f t="shared" si="13"/>
        <v>11</v>
      </c>
      <c r="B16">
        <f t="shared" ca="1" si="0"/>
        <v>5</v>
      </c>
      <c r="C16">
        <f t="shared" ca="1" si="0"/>
        <v>9</v>
      </c>
      <c r="D16">
        <f t="shared" ca="1" si="1"/>
        <v>4</v>
      </c>
      <c r="E16">
        <f t="shared" ca="1" si="2"/>
        <v>5</v>
      </c>
      <c r="F16">
        <f t="shared" ca="1" si="3"/>
        <v>9</v>
      </c>
      <c r="H16">
        <f t="shared" ca="1" si="4"/>
        <v>7</v>
      </c>
      <c r="I16">
        <f t="shared" ca="1" si="4"/>
        <v>1</v>
      </c>
      <c r="J16">
        <f t="shared" ca="1" si="5"/>
        <v>8</v>
      </c>
      <c r="K16">
        <f t="shared" ca="1" si="6"/>
        <v>0</v>
      </c>
      <c r="L16">
        <f t="shared" ca="1" si="7"/>
        <v>8</v>
      </c>
      <c r="N16">
        <f t="shared" ca="1" si="8"/>
        <v>1</v>
      </c>
      <c r="O16">
        <f t="shared" ca="1" si="9"/>
        <v>0</v>
      </c>
      <c r="R16">
        <f t="shared" ca="1" si="10"/>
        <v>100</v>
      </c>
      <c r="S16">
        <f t="shared" ca="1" si="11"/>
        <v>-100</v>
      </c>
      <c r="U16">
        <f t="shared" si="12"/>
        <v>11</v>
      </c>
      <c r="V16">
        <f t="shared" ca="1" si="14"/>
        <v>5300</v>
      </c>
      <c r="W16">
        <f t="shared" ca="1" si="15"/>
        <v>4660</v>
      </c>
    </row>
    <row r="17" spans="1:23" x14ac:dyDescent="0.25">
      <c r="A17">
        <f t="shared" si="13"/>
        <v>12</v>
      </c>
      <c r="B17">
        <f t="shared" ca="1" si="0"/>
        <v>0</v>
      </c>
      <c r="C17">
        <f t="shared" ca="1" si="0"/>
        <v>1</v>
      </c>
      <c r="D17">
        <f t="shared" ca="1" si="1"/>
        <v>1</v>
      </c>
      <c r="E17">
        <f t="shared" ca="1" si="2"/>
        <v>0</v>
      </c>
      <c r="F17">
        <f t="shared" ca="1" si="3"/>
        <v>1</v>
      </c>
      <c r="H17">
        <f t="shared" ca="1" si="4"/>
        <v>0</v>
      </c>
      <c r="I17">
        <f t="shared" ca="1" si="4"/>
        <v>0</v>
      </c>
      <c r="J17">
        <f t="shared" ca="1" si="5"/>
        <v>0</v>
      </c>
      <c r="K17">
        <f t="shared" ca="1" si="6"/>
        <v>4</v>
      </c>
      <c r="L17">
        <f t="shared" ca="1" si="7"/>
        <v>4</v>
      </c>
      <c r="N17">
        <f t="shared" ca="1" si="8"/>
        <v>0</v>
      </c>
      <c r="O17">
        <f t="shared" ca="1" si="9"/>
        <v>1</v>
      </c>
      <c r="R17">
        <f t="shared" ca="1" si="10"/>
        <v>-100</v>
      </c>
      <c r="S17">
        <f t="shared" ca="1" si="11"/>
        <v>100</v>
      </c>
      <c r="U17">
        <f t="shared" si="12"/>
        <v>12</v>
      </c>
      <c r="V17">
        <f t="shared" ca="1" si="14"/>
        <v>5200</v>
      </c>
      <c r="W17">
        <f t="shared" ca="1" si="15"/>
        <v>4750</v>
      </c>
    </row>
    <row r="18" spans="1:23" x14ac:dyDescent="0.25">
      <c r="A18">
        <f t="shared" si="13"/>
        <v>13</v>
      </c>
      <c r="B18">
        <f t="shared" ca="1" si="0"/>
        <v>5</v>
      </c>
      <c r="C18">
        <f t="shared" ca="1" si="0"/>
        <v>1</v>
      </c>
      <c r="D18">
        <f t="shared" ca="1" si="1"/>
        <v>6</v>
      </c>
      <c r="E18">
        <f t="shared" ca="1" si="2"/>
        <v>0</v>
      </c>
      <c r="F18">
        <f t="shared" ca="1" si="3"/>
        <v>6</v>
      </c>
      <c r="H18">
        <f t="shared" ca="1" si="4"/>
        <v>6</v>
      </c>
      <c r="I18">
        <f t="shared" ca="1" si="4"/>
        <v>2</v>
      </c>
      <c r="J18">
        <f t="shared" ca="1" si="5"/>
        <v>8</v>
      </c>
      <c r="K18">
        <f t="shared" ca="1" si="6"/>
        <v>0</v>
      </c>
      <c r="L18">
        <f t="shared" ca="1" si="7"/>
        <v>8</v>
      </c>
      <c r="N18">
        <f t="shared" ca="1" si="8"/>
        <v>0</v>
      </c>
      <c r="O18">
        <f t="shared" ca="1" si="9"/>
        <v>1</v>
      </c>
      <c r="R18">
        <f t="shared" ca="1" si="10"/>
        <v>-100</v>
      </c>
      <c r="S18">
        <f t="shared" ca="1" si="11"/>
        <v>100</v>
      </c>
      <c r="U18">
        <f t="shared" si="12"/>
        <v>13</v>
      </c>
      <c r="V18">
        <f t="shared" ca="1" si="14"/>
        <v>5100</v>
      </c>
      <c r="W18">
        <f t="shared" ca="1" si="15"/>
        <v>4840</v>
      </c>
    </row>
    <row r="19" spans="1:23" x14ac:dyDescent="0.25">
      <c r="A19">
        <f t="shared" si="13"/>
        <v>14</v>
      </c>
      <c r="B19">
        <f t="shared" ca="1" si="0"/>
        <v>0</v>
      </c>
      <c r="C19">
        <f t="shared" ca="1" si="0"/>
        <v>1</v>
      </c>
      <c r="D19">
        <f t="shared" ca="1" si="1"/>
        <v>1</v>
      </c>
      <c r="E19">
        <f t="shared" ca="1" si="2"/>
        <v>0</v>
      </c>
      <c r="F19">
        <f t="shared" ca="1" si="3"/>
        <v>1</v>
      </c>
      <c r="H19">
        <f t="shared" ca="1" si="4"/>
        <v>7</v>
      </c>
      <c r="I19">
        <f t="shared" ca="1" si="4"/>
        <v>8</v>
      </c>
      <c r="J19">
        <f t="shared" ca="1" si="5"/>
        <v>5</v>
      </c>
      <c r="K19">
        <f t="shared" ca="1" si="6"/>
        <v>0</v>
      </c>
      <c r="L19">
        <f t="shared" ca="1" si="7"/>
        <v>5</v>
      </c>
      <c r="N19">
        <f t="shared" ca="1" si="8"/>
        <v>0</v>
      </c>
      <c r="O19">
        <f t="shared" ca="1" si="9"/>
        <v>1</v>
      </c>
      <c r="R19">
        <f t="shared" ca="1" si="10"/>
        <v>-100</v>
      </c>
      <c r="S19">
        <f t="shared" ca="1" si="11"/>
        <v>100</v>
      </c>
      <c r="U19">
        <f t="shared" si="12"/>
        <v>14</v>
      </c>
      <c r="V19">
        <f t="shared" ca="1" si="14"/>
        <v>5000</v>
      </c>
      <c r="W19">
        <f t="shared" ca="1" si="15"/>
        <v>4930</v>
      </c>
    </row>
    <row r="20" spans="1:23" x14ac:dyDescent="0.25">
      <c r="A20">
        <f t="shared" si="13"/>
        <v>15</v>
      </c>
      <c r="B20">
        <f t="shared" ca="1" si="0"/>
        <v>5</v>
      </c>
      <c r="C20">
        <f t="shared" ca="1" si="0"/>
        <v>0</v>
      </c>
      <c r="D20">
        <f t="shared" ca="1" si="1"/>
        <v>5</v>
      </c>
      <c r="E20">
        <f t="shared" ca="1" si="2"/>
        <v>4</v>
      </c>
      <c r="F20">
        <f t="shared" ca="1" si="3"/>
        <v>9</v>
      </c>
      <c r="H20">
        <f t="shared" ca="1" si="4"/>
        <v>5</v>
      </c>
      <c r="I20">
        <f t="shared" ca="1" si="4"/>
        <v>4</v>
      </c>
      <c r="J20">
        <f t="shared" ca="1" si="5"/>
        <v>9</v>
      </c>
      <c r="K20">
        <f t="shared" ca="1" si="6"/>
        <v>0</v>
      </c>
      <c r="L20">
        <f t="shared" ca="1" si="7"/>
        <v>9</v>
      </c>
      <c r="N20">
        <f t="shared" ca="1" si="8"/>
        <v>0</v>
      </c>
      <c r="O20">
        <f t="shared" ca="1" si="9"/>
        <v>0</v>
      </c>
      <c r="R20">
        <f t="shared" ca="1" si="10"/>
        <v>-100</v>
      </c>
      <c r="S20">
        <f t="shared" ca="1" si="11"/>
        <v>-100</v>
      </c>
      <c r="U20">
        <f t="shared" si="12"/>
        <v>15</v>
      </c>
      <c r="V20">
        <f t="shared" ca="1" si="14"/>
        <v>4900</v>
      </c>
      <c r="W20">
        <f t="shared" ca="1" si="15"/>
        <v>4830</v>
      </c>
    </row>
    <row r="21" spans="1:23" x14ac:dyDescent="0.25">
      <c r="A21">
        <f t="shared" si="13"/>
        <v>16</v>
      </c>
      <c r="B21">
        <f t="shared" ca="1" si="0"/>
        <v>1</v>
      </c>
      <c r="C21">
        <f t="shared" ca="1" si="0"/>
        <v>0</v>
      </c>
      <c r="D21">
        <f t="shared" ca="1" si="1"/>
        <v>1</v>
      </c>
      <c r="E21">
        <f t="shared" ca="1" si="2"/>
        <v>6</v>
      </c>
      <c r="F21">
        <f t="shared" ca="1" si="3"/>
        <v>7</v>
      </c>
      <c r="H21">
        <f t="shared" ca="1" si="4"/>
        <v>2</v>
      </c>
      <c r="I21">
        <f t="shared" ca="1" si="4"/>
        <v>8</v>
      </c>
      <c r="J21">
        <f t="shared" ca="1" si="5"/>
        <v>0</v>
      </c>
      <c r="K21">
        <f t="shared" ca="1" si="6"/>
        <v>0</v>
      </c>
      <c r="L21">
        <f t="shared" ca="1" si="7"/>
        <v>0</v>
      </c>
      <c r="N21">
        <f t="shared" ca="1" si="8"/>
        <v>1</v>
      </c>
      <c r="O21">
        <f t="shared" ca="1" si="9"/>
        <v>0</v>
      </c>
      <c r="R21">
        <f t="shared" ca="1" si="10"/>
        <v>100</v>
      </c>
      <c r="S21">
        <f t="shared" ca="1" si="11"/>
        <v>-100</v>
      </c>
      <c r="U21">
        <f t="shared" si="12"/>
        <v>16</v>
      </c>
      <c r="V21">
        <f t="shared" ca="1" si="14"/>
        <v>5000</v>
      </c>
      <c r="W21">
        <f t="shared" ca="1" si="15"/>
        <v>4730</v>
      </c>
    </row>
    <row r="22" spans="1:23" x14ac:dyDescent="0.25">
      <c r="A22">
        <f t="shared" si="13"/>
        <v>17</v>
      </c>
      <c r="B22">
        <f t="shared" ca="1" si="0"/>
        <v>0</v>
      </c>
      <c r="C22">
        <f t="shared" ca="1" si="0"/>
        <v>0</v>
      </c>
      <c r="D22">
        <f t="shared" ca="1" si="1"/>
        <v>0</v>
      </c>
      <c r="E22">
        <f t="shared" ca="1" si="2"/>
        <v>4</v>
      </c>
      <c r="F22">
        <f t="shared" ca="1" si="3"/>
        <v>4</v>
      </c>
      <c r="H22">
        <f t="shared" ca="1" si="4"/>
        <v>0</v>
      </c>
      <c r="I22">
        <f t="shared" ca="1" si="4"/>
        <v>0</v>
      </c>
      <c r="J22">
        <f t="shared" ca="1" si="5"/>
        <v>0</v>
      </c>
      <c r="K22">
        <f t="shared" ca="1" si="6"/>
        <v>0</v>
      </c>
      <c r="L22">
        <f t="shared" ca="1" si="7"/>
        <v>0</v>
      </c>
      <c r="N22">
        <f t="shared" ca="1" si="8"/>
        <v>1</v>
      </c>
      <c r="O22">
        <f t="shared" ca="1" si="9"/>
        <v>0</v>
      </c>
      <c r="R22">
        <f t="shared" ca="1" si="10"/>
        <v>100</v>
      </c>
      <c r="S22">
        <f t="shared" ca="1" si="11"/>
        <v>-100</v>
      </c>
      <c r="U22">
        <f t="shared" si="12"/>
        <v>17</v>
      </c>
      <c r="V22">
        <f t="shared" ca="1" si="14"/>
        <v>5100</v>
      </c>
      <c r="W22">
        <f t="shared" ca="1" si="15"/>
        <v>4630</v>
      </c>
    </row>
    <row r="23" spans="1:23" x14ac:dyDescent="0.25">
      <c r="A23">
        <f t="shared" si="13"/>
        <v>18</v>
      </c>
      <c r="B23">
        <f t="shared" ca="1" si="0"/>
        <v>0</v>
      </c>
      <c r="C23">
        <f t="shared" ca="1" si="0"/>
        <v>9</v>
      </c>
      <c r="D23">
        <f t="shared" ca="1" si="1"/>
        <v>9</v>
      </c>
      <c r="E23">
        <f t="shared" ca="1" si="2"/>
        <v>0</v>
      </c>
      <c r="F23">
        <f t="shared" ca="1" si="3"/>
        <v>9</v>
      </c>
      <c r="H23">
        <f t="shared" ca="1" si="4"/>
        <v>2</v>
      </c>
      <c r="I23">
        <f t="shared" ca="1" si="4"/>
        <v>5</v>
      </c>
      <c r="J23">
        <f t="shared" ca="1" si="5"/>
        <v>7</v>
      </c>
      <c r="K23">
        <f t="shared" ca="1" si="6"/>
        <v>0</v>
      </c>
      <c r="L23">
        <f t="shared" ca="1" si="7"/>
        <v>7</v>
      </c>
      <c r="N23">
        <f t="shared" ca="1" si="8"/>
        <v>1</v>
      </c>
      <c r="O23">
        <f t="shared" ca="1" si="9"/>
        <v>0</v>
      </c>
      <c r="R23">
        <f t="shared" ca="1" si="10"/>
        <v>100</v>
      </c>
      <c r="S23">
        <f t="shared" ca="1" si="11"/>
        <v>-100</v>
      </c>
      <c r="U23">
        <f t="shared" si="12"/>
        <v>18</v>
      </c>
      <c r="V23">
        <f t="shared" ca="1" si="14"/>
        <v>5200</v>
      </c>
      <c r="W23">
        <f t="shared" ca="1" si="15"/>
        <v>4530</v>
      </c>
    </row>
    <row r="24" spans="1:23" x14ac:dyDescent="0.25">
      <c r="A24">
        <f t="shared" si="13"/>
        <v>19</v>
      </c>
      <c r="B24">
        <f t="shared" ca="1" si="0"/>
        <v>7</v>
      </c>
      <c r="C24">
        <f t="shared" ca="1" si="0"/>
        <v>4</v>
      </c>
      <c r="D24">
        <f t="shared" ca="1" si="1"/>
        <v>1</v>
      </c>
      <c r="E24">
        <f t="shared" ca="1" si="2"/>
        <v>1</v>
      </c>
      <c r="F24">
        <f t="shared" ca="1" si="3"/>
        <v>2</v>
      </c>
      <c r="H24">
        <f t="shared" ca="1" si="4"/>
        <v>0</v>
      </c>
      <c r="I24">
        <f t="shared" ca="1" si="4"/>
        <v>8</v>
      </c>
      <c r="J24">
        <f t="shared" ca="1" si="5"/>
        <v>8</v>
      </c>
      <c r="K24">
        <f t="shared" ca="1" si="6"/>
        <v>0</v>
      </c>
      <c r="L24">
        <f t="shared" ca="1" si="7"/>
        <v>8</v>
      </c>
      <c r="N24">
        <f t="shared" ca="1" si="8"/>
        <v>0</v>
      </c>
      <c r="O24">
        <f t="shared" ca="1" si="9"/>
        <v>1</v>
      </c>
      <c r="R24">
        <f t="shared" ca="1" si="10"/>
        <v>-100</v>
      </c>
      <c r="S24">
        <f t="shared" ca="1" si="11"/>
        <v>100</v>
      </c>
      <c r="U24">
        <f t="shared" si="12"/>
        <v>19</v>
      </c>
      <c r="V24">
        <f t="shared" ca="1" si="14"/>
        <v>5100</v>
      </c>
      <c r="W24">
        <f t="shared" ca="1" si="15"/>
        <v>4620</v>
      </c>
    </row>
    <row r="25" spans="1:23" x14ac:dyDescent="0.25">
      <c r="A25">
        <f t="shared" si="13"/>
        <v>20</v>
      </c>
      <c r="B25">
        <f t="shared" ca="1" si="0"/>
        <v>5</v>
      </c>
      <c r="C25">
        <f t="shared" ca="1" si="0"/>
        <v>9</v>
      </c>
      <c r="D25">
        <f t="shared" ca="1" si="1"/>
        <v>4</v>
      </c>
      <c r="E25">
        <f t="shared" ca="1" si="2"/>
        <v>1</v>
      </c>
      <c r="F25">
        <f t="shared" ca="1" si="3"/>
        <v>5</v>
      </c>
      <c r="H25">
        <f t="shared" ca="1" si="4"/>
        <v>3</v>
      </c>
      <c r="I25">
        <f t="shared" ca="1" si="4"/>
        <v>6</v>
      </c>
      <c r="J25">
        <f t="shared" ca="1" si="5"/>
        <v>9</v>
      </c>
      <c r="K25">
        <f t="shared" ca="1" si="6"/>
        <v>0</v>
      </c>
      <c r="L25">
        <f t="shared" ca="1" si="7"/>
        <v>9</v>
      </c>
      <c r="N25">
        <f t="shared" ca="1" si="8"/>
        <v>0</v>
      </c>
      <c r="O25">
        <f t="shared" ca="1" si="9"/>
        <v>1</v>
      </c>
      <c r="R25">
        <f t="shared" ca="1" si="10"/>
        <v>-100</v>
      </c>
      <c r="S25">
        <f t="shared" ca="1" si="11"/>
        <v>100</v>
      </c>
      <c r="U25">
        <f t="shared" si="12"/>
        <v>20</v>
      </c>
      <c r="V25">
        <f t="shared" ca="1" si="14"/>
        <v>5000</v>
      </c>
      <c r="W25">
        <f t="shared" ca="1" si="15"/>
        <v>4710</v>
      </c>
    </row>
    <row r="26" spans="1:23" x14ac:dyDescent="0.25">
      <c r="A26">
        <f t="shared" si="13"/>
        <v>21</v>
      </c>
      <c r="B26">
        <f t="shared" ca="1" si="0"/>
        <v>1</v>
      </c>
      <c r="C26">
        <f t="shared" ca="1" si="0"/>
        <v>1</v>
      </c>
      <c r="D26">
        <f t="shared" ca="1" si="1"/>
        <v>2</v>
      </c>
      <c r="E26">
        <f t="shared" ca="1" si="2"/>
        <v>4</v>
      </c>
      <c r="F26">
        <f t="shared" ca="1" si="3"/>
        <v>6</v>
      </c>
      <c r="H26">
        <f t="shared" ca="1" si="4"/>
        <v>7</v>
      </c>
      <c r="I26">
        <f t="shared" ca="1" si="4"/>
        <v>6</v>
      </c>
      <c r="J26">
        <f t="shared" ca="1" si="5"/>
        <v>3</v>
      </c>
      <c r="K26">
        <f t="shared" ca="1" si="6"/>
        <v>0</v>
      </c>
      <c r="L26">
        <f t="shared" ca="1" si="7"/>
        <v>3</v>
      </c>
      <c r="N26">
        <f t="shared" ca="1" si="8"/>
        <v>1</v>
      </c>
      <c r="O26">
        <f t="shared" ca="1" si="9"/>
        <v>0</v>
      </c>
      <c r="R26">
        <f t="shared" ca="1" si="10"/>
        <v>100</v>
      </c>
      <c r="S26">
        <f t="shared" ca="1" si="11"/>
        <v>-100</v>
      </c>
      <c r="U26">
        <f t="shared" si="12"/>
        <v>21</v>
      </c>
      <c r="V26">
        <f t="shared" ca="1" si="14"/>
        <v>5100</v>
      </c>
      <c r="W26">
        <f t="shared" ca="1" si="15"/>
        <v>4610</v>
      </c>
    </row>
    <row r="27" spans="1:23" x14ac:dyDescent="0.25">
      <c r="A27">
        <f t="shared" si="13"/>
        <v>22</v>
      </c>
      <c r="B27">
        <f t="shared" ca="1" si="0"/>
        <v>3</v>
      </c>
      <c r="C27">
        <f t="shared" ca="1" si="0"/>
        <v>0</v>
      </c>
      <c r="D27">
        <f t="shared" ca="1" si="1"/>
        <v>3</v>
      </c>
      <c r="E27">
        <f t="shared" ca="1" si="2"/>
        <v>0</v>
      </c>
      <c r="F27">
        <f t="shared" ca="1" si="3"/>
        <v>3</v>
      </c>
      <c r="H27">
        <f t="shared" ca="1" si="4"/>
        <v>4</v>
      </c>
      <c r="I27">
        <f t="shared" ca="1" si="4"/>
        <v>8</v>
      </c>
      <c r="J27">
        <f t="shared" ca="1" si="5"/>
        <v>2</v>
      </c>
      <c r="K27">
        <f t="shared" ca="1" si="6"/>
        <v>3</v>
      </c>
      <c r="L27">
        <f t="shared" ca="1" si="7"/>
        <v>5</v>
      </c>
      <c r="N27">
        <f t="shared" ca="1" si="8"/>
        <v>0</v>
      </c>
      <c r="O27">
        <f t="shared" ca="1" si="9"/>
        <v>1</v>
      </c>
      <c r="R27">
        <f t="shared" ca="1" si="10"/>
        <v>-100</v>
      </c>
      <c r="S27">
        <f t="shared" ca="1" si="11"/>
        <v>100</v>
      </c>
      <c r="U27">
        <f t="shared" si="12"/>
        <v>22</v>
      </c>
      <c r="V27">
        <f t="shared" ca="1" si="14"/>
        <v>5000</v>
      </c>
      <c r="W27">
        <f t="shared" ca="1" si="15"/>
        <v>4700</v>
      </c>
    </row>
    <row r="28" spans="1:23" x14ac:dyDescent="0.25">
      <c r="A28">
        <f t="shared" si="13"/>
        <v>23</v>
      </c>
      <c r="B28">
        <f t="shared" ca="1" si="0"/>
        <v>2</v>
      </c>
      <c r="C28">
        <f t="shared" ca="1" si="0"/>
        <v>1</v>
      </c>
      <c r="D28">
        <f t="shared" ca="1" si="1"/>
        <v>3</v>
      </c>
      <c r="E28">
        <f t="shared" ca="1" si="2"/>
        <v>9</v>
      </c>
      <c r="F28">
        <f t="shared" ca="1" si="3"/>
        <v>2</v>
      </c>
      <c r="H28">
        <f t="shared" ca="1" si="4"/>
        <v>7</v>
      </c>
      <c r="I28">
        <f t="shared" ca="1" si="4"/>
        <v>0</v>
      </c>
      <c r="J28">
        <f t="shared" ca="1" si="5"/>
        <v>7</v>
      </c>
      <c r="K28">
        <f t="shared" ca="1" si="6"/>
        <v>0</v>
      </c>
      <c r="L28">
        <f t="shared" ca="1" si="7"/>
        <v>7</v>
      </c>
      <c r="N28">
        <f t="shared" ca="1" si="8"/>
        <v>0</v>
      </c>
      <c r="O28">
        <f t="shared" ca="1" si="9"/>
        <v>1</v>
      </c>
      <c r="R28">
        <f t="shared" ca="1" si="10"/>
        <v>-100</v>
      </c>
      <c r="S28">
        <f t="shared" ca="1" si="11"/>
        <v>100</v>
      </c>
      <c r="U28">
        <f t="shared" si="12"/>
        <v>23</v>
      </c>
      <c r="V28">
        <f t="shared" ca="1" si="14"/>
        <v>4900</v>
      </c>
      <c r="W28">
        <f t="shared" ca="1" si="15"/>
        <v>4790</v>
      </c>
    </row>
    <row r="29" spans="1:23" x14ac:dyDescent="0.25">
      <c r="A29">
        <f t="shared" si="13"/>
        <v>24</v>
      </c>
      <c r="B29">
        <f t="shared" ca="1" si="0"/>
        <v>7</v>
      </c>
      <c r="C29">
        <f t="shared" ca="1" si="0"/>
        <v>2</v>
      </c>
      <c r="D29">
        <f t="shared" ca="1" si="1"/>
        <v>9</v>
      </c>
      <c r="E29">
        <f t="shared" ca="1" si="2"/>
        <v>0</v>
      </c>
      <c r="F29">
        <f t="shared" ca="1" si="3"/>
        <v>9</v>
      </c>
      <c r="H29">
        <f t="shared" ca="1" si="4"/>
        <v>5</v>
      </c>
      <c r="I29">
        <f t="shared" ca="1" si="4"/>
        <v>2</v>
      </c>
      <c r="J29">
        <f t="shared" ca="1" si="5"/>
        <v>7</v>
      </c>
      <c r="K29">
        <f t="shared" ca="1" si="6"/>
        <v>0</v>
      </c>
      <c r="L29">
        <f t="shared" ca="1" si="7"/>
        <v>7</v>
      </c>
      <c r="N29">
        <f t="shared" ca="1" si="8"/>
        <v>1</v>
      </c>
      <c r="O29">
        <f t="shared" ca="1" si="9"/>
        <v>0</v>
      </c>
      <c r="R29">
        <f t="shared" ca="1" si="10"/>
        <v>100</v>
      </c>
      <c r="S29">
        <f t="shared" ca="1" si="11"/>
        <v>-100</v>
      </c>
      <c r="U29">
        <f t="shared" si="12"/>
        <v>24</v>
      </c>
      <c r="V29">
        <f t="shared" ca="1" si="14"/>
        <v>5000</v>
      </c>
      <c r="W29">
        <f t="shared" ca="1" si="15"/>
        <v>4690</v>
      </c>
    </row>
    <row r="30" spans="1:23" x14ac:dyDescent="0.25">
      <c r="A30">
        <f t="shared" si="13"/>
        <v>25</v>
      </c>
      <c r="B30">
        <f t="shared" ca="1" si="0"/>
        <v>0</v>
      </c>
      <c r="C30">
        <f t="shared" ca="1" si="0"/>
        <v>5</v>
      </c>
      <c r="D30">
        <f t="shared" ca="1" si="1"/>
        <v>5</v>
      </c>
      <c r="E30">
        <f t="shared" ca="1" si="2"/>
        <v>9</v>
      </c>
      <c r="F30">
        <f t="shared" ca="1" si="3"/>
        <v>4</v>
      </c>
      <c r="H30">
        <f t="shared" ca="1" si="4"/>
        <v>6</v>
      </c>
      <c r="I30">
        <f t="shared" ca="1" si="4"/>
        <v>2</v>
      </c>
      <c r="J30">
        <f t="shared" ca="1" si="5"/>
        <v>8</v>
      </c>
      <c r="K30">
        <f t="shared" ca="1" si="6"/>
        <v>0</v>
      </c>
      <c r="L30">
        <f t="shared" ca="1" si="7"/>
        <v>8</v>
      </c>
      <c r="N30">
        <f t="shared" ca="1" si="8"/>
        <v>0</v>
      </c>
      <c r="O30">
        <f t="shared" ca="1" si="9"/>
        <v>1</v>
      </c>
      <c r="R30">
        <f t="shared" ca="1" si="10"/>
        <v>-100</v>
      </c>
      <c r="S30">
        <f t="shared" ca="1" si="11"/>
        <v>100</v>
      </c>
      <c r="U30">
        <f t="shared" si="12"/>
        <v>25</v>
      </c>
      <c r="V30">
        <f t="shared" ca="1" si="14"/>
        <v>4900</v>
      </c>
      <c r="W30">
        <f t="shared" ca="1" si="15"/>
        <v>4780</v>
      </c>
    </row>
    <row r="31" spans="1:23" x14ac:dyDescent="0.25">
      <c r="A31">
        <f t="shared" si="13"/>
        <v>26</v>
      </c>
      <c r="B31">
        <f t="shared" ca="1" si="0"/>
        <v>8</v>
      </c>
      <c r="C31">
        <f t="shared" ca="1" si="0"/>
        <v>6</v>
      </c>
      <c r="D31">
        <f t="shared" ca="1" si="1"/>
        <v>4</v>
      </c>
      <c r="E31">
        <f t="shared" ca="1" si="2"/>
        <v>5</v>
      </c>
      <c r="F31">
        <f t="shared" ca="1" si="3"/>
        <v>9</v>
      </c>
      <c r="H31">
        <f t="shared" ca="1" si="4"/>
        <v>3</v>
      </c>
      <c r="I31">
        <f t="shared" ca="1" si="4"/>
        <v>2</v>
      </c>
      <c r="J31">
        <f t="shared" ca="1" si="5"/>
        <v>5</v>
      </c>
      <c r="K31">
        <f t="shared" ca="1" si="6"/>
        <v>9</v>
      </c>
      <c r="L31">
        <f t="shared" ca="1" si="7"/>
        <v>4</v>
      </c>
      <c r="N31">
        <f t="shared" ca="1" si="8"/>
        <v>1</v>
      </c>
      <c r="O31">
        <f t="shared" ca="1" si="9"/>
        <v>0</v>
      </c>
      <c r="R31">
        <f t="shared" ca="1" si="10"/>
        <v>100</v>
      </c>
      <c r="S31">
        <f t="shared" ca="1" si="11"/>
        <v>-100</v>
      </c>
      <c r="U31">
        <f t="shared" si="12"/>
        <v>26</v>
      </c>
      <c r="V31">
        <f t="shared" ca="1" si="14"/>
        <v>5000</v>
      </c>
      <c r="W31">
        <f t="shared" ca="1" si="15"/>
        <v>4680</v>
      </c>
    </row>
    <row r="32" spans="1:23" x14ac:dyDescent="0.25">
      <c r="A32">
        <f t="shared" si="13"/>
        <v>27</v>
      </c>
      <c r="B32">
        <f t="shared" ca="1" si="0"/>
        <v>8</v>
      </c>
      <c r="C32">
        <f t="shared" ca="1" si="0"/>
        <v>6</v>
      </c>
      <c r="D32">
        <f t="shared" ca="1" si="1"/>
        <v>4</v>
      </c>
      <c r="E32">
        <f t="shared" ca="1" si="2"/>
        <v>5</v>
      </c>
      <c r="F32">
        <f t="shared" ca="1" si="3"/>
        <v>9</v>
      </c>
      <c r="H32">
        <f t="shared" ca="1" si="4"/>
        <v>4</v>
      </c>
      <c r="I32">
        <f t="shared" ca="1" si="4"/>
        <v>2</v>
      </c>
      <c r="J32">
        <f t="shared" ca="1" si="5"/>
        <v>6</v>
      </c>
      <c r="K32">
        <f t="shared" ca="1" si="6"/>
        <v>0</v>
      </c>
      <c r="L32">
        <f t="shared" ca="1" si="7"/>
        <v>6</v>
      </c>
      <c r="N32">
        <f t="shared" ca="1" si="8"/>
        <v>1</v>
      </c>
      <c r="O32">
        <f t="shared" ca="1" si="9"/>
        <v>0</v>
      </c>
      <c r="R32">
        <f t="shared" ca="1" si="10"/>
        <v>100</v>
      </c>
      <c r="S32">
        <f t="shared" ca="1" si="11"/>
        <v>-100</v>
      </c>
      <c r="U32">
        <f t="shared" si="12"/>
        <v>27</v>
      </c>
      <c r="V32">
        <f t="shared" ca="1" si="14"/>
        <v>5100</v>
      </c>
      <c r="W32">
        <f t="shared" ca="1" si="15"/>
        <v>4580</v>
      </c>
    </row>
    <row r="33" spans="1:23" x14ac:dyDescent="0.25">
      <c r="A33">
        <f t="shared" si="13"/>
        <v>28</v>
      </c>
      <c r="B33">
        <f t="shared" ca="1" si="0"/>
        <v>0</v>
      </c>
      <c r="C33">
        <f t="shared" ca="1" si="0"/>
        <v>0</v>
      </c>
      <c r="D33">
        <f t="shared" ca="1" si="1"/>
        <v>0</v>
      </c>
      <c r="E33">
        <f t="shared" ca="1" si="2"/>
        <v>3</v>
      </c>
      <c r="F33">
        <f t="shared" ca="1" si="3"/>
        <v>3</v>
      </c>
      <c r="H33">
        <f t="shared" ca="1" si="4"/>
        <v>6</v>
      </c>
      <c r="I33">
        <f t="shared" ca="1" si="4"/>
        <v>4</v>
      </c>
      <c r="J33">
        <f t="shared" ca="1" si="5"/>
        <v>0</v>
      </c>
      <c r="K33">
        <f t="shared" ca="1" si="6"/>
        <v>9</v>
      </c>
      <c r="L33">
        <f t="shared" ca="1" si="7"/>
        <v>9</v>
      </c>
      <c r="N33">
        <f t="shared" ca="1" si="8"/>
        <v>0</v>
      </c>
      <c r="O33">
        <f t="shared" ca="1" si="9"/>
        <v>1</v>
      </c>
      <c r="R33">
        <f t="shared" ca="1" si="10"/>
        <v>-100</v>
      </c>
      <c r="S33">
        <f t="shared" ca="1" si="11"/>
        <v>100</v>
      </c>
      <c r="U33">
        <f t="shared" si="12"/>
        <v>28</v>
      </c>
      <c r="V33">
        <f t="shared" ca="1" si="14"/>
        <v>5000</v>
      </c>
      <c r="W33">
        <f t="shared" ca="1" si="15"/>
        <v>4670</v>
      </c>
    </row>
    <row r="34" spans="1:23" x14ac:dyDescent="0.25">
      <c r="A34">
        <f t="shared" si="13"/>
        <v>29</v>
      </c>
      <c r="B34">
        <f t="shared" ca="1" si="0"/>
        <v>0</v>
      </c>
      <c r="C34">
        <f t="shared" ca="1" si="0"/>
        <v>0</v>
      </c>
      <c r="D34">
        <f t="shared" ca="1" si="1"/>
        <v>0</v>
      </c>
      <c r="E34">
        <f t="shared" ca="1" si="2"/>
        <v>0</v>
      </c>
      <c r="F34">
        <f t="shared" ca="1" si="3"/>
        <v>0</v>
      </c>
      <c r="H34">
        <f t="shared" ca="1" si="4"/>
        <v>7</v>
      </c>
      <c r="I34">
        <f t="shared" ca="1" si="4"/>
        <v>9</v>
      </c>
      <c r="J34">
        <f t="shared" ca="1" si="5"/>
        <v>6</v>
      </c>
      <c r="K34">
        <f t="shared" ca="1" si="6"/>
        <v>0</v>
      </c>
      <c r="L34">
        <f t="shared" ca="1" si="7"/>
        <v>6</v>
      </c>
      <c r="N34">
        <f t="shared" ca="1" si="8"/>
        <v>0</v>
      </c>
      <c r="O34">
        <f t="shared" ca="1" si="9"/>
        <v>1</v>
      </c>
      <c r="R34">
        <f t="shared" ca="1" si="10"/>
        <v>-100</v>
      </c>
      <c r="S34">
        <f t="shared" ca="1" si="11"/>
        <v>100</v>
      </c>
      <c r="U34">
        <f t="shared" si="12"/>
        <v>29</v>
      </c>
      <c r="V34">
        <f t="shared" ca="1" si="14"/>
        <v>4900</v>
      </c>
      <c r="W34">
        <f t="shared" ca="1" si="15"/>
        <v>4760</v>
      </c>
    </row>
    <row r="35" spans="1:23" x14ac:dyDescent="0.25">
      <c r="A35">
        <f t="shared" si="13"/>
        <v>30</v>
      </c>
      <c r="B35">
        <f t="shared" ca="1" si="0"/>
        <v>6</v>
      </c>
      <c r="C35">
        <f t="shared" ca="1" si="0"/>
        <v>7</v>
      </c>
      <c r="D35">
        <f t="shared" ca="1" si="1"/>
        <v>3</v>
      </c>
      <c r="E35">
        <f t="shared" ca="1" si="2"/>
        <v>9</v>
      </c>
      <c r="F35">
        <f t="shared" ca="1" si="3"/>
        <v>2</v>
      </c>
      <c r="H35">
        <f t="shared" ca="1" si="4"/>
        <v>7</v>
      </c>
      <c r="I35">
        <f t="shared" ca="1" si="4"/>
        <v>0</v>
      </c>
      <c r="J35">
        <f t="shared" ca="1" si="5"/>
        <v>7</v>
      </c>
      <c r="K35">
        <f t="shared" ca="1" si="6"/>
        <v>0</v>
      </c>
      <c r="L35">
        <f t="shared" ca="1" si="7"/>
        <v>7</v>
      </c>
      <c r="N35">
        <f t="shared" ca="1" si="8"/>
        <v>0</v>
      </c>
      <c r="O35">
        <f t="shared" ca="1" si="9"/>
        <v>1</v>
      </c>
      <c r="R35">
        <f t="shared" ca="1" si="10"/>
        <v>-100</v>
      </c>
      <c r="S35">
        <f t="shared" ca="1" si="11"/>
        <v>100</v>
      </c>
      <c r="U35">
        <f t="shared" si="12"/>
        <v>30</v>
      </c>
      <c r="V35">
        <f t="shared" ca="1" si="14"/>
        <v>4800</v>
      </c>
      <c r="W35">
        <f t="shared" ca="1" si="15"/>
        <v>4850</v>
      </c>
    </row>
    <row r="36" spans="1:23" x14ac:dyDescent="0.25">
      <c r="A36">
        <f t="shared" si="13"/>
        <v>31</v>
      </c>
      <c r="B36">
        <f t="shared" ca="1" si="0"/>
        <v>7</v>
      </c>
      <c r="C36">
        <f t="shared" ca="1" si="0"/>
        <v>6</v>
      </c>
      <c r="D36">
        <f t="shared" ca="1" si="1"/>
        <v>3</v>
      </c>
      <c r="E36">
        <f t="shared" ca="1" si="2"/>
        <v>7</v>
      </c>
      <c r="F36">
        <f t="shared" ca="1" si="3"/>
        <v>0</v>
      </c>
      <c r="H36">
        <f t="shared" ca="1" si="4"/>
        <v>4</v>
      </c>
      <c r="I36">
        <f t="shared" ca="1" si="4"/>
        <v>4</v>
      </c>
      <c r="J36">
        <f t="shared" ca="1" si="5"/>
        <v>8</v>
      </c>
      <c r="K36">
        <f t="shared" ca="1" si="6"/>
        <v>0</v>
      </c>
      <c r="L36">
        <f t="shared" ca="1" si="7"/>
        <v>8</v>
      </c>
      <c r="N36">
        <f t="shared" ca="1" si="8"/>
        <v>0</v>
      </c>
      <c r="O36">
        <f t="shared" ca="1" si="9"/>
        <v>1</v>
      </c>
      <c r="R36">
        <f t="shared" ca="1" si="10"/>
        <v>-100</v>
      </c>
      <c r="S36">
        <f t="shared" ca="1" si="11"/>
        <v>100</v>
      </c>
      <c r="U36">
        <f t="shared" si="12"/>
        <v>31</v>
      </c>
      <c r="V36">
        <f t="shared" ca="1" si="14"/>
        <v>4700</v>
      </c>
      <c r="W36">
        <f t="shared" ca="1" si="15"/>
        <v>4940</v>
      </c>
    </row>
    <row r="37" spans="1:23" x14ac:dyDescent="0.25">
      <c r="A37">
        <f t="shared" si="13"/>
        <v>32</v>
      </c>
      <c r="B37">
        <f t="shared" ca="1" si="0"/>
        <v>0</v>
      </c>
      <c r="C37">
        <f t="shared" ca="1" si="0"/>
        <v>0</v>
      </c>
      <c r="D37">
        <f t="shared" ca="1" si="1"/>
        <v>0</v>
      </c>
      <c r="E37">
        <f t="shared" ca="1" si="2"/>
        <v>0</v>
      </c>
      <c r="F37">
        <f t="shared" ca="1" si="3"/>
        <v>0</v>
      </c>
      <c r="H37">
        <f t="shared" ca="1" si="4"/>
        <v>0</v>
      </c>
      <c r="I37">
        <f t="shared" ca="1" si="4"/>
        <v>8</v>
      </c>
      <c r="J37">
        <f t="shared" ca="1" si="5"/>
        <v>8</v>
      </c>
      <c r="K37">
        <f t="shared" ca="1" si="6"/>
        <v>0</v>
      </c>
      <c r="L37">
        <f t="shared" ca="1" si="7"/>
        <v>8</v>
      </c>
      <c r="N37">
        <f t="shared" ca="1" si="8"/>
        <v>0</v>
      </c>
      <c r="O37">
        <f t="shared" ca="1" si="9"/>
        <v>1</v>
      </c>
      <c r="R37">
        <f t="shared" ca="1" si="10"/>
        <v>-100</v>
      </c>
      <c r="S37">
        <f t="shared" ca="1" si="11"/>
        <v>100</v>
      </c>
      <c r="U37">
        <f t="shared" si="12"/>
        <v>32</v>
      </c>
      <c r="V37">
        <f t="shared" ca="1" si="14"/>
        <v>4600</v>
      </c>
      <c r="W37">
        <f t="shared" ca="1" si="15"/>
        <v>5030</v>
      </c>
    </row>
    <row r="38" spans="1:23" x14ac:dyDescent="0.25">
      <c r="A38">
        <f t="shared" si="13"/>
        <v>33</v>
      </c>
      <c r="B38">
        <f t="shared" ca="1" si="0"/>
        <v>7</v>
      </c>
      <c r="C38">
        <f t="shared" ca="1" si="0"/>
        <v>5</v>
      </c>
      <c r="D38">
        <f t="shared" ca="1" si="1"/>
        <v>2</v>
      </c>
      <c r="E38">
        <f t="shared" ca="1" si="2"/>
        <v>9</v>
      </c>
      <c r="F38">
        <f t="shared" ca="1" si="3"/>
        <v>1</v>
      </c>
      <c r="H38">
        <f t="shared" ca="1" si="4"/>
        <v>6</v>
      </c>
      <c r="I38">
        <f t="shared" ca="1" si="4"/>
        <v>0</v>
      </c>
      <c r="J38">
        <f t="shared" ca="1" si="5"/>
        <v>6</v>
      </c>
      <c r="K38">
        <f t="shared" ca="1" si="6"/>
        <v>0</v>
      </c>
      <c r="L38">
        <f t="shared" ca="1" si="7"/>
        <v>6</v>
      </c>
      <c r="N38">
        <f t="shared" ca="1" si="8"/>
        <v>0</v>
      </c>
      <c r="O38">
        <f t="shared" ca="1" si="9"/>
        <v>1</v>
      </c>
      <c r="R38">
        <f t="shared" ca="1" si="10"/>
        <v>-100</v>
      </c>
      <c r="S38">
        <f t="shared" ca="1" si="11"/>
        <v>100</v>
      </c>
      <c r="U38">
        <f t="shared" si="12"/>
        <v>33</v>
      </c>
      <c r="V38">
        <f t="shared" ca="1" si="14"/>
        <v>4500</v>
      </c>
      <c r="W38">
        <f t="shared" ca="1" si="15"/>
        <v>5120</v>
      </c>
    </row>
    <row r="39" spans="1:23" x14ac:dyDescent="0.25">
      <c r="A39">
        <f t="shared" si="13"/>
        <v>34</v>
      </c>
      <c r="B39">
        <f t="shared" ref="B39:C70" ca="1" si="16">IF(RANDBETWEEN(1,13)&gt;9,0,RANDBETWEEN(1,9))</f>
        <v>0</v>
      </c>
      <c r="C39">
        <f t="shared" ca="1" si="16"/>
        <v>4</v>
      </c>
      <c r="D39">
        <f t="shared" ca="1" si="1"/>
        <v>4</v>
      </c>
      <c r="E39">
        <f t="shared" ca="1" si="2"/>
        <v>0</v>
      </c>
      <c r="F39">
        <f t="shared" ca="1" si="3"/>
        <v>4</v>
      </c>
      <c r="H39">
        <f t="shared" ref="H39:I70" ca="1" si="17">IF(RANDBETWEEN(1,13)&gt;9,0,RANDBETWEEN(1,9))</f>
        <v>0</v>
      </c>
      <c r="I39">
        <f t="shared" ca="1" si="17"/>
        <v>9</v>
      </c>
      <c r="J39">
        <f t="shared" ca="1" si="5"/>
        <v>9</v>
      </c>
      <c r="K39">
        <f t="shared" ca="1" si="6"/>
        <v>0</v>
      </c>
      <c r="L39">
        <f t="shared" ca="1" si="7"/>
        <v>9</v>
      </c>
      <c r="N39">
        <f t="shared" ca="1" si="8"/>
        <v>0</v>
      </c>
      <c r="O39">
        <f t="shared" ca="1" si="9"/>
        <v>1</v>
      </c>
      <c r="R39">
        <f t="shared" ca="1" si="10"/>
        <v>-100</v>
      </c>
      <c r="S39">
        <f t="shared" ca="1" si="11"/>
        <v>100</v>
      </c>
      <c r="U39">
        <f t="shared" si="12"/>
        <v>34</v>
      </c>
      <c r="V39">
        <f t="shared" ca="1" si="14"/>
        <v>4400</v>
      </c>
      <c r="W39">
        <f t="shared" ca="1" si="15"/>
        <v>5210</v>
      </c>
    </row>
    <row r="40" spans="1:23" x14ac:dyDescent="0.25">
      <c r="A40">
        <f t="shared" si="13"/>
        <v>35</v>
      </c>
      <c r="B40">
        <f t="shared" ca="1" si="16"/>
        <v>1</v>
      </c>
      <c r="C40">
        <f t="shared" ca="1" si="16"/>
        <v>4</v>
      </c>
      <c r="D40">
        <f t="shared" ca="1" si="1"/>
        <v>5</v>
      </c>
      <c r="E40">
        <f t="shared" ca="1" si="2"/>
        <v>9</v>
      </c>
      <c r="F40">
        <f t="shared" ca="1" si="3"/>
        <v>4</v>
      </c>
      <c r="H40">
        <f t="shared" ca="1" si="17"/>
        <v>0</v>
      </c>
      <c r="I40">
        <f t="shared" ca="1" si="17"/>
        <v>8</v>
      </c>
      <c r="J40">
        <f t="shared" ca="1" si="5"/>
        <v>8</v>
      </c>
      <c r="K40">
        <f t="shared" ca="1" si="6"/>
        <v>0</v>
      </c>
      <c r="L40">
        <f t="shared" ca="1" si="7"/>
        <v>8</v>
      </c>
      <c r="N40">
        <f t="shared" ca="1" si="8"/>
        <v>0</v>
      </c>
      <c r="O40">
        <f t="shared" ca="1" si="9"/>
        <v>1</v>
      </c>
      <c r="R40">
        <f t="shared" ca="1" si="10"/>
        <v>-100</v>
      </c>
      <c r="S40">
        <f t="shared" ca="1" si="11"/>
        <v>100</v>
      </c>
      <c r="U40">
        <f t="shared" si="12"/>
        <v>35</v>
      </c>
      <c r="V40">
        <f t="shared" ca="1" si="14"/>
        <v>4300</v>
      </c>
      <c r="W40">
        <f t="shared" ca="1" si="15"/>
        <v>5300</v>
      </c>
    </row>
    <row r="41" spans="1:23" x14ac:dyDescent="0.25">
      <c r="A41">
        <f t="shared" si="13"/>
        <v>36</v>
      </c>
      <c r="B41">
        <f t="shared" ca="1" si="16"/>
        <v>0</v>
      </c>
      <c r="C41">
        <f t="shared" ca="1" si="16"/>
        <v>4</v>
      </c>
      <c r="D41">
        <f t="shared" ca="1" si="1"/>
        <v>4</v>
      </c>
      <c r="E41">
        <f t="shared" ca="1" si="2"/>
        <v>2</v>
      </c>
      <c r="F41">
        <f t="shared" ca="1" si="3"/>
        <v>6</v>
      </c>
      <c r="H41">
        <f t="shared" ca="1" si="17"/>
        <v>0</v>
      </c>
      <c r="I41">
        <f t="shared" ca="1" si="17"/>
        <v>4</v>
      </c>
      <c r="J41">
        <f t="shared" ca="1" si="5"/>
        <v>4</v>
      </c>
      <c r="K41">
        <f t="shared" ca="1" si="6"/>
        <v>0</v>
      </c>
      <c r="L41">
        <f t="shared" ca="1" si="7"/>
        <v>4</v>
      </c>
      <c r="N41">
        <f t="shared" ca="1" si="8"/>
        <v>1</v>
      </c>
      <c r="O41">
        <f t="shared" ca="1" si="9"/>
        <v>0</v>
      </c>
      <c r="R41">
        <f t="shared" ca="1" si="10"/>
        <v>100</v>
      </c>
      <c r="S41">
        <f t="shared" ca="1" si="11"/>
        <v>-100</v>
      </c>
      <c r="U41">
        <f t="shared" si="12"/>
        <v>36</v>
      </c>
      <c r="V41">
        <f t="shared" ca="1" si="14"/>
        <v>4400</v>
      </c>
      <c r="W41">
        <f t="shared" ca="1" si="15"/>
        <v>5200</v>
      </c>
    </row>
    <row r="42" spans="1:23" x14ac:dyDescent="0.25">
      <c r="A42">
        <f t="shared" si="13"/>
        <v>37</v>
      </c>
      <c r="B42">
        <f t="shared" ca="1" si="16"/>
        <v>5</v>
      </c>
      <c r="C42">
        <f t="shared" ca="1" si="16"/>
        <v>4</v>
      </c>
      <c r="D42">
        <f t="shared" ca="1" si="1"/>
        <v>9</v>
      </c>
      <c r="E42">
        <f t="shared" ca="1" si="2"/>
        <v>0</v>
      </c>
      <c r="F42">
        <f t="shared" ca="1" si="3"/>
        <v>9</v>
      </c>
      <c r="H42">
        <f t="shared" ca="1" si="17"/>
        <v>4</v>
      </c>
      <c r="I42">
        <f t="shared" ca="1" si="17"/>
        <v>9</v>
      </c>
      <c r="J42">
        <f t="shared" ca="1" si="5"/>
        <v>3</v>
      </c>
      <c r="K42">
        <f t="shared" ca="1" si="6"/>
        <v>0</v>
      </c>
      <c r="L42">
        <f t="shared" ca="1" si="7"/>
        <v>3</v>
      </c>
      <c r="N42">
        <f t="shared" ca="1" si="8"/>
        <v>1</v>
      </c>
      <c r="O42">
        <f t="shared" ca="1" si="9"/>
        <v>0</v>
      </c>
      <c r="R42">
        <f t="shared" ca="1" si="10"/>
        <v>100</v>
      </c>
      <c r="S42">
        <f t="shared" ca="1" si="11"/>
        <v>-100</v>
      </c>
      <c r="U42">
        <f t="shared" si="12"/>
        <v>37</v>
      </c>
      <c r="V42">
        <f t="shared" ca="1" si="14"/>
        <v>4500</v>
      </c>
      <c r="W42">
        <f t="shared" ca="1" si="15"/>
        <v>5100</v>
      </c>
    </row>
    <row r="43" spans="1:23" x14ac:dyDescent="0.25">
      <c r="A43">
        <f t="shared" si="13"/>
        <v>38</v>
      </c>
      <c r="B43">
        <f t="shared" ca="1" si="16"/>
        <v>0</v>
      </c>
      <c r="C43">
        <f t="shared" ca="1" si="16"/>
        <v>4</v>
      </c>
      <c r="D43">
        <f t="shared" ca="1" si="1"/>
        <v>4</v>
      </c>
      <c r="E43">
        <f t="shared" ca="1" si="2"/>
        <v>3</v>
      </c>
      <c r="F43">
        <f t="shared" ca="1" si="3"/>
        <v>7</v>
      </c>
      <c r="H43">
        <f t="shared" ca="1" si="17"/>
        <v>9</v>
      </c>
      <c r="I43">
        <f t="shared" ca="1" si="17"/>
        <v>8</v>
      </c>
      <c r="J43">
        <f t="shared" ca="1" si="5"/>
        <v>7</v>
      </c>
      <c r="K43">
        <f t="shared" ca="1" si="6"/>
        <v>0</v>
      </c>
      <c r="L43">
        <f t="shared" ca="1" si="7"/>
        <v>7</v>
      </c>
      <c r="N43">
        <f t="shared" ca="1" si="8"/>
        <v>0</v>
      </c>
      <c r="O43">
        <f t="shared" ca="1" si="9"/>
        <v>0</v>
      </c>
      <c r="R43">
        <f t="shared" ca="1" si="10"/>
        <v>-100</v>
      </c>
      <c r="S43">
        <f t="shared" ca="1" si="11"/>
        <v>-100</v>
      </c>
      <c r="U43">
        <f t="shared" si="12"/>
        <v>38</v>
      </c>
      <c r="V43">
        <f t="shared" ca="1" si="14"/>
        <v>4400</v>
      </c>
      <c r="W43">
        <f t="shared" ca="1" si="15"/>
        <v>5000</v>
      </c>
    </row>
    <row r="44" spans="1:23" x14ac:dyDescent="0.25">
      <c r="A44">
        <f t="shared" si="13"/>
        <v>39</v>
      </c>
      <c r="B44">
        <f t="shared" ca="1" si="16"/>
        <v>9</v>
      </c>
      <c r="C44">
        <f t="shared" ca="1" si="16"/>
        <v>0</v>
      </c>
      <c r="D44">
        <f t="shared" ca="1" si="1"/>
        <v>9</v>
      </c>
      <c r="E44">
        <f t="shared" ca="1" si="2"/>
        <v>0</v>
      </c>
      <c r="F44">
        <f t="shared" ca="1" si="3"/>
        <v>9</v>
      </c>
      <c r="H44">
        <f t="shared" ca="1" si="17"/>
        <v>6</v>
      </c>
      <c r="I44">
        <f t="shared" ca="1" si="17"/>
        <v>0</v>
      </c>
      <c r="J44">
        <f t="shared" ca="1" si="5"/>
        <v>6</v>
      </c>
      <c r="K44">
        <f t="shared" ca="1" si="6"/>
        <v>0</v>
      </c>
      <c r="L44">
        <f t="shared" ca="1" si="7"/>
        <v>6</v>
      </c>
      <c r="N44">
        <f t="shared" ca="1" si="8"/>
        <v>1</v>
      </c>
      <c r="O44">
        <f t="shared" ca="1" si="9"/>
        <v>0</v>
      </c>
      <c r="R44">
        <f t="shared" ca="1" si="10"/>
        <v>100</v>
      </c>
      <c r="S44">
        <f t="shared" ca="1" si="11"/>
        <v>-100</v>
      </c>
      <c r="U44">
        <f t="shared" si="12"/>
        <v>39</v>
      </c>
      <c r="V44">
        <f t="shared" ca="1" si="14"/>
        <v>4500</v>
      </c>
      <c r="W44">
        <f t="shared" ca="1" si="15"/>
        <v>4900</v>
      </c>
    </row>
    <row r="45" spans="1:23" x14ac:dyDescent="0.25">
      <c r="A45">
        <f t="shared" si="13"/>
        <v>40</v>
      </c>
      <c r="B45">
        <f t="shared" ca="1" si="16"/>
        <v>0</v>
      </c>
      <c r="C45">
        <f t="shared" ca="1" si="16"/>
        <v>9</v>
      </c>
      <c r="D45">
        <f t="shared" ca="1" si="1"/>
        <v>9</v>
      </c>
      <c r="E45">
        <f t="shared" ca="1" si="2"/>
        <v>0</v>
      </c>
      <c r="F45">
        <f t="shared" ca="1" si="3"/>
        <v>9</v>
      </c>
      <c r="H45">
        <f t="shared" ca="1" si="17"/>
        <v>9</v>
      </c>
      <c r="I45">
        <f t="shared" ca="1" si="17"/>
        <v>5</v>
      </c>
      <c r="J45">
        <f t="shared" ca="1" si="5"/>
        <v>4</v>
      </c>
      <c r="K45">
        <f t="shared" ca="1" si="6"/>
        <v>0</v>
      </c>
      <c r="L45">
        <f t="shared" ca="1" si="7"/>
        <v>4</v>
      </c>
      <c r="N45">
        <f t="shared" ca="1" si="8"/>
        <v>1</v>
      </c>
      <c r="O45">
        <f t="shared" ca="1" si="9"/>
        <v>0</v>
      </c>
      <c r="R45">
        <f t="shared" ca="1" si="10"/>
        <v>100</v>
      </c>
      <c r="S45">
        <f t="shared" ca="1" si="11"/>
        <v>-100</v>
      </c>
      <c r="U45">
        <f t="shared" si="12"/>
        <v>40</v>
      </c>
      <c r="V45">
        <f t="shared" ca="1" si="14"/>
        <v>4600</v>
      </c>
      <c r="W45">
        <f t="shared" ca="1" si="15"/>
        <v>4800</v>
      </c>
    </row>
    <row r="46" spans="1:23" x14ac:dyDescent="0.25">
      <c r="A46">
        <f t="shared" si="13"/>
        <v>41</v>
      </c>
      <c r="B46">
        <f t="shared" ca="1" si="16"/>
        <v>3</v>
      </c>
      <c r="C46">
        <f t="shared" ca="1" si="16"/>
        <v>0</v>
      </c>
      <c r="D46">
        <f t="shared" ca="1" si="1"/>
        <v>3</v>
      </c>
      <c r="E46">
        <f t="shared" ca="1" si="2"/>
        <v>0</v>
      </c>
      <c r="F46">
        <f t="shared" ca="1" si="3"/>
        <v>3</v>
      </c>
      <c r="H46">
        <f t="shared" ca="1" si="17"/>
        <v>8</v>
      </c>
      <c r="I46">
        <f t="shared" ca="1" si="17"/>
        <v>4</v>
      </c>
      <c r="J46">
        <f t="shared" ca="1" si="5"/>
        <v>2</v>
      </c>
      <c r="K46">
        <f t="shared" ca="1" si="6"/>
        <v>7</v>
      </c>
      <c r="L46">
        <f t="shared" ca="1" si="7"/>
        <v>9</v>
      </c>
      <c r="N46">
        <f t="shared" ca="1" si="8"/>
        <v>0</v>
      </c>
      <c r="O46">
        <f t="shared" ca="1" si="9"/>
        <v>1</v>
      </c>
      <c r="R46">
        <f t="shared" ca="1" si="10"/>
        <v>-100</v>
      </c>
      <c r="S46">
        <f t="shared" ca="1" si="11"/>
        <v>100</v>
      </c>
      <c r="U46">
        <f t="shared" si="12"/>
        <v>41</v>
      </c>
      <c r="V46">
        <f t="shared" ca="1" si="14"/>
        <v>4500</v>
      </c>
      <c r="W46">
        <f t="shared" ca="1" si="15"/>
        <v>4890</v>
      </c>
    </row>
    <row r="47" spans="1:23" x14ac:dyDescent="0.25">
      <c r="A47">
        <f t="shared" si="13"/>
        <v>42</v>
      </c>
      <c r="B47">
        <f t="shared" ca="1" si="16"/>
        <v>5</v>
      </c>
      <c r="C47">
        <f t="shared" ca="1" si="16"/>
        <v>0</v>
      </c>
      <c r="D47">
        <f t="shared" ca="1" si="1"/>
        <v>5</v>
      </c>
      <c r="E47">
        <f t="shared" ca="1" si="2"/>
        <v>0</v>
      </c>
      <c r="F47">
        <f t="shared" ca="1" si="3"/>
        <v>5</v>
      </c>
      <c r="H47">
        <f t="shared" ca="1" si="17"/>
        <v>0</v>
      </c>
      <c r="I47">
        <f t="shared" ca="1" si="17"/>
        <v>7</v>
      </c>
      <c r="J47">
        <f t="shared" ca="1" si="5"/>
        <v>7</v>
      </c>
      <c r="K47">
        <f t="shared" ca="1" si="6"/>
        <v>0</v>
      </c>
      <c r="L47">
        <f t="shared" ca="1" si="7"/>
        <v>7</v>
      </c>
      <c r="N47">
        <f t="shared" ca="1" si="8"/>
        <v>0</v>
      </c>
      <c r="O47">
        <f t="shared" ca="1" si="9"/>
        <v>1</v>
      </c>
      <c r="R47">
        <f t="shared" ca="1" si="10"/>
        <v>-100</v>
      </c>
      <c r="S47">
        <f t="shared" ca="1" si="11"/>
        <v>100</v>
      </c>
      <c r="U47">
        <f t="shared" si="12"/>
        <v>42</v>
      </c>
      <c r="V47">
        <f t="shared" ca="1" si="14"/>
        <v>4400</v>
      </c>
      <c r="W47">
        <f t="shared" ca="1" si="15"/>
        <v>4980</v>
      </c>
    </row>
    <row r="48" spans="1:23" x14ac:dyDescent="0.25">
      <c r="A48">
        <f t="shared" si="13"/>
        <v>43</v>
      </c>
      <c r="B48">
        <f t="shared" ca="1" si="16"/>
        <v>8</v>
      </c>
      <c r="C48">
        <f t="shared" ca="1" si="16"/>
        <v>6</v>
      </c>
      <c r="D48">
        <f t="shared" ca="1" si="1"/>
        <v>4</v>
      </c>
      <c r="E48">
        <f t="shared" ca="1" si="2"/>
        <v>0</v>
      </c>
      <c r="F48">
        <f t="shared" ca="1" si="3"/>
        <v>4</v>
      </c>
      <c r="H48">
        <f t="shared" ca="1" si="17"/>
        <v>0</v>
      </c>
      <c r="I48">
        <f t="shared" ca="1" si="17"/>
        <v>8</v>
      </c>
      <c r="J48">
        <f t="shared" ca="1" si="5"/>
        <v>8</v>
      </c>
      <c r="K48">
        <f t="shared" ca="1" si="6"/>
        <v>0</v>
      </c>
      <c r="L48">
        <f t="shared" ca="1" si="7"/>
        <v>8</v>
      </c>
      <c r="N48">
        <f t="shared" ca="1" si="8"/>
        <v>0</v>
      </c>
      <c r="O48">
        <f t="shared" ca="1" si="9"/>
        <v>1</v>
      </c>
      <c r="R48">
        <f t="shared" ca="1" si="10"/>
        <v>-100</v>
      </c>
      <c r="S48">
        <f t="shared" ca="1" si="11"/>
        <v>100</v>
      </c>
      <c r="U48">
        <f t="shared" si="12"/>
        <v>43</v>
      </c>
      <c r="V48">
        <f t="shared" ca="1" si="14"/>
        <v>4300</v>
      </c>
      <c r="W48">
        <f t="shared" ca="1" si="15"/>
        <v>5070</v>
      </c>
    </row>
    <row r="49" spans="1:23" x14ac:dyDescent="0.25">
      <c r="A49">
        <f t="shared" si="13"/>
        <v>44</v>
      </c>
      <c r="B49">
        <f t="shared" ca="1" si="16"/>
        <v>0</v>
      </c>
      <c r="C49">
        <f t="shared" ca="1" si="16"/>
        <v>0</v>
      </c>
      <c r="D49">
        <f t="shared" ca="1" si="1"/>
        <v>0</v>
      </c>
      <c r="E49">
        <f t="shared" ca="1" si="2"/>
        <v>0</v>
      </c>
      <c r="F49">
        <f t="shared" ca="1" si="3"/>
        <v>0</v>
      </c>
      <c r="H49">
        <f t="shared" ca="1" si="17"/>
        <v>0</v>
      </c>
      <c r="I49">
        <f t="shared" ca="1" si="17"/>
        <v>6</v>
      </c>
      <c r="J49">
        <f t="shared" ca="1" si="5"/>
        <v>6</v>
      </c>
      <c r="K49">
        <f t="shared" ca="1" si="6"/>
        <v>0</v>
      </c>
      <c r="L49">
        <f t="shared" ca="1" si="7"/>
        <v>6</v>
      </c>
      <c r="N49">
        <f t="shared" ca="1" si="8"/>
        <v>0</v>
      </c>
      <c r="O49">
        <f t="shared" ca="1" si="9"/>
        <v>1</v>
      </c>
      <c r="R49">
        <f t="shared" ca="1" si="10"/>
        <v>-100</v>
      </c>
      <c r="S49">
        <f t="shared" ca="1" si="11"/>
        <v>100</v>
      </c>
      <c r="U49">
        <f t="shared" si="12"/>
        <v>44</v>
      </c>
      <c r="V49">
        <f t="shared" ca="1" si="14"/>
        <v>4200</v>
      </c>
      <c r="W49">
        <f t="shared" ca="1" si="15"/>
        <v>5160</v>
      </c>
    </row>
    <row r="50" spans="1:23" x14ac:dyDescent="0.25">
      <c r="A50">
        <f t="shared" si="13"/>
        <v>45</v>
      </c>
      <c r="B50">
        <f t="shared" ca="1" si="16"/>
        <v>7</v>
      </c>
      <c r="C50">
        <f t="shared" ca="1" si="16"/>
        <v>8</v>
      </c>
      <c r="D50">
        <f t="shared" ca="1" si="1"/>
        <v>5</v>
      </c>
      <c r="E50">
        <f t="shared" ca="1" si="2"/>
        <v>0</v>
      </c>
      <c r="F50">
        <f t="shared" ca="1" si="3"/>
        <v>5</v>
      </c>
      <c r="H50">
        <f t="shared" ca="1" si="17"/>
        <v>1</v>
      </c>
      <c r="I50">
        <f t="shared" ca="1" si="17"/>
        <v>1</v>
      </c>
      <c r="J50">
        <f t="shared" ca="1" si="5"/>
        <v>2</v>
      </c>
      <c r="K50">
        <f t="shared" ca="1" si="6"/>
        <v>1</v>
      </c>
      <c r="L50">
        <f t="shared" ca="1" si="7"/>
        <v>3</v>
      </c>
      <c r="N50">
        <f t="shared" ca="1" si="8"/>
        <v>1</v>
      </c>
      <c r="O50">
        <f t="shared" ca="1" si="9"/>
        <v>0</v>
      </c>
      <c r="R50">
        <f t="shared" ca="1" si="10"/>
        <v>100</v>
      </c>
      <c r="S50">
        <f t="shared" ca="1" si="11"/>
        <v>-100</v>
      </c>
      <c r="U50">
        <f t="shared" si="12"/>
        <v>45</v>
      </c>
      <c r="V50">
        <f t="shared" ca="1" si="14"/>
        <v>4300</v>
      </c>
      <c r="W50">
        <f t="shared" ca="1" si="15"/>
        <v>5060</v>
      </c>
    </row>
    <row r="51" spans="1:23" x14ac:dyDescent="0.25">
      <c r="A51">
        <f t="shared" si="13"/>
        <v>46</v>
      </c>
      <c r="B51">
        <f t="shared" ca="1" si="16"/>
        <v>0</v>
      </c>
      <c r="C51">
        <f t="shared" ca="1" si="16"/>
        <v>9</v>
      </c>
      <c r="D51">
        <f t="shared" ca="1" si="1"/>
        <v>9</v>
      </c>
      <c r="E51">
        <f t="shared" ca="1" si="2"/>
        <v>0</v>
      </c>
      <c r="F51">
        <f t="shared" ca="1" si="3"/>
        <v>9</v>
      </c>
      <c r="H51">
        <f t="shared" ca="1" si="17"/>
        <v>0</v>
      </c>
      <c r="I51">
        <f t="shared" ca="1" si="17"/>
        <v>9</v>
      </c>
      <c r="J51">
        <f t="shared" ca="1" si="5"/>
        <v>9</v>
      </c>
      <c r="K51">
        <f t="shared" ca="1" si="6"/>
        <v>0</v>
      </c>
      <c r="L51">
        <f t="shared" ca="1" si="7"/>
        <v>9</v>
      </c>
      <c r="N51">
        <f t="shared" ca="1" si="8"/>
        <v>0</v>
      </c>
      <c r="O51">
        <f t="shared" ca="1" si="9"/>
        <v>0</v>
      </c>
      <c r="R51">
        <f t="shared" ca="1" si="10"/>
        <v>-100</v>
      </c>
      <c r="S51">
        <f t="shared" ca="1" si="11"/>
        <v>-100</v>
      </c>
      <c r="U51">
        <f t="shared" si="12"/>
        <v>46</v>
      </c>
      <c r="V51">
        <f t="shared" ca="1" si="14"/>
        <v>4200</v>
      </c>
      <c r="W51">
        <f t="shared" ca="1" si="15"/>
        <v>4960</v>
      </c>
    </row>
    <row r="52" spans="1:23" x14ac:dyDescent="0.25">
      <c r="A52">
        <f t="shared" si="13"/>
        <v>47</v>
      </c>
      <c r="B52">
        <f t="shared" ca="1" si="16"/>
        <v>9</v>
      </c>
      <c r="C52">
        <f t="shared" ca="1" si="16"/>
        <v>5</v>
      </c>
      <c r="D52">
        <f t="shared" ca="1" si="1"/>
        <v>4</v>
      </c>
      <c r="E52">
        <f t="shared" ca="1" si="2"/>
        <v>0</v>
      </c>
      <c r="F52">
        <f t="shared" ca="1" si="3"/>
        <v>4</v>
      </c>
      <c r="H52">
        <f t="shared" ca="1" si="17"/>
        <v>6</v>
      </c>
      <c r="I52">
        <f t="shared" ca="1" si="17"/>
        <v>6</v>
      </c>
      <c r="J52">
        <f t="shared" ca="1" si="5"/>
        <v>2</v>
      </c>
      <c r="K52">
        <f t="shared" ca="1" si="6"/>
        <v>2</v>
      </c>
      <c r="L52">
        <f t="shared" ca="1" si="7"/>
        <v>4</v>
      </c>
      <c r="N52">
        <f t="shared" ca="1" si="8"/>
        <v>0</v>
      </c>
      <c r="O52">
        <f t="shared" ca="1" si="9"/>
        <v>0</v>
      </c>
      <c r="R52">
        <f t="shared" ca="1" si="10"/>
        <v>-100</v>
      </c>
      <c r="S52">
        <f t="shared" ca="1" si="11"/>
        <v>-100</v>
      </c>
      <c r="U52">
        <f t="shared" si="12"/>
        <v>47</v>
      </c>
      <c r="V52">
        <f t="shared" ca="1" si="14"/>
        <v>4100</v>
      </c>
      <c r="W52">
        <f t="shared" ca="1" si="15"/>
        <v>4860</v>
      </c>
    </row>
    <row r="53" spans="1:23" x14ac:dyDescent="0.25">
      <c r="A53">
        <f t="shared" si="13"/>
        <v>48</v>
      </c>
      <c r="B53">
        <f t="shared" ca="1" si="16"/>
        <v>1</v>
      </c>
      <c r="C53">
        <f t="shared" ca="1" si="16"/>
        <v>6</v>
      </c>
      <c r="D53">
        <f t="shared" ca="1" si="1"/>
        <v>7</v>
      </c>
      <c r="E53">
        <f t="shared" ca="1" si="2"/>
        <v>0</v>
      </c>
      <c r="F53">
        <f t="shared" ca="1" si="3"/>
        <v>7</v>
      </c>
      <c r="H53">
        <f t="shared" ca="1" si="17"/>
        <v>0</v>
      </c>
      <c r="I53">
        <f t="shared" ca="1" si="17"/>
        <v>0</v>
      </c>
      <c r="J53">
        <f t="shared" ca="1" si="5"/>
        <v>0</v>
      </c>
      <c r="K53">
        <f t="shared" ca="1" si="6"/>
        <v>9</v>
      </c>
      <c r="L53">
        <f t="shared" ca="1" si="7"/>
        <v>9</v>
      </c>
      <c r="N53">
        <f t="shared" ca="1" si="8"/>
        <v>0</v>
      </c>
      <c r="O53">
        <f t="shared" ca="1" si="9"/>
        <v>1</v>
      </c>
      <c r="R53">
        <f t="shared" ca="1" si="10"/>
        <v>-100</v>
      </c>
      <c r="S53">
        <f t="shared" ca="1" si="11"/>
        <v>100</v>
      </c>
      <c r="U53">
        <f t="shared" si="12"/>
        <v>48</v>
      </c>
      <c r="V53">
        <f t="shared" ca="1" si="14"/>
        <v>4000</v>
      </c>
      <c r="W53">
        <f t="shared" ca="1" si="15"/>
        <v>4950</v>
      </c>
    </row>
    <row r="54" spans="1:23" x14ac:dyDescent="0.25">
      <c r="A54">
        <f t="shared" si="13"/>
        <v>49</v>
      </c>
      <c r="B54">
        <f t="shared" ca="1" si="16"/>
        <v>9</v>
      </c>
      <c r="C54">
        <f t="shared" ca="1" si="16"/>
        <v>0</v>
      </c>
      <c r="D54">
        <f t="shared" ca="1" si="1"/>
        <v>9</v>
      </c>
      <c r="E54">
        <f t="shared" ca="1" si="2"/>
        <v>0</v>
      </c>
      <c r="F54">
        <f t="shared" ca="1" si="3"/>
        <v>9</v>
      </c>
      <c r="H54">
        <f t="shared" ca="1" si="17"/>
        <v>0</v>
      </c>
      <c r="I54">
        <f t="shared" ca="1" si="17"/>
        <v>0</v>
      </c>
      <c r="J54">
        <f t="shared" ca="1" si="5"/>
        <v>0</v>
      </c>
      <c r="K54">
        <f t="shared" ca="1" si="6"/>
        <v>5</v>
      </c>
      <c r="L54">
        <f t="shared" ca="1" si="7"/>
        <v>5</v>
      </c>
      <c r="N54">
        <f t="shared" ca="1" si="8"/>
        <v>1</v>
      </c>
      <c r="O54">
        <f t="shared" ca="1" si="9"/>
        <v>0</v>
      </c>
      <c r="R54">
        <f t="shared" ca="1" si="10"/>
        <v>100</v>
      </c>
      <c r="S54">
        <f t="shared" ca="1" si="11"/>
        <v>-100</v>
      </c>
      <c r="U54">
        <f t="shared" si="12"/>
        <v>49</v>
      </c>
      <c r="V54">
        <f t="shared" ca="1" si="14"/>
        <v>4100</v>
      </c>
      <c r="W54">
        <f t="shared" ca="1" si="15"/>
        <v>4850</v>
      </c>
    </row>
    <row r="55" spans="1:23" x14ac:dyDescent="0.25">
      <c r="A55">
        <f t="shared" si="13"/>
        <v>50</v>
      </c>
      <c r="B55">
        <f t="shared" ca="1" si="16"/>
        <v>9</v>
      </c>
      <c r="C55">
        <f t="shared" ca="1" si="16"/>
        <v>9</v>
      </c>
      <c r="D55">
        <f t="shared" ca="1" si="1"/>
        <v>8</v>
      </c>
      <c r="E55">
        <f t="shared" ca="1" si="2"/>
        <v>0</v>
      </c>
      <c r="F55">
        <f t="shared" ca="1" si="3"/>
        <v>8</v>
      </c>
      <c r="H55">
        <f t="shared" ca="1" si="17"/>
        <v>4</v>
      </c>
      <c r="I55">
        <f t="shared" ca="1" si="17"/>
        <v>5</v>
      </c>
      <c r="J55">
        <f t="shared" ca="1" si="5"/>
        <v>9</v>
      </c>
      <c r="K55">
        <f t="shared" ca="1" si="6"/>
        <v>0</v>
      </c>
      <c r="L55">
        <f t="shared" ca="1" si="7"/>
        <v>9</v>
      </c>
      <c r="N55">
        <f t="shared" ca="1" si="8"/>
        <v>0</v>
      </c>
      <c r="O55">
        <f t="shared" ca="1" si="9"/>
        <v>1</v>
      </c>
      <c r="R55">
        <f t="shared" ca="1" si="10"/>
        <v>-100</v>
      </c>
      <c r="S55">
        <f t="shared" ca="1" si="11"/>
        <v>100</v>
      </c>
      <c r="U55">
        <f t="shared" si="12"/>
        <v>50</v>
      </c>
      <c r="V55">
        <f t="shared" ca="1" si="14"/>
        <v>4000</v>
      </c>
      <c r="W55">
        <f t="shared" ca="1" si="15"/>
        <v>4940</v>
      </c>
    </row>
    <row r="56" spans="1:23" x14ac:dyDescent="0.25">
      <c r="A56">
        <f t="shared" si="13"/>
        <v>51</v>
      </c>
      <c r="B56">
        <f t="shared" ca="1" si="16"/>
        <v>4</v>
      </c>
      <c r="C56">
        <f t="shared" ca="1" si="16"/>
        <v>6</v>
      </c>
      <c r="D56">
        <f t="shared" ca="1" si="1"/>
        <v>0</v>
      </c>
      <c r="E56">
        <f t="shared" ca="1" si="2"/>
        <v>0</v>
      </c>
      <c r="F56">
        <f t="shared" ca="1" si="3"/>
        <v>0</v>
      </c>
      <c r="H56">
        <f t="shared" ca="1" si="17"/>
        <v>8</v>
      </c>
      <c r="I56">
        <f t="shared" ca="1" si="17"/>
        <v>1</v>
      </c>
      <c r="J56">
        <f t="shared" ca="1" si="5"/>
        <v>9</v>
      </c>
      <c r="K56">
        <f t="shared" ca="1" si="6"/>
        <v>0</v>
      </c>
      <c r="L56">
        <f t="shared" ca="1" si="7"/>
        <v>9</v>
      </c>
      <c r="N56">
        <f t="shared" ca="1" si="8"/>
        <v>0</v>
      </c>
      <c r="O56">
        <f t="shared" ca="1" si="9"/>
        <v>1</v>
      </c>
      <c r="R56">
        <f t="shared" ca="1" si="10"/>
        <v>-100</v>
      </c>
      <c r="S56">
        <f t="shared" ca="1" si="11"/>
        <v>100</v>
      </c>
      <c r="U56">
        <f t="shared" si="12"/>
        <v>51</v>
      </c>
      <c r="V56">
        <f t="shared" ca="1" si="14"/>
        <v>3900</v>
      </c>
      <c r="W56">
        <f t="shared" ca="1" si="15"/>
        <v>5030</v>
      </c>
    </row>
    <row r="57" spans="1:23" x14ac:dyDescent="0.25">
      <c r="A57">
        <f t="shared" si="13"/>
        <v>52</v>
      </c>
      <c r="B57">
        <f t="shared" ca="1" si="16"/>
        <v>0</v>
      </c>
      <c r="C57">
        <f t="shared" ca="1" si="16"/>
        <v>7</v>
      </c>
      <c r="D57">
        <f t="shared" ca="1" si="1"/>
        <v>7</v>
      </c>
      <c r="E57">
        <f t="shared" ca="1" si="2"/>
        <v>0</v>
      </c>
      <c r="F57">
        <f t="shared" ca="1" si="3"/>
        <v>7</v>
      </c>
      <c r="H57">
        <f t="shared" ca="1" si="17"/>
        <v>7</v>
      </c>
      <c r="I57">
        <f t="shared" ca="1" si="17"/>
        <v>3</v>
      </c>
      <c r="J57">
        <f t="shared" ca="1" si="5"/>
        <v>0</v>
      </c>
      <c r="K57">
        <f t="shared" ca="1" si="6"/>
        <v>5</v>
      </c>
      <c r="L57">
        <f t="shared" ca="1" si="7"/>
        <v>5</v>
      </c>
      <c r="N57">
        <f t="shared" ca="1" si="8"/>
        <v>1</v>
      </c>
      <c r="O57">
        <f t="shared" ca="1" si="9"/>
        <v>0</v>
      </c>
      <c r="R57">
        <f t="shared" ca="1" si="10"/>
        <v>100</v>
      </c>
      <c r="S57">
        <f t="shared" ca="1" si="11"/>
        <v>-100</v>
      </c>
      <c r="U57">
        <f t="shared" si="12"/>
        <v>52</v>
      </c>
      <c r="V57">
        <f t="shared" ca="1" si="14"/>
        <v>4000</v>
      </c>
      <c r="W57">
        <f t="shared" ca="1" si="15"/>
        <v>4930</v>
      </c>
    </row>
    <row r="58" spans="1:23" x14ac:dyDescent="0.25">
      <c r="A58">
        <f t="shared" si="13"/>
        <v>53</v>
      </c>
      <c r="B58">
        <f t="shared" ca="1" si="16"/>
        <v>0</v>
      </c>
      <c r="C58">
        <f t="shared" ca="1" si="16"/>
        <v>4</v>
      </c>
      <c r="D58">
        <f t="shared" ca="1" si="1"/>
        <v>4</v>
      </c>
      <c r="E58">
        <f t="shared" ca="1" si="2"/>
        <v>5</v>
      </c>
      <c r="F58">
        <f t="shared" ca="1" si="3"/>
        <v>9</v>
      </c>
      <c r="H58">
        <f t="shared" ca="1" si="17"/>
        <v>4</v>
      </c>
      <c r="I58">
        <f t="shared" ca="1" si="17"/>
        <v>1</v>
      </c>
      <c r="J58">
        <f t="shared" ca="1" si="5"/>
        <v>5</v>
      </c>
      <c r="K58">
        <f t="shared" ca="1" si="6"/>
        <v>6</v>
      </c>
      <c r="L58">
        <f t="shared" ca="1" si="7"/>
        <v>1</v>
      </c>
      <c r="N58">
        <f t="shared" ca="1" si="8"/>
        <v>1</v>
      </c>
      <c r="O58">
        <f t="shared" ca="1" si="9"/>
        <v>0</v>
      </c>
      <c r="R58">
        <f t="shared" ca="1" si="10"/>
        <v>100</v>
      </c>
      <c r="S58">
        <f t="shared" ca="1" si="11"/>
        <v>-100</v>
      </c>
      <c r="U58">
        <f t="shared" si="12"/>
        <v>53</v>
      </c>
      <c r="V58">
        <f t="shared" ca="1" si="14"/>
        <v>4100</v>
      </c>
      <c r="W58">
        <f t="shared" ca="1" si="15"/>
        <v>4830</v>
      </c>
    </row>
    <row r="59" spans="1:23" x14ac:dyDescent="0.25">
      <c r="A59">
        <f t="shared" si="13"/>
        <v>54</v>
      </c>
      <c r="B59">
        <f t="shared" ca="1" si="16"/>
        <v>0</v>
      </c>
      <c r="C59">
        <f t="shared" ca="1" si="16"/>
        <v>0</v>
      </c>
      <c r="D59">
        <f t="shared" ca="1" si="1"/>
        <v>0</v>
      </c>
      <c r="E59">
        <f t="shared" ca="1" si="2"/>
        <v>1</v>
      </c>
      <c r="F59">
        <f t="shared" ca="1" si="3"/>
        <v>1</v>
      </c>
      <c r="H59">
        <f t="shared" ca="1" si="17"/>
        <v>1</v>
      </c>
      <c r="I59">
        <f t="shared" ca="1" si="17"/>
        <v>0</v>
      </c>
      <c r="J59">
        <f t="shared" ca="1" si="5"/>
        <v>1</v>
      </c>
      <c r="K59">
        <f t="shared" ca="1" si="6"/>
        <v>7</v>
      </c>
      <c r="L59">
        <f t="shared" ca="1" si="7"/>
        <v>8</v>
      </c>
      <c r="N59">
        <f t="shared" ca="1" si="8"/>
        <v>0</v>
      </c>
      <c r="O59">
        <f t="shared" ca="1" si="9"/>
        <v>1</v>
      </c>
      <c r="R59">
        <f t="shared" ca="1" si="10"/>
        <v>-100</v>
      </c>
      <c r="S59">
        <f t="shared" ca="1" si="11"/>
        <v>100</v>
      </c>
      <c r="U59">
        <f t="shared" si="12"/>
        <v>54</v>
      </c>
      <c r="V59">
        <f t="shared" ca="1" si="14"/>
        <v>4000</v>
      </c>
      <c r="W59">
        <f t="shared" ca="1" si="15"/>
        <v>4920</v>
      </c>
    </row>
    <row r="60" spans="1:23" x14ac:dyDescent="0.25">
      <c r="A60">
        <f t="shared" si="13"/>
        <v>55</v>
      </c>
      <c r="B60">
        <f t="shared" ca="1" si="16"/>
        <v>1</v>
      </c>
      <c r="C60">
        <f t="shared" ca="1" si="16"/>
        <v>0</v>
      </c>
      <c r="D60">
        <f t="shared" ca="1" si="1"/>
        <v>1</v>
      </c>
      <c r="E60">
        <f t="shared" ca="1" si="2"/>
        <v>0</v>
      </c>
      <c r="F60">
        <f t="shared" ca="1" si="3"/>
        <v>1</v>
      </c>
      <c r="H60">
        <f t="shared" ca="1" si="17"/>
        <v>5</v>
      </c>
      <c r="I60">
        <f t="shared" ca="1" si="17"/>
        <v>0</v>
      </c>
      <c r="J60">
        <f t="shared" ca="1" si="5"/>
        <v>5</v>
      </c>
      <c r="K60">
        <f t="shared" ca="1" si="6"/>
        <v>0</v>
      </c>
      <c r="L60">
        <f t="shared" ca="1" si="7"/>
        <v>5</v>
      </c>
      <c r="N60">
        <f t="shared" ca="1" si="8"/>
        <v>0</v>
      </c>
      <c r="O60">
        <f t="shared" ca="1" si="9"/>
        <v>1</v>
      </c>
      <c r="R60">
        <f t="shared" ca="1" si="10"/>
        <v>-100</v>
      </c>
      <c r="S60">
        <f t="shared" ca="1" si="11"/>
        <v>100</v>
      </c>
      <c r="U60">
        <f t="shared" si="12"/>
        <v>55</v>
      </c>
      <c r="V60">
        <f t="shared" ca="1" si="14"/>
        <v>3900</v>
      </c>
      <c r="W60">
        <f t="shared" ca="1" si="15"/>
        <v>5010</v>
      </c>
    </row>
    <row r="61" spans="1:23" x14ac:dyDescent="0.25">
      <c r="A61">
        <f t="shared" si="13"/>
        <v>56</v>
      </c>
      <c r="B61">
        <f t="shared" ca="1" si="16"/>
        <v>7</v>
      </c>
      <c r="C61">
        <f t="shared" ca="1" si="16"/>
        <v>6</v>
      </c>
      <c r="D61">
        <f t="shared" ca="1" si="1"/>
        <v>3</v>
      </c>
      <c r="E61">
        <f t="shared" ca="1" si="2"/>
        <v>0</v>
      </c>
      <c r="F61">
        <f t="shared" ca="1" si="3"/>
        <v>3</v>
      </c>
      <c r="H61">
        <f t="shared" ca="1" si="17"/>
        <v>0</v>
      </c>
      <c r="I61">
        <f t="shared" ca="1" si="17"/>
        <v>8</v>
      </c>
      <c r="J61">
        <f t="shared" ca="1" si="5"/>
        <v>8</v>
      </c>
      <c r="K61">
        <f t="shared" ca="1" si="6"/>
        <v>0</v>
      </c>
      <c r="L61">
        <f t="shared" ca="1" si="7"/>
        <v>8</v>
      </c>
      <c r="N61">
        <f t="shared" ca="1" si="8"/>
        <v>0</v>
      </c>
      <c r="O61">
        <f t="shared" ca="1" si="9"/>
        <v>1</v>
      </c>
      <c r="R61">
        <f t="shared" ca="1" si="10"/>
        <v>-100</v>
      </c>
      <c r="S61">
        <f t="shared" ca="1" si="11"/>
        <v>100</v>
      </c>
      <c r="U61">
        <f t="shared" si="12"/>
        <v>56</v>
      </c>
      <c r="V61">
        <f t="shared" ca="1" si="14"/>
        <v>3800</v>
      </c>
      <c r="W61">
        <f t="shared" ca="1" si="15"/>
        <v>5100</v>
      </c>
    </row>
    <row r="62" spans="1:23" x14ac:dyDescent="0.25">
      <c r="A62">
        <f t="shared" si="13"/>
        <v>57</v>
      </c>
      <c r="B62">
        <f t="shared" ca="1" si="16"/>
        <v>7</v>
      </c>
      <c r="C62">
        <f t="shared" ca="1" si="16"/>
        <v>0</v>
      </c>
      <c r="D62">
        <f t="shared" ca="1" si="1"/>
        <v>7</v>
      </c>
      <c r="E62">
        <f t="shared" ca="1" si="2"/>
        <v>0</v>
      </c>
      <c r="F62">
        <f t="shared" ca="1" si="3"/>
        <v>7</v>
      </c>
      <c r="H62">
        <f t="shared" ca="1" si="17"/>
        <v>2</v>
      </c>
      <c r="I62">
        <f t="shared" ca="1" si="17"/>
        <v>5</v>
      </c>
      <c r="J62">
        <f t="shared" ca="1" si="5"/>
        <v>7</v>
      </c>
      <c r="K62">
        <f t="shared" ca="1" si="6"/>
        <v>0</v>
      </c>
      <c r="L62">
        <f t="shared" ca="1" si="7"/>
        <v>7</v>
      </c>
      <c r="N62">
        <f t="shared" ca="1" si="8"/>
        <v>0</v>
      </c>
      <c r="O62">
        <f t="shared" ca="1" si="9"/>
        <v>0</v>
      </c>
      <c r="R62">
        <f t="shared" ca="1" si="10"/>
        <v>-100</v>
      </c>
      <c r="S62">
        <f t="shared" ca="1" si="11"/>
        <v>-100</v>
      </c>
      <c r="U62">
        <f t="shared" si="12"/>
        <v>57</v>
      </c>
      <c r="V62">
        <f t="shared" ca="1" si="14"/>
        <v>3700</v>
      </c>
      <c r="W62">
        <f t="shared" ca="1" si="15"/>
        <v>5000</v>
      </c>
    </row>
    <row r="63" spans="1:23" x14ac:dyDescent="0.25">
      <c r="A63">
        <f t="shared" si="13"/>
        <v>58</v>
      </c>
      <c r="B63">
        <f t="shared" ca="1" si="16"/>
        <v>5</v>
      </c>
      <c r="C63">
        <f t="shared" ca="1" si="16"/>
        <v>6</v>
      </c>
      <c r="D63">
        <f t="shared" ca="1" si="1"/>
        <v>1</v>
      </c>
      <c r="E63">
        <f t="shared" ca="1" si="2"/>
        <v>2</v>
      </c>
      <c r="F63">
        <f t="shared" ca="1" si="3"/>
        <v>3</v>
      </c>
      <c r="H63">
        <f t="shared" ca="1" si="17"/>
        <v>9</v>
      </c>
      <c r="I63">
        <f t="shared" ca="1" si="17"/>
        <v>9</v>
      </c>
      <c r="J63">
        <f t="shared" ca="1" si="5"/>
        <v>8</v>
      </c>
      <c r="K63">
        <f t="shared" ca="1" si="6"/>
        <v>0</v>
      </c>
      <c r="L63">
        <f t="shared" ca="1" si="7"/>
        <v>8</v>
      </c>
      <c r="N63">
        <f t="shared" ca="1" si="8"/>
        <v>0</v>
      </c>
      <c r="O63">
        <f t="shared" ca="1" si="9"/>
        <v>1</v>
      </c>
      <c r="R63">
        <f t="shared" ca="1" si="10"/>
        <v>-100</v>
      </c>
      <c r="S63">
        <f t="shared" ca="1" si="11"/>
        <v>100</v>
      </c>
      <c r="U63">
        <f t="shared" si="12"/>
        <v>58</v>
      </c>
      <c r="V63">
        <f t="shared" ca="1" si="14"/>
        <v>3600</v>
      </c>
      <c r="W63">
        <f t="shared" ca="1" si="15"/>
        <v>5090</v>
      </c>
    </row>
    <row r="64" spans="1:23" x14ac:dyDescent="0.25">
      <c r="A64">
        <f t="shared" si="13"/>
        <v>59</v>
      </c>
      <c r="B64">
        <f t="shared" ca="1" si="16"/>
        <v>2</v>
      </c>
      <c r="C64">
        <f t="shared" ca="1" si="16"/>
        <v>2</v>
      </c>
      <c r="D64">
        <f t="shared" ca="1" si="1"/>
        <v>4</v>
      </c>
      <c r="E64">
        <f t="shared" ca="1" si="2"/>
        <v>0</v>
      </c>
      <c r="F64">
        <f t="shared" ca="1" si="3"/>
        <v>4</v>
      </c>
      <c r="H64">
        <f t="shared" ca="1" si="17"/>
        <v>3</v>
      </c>
      <c r="I64">
        <f t="shared" ca="1" si="17"/>
        <v>8</v>
      </c>
      <c r="J64">
        <f t="shared" ca="1" si="5"/>
        <v>1</v>
      </c>
      <c r="K64">
        <f t="shared" ca="1" si="6"/>
        <v>0</v>
      </c>
      <c r="L64">
        <f t="shared" ca="1" si="7"/>
        <v>1</v>
      </c>
      <c r="N64">
        <f t="shared" ca="1" si="8"/>
        <v>1</v>
      </c>
      <c r="O64">
        <f t="shared" ca="1" si="9"/>
        <v>0</v>
      </c>
      <c r="R64">
        <f t="shared" ca="1" si="10"/>
        <v>100</v>
      </c>
      <c r="S64">
        <f t="shared" ca="1" si="11"/>
        <v>-100</v>
      </c>
      <c r="U64">
        <f t="shared" si="12"/>
        <v>59</v>
      </c>
      <c r="V64">
        <f t="shared" ca="1" si="14"/>
        <v>3700</v>
      </c>
      <c r="W64">
        <f t="shared" ca="1" si="15"/>
        <v>4990</v>
      </c>
    </row>
    <row r="65" spans="1:23" x14ac:dyDescent="0.25">
      <c r="A65">
        <f t="shared" si="13"/>
        <v>60</v>
      </c>
      <c r="B65">
        <f t="shared" ca="1" si="16"/>
        <v>0</v>
      </c>
      <c r="C65">
        <f t="shared" ca="1" si="16"/>
        <v>9</v>
      </c>
      <c r="D65">
        <f t="shared" ca="1" si="1"/>
        <v>9</v>
      </c>
      <c r="E65">
        <f t="shared" ca="1" si="2"/>
        <v>0</v>
      </c>
      <c r="F65">
        <f t="shared" ca="1" si="3"/>
        <v>9</v>
      </c>
      <c r="H65">
        <f t="shared" ca="1" si="17"/>
        <v>5</v>
      </c>
      <c r="I65">
        <f t="shared" ca="1" si="17"/>
        <v>0</v>
      </c>
      <c r="J65">
        <f t="shared" ca="1" si="5"/>
        <v>5</v>
      </c>
      <c r="K65">
        <f t="shared" ca="1" si="6"/>
        <v>3</v>
      </c>
      <c r="L65">
        <f t="shared" ca="1" si="7"/>
        <v>8</v>
      </c>
      <c r="N65">
        <f t="shared" ca="1" si="8"/>
        <v>1</v>
      </c>
      <c r="O65">
        <f t="shared" ca="1" si="9"/>
        <v>0</v>
      </c>
      <c r="R65">
        <f t="shared" ca="1" si="10"/>
        <v>100</v>
      </c>
      <c r="S65">
        <f t="shared" ca="1" si="11"/>
        <v>-100</v>
      </c>
      <c r="U65">
        <f t="shared" si="12"/>
        <v>60</v>
      </c>
      <c r="V65">
        <f t="shared" ca="1" si="14"/>
        <v>3800</v>
      </c>
      <c r="W65">
        <f t="shared" ca="1" si="15"/>
        <v>4890</v>
      </c>
    </row>
    <row r="66" spans="1:23" x14ac:dyDescent="0.25">
      <c r="A66">
        <f t="shared" si="13"/>
        <v>61</v>
      </c>
      <c r="B66">
        <f t="shared" ca="1" si="16"/>
        <v>9</v>
      </c>
      <c r="C66">
        <f t="shared" ca="1" si="16"/>
        <v>2</v>
      </c>
      <c r="D66">
        <f t="shared" ca="1" si="1"/>
        <v>1</v>
      </c>
      <c r="E66">
        <f t="shared" ca="1" si="2"/>
        <v>4</v>
      </c>
      <c r="F66">
        <f t="shared" ca="1" si="3"/>
        <v>5</v>
      </c>
      <c r="H66">
        <f t="shared" ca="1" si="17"/>
        <v>8</v>
      </c>
      <c r="I66">
        <f t="shared" ca="1" si="17"/>
        <v>1</v>
      </c>
      <c r="J66">
        <f t="shared" ca="1" si="5"/>
        <v>9</v>
      </c>
      <c r="K66">
        <f t="shared" ca="1" si="6"/>
        <v>0</v>
      </c>
      <c r="L66">
        <f t="shared" ca="1" si="7"/>
        <v>9</v>
      </c>
      <c r="N66">
        <f t="shared" ca="1" si="8"/>
        <v>0</v>
      </c>
      <c r="O66">
        <f t="shared" ca="1" si="9"/>
        <v>1</v>
      </c>
      <c r="R66">
        <f t="shared" ca="1" si="10"/>
        <v>-100</v>
      </c>
      <c r="S66">
        <f t="shared" ca="1" si="11"/>
        <v>100</v>
      </c>
      <c r="U66">
        <f t="shared" si="12"/>
        <v>61</v>
      </c>
      <c r="V66">
        <f t="shared" ca="1" si="14"/>
        <v>3700</v>
      </c>
      <c r="W66">
        <f t="shared" ca="1" si="15"/>
        <v>4980</v>
      </c>
    </row>
    <row r="67" spans="1:23" x14ac:dyDescent="0.25">
      <c r="A67">
        <f t="shared" si="13"/>
        <v>62</v>
      </c>
      <c r="B67">
        <f t="shared" ca="1" si="16"/>
        <v>9</v>
      </c>
      <c r="C67">
        <f t="shared" ca="1" si="16"/>
        <v>0</v>
      </c>
      <c r="D67">
        <f t="shared" ca="1" si="1"/>
        <v>9</v>
      </c>
      <c r="E67">
        <f t="shared" ca="1" si="2"/>
        <v>0</v>
      </c>
      <c r="F67">
        <f t="shared" ca="1" si="3"/>
        <v>9</v>
      </c>
      <c r="H67">
        <f t="shared" ca="1" si="17"/>
        <v>6</v>
      </c>
      <c r="I67">
        <f t="shared" ca="1" si="17"/>
        <v>2</v>
      </c>
      <c r="J67">
        <f t="shared" ca="1" si="5"/>
        <v>8</v>
      </c>
      <c r="K67">
        <f t="shared" ca="1" si="6"/>
        <v>0</v>
      </c>
      <c r="L67">
        <f t="shared" ca="1" si="7"/>
        <v>8</v>
      </c>
      <c r="N67">
        <f t="shared" ca="1" si="8"/>
        <v>1</v>
      </c>
      <c r="O67">
        <f t="shared" ca="1" si="9"/>
        <v>0</v>
      </c>
      <c r="R67">
        <f t="shared" ca="1" si="10"/>
        <v>100</v>
      </c>
      <c r="S67">
        <f t="shared" ca="1" si="11"/>
        <v>-100</v>
      </c>
      <c r="U67">
        <f t="shared" si="12"/>
        <v>62</v>
      </c>
      <c r="V67">
        <f t="shared" ca="1" si="14"/>
        <v>3800</v>
      </c>
      <c r="W67">
        <f t="shared" ca="1" si="15"/>
        <v>4880</v>
      </c>
    </row>
    <row r="68" spans="1:23" x14ac:dyDescent="0.25">
      <c r="A68">
        <f t="shared" si="13"/>
        <v>63</v>
      </c>
      <c r="B68">
        <f t="shared" ca="1" si="16"/>
        <v>0</v>
      </c>
      <c r="C68">
        <f t="shared" ca="1" si="16"/>
        <v>0</v>
      </c>
      <c r="D68">
        <f t="shared" ca="1" si="1"/>
        <v>0</v>
      </c>
      <c r="E68">
        <f t="shared" ca="1" si="2"/>
        <v>1</v>
      </c>
      <c r="F68">
        <f t="shared" ca="1" si="3"/>
        <v>1</v>
      </c>
      <c r="H68">
        <f t="shared" ca="1" si="17"/>
        <v>0</v>
      </c>
      <c r="I68">
        <f t="shared" ca="1" si="17"/>
        <v>0</v>
      </c>
      <c r="J68">
        <f t="shared" ca="1" si="5"/>
        <v>0</v>
      </c>
      <c r="K68">
        <f t="shared" ca="1" si="6"/>
        <v>0</v>
      </c>
      <c r="L68">
        <f t="shared" ca="1" si="7"/>
        <v>0</v>
      </c>
      <c r="N68">
        <f t="shared" ca="1" si="8"/>
        <v>1</v>
      </c>
      <c r="O68">
        <f t="shared" ca="1" si="9"/>
        <v>0</v>
      </c>
      <c r="R68">
        <f t="shared" ca="1" si="10"/>
        <v>100</v>
      </c>
      <c r="S68">
        <f t="shared" ca="1" si="11"/>
        <v>-100</v>
      </c>
      <c r="U68">
        <f t="shared" si="12"/>
        <v>63</v>
      </c>
      <c r="V68">
        <f t="shared" ca="1" si="14"/>
        <v>3900</v>
      </c>
      <c r="W68">
        <f t="shared" ca="1" si="15"/>
        <v>4780</v>
      </c>
    </row>
    <row r="69" spans="1:23" x14ac:dyDescent="0.25">
      <c r="A69">
        <f t="shared" si="13"/>
        <v>64</v>
      </c>
      <c r="B69">
        <f t="shared" ca="1" si="16"/>
        <v>7</v>
      </c>
      <c r="C69">
        <f t="shared" ca="1" si="16"/>
        <v>0</v>
      </c>
      <c r="D69">
        <f t="shared" ca="1" si="1"/>
        <v>7</v>
      </c>
      <c r="E69">
        <f t="shared" ca="1" si="2"/>
        <v>0</v>
      </c>
      <c r="F69">
        <f t="shared" ca="1" si="3"/>
        <v>7</v>
      </c>
      <c r="H69">
        <f t="shared" ca="1" si="17"/>
        <v>0</v>
      </c>
      <c r="I69">
        <f t="shared" ca="1" si="17"/>
        <v>1</v>
      </c>
      <c r="J69">
        <f t="shared" ca="1" si="5"/>
        <v>1</v>
      </c>
      <c r="K69">
        <f t="shared" ca="1" si="6"/>
        <v>0</v>
      </c>
      <c r="L69">
        <f t="shared" ca="1" si="7"/>
        <v>1</v>
      </c>
      <c r="N69">
        <f t="shared" ca="1" si="8"/>
        <v>1</v>
      </c>
      <c r="O69">
        <f t="shared" ca="1" si="9"/>
        <v>0</v>
      </c>
      <c r="R69">
        <f t="shared" ca="1" si="10"/>
        <v>100</v>
      </c>
      <c r="S69">
        <f t="shared" ca="1" si="11"/>
        <v>-100</v>
      </c>
      <c r="U69">
        <f t="shared" si="12"/>
        <v>64</v>
      </c>
      <c r="V69">
        <f t="shared" ca="1" si="14"/>
        <v>4000</v>
      </c>
      <c r="W69">
        <f t="shared" ca="1" si="15"/>
        <v>4680</v>
      </c>
    </row>
    <row r="70" spans="1:23" x14ac:dyDescent="0.25">
      <c r="A70">
        <f t="shared" si="13"/>
        <v>65</v>
      </c>
      <c r="B70">
        <f t="shared" ca="1" si="16"/>
        <v>2</v>
      </c>
      <c r="C70">
        <f t="shared" ca="1" si="16"/>
        <v>5</v>
      </c>
      <c r="D70">
        <f t="shared" ca="1" si="1"/>
        <v>7</v>
      </c>
      <c r="E70">
        <f t="shared" ca="1" si="2"/>
        <v>0</v>
      </c>
      <c r="F70">
        <f t="shared" ca="1" si="3"/>
        <v>7</v>
      </c>
      <c r="H70">
        <f t="shared" ca="1" si="17"/>
        <v>4</v>
      </c>
      <c r="I70">
        <f t="shared" ca="1" si="17"/>
        <v>0</v>
      </c>
      <c r="J70">
        <f t="shared" ca="1" si="5"/>
        <v>4</v>
      </c>
      <c r="K70">
        <f t="shared" ca="1" si="6"/>
        <v>0</v>
      </c>
      <c r="L70">
        <f t="shared" ca="1" si="7"/>
        <v>4</v>
      </c>
      <c r="N70">
        <f t="shared" ca="1" si="8"/>
        <v>1</v>
      </c>
      <c r="O70">
        <f t="shared" ca="1" si="9"/>
        <v>0</v>
      </c>
      <c r="R70">
        <f t="shared" ca="1" si="10"/>
        <v>100</v>
      </c>
      <c r="S70">
        <f t="shared" ca="1" si="11"/>
        <v>-100</v>
      </c>
      <c r="U70">
        <f t="shared" si="12"/>
        <v>65</v>
      </c>
      <c r="V70">
        <f t="shared" ca="1" si="14"/>
        <v>4100</v>
      </c>
      <c r="W70">
        <f t="shared" ca="1" si="15"/>
        <v>4580</v>
      </c>
    </row>
    <row r="71" spans="1:23" x14ac:dyDescent="0.25">
      <c r="A71">
        <f t="shared" si="13"/>
        <v>66</v>
      </c>
      <c r="B71">
        <f t="shared" ref="B71:C105" ca="1" si="18">IF(RANDBETWEEN(1,13)&gt;9,0,RANDBETWEEN(1,9))</f>
        <v>1</v>
      </c>
      <c r="C71">
        <f t="shared" ca="1" si="18"/>
        <v>1</v>
      </c>
      <c r="D71">
        <f t="shared" ref="D71:D105" ca="1" si="19">IF(B71+C71&gt;9,(B71+C71)-10,B71+C71)</f>
        <v>2</v>
      </c>
      <c r="E71">
        <f t="shared" ref="E71:E105" ca="1" si="20">IF(OR(D71=0,D71=1,D71=2,D71=3,D71=4,D71=5),IF(RANDBETWEEN(1,13)&gt;9,0,RANDBETWEEN(1,9)),0)</f>
        <v>5</v>
      </c>
      <c r="F71">
        <f t="shared" ref="F71:F105" ca="1" si="21">IF(D71+E71&gt;9,D71+E71-10,D71+E71)</f>
        <v>7</v>
      </c>
      <c r="H71">
        <f t="shared" ref="H71:I105" ca="1" si="22">IF(RANDBETWEEN(1,13)&gt;9,0,RANDBETWEEN(1,9))</f>
        <v>0</v>
      </c>
      <c r="I71">
        <f t="shared" ca="1" si="22"/>
        <v>9</v>
      </c>
      <c r="J71">
        <f t="shared" ref="J71:J105" ca="1" si="23">IF(H71+I71&gt;9,(H71+I71)-10,H71+I71)</f>
        <v>9</v>
      </c>
      <c r="K71">
        <f t="shared" ref="K71:K105" ca="1" si="24">IF(OR(J71=0,J71=1,J71=2,J71=3,J71=4,J71=5),IF(RANDBETWEEN(1,13)&gt;9,0,RANDBETWEEN(1,9)),0)</f>
        <v>0</v>
      </c>
      <c r="L71">
        <f t="shared" ref="L71:L105" ca="1" si="25">IF(J71+K71&gt;9,J71+K71-10,J71+K71)</f>
        <v>9</v>
      </c>
      <c r="N71">
        <f t="shared" ref="N71:N105" ca="1" si="26">IF(F71&gt;L71,1,0)</f>
        <v>0</v>
      </c>
      <c r="O71">
        <f t="shared" ref="O71:O105" ca="1" si="27">IF(L71&gt;F71,1,0)</f>
        <v>1</v>
      </c>
      <c r="R71">
        <f t="shared" ref="R71:R105" ca="1" si="28">IF(N71=1,$S$2,-$S$2)</f>
        <v>-100</v>
      </c>
      <c r="S71">
        <f t="shared" ref="S71:S105" ca="1" si="29">IF(O71=1,$S$2,-$S$2)</f>
        <v>100</v>
      </c>
      <c r="U71">
        <f t="shared" ref="U71:U105" si="30">A71</f>
        <v>66</v>
      </c>
      <c r="V71">
        <f t="shared" ca="1" si="14"/>
        <v>4000</v>
      </c>
      <c r="W71">
        <f t="shared" ca="1" si="15"/>
        <v>4670</v>
      </c>
    </row>
    <row r="72" spans="1:23" x14ac:dyDescent="0.25">
      <c r="A72">
        <f t="shared" ref="A72:A105" si="31">A71+1</f>
        <v>67</v>
      </c>
      <c r="B72">
        <f t="shared" ca="1" si="18"/>
        <v>3</v>
      </c>
      <c r="C72">
        <f t="shared" ca="1" si="18"/>
        <v>5</v>
      </c>
      <c r="D72">
        <f t="shared" ca="1" si="19"/>
        <v>8</v>
      </c>
      <c r="E72">
        <f t="shared" ca="1" si="20"/>
        <v>0</v>
      </c>
      <c r="F72">
        <f t="shared" ca="1" si="21"/>
        <v>8</v>
      </c>
      <c r="H72">
        <f t="shared" ca="1" si="22"/>
        <v>0</v>
      </c>
      <c r="I72">
        <f t="shared" ca="1" si="22"/>
        <v>6</v>
      </c>
      <c r="J72">
        <f t="shared" ca="1" si="23"/>
        <v>6</v>
      </c>
      <c r="K72">
        <f t="shared" ca="1" si="24"/>
        <v>0</v>
      </c>
      <c r="L72">
        <f t="shared" ca="1" si="25"/>
        <v>6</v>
      </c>
      <c r="N72">
        <f t="shared" ca="1" si="26"/>
        <v>1</v>
      </c>
      <c r="O72">
        <f t="shared" ca="1" si="27"/>
        <v>0</v>
      </c>
      <c r="R72">
        <f t="shared" ca="1" si="28"/>
        <v>100</v>
      </c>
      <c r="S72">
        <f t="shared" ca="1" si="29"/>
        <v>-100</v>
      </c>
      <c r="U72">
        <f t="shared" si="30"/>
        <v>67</v>
      </c>
      <c r="V72">
        <f t="shared" ref="V72:V105" ca="1" si="32">V71+R72</f>
        <v>4100</v>
      </c>
      <c r="W72">
        <f t="shared" ref="W72:W105" ca="1" si="33">W71+IF(O72=1,S72*0.9,S72)</f>
        <v>4570</v>
      </c>
    </row>
    <row r="73" spans="1:23" x14ac:dyDescent="0.25">
      <c r="A73">
        <f t="shared" si="31"/>
        <v>68</v>
      </c>
      <c r="B73">
        <f t="shared" ca="1" si="18"/>
        <v>2</v>
      </c>
      <c r="C73">
        <f t="shared" ca="1" si="18"/>
        <v>3</v>
      </c>
      <c r="D73">
        <f t="shared" ca="1" si="19"/>
        <v>5</v>
      </c>
      <c r="E73">
        <f t="shared" ca="1" si="20"/>
        <v>7</v>
      </c>
      <c r="F73">
        <f t="shared" ca="1" si="21"/>
        <v>2</v>
      </c>
      <c r="H73">
        <f t="shared" ca="1" si="22"/>
        <v>0</v>
      </c>
      <c r="I73">
        <f t="shared" ca="1" si="22"/>
        <v>0</v>
      </c>
      <c r="J73">
        <f t="shared" ca="1" si="23"/>
        <v>0</v>
      </c>
      <c r="K73">
        <f t="shared" ca="1" si="24"/>
        <v>1</v>
      </c>
      <c r="L73">
        <f t="shared" ca="1" si="25"/>
        <v>1</v>
      </c>
      <c r="N73">
        <f t="shared" ca="1" si="26"/>
        <v>1</v>
      </c>
      <c r="O73">
        <f t="shared" ca="1" si="27"/>
        <v>0</v>
      </c>
      <c r="R73">
        <f t="shared" ca="1" si="28"/>
        <v>100</v>
      </c>
      <c r="S73">
        <f t="shared" ca="1" si="29"/>
        <v>-100</v>
      </c>
      <c r="U73">
        <f t="shared" si="30"/>
        <v>68</v>
      </c>
      <c r="V73">
        <f t="shared" ca="1" si="32"/>
        <v>4200</v>
      </c>
      <c r="W73">
        <f t="shared" ca="1" si="33"/>
        <v>4470</v>
      </c>
    </row>
    <row r="74" spans="1:23" x14ac:dyDescent="0.25">
      <c r="A74">
        <f t="shared" si="31"/>
        <v>69</v>
      </c>
      <c r="B74">
        <f t="shared" ca="1" si="18"/>
        <v>4</v>
      </c>
      <c r="C74">
        <f t="shared" ca="1" si="18"/>
        <v>0</v>
      </c>
      <c r="D74">
        <f t="shared" ca="1" si="19"/>
        <v>4</v>
      </c>
      <c r="E74">
        <f t="shared" ca="1" si="20"/>
        <v>0</v>
      </c>
      <c r="F74">
        <f t="shared" ca="1" si="21"/>
        <v>4</v>
      </c>
      <c r="H74">
        <f t="shared" ca="1" si="22"/>
        <v>0</v>
      </c>
      <c r="I74">
        <f t="shared" ca="1" si="22"/>
        <v>9</v>
      </c>
      <c r="J74">
        <f t="shared" ca="1" si="23"/>
        <v>9</v>
      </c>
      <c r="K74">
        <f t="shared" ca="1" si="24"/>
        <v>0</v>
      </c>
      <c r="L74">
        <f t="shared" ca="1" si="25"/>
        <v>9</v>
      </c>
      <c r="N74">
        <f t="shared" ca="1" si="26"/>
        <v>0</v>
      </c>
      <c r="O74">
        <f t="shared" ca="1" si="27"/>
        <v>1</v>
      </c>
      <c r="R74">
        <f t="shared" ca="1" si="28"/>
        <v>-100</v>
      </c>
      <c r="S74">
        <f t="shared" ca="1" si="29"/>
        <v>100</v>
      </c>
      <c r="U74">
        <f t="shared" si="30"/>
        <v>69</v>
      </c>
      <c r="V74">
        <f t="shared" ca="1" si="32"/>
        <v>4100</v>
      </c>
      <c r="W74">
        <f t="shared" ca="1" si="33"/>
        <v>4560</v>
      </c>
    </row>
    <row r="75" spans="1:23" x14ac:dyDescent="0.25">
      <c r="A75">
        <f t="shared" si="31"/>
        <v>70</v>
      </c>
      <c r="B75">
        <f t="shared" ca="1" si="18"/>
        <v>4</v>
      </c>
      <c r="C75">
        <f t="shared" ca="1" si="18"/>
        <v>8</v>
      </c>
      <c r="D75">
        <f t="shared" ca="1" si="19"/>
        <v>2</v>
      </c>
      <c r="E75">
        <f t="shared" ca="1" si="20"/>
        <v>7</v>
      </c>
      <c r="F75">
        <f t="shared" ca="1" si="21"/>
        <v>9</v>
      </c>
      <c r="H75">
        <f t="shared" ca="1" si="22"/>
        <v>4</v>
      </c>
      <c r="I75">
        <f t="shared" ca="1" si="22"/>
        <v>6</v>
      </c>
      <c r="J75">
        <f t="shared" ca="1" si="23"/>
        <v>0</v>
      </c>
      <c r="K75">
        <f t="shared" ca="1" si="24"/>
        <v>8</v>
      </c>
      <c r="L75">
        <f t="shared" ca="1" si="25"/>
        <v>8</v>
      </c>
      <c r="N75">
        <f t="shared" ca="1" si="26"/>
        <v>1</v>
      </c>
      <c r="O75">
        <f t="shared" ca="1" si="27"/>
        <v>0</v>
      </c>
      <c r="R75">
        <f t="shared" ca="1" si="28"/>
        <v>100</v>
      </c>
      <c r="S75">
        <f t="shared" ca="1" si="29"/>
        <v>-100</v>
      </c>
      <c r="U75">
        <f t="shared" si="30"/>
        <v>70</v>
      </c>
      <c r="V75">
        <f t="shared" ca="1" si="32"/>
        <v>4200</v>
      </c>
      <c r="W75">
        <f t="shared" ca="1" si="33"/>
        <v>4460</v>
      </c>
    </row>
    <row r="76" spans="1:23" x14ac:dyDescent="0.25">
      <c r="A76">
        <f t="shared" si="31"/>
        <v>71</v>
      </c>
      <c r="B76">
        <f t="shared" ca="1" si="18"/>
        <v>8</v>
      </c>
      <c r="C76">
        <f t="shared" ca="1" si="18"/>
        <v>6</v>
      </c>
      <c r="D76">
        <f t="shared" ca="1" si="19"/>
        <v>4</v>
      </c>
      <c r="E76">
        <f t="shared" ca="1" si="20"/>
        <v>1</v>
      </c>
      <c r="F76">
        <f t="shared" ca="1" si="21"/>
        <v>5</v>
      </c>
      <c r="H76">
        <f t="shared" ca="1" si="22"/>
        <v>2</v>
      </c>
      <c r="I76">
        <f t="shared" ca="1" si="22"/>
        <v>8</v>
      </c>
      <c r="J76">
        <f t="shared" ca="1" si="23"/>
        <v>0</v>
      </c>
      <c r="K76">
        <f t="shared" ca="1" si="24"/>
        <v>5</v>
      </c>
      <c r="L76">
        <f t="shared" ca="1" si="25"/>
        <v>5</v>
      </c>
      <c r="N76">
        <f t="shared" ca="1" si="26"/>
        <v>0</v>
      </c>
      <c r="O76">
        <f t="shared" ca="1" si="27"/>
        <v>0</v>
      </c>
      <c r="R76">
        <f t="shared" ca="1" si="28"/>
        <v>-100</v>
      </c>
      <c r="S76">
        <f t="shared" ca="1" si="29"/>
        <v>-100</v>
      </c>
      <c r="U76">
        <f t="shared" si="30"/>
        <v>71</v>
      </c>
      <c r="V76">
        <f t="shared" ca="1" si="32"/>
        <v>4100</v>
      </c>
      <c r="W76">
        <f t="shared" ca="1" si="33"/>
        <v>4360</v>
      </c>
    </row>
    <row r="77" spans="1:23" x14ac:dyDescent="0.25">
      <c r="A77">
        <f t="shared" si="31"/>
        <v>72</v>
      </c>
      <c r="B77">
        <f t="shared" ca="1" si="18"/>
        <v>7</v>
      </c>
      <c r="C77">
        <f t="shared" ca="1" si="18"/>
        <v>0</v>
      </c>
      <c r="D77">
        <f t="shared" ca="1" si="19"/>
        <v>7</v>
      </c>
      <c r="E77">
        <f t="shared" ca="1" si="20"/>
        <v>0</v>
      </c>
      <c r="F77">
        <f t="shared" ca="1" si="21"/>
        <v>7</v>
      </c>
      <c r="H77">
        <f t="shared" ca="1" si="22"/>
        <v>6</v>
      </c>
      <c r="I77">
        <f t="shared" ca="1" si="22"/>
        <v>4</v>
      </c>
      <c r="J77">
        <f t="shared" ca="1" si="23"/>
        <v>0</v>
      </c>
      <c r="K77">
        <f t="shared" ca="1" si="24"/>
        <v>8</v>
      </c>
      <c r="L77">
        <f t="shared" ca="1" si="25"/>
        <v>8</v>
      </c>
      <c r="N77">
        <f t="shared" ca="1" si="26"/>
        <v>0</v>
      </c>
      <c r="O77">
        <f t="shared" ca="1" si="27"/>
        <v>1</v>
      </c>
      <c r="R77">
        <f t="shared" ca="1" si="28"/>
        <v>-100</v>
      </c>
      <c r="S77">
        <f t="shared" ca="1" si="29"/>
        <v>100</v>
      </c>
      <c r="U77">
        <f t="shared" si="30"/>
        <v>72</v>
      </c>
      <c r="V77">
        <f t="shared" ca="1" si="32"/>
        <v>4000</v>
      </c>
      <c r="W77">
        <f t="shared" ca="1" si="33"/>
        <v>4450</v>
      </c>
    </row>
    <row r="78" spans="1:23" x14ac:dyDescent="0.25">
      <c r="A78">
        <f t="shared" si="31"/>
        <v>73</v>
      </c>
      <c r="B78">
        <f t="shared" ca="1" si="18"/>
        <v>7</v>
      </c>
      <c r="C78">
        <f t="shared" ca="1" si="18"/>
        <v>6</v>
      </c>
      <c r="D78">
        <f t="shared" ca="1" si="19"/>
        <v>3</v>
      </c>
      <c r="E78">
        <f t="shared" ca="1" si="20"/>
        <v>3</v>
      </c>
      <c r="F78">
        <f t="shared" ca="1" si="21"/>
        <v>6</v>
      </c>
      <c r="H78">
        <f t="shared" ca="1" si="22"/>
        <v>9</v>
      </c>
      <c r="I78">
        <f t="shared" ca="1" si="22"/>
        <v>9</v>
      </c>
      <c r="J78">
        <f t="shared" ca="1" si="23"/>
        <v>8</v>
      </c>
      <c r="K78">
        <f t="shared" ca="1" si="24"/>
        <v>0</v>
      </c>
      <c r="L78">
        <f t="shared" ca="1" si="25"/>
        <v>8</v>
      </c>
      <c r="N78">
        <f t="shared" ca="1" si="26"/>
        <v>0</v>
      </c>
      <c r="O78">
        <f t="shared" ca="1" si="27"/>
        <v>1</v>
      </c>
      <c r="R78">
        <f t="shared" ca="1" si="28"/>
        <v>-100</v>
      </c>
      <c r="S78">
        <f t="shared" ca="1" si="29"/>
        <v>100</v>
      </c>
      <c r="U78">
        <f t="shared" si="30"/>
        <v>73</v>
      </c>
      <c r="V78">
        <f t="shared" ca="1" si="32"/>
        <v>3900</v>
      </c>
      <c r="W78">
        <f t="shared" ca="1" si="33"/>
        <v>4540</v>
      </c>
    </row>
    <row r="79" spans="1:23" x14ac:dyDescent="0.25">
      <c r="A79">
        <f t="shared" si="31"/>
        <v>74</v>
      </c>
      <c r="B79">
        <f t="shared" ca="1" si="18"/>
        <v>5</v>
      </c>
      <c r="C79">
        <f t="shared" ca="1" si="18"/>
        <v>2</v>
      </c>
      <c r="D79">
        <f t="shared" ca="1" si="19"/>
        <v>7</v>
      </c>
      <c r="E79">
        <f t="shared" ca="1" si="20"/>
        <v>0</v>
      </c>
      <c r="F79">
        <f t="shared" ca="1" si="21"/>
        <v>7</v>
      </c>
      <c r="H79">
        <f t="shared" ca="1" si="22"/>
        <v>0</v>
      </c>
      <c r="I79">
        <f t="shared" ca="1" si="22"/>
        <v>6</v>
      </c>
      <c r="J79">
        <f t="shared" ca="1" si="23"/>
        <v>6</v>
      </c>
      <c r="K79">
        <f t="shared" ca="1" si="24"/>
        <v>0</v>
      </c>
      <c r="L79">
        <f t="shared" ca="1" si="25"/>
        <v>6</v>
      </c>
      <c r="N79">
        <f t="shared" ca="1" si="26"/>
        <v>1</v>
      </c>
      <c r="O79">
        <f t="shared" ca="1" si="27"/>
        <v>0</v>
      </c>
      <c r="R79">
        <f t="shared" ca="1" si="28"/>
        <v>100</v>
      </c>
      <c r="S79">
        <f t="shared" ca="1" si="29"/>
        <v>-100</v>
      </c>
      <c r="U79">
        <f t="shared" si="30"/>
        <v>74</v>
      </c>
      <c r="V79">
        <f t="shared" ca="1" si="32"/>
        <v>4000</v>
      </c>
      <c r="W79">
        <f t="shared" ca="1" si="33"/>
        <v>4440</v>
      </c>
    </row>
    <row r="80" spans="1:23" x14ac:dyDescent="0.25">
      <c r="A80">
        <f t="shared" si="31"/>
        <v>75</v>
      </c>
      <c r="B80">
        <f t="shared" ca="1" si="18"/>
        <v>8</v>
      </c>
      <c r="C80">
        <f t="shared" ca="1" si="18"/>
        <v>7</v>
      </c>
      <c r="D80">
        <f t="shared" ca="1" si="19"/>
        <v>5</v>
      </c>
      <c r="E80">
        <f t="shared" ca="1" si="20"/>
        <v>7</v>
      </c>
      <c r="F80">
        <f t="shared" ca="1" si="21"/>
        <v>2</v>
      </c>
      <c r="H80">
        <f t="shared" ca="1" si="22"/>
        <v>5</v>
      </c>
      <c r="I80">
        <f t="shared" ca="1" si="22"/>
        <v>8</v>
      </c>
      <c r="J80">
        <f t="shared" ca="1" si="23"/>
        <v>3</v>
      </c>
      <c r="K80">
        <f t="shared" ca="1" si="24"/>
        <v>0</v>
      </c>
      <c r="L80">
        <f t="shared" ca="1" si="25"/>
        <v>3</v>
      </c>
      <c r="N80">
        <f t="shared" ca="1" si="26"/>
        <v>0</v>
      </c>
      <c r="O80">
        <f t="shared" ca="1" si="27"/>
        <v>1</v>
      </c>
      <c r="R80">
        <f t="shared" ca="1" si="28"/>
        <v>-100</v>
      </c>
      <c r="S80">
        <f t="shared" ca="1" si="29"/>
        <v>100</v>
      </c>
      <c r="U80">
        <f t="shared" si="30"/>
        <v>75</v>
      </c>
      <c r="V80">
        <f t="shared" ca="1" si="32"/>
        <v>3900</v>
      </c>
      <c r="W80">
        <f t="shared" ca="1" si="33"/>
        <v>4530</v>
      </c>
    </row>
    <row r="81" spans="1:23" x14ac:dyDescent="0.25">
      <c r="A81">
        <f t="shared" si="31"/>
        <v>76</v>
      </c>
      <c r="B81">
        <f t="shared" ca="1" si="18"/>
        <v>2</v>
      </c>
      <c r="C81">
        <f t="shared" ca="1" si="18"/>
        <v>7</v>
      </c>
      <c r="D81">
        <f t="shared" ca="1" si="19"/>
        <v>9</v>
      </c>
      <c r="E81">
        <f t="shared" ca="1" si="20"/>
        <v>0</v>
      </c>
      <c r="F81">
        <f t="shared" ca="1" si="21"/>
        <v>9</v>
      </c>
      <c r="H81">
        <f t="shared" ca="1" si="22"/>
        <v>6</v>
      </c>
      <c r="I81">
        <f t="shared" ca="1" si="22"/>
        <v>0</v>
      </c>
      <c r="J81">
        <f t="shared" ca="1" si="23"/>
        <v>6</v>
      </c>
      <c r="K81">
        <f t="shared" ca="1" si="24"/>
        <v>0</v>
      </c>
      <c r="L81">
        <f t="shared" ca="1" si="25"/>
        <v>6</v>
      </c>
      <c r="N81">
        <f t="shared" ca="1" si="26"/>
        <v>1</v>
      </c>
      <c r="O81">
        <f t="shared" ca="1" si="27"/>
        <v>0</v>
      </c>
      <c r="R81">
        <f t="shared" ca="1" si="28"/>
        <v>100</v>
      </c>
      <c r="S81">
        <f t="shared" ca="1" si="29"/>
        <v>-100</v>
      </c>
      <c r="U81">
        <f t="shared" si="30"/>
        <v>76</v>
      </c>
      <c r="V81">
        <f t="shared" ca="1" si="32"/>
        <v>4000</v>
      </c>
      <c r="W81">
        <f t="shared" ca="1" si="33"/>
        <v>4430</v>
      </c>
    </row>
    <row r="82" spans="1:23" x14ac:dyDescent="0.25">
      <c r="A82">
        <f t="shared" si="31"/>
        <v>77</v>
      </c>
      <c r="B82">
        <f t="shared" ca="1" si="18"/>
        <v>3</v>
      </c>
      <c r="C82">
        <f t="shared" ca="1" si="18"/>
        <v>3</v>
      </c>
      <c r="D82">
        <f t="shared" ca="1" si="19"/>
        <v>6</v>
      </c>
      <c r="E82">
        <f t="shared" ca="1" si="20"/>
        <v>0</v>
      </c>
      <c r="F82">
        <f t="shared" ca="1" si="21"/>
        <v>6</v>
      </c>
      <c r="H82">
        <f t="shared" ca="1" si="22"/>
        <v>8</v>
      </c>
      <c r="I82">
        <f t="shared" ca="1" si="22"/>
        <v>6</v>
      </c>
      <c r="J82">
        <f t="shared" ca="1" si="23"/>
        <v>4</v>
      </c>
      <c r="K82">
        <f t="shared" ca="1" si="24"/>
        <v>1</v>
      </c>
      <c r="L82">
        <f t="shared" ca="1" si="25"/>
        <v>5</v>
      </c>
      <c r="N82">
        <f t="shared" ca="1" si="26"/>
        <v>1</v>
      </c>
      <c r="O82">
        <f t="shared" ca="1" si="27"/>
        <v>0</v>
      </c>
      <c r="R82">
        <f t="shared" ca="1" si="28"/>
        <v>100</v>
      </c>
      <c r="S82">
        <f t="shared" ca="1" si="29"/>
        <v>-100</v>
      </c>
      <c r="U82">
        <f t="shared" si="30"/>
        <v>77</v>
      </c>
      <c r="V82">
        <f t="shared" ca="1" si="32"/>
        <v>4100</v>
      </c>
      <c r="W82">
        <f t="shared" ca="1" si="33"/>
        <v>4330</v>
      </c>
    </row>
    <row r="83" spans="1:23" x14ac:dyDescent="0.25">
      <c r="A83">
        <f t="shared" si="31"/>
        <v>78</v>
      </c>
      <c r="B83">
        <f t="shared" ca="1" si="18"/>
        <v>0</v>
      </c>
      <c r="C83">
        <f t="shared" ca="1" si="18"/>
        <v>2</v>
      </c>
      <c r="D83">
        <f t="shared" ca="1" si="19"/>
        <v>2</v>
      </c>
      <c r="E83">
        <f t="shared" ca="1" si="20"/>
        <v>0</v>
      </c>
      <c r="F83">
        <f t="shared" ca="1" si="21"/>
        <v>2</v>
      </c>
      <c r="H83">
        <f t="shared" ca="1" si="22"/>
        <v>6</v>
      </c>
      <c r="I83">
        <f t="shared" ca="1" si="22"/>
        <v>6</v>
      </c>
      <c r="J83">
        <f t="shared" ca="1" si="23"/>
        <v>2</v>
      </c>
      <c r="K83">
        <f t="shared" ca="1" si="24"/>
        <v>0</v>
      </c>
      <c r="L83">
        <f t="shared" ca="1" si="25"/>
        <v>2</v>
      </c>
      <c r="N83">
        <f t="shared" ca="1" si="26"/>
        <v>0</v>
      </c>
      <c r="O83">
        <f t="shared" ca="1" si="27"/>
        <v>0</v>
      </c>
      <c r="R83">
        <f t="shared" ca="1" si="28"/>
        <v>-100</v>
      </c>
      <c r="S83">
        <f t="shared" ca="1" si="29"/>
        <v>-100</v>
      </c>
      <c r="U83">
        <f t="shared" si="30"/>
        <v>78</v>
      </c>
      <c r="V83">
        <f t="shared" ca="1" si="32"/>
        <v>4000</v>
      </c>
      <c r="W83">
        <f t="shared" ca="1" si="33"/>
        <v>4230</v>
      </c>
    </row>
    <row r="84" spans="1:23" x14ac:dyDescent="0.25">
      <c r="A84">
        <f t="shared" si="31"/>
        <v>79</v>
      </c>
      <c r="B84">
        <f t="shared" ca="1" si="18"/>
        <v>7</v>
      </c>
      <c r="C84">
        <f t="shared" ca="1" si="18"/>
        <v>0</v>
      </c>
      <c r="D84">
        <f t="shared" ca="1" si="19"/>
        <v>7</v>
      </c>
      <c r="E84">
        <f t="shared" ca="1" si="20"/>
        <v>0</v>
      </c>
      <c r="F84">
        <f t="shared" ca="1" si="21"/>
        <v>7</v>
      </c>
      <c r="H84">
        <f t="shared" ca="1" si="22"/>
        <v>1</v>
      </c>
      <c r="I84">
        <f t="shared" ca="1" si="22"/>
        <v>2</v>
      </c>
      <c r="J84">
        <f t="shared" ca="1" si="23"/>
        <v>3</v>
      </c>
      <c r="K84">
        <f t="shared" ca="1" si="24"/>
        <v>1</v>
      </c>
      <c r="L84">
        <f t="shared" ca="1" si="25"/>
        <v>4</v>
      </c>
      <c r="N84">
        <f t="shared" ca="1" si="26"/>
        <v>1</v>
      </c>
      <c r="O84">
        <f t="shared" ca="1" si="27"/>
        <v>0</v>
      </c>
      <c r="R84">
        <f t="shared" ca="1" si="28"/>
        <v>100</v>
      </c>
      <c r="S84">
        <f t="shared" ca="1" si="29"/>
        <v>-100</v>
      </c>
      <c r="U84">
        <f t="shared" si="30"/>
        <v>79</v>
      </c>
      <c r="V84">
        <f t="shared" ca="1" si="32"/>
        <v>4100</v>
      </c>
      <c r="W84">
        <f t="shared" ca="1" si="33"/>
        <v>4130</v>
      </c>
    </row>
    <row r="85" spans="1:23" x14ac:dyDescent="0.25">
      <c r="A85">
        <f t="shared" si="31"/>
        <v>80</v>
      </c>
      <c r="B85">
        <f t="shared" ca="1" si="18"/>
        <v>0</v>
      </c>
      <c r="C85">
        <f t="shared" ca="1" si="18"/>
        <v>1</v>
      </c>
      <c r="D85">
        <f t="shared" ca="1" si="19"/>
        <v>1</v>
      </c>
      <c r="E85">
        <f t="shared" ca="1" si="20"/>
        <v>8</v>
      </c>
      <c r="F85">
        <f t="shared" ca="1" si="21"/>
        <v>9</v>
      </c>
      <c r="H85">
        <f t="shared" ca="1" si="22"/>
        <v>1</v>
      </c>
      <c r="I85">
        <f t="shared" ca="1" si="22"/>
        <v>0</v>
      </c>
      <c r="J85">
        <f t="shared" ca="1" si="23"/>
        <v>1</v>
      </c>
      <c r="K85">
        <f t="shared" ca="1" si="24"/>
        <v>8</v>
      </c>
      <c r="L85">
        <f t="shared" ca="1" si="25"/>
        <v>9</v>
      </c>
      <c r="N85">
        <f t="shared" ca="1" si="26"/>
        <v>0</v>
      </c>
      <c r="O85">
        <f t="shared" ca="1" si="27"/>
        <v>0</v>
      </c>
      <c r="R85">
        <f t="shared" ca="1" si="28"/>
        <v>-100</v>
      </c>
      <c r="S85">
        <f t="shared" ca="1" si="29"/>
        <v>-100</v>
      </c>
      <c r="U85">
        <f t="shared" si="30"/>
        <v>80</v>
      </c>
      <c r="V85">
        <f t="shared" ca="1" si="32"/>
        <v>4000</v>
      </c>
      <c r="W85">
        <f t="shared" ca="1" si="33"/>
        <v>4030</v>
      </c>
    </row>
    <row r="86" spans="1:23" x14ac:dyDescent="0.25">
      <c r="A86">
        <f t="shared" si="31"/>
        <v>81</v>
      </c>
      <c r="B86">
        <f t="shared" ca="1" si="18"/>
        <v>0</v>
      </c>
      <c r="C86">
        <f t="shared" ca="1" si="18"/>
        <v>4</v>
      </c>
      <c r="D86">
        <f t="shared" ca="1" si="19"/>
        <v>4</v>
      </c>
      <c r="E86">
        <f t="shared" ca="1" si="20"/>
        <v>0</v>
      </c>
      <c r="F86">
        <f t="shared" ca="1" si="21"/>
        <v>4</v>
      </c>
      <c r="H86">
        <f t="shared" ca="1" si="22"/>
        <v>0</v>
      </c>
      <c r="I86">
        <f t="shared" ca="1" si="22"/>
        <v>6</v>
      </c>
      <c r="J86">
        <f t="shared" ca="1" si="23"/>
        <v>6</v>
      </c>
      <c r="K86">
        <f t="shared" ca="1" si="24"/>
        <v>0</v>
      </c>
      <c r="L86">
        <f t="shared" ca="1" si="25"/>
        <v>6</v>
      </c>
      <c r="N86">
        <f t="shared" ca="1" si="26"/>
        <v>0</v>
      </c>
      <c r="O86">
        <f t="shared" ca="1" si="27"/>
        <v>1</v>
      </c>
      <c r="R86">
        <f t="shared" ca="1" si="28"/>
        <v>-100</v>
      </c>
      <c r="S86">
        <f t="shared" ca="1" si="29"/>
        <v>100</v>
      </c>
      <c r="U86">
        <f t="shared" si="30"/>
        <v>81</v>
      </c>
      <c r="V86">
        <f t="shared" ca="1" si="32"/>
        <v>3900</v>
      </c>
      <c r="W86">
        <f t="shared" ca="1" si="33"/>
        <v>4120</v>
      </c>
    </row>
    <row r="87" spans="1:23" x14ac:dyDescent="0.25">
      <c r="A87">
        <f t="shared" si="31"/>
        <v>82</v>
      </c>
      <c r="B87">
        <f t="shared" ca="1" si="18"/>
        <v>4</v>
      </c>
      <c r="C87">
        <f t="shared" ca="1" si="18"/>
        <v>0</v>
      </c>
      <c r="D87">
        <f t="shared" ca="1" si="19"/>
        <v>4</v>
      </c>
      <c r="E87">
        <f t="shared" ca="1" si="20"/>
        <v>9</v>
      </c>
      <c r="F87">
        <f t="shared" ca="1" si="21"/>
        <v>3</v>
      </c>
      <c r="H87">
        <f t="shared" ca="1" si="22"/>
        <v>5</v>
      </c>
      <c r="I87">
        <f t="shared" ca="1" si="22"/>
        <v>0</v>
      </c>
      <c r="J87">
        <f t="shared" ca="1" si="23"/>
        <v>5</v>
      </c>
      <c r="K87">
        <f t="shared" ca="1" si="24"/>
        <v>2</v>
      </c>
      <c r="L87">
        <f t="shared" ca="1" si="25"/>
        <v>7</v>
      </c>
      <c r="N87">
        <f t="shared" ca="1" si="26"/>
        <v>0</v>
      </c>
      <c r="O87">
        <f t="shared" ca="1" si="27"/>
        <v>1</v>
      </c>
      <c r="R87">
        <f t="shared" ca="1" si="28"/>
        <v>-100</v>
      </c>
      <c r="S87">
        <f t="shared" ca="1" si="29"/>
        <v>100</v>
      </c>
      <c r="U87">
        <f t="shared" si="30"/>
        <v>82</v>
      </c>
      <c r="V87">
        <f t="shared" ca="1" si="32"/>
        <v>3800</v>
      </c>
      <c r="W87">
        <f t="shared" ca="1" si="33"/>
        <v>4210</v>
      </c>
    </row>
    <row r="88" spans="1:23" x14ac:dyDescent="0.25">
      <c r="A88">
        <f t="shared" si="31"/>
        <v>83</v>
      </c>
      <c r="B88">
        <f t="shared" ca="1" si="18"/>
        <v>7</v>
      </c>
      <c r="C88">
        <f t="shared" ca="1" si="18"/>
        <v>7</v>
      </c>
      <c r="D88">
        <f t="shared" ca="1" si="19"/>
        <v>4</v>
      </c>
      <c r="E88">
        <f t="shared" ca="1" si="20"/>
        <v>6</v>
      </c>
      <c r="F88">
        <f t="shared" ca="1" si="21"/>
        <v>0</v>
      </c>
      <c r="H88">
        <f t="shared" ca="1" si="22"/>
        <v>0</v>
      </c>
      <c r="I88">
        <f t="shared" ca="1" si="22"/>
        <v>0</v>
      </c>
      <c r="J88">
        <f t="shared" ca="1" si="23"/>
        <v>0</v>
      </c>
      <c r="K88">
        <f t="shared" ca="1" si="24"/>
        <v>8</v>
      </c>
      <c r="L88">
        <f t="shared" ca="1" si="25"/>
        <v>8</v>
      </c>
      <c r="N88">
        <f t="shared" ca="1" si="26"/>
        <v>0</v>
      </c>
      <c r="O88">
        <f t="shared" ca="1" si="27"/>
        <v>1</v>
      </c>
      <c r="R88">
        <f t="shared" ca="1" si="28"/>
        <v>-100</v>
      </c>
      <c r="S88">
        <f t="shared" ca="1" si="29"/>
        <v>100</v>
      </c>
      <c r="U88">
        <f t="shared" si="30"/>
        <v>83</v>
      </c>
      <c r="V88">
        <f t="shared" ca="1" si="32"/>
        <v>3700</v>
      </c>
      <c r="W88">
        <f t="shared" ca="1" si="33"/>
        <v>4300</v>
      </c>
    </row>
    <row r="89" spans="1:23" x14ac:dyDescent="0.25">
      <c r="A89">
        <f t="shared" si="31"/>
        <v>84</v>
      </c>
      <c r="B89">
        <f t="shared" ca="1" si="18"/>
        <v>1</v>
      </c>
      <c r="C89">
        <f t="shared" ca="1" si="18"/>
        <v>1</v>
      </c>
      <c r="D89">
        <f t="shared" ca="1" si="19"/>
        <v>2</v>
      </c>
      <c r="E89">
        <f t="shared" ca="1" si="20"/>
        <v>3</v>
      </c>
      <c r="F89">
        <f t="shared" ca="1" si="21"/>
        <v>5</v>
      </c>
      <c r="H89">
        <f t="shared" ca="1" si="22"/>
        <v>0</v>
      </c>
      <c r="I89">
        <f t="shared" ca="1" si="22"/>
        <v>0</v>
      </c>
      <c r="J89">
        <f t="shared" ca="1" si="23"/>
        <v>0</v>
      </c>
      <c r="K89">
        <f t="shared" ca="1" si="24"/>
        <v>0</v>
      </c>
      <c r="L89">
        <f t="shared" ca="1" si="25"/>
        <v>0</v>
      </c>
      <c r="N89">
        <f t="shared" ca="1" si="26"/>
        <v>1</v>
      </c>
      <c r="O89">
        <f t="shared" ca="1" si="27"/>
        <v>0</v>
      </c>
      <c r="R89">
        <f t="shared" ca="1" si="28"/>
        <v>100</v>
      </c>
      <c r="S89">
        <f t="shared" ca="1" si="29"/>
        <v>-100</v>
      </c>
      <c r="U89">
        <f t="shared" si="30"/>
        <v>84</v>
      </c>
      <c r="V89">
        <f t="shared" ca="1" si="32"/>
        <v>3800</v>
      </c>
      <c r="W89">
        <f t="shared" ca="1" si="33"/>
        <v>4200</v>
      </c>
    </row>
    <row r="90" spans="1:23" x14ac:dyDescent="0.25">
      <c r="A90">
        <f t="shared" si="31"/>
        <v>85</v>
      </c>
      <c r="B90">
        <f t="shared" ca="1" si="18"/>
        <v>0</v>
      </c>
      <c r="C90">
        <f t="shared" ca="1" si="18"/>
        <v>0</v>
      </c>
      <c r="D90">
        <f t="shared" ca="1" si="19"/>
        <v>0</v>
      </c>
      <c r="E90">
        <f t="shared" ca="1" si="20"/>
        <v>5</v>
      </c>
      <c r="F90">
        <f t="shared" ca="1" si="21"/>
        <v>5</v>
      </c>
      <c r="H90">
        <f t="shared" ca="1" si="22"/>
        <v>0</v>
      </c>
      <c r="I90">
        <f t="shared" ca="1" si="22"/>
        <v>2</v>
      </c>
      <c r="J90">
        <f t="shared" ca="1" si="23"/>
        <v>2</v>
      </c>
      <c r="K90">
        <f t="shared" ca="1" si="24"/>
        <v>2</v>
      </c>
      <c r="L90">
        <f t="shared" ca="1" si="25"/>
        <v>4</v>
      </c>
      <c r="N90">
        <f t="shared" ca="1" si="26"/>
        <v>1</v>
      </c>
      <c r="O90">
        <f t="shared" ca="1" si="27"/>
        <v>0</v>
      </c>
      <c r="R90">
        <f t="shared" ca="1" si="28"/>
        <v>100</v>
      </c>
      <c r="S90">
        <f t="shared" ca="1" si="29"/>
        <v>-100</v>
      </c>
      <c r="U90">
        <f t="shared" si="30"/>
        <v>85</v>
      </c>
      <c r="V90">
        <f t="shared" ca="1" si="32"/>
        <v>3900</v>
      </c>
      <c r="W90">
        <f t="shared" ca="1" si="33"/>
        <v>4100</v>
      </c>
    </row>
    <row r="91" spans="1:23" x14ac:dyDescent="0.25">
      <c r="A91">
        <f t="shared" si="31"/>
        <v>86</v>
      </c>
      <c r="B91">
        <f t="shared" ca="1" si="18"/>
        <v>6</v>
      </c>
      <c r="C91">
        <f t="shared" ca="1" si="18"/>
        <v>8</v>
      </c>
      <c r="D91">
        <f t="shared" ca="1" si="19"/>
        <v>4</v>
      </c>
      <c r="E91">
        <f t="shared" ca="1" si="20"/>
        <v>7</v>
      </c>
      <c r="F91">
        <f t="shared" ca="1" si="21"/>
        <v>1</v>
      </c>
      <c r="H91">
        <f t="shared" ca="1" si="22"/>
        <v>5</v>
      </c>
      <c r="I91">
        <f t="shared" ca="1" si="22"/>
        <v>1</v>
      </c>
      <c r="J91">
        <f t="shared" ca="1" si="23"/>
        <v>6</v>
      </c>
      <c r="K91">
        <f t="shared" ca="1" si="24"/>
        <v>0</v>
      </c>
      <c r="L91">
        <f t="shared" ca="1" si="25"/>
        <v>6</v>
      </c>
      <c r="N91">
        <f t="shared" ca="1" si="26"/>
        <v>0</v>
      </c>
      <c r="O91">
        <f t="shared" ca="1" si="27"/>
        <v>1</v>
      </c>
      <c r="R91">
        <f t="shared" ca="1" si="28"/>
        <v>-100</v>
      </c>
      <c r="S91">
        <f t="shared" ca="1" si="29"/>
        <v>100</v>
      </c>
      <c r="U91">
        <f t="shared" si="30"/>
        <v>86</v>
      </c>
      <c r="V91">
        <f t="shared" ca="1" si="32"/>
        <v>3800</v>
      </c>
      <c r="W91">
        <f t="shared" ca="1" si="33"/>
        <v>4190</v>
      </c>
    </row>
    <row r="92" spans="1:23" x14ac:dyDescent="0.25">
      <c r="A92">
        <f t="shared" si="31"/>
        <v>87</v>
      </c>
      <c r="B92">
        <f t="shared" ca="1" si="18"/>
        <v>2</v>
      </c>
      <c r="C92">
        <f t="shared" ca="1" si="18"/>
        <v>6</v>
      </c>
      <c r="D92">
        <f t="shared" ca="1" si="19"/>
        <v>8</v>
      </c>
      <c r="E92">
        <f t="shared" ca="1" si="20"/>
        <v>0</v>
      </c>
      <c r="F92">
        <f t="shared" ca="1" si="21"/>
        <v>8</v>
      </c>
      <c r="H92">
        <f t="shared" ca="1" si="22"/>
        <v>3</v>
      </c>
      <c r="I92">
        <f t="shared" ca="1" si="22"/>
        <v>7</v>
      </c>
      <c r="J92">
        <f t="shared" ca="1" si="23"/>
        <v>0</v>
      </c>
      <c r="K92">
        <f t="shared" ca="1" si="24"/>
        <v>0</v>
      </c>
      <c r="L92">
        <f t="shared" ca="1" si="25"/>
        <v>0</v>
      </c>
      <c r="N92">
        <f t="shared" ca="1" si="26"/>
        <v>1</v>
      </c>
      <c r="O92">
        <f t="shared" ca="1" si="27"/>
        <v>0</v>
      </c>
      <c r="R92">
        <f t="shared" ca="1" si="28"/>
        <v>100</v>
      </c>
      <c r="S92">
        <f t="shared" ca="1" si="29"/>
        <v>-100</v>
      </c>
      <c r="U92">
        <f t="shared" si="30"/>
        <v>87</v>
      </c>
      <c r="V92">
        <f t="shared" ca="1" si="32"/>
        <v>3900</v>
      </c>
      <c r="W92">
        <f t="shared" ca="1" si="33"/>
        <v>4090</v>
      </c>
    </row>
    <row r="93" spans="1:23" x14ac:dyDescent="0.25">
      <c r="A93">
        <f t="shared" si="31"/>
        <v>88</v>
      </c>
      <c r="B93">
        <f t="shared" ca="1" si="18"/>
        <v>0</v>
      </c>
      <c r="C93">
        <f t="shared" ca="1" si="18"/>
        <v>3</v>
      </c>
      <c r="D93">
        <f t="shared" ca="1" si="19"/>
        <v>3</v>
      </c>
      <c r="E93">
        <f t="shared" ca="1" si="20"/>
        <v>7</v>
      </c>
      <c r="F93">
        <f t="shared" ca="1" si="21"/>
        <v>0</v>
      </c>
      <c r="H93">
        <f t="shared" ca="1" si="22"/>
        <v>8</v>
      </c>
      <c r="I93">
        <f t="shared" ca="1" si="22"/>
        <v>9</v>
      </c>
      <c r="J93">
        <f t="shared" ca="1" si="23"/>
        <v>7</v>
      </c>
      <c r="K93">
        <f t="shared" ca="1" si="24"/>
        <v>0</v>
      </c>
      <c r="L93">
        <f t="shared" ca="1" si="25"/>
        <v>7</v>
      </c>
      <c r="N93">
        <f t="shared" ca="1" si="26"/>
        <v>0</v>
      </c>
      <c r="O93">
        <f t="shared" ca="1" si="27"/>
        <v>1</v>
      </c>
      <c r="R93">
        <f t="shared" ca="1" si="28"/>
        <v>-100</v>
      </c>
      <c r="S93">
        <f t="shared" ca="1" si="29"/>
        <v>100</v>
      </c>
      <c r="U93">
        <f t="shared" si="30"/>
        <v>88</v>
      </c>
      <c r="V93">
        <f t="shared" ca="1" si="32"/>
        <v>3800</v>
      </c>
      <c r="W93">
        <f t="shared" ca="1" si="33"/>
        <v>4180</v>
      </c>
    </row>
    <row r="94" spans="1:23" x14ac:dyDescent="0.25">
      <c r="A94">
        <f t="shared" si="31"/>
        <v>89</v>
      </c>
      <c r="B94">
        <f t="shared" ca="1" si="18"/>
        <v>5</v>
      </c>
      <c r="C94">
        <f t="shared" ca="1" si="18"/>
        <v>0</v>
      </c>
      <c r="D94">
        <f t="shared" ca="1" si="19"/>
        <v>5</v>
      </c>
      <c r="E94">
        <f t="shared" ca="1" si="20"/>
        <v>1</v>
      </c>
      <c r="F94">
        <f t="shared" ca="1" si="21"/>
        <v>6</v>
      </c>
      <c r="H94">
        <f t="shared" ca="1" si="22"/>
        <v>6</v>
      </c>
      <c r="I94">
        <f t="shared" ca="1" si="22"/>
        <v>1</v>
      </c>
      <c r="J94">
        <f t="shared" ca="1" si="23"/>
        <v>7</v>
      </c>
      <c r="K94">
        <f t="shared" ca="1" si="24"/>
        <v>0</v>
      </c>
      <c r="L94">
        <f t="shared" ca="1" si="25"/>
        <v>7</v>
      </c>
      <c r="N94">
        <f t="shared" ca="1" si="26"/>
        <v>0</v>
      </c>
      <c r="O94">
        <f t="shared" ca="1" si="27"/>
        <v>1</v>
      </c>
      <c r="R94">
        <f t="shared" ca="1" si="28"/>
        <v>-100</v>
      </c>
      <c r="S94">
        <f t="shared" ca="1" si="29"/>
        <v>100</v>
      </c>
      <c r="U94">
        <f t="shared" si="30"/>
        <v>89</v>
      </c>
      <c r="V94">
        <f t="shared" ca="1" si="32"/>
        <v>3700</v>
      </c>
      <c r="W94">
        <f t="shared" ca="1" si="33"/>
        <v>4270</v>
      </c>
    </row>
    <row r="95" spans="1:23" x14ac:dyDescent="0.25">
      <c r="A95">
        <f t="shared" si="31"/>
        <v>90</v>
      </c>
      <c r="B95">
        <f t="shared" ca="1" si="18"/>
        <v>2</v>
      </c>
      <c r="C95">
        <f t="shared" ca="1" si="18"/>
        <v>3</v>
      </c>
      <c r="D95">
        <f t="shared" ca="1" si="19"/>
        <v>5</v>
      </c>
      <c r="E95">
        <f t="shared" ca="1" si="20"/>
        <v>5</v>
      </c>
      <c r="F95">
        <f t="shared" ca="1" si="21"/>
        <v>0</v>
      </c>
      <c r="H95">
        <f t="shared" ca="1" si="22"/>
        <v>0</v>
      </c>
      <c r="I95">
        <f t="shared" ca="1" si="22"/>
        <v>9</v>
      </c>
      <c r="J95">
        <f t="shared" ca="1" si="23"/>
        <v>9</v>
      </c>
      <c r="K95">
        <f t="shared" ca="1" si="24"/>
        <v>0</v>
      </c>
      <c r="L95">
        <f t="shared" ca="1" si="25"/>
        <v>9</v>
      </c>
      <c r="N95">
        <f t="shared" ca="1" si="26"/>
        <v>0</v>
      </c>
      <c r="O95">
        <f t="shared" ca="1" si="27"/>
        <v>1</v>
      </c>
      <c r="R95">
        <f t="shared" ca="1" si="28"/>
        <v>-100</v>
      </c>
      <c r="S95">
        <f t="shared" ca="1" si="29"/>
        <v>100</v>
      </c>
      <c r="U95">
        <f t="shared" si="30"/>
        <v>90</v>
      </c>
      <c r="V95">
        <f t="shared" ca="1" si="32"/>
        <v>3600</v>
      </c>
      <c r="W95">
        <f t="shared" ca="1" si="33"/>
        <v>4360</v>
      </c>
    </row>
    <row r="96" spans="1:23" x14ac:dyDescent="0.25">
      <c r="A96">
        <f t="shared" si="31"/>
        <v>91</v>
      </c>
      <c r="B96">
        <f t="shared" ca="1" si="18"/>
        <v>0</v>
      </c>
      <c r="C96">
        <f t="shared" ca="1" si="18"/>
        <v>9</v>
      </c>
      <c r="D96">
        <f t="shared" ca="1" si="19"/>
        <v>9</v>
      </c>
      <c r="E96">
        <f t="shared" ca="1" si="20"/>
        <v>0</v>
      </c>
      <c r="F96">
        <f t="shared" ca="1" si="21"/>
        <v>9</v>
      </c>
      <c r="H96">
        <f t="shared" ca="1" si="22"/>
        <v>6</v>
      </c>
      <c r="I96">
        <f t="shared" ca="1" si="22"/>
        <v>5</v>
      </c>
      <c r="J96">
        <f t="shared" ca="1" si="23"/>
        <v>1</v>
      </c>
      <c r="K96">
        <f t="shared" ca="1" si="24"/>
        <v>9</v>
      </c>
      <c r="L96">
        <f t="shared" ca="1" si="25"/>
        <v>0</v>
      </c>
      <c r="N96">
        <f t="shared" ca="1" si="26"/>
        <v>1</v>
      </c>
      <c r="O96">
        <f t="shared" ca="1" si="27"/>
        <v>0</v>
      </c>
      <c r="R96">
        <f t="shared" ca="1" si="28"/>
        <v>100</v>
      </c>
      <c r="S96">
        <f t="shared" ca="1" si="29"/>
        <v>-100</v>
      </c>
      <c r="U96">
        <f t="shared" si="30"/>
        <v>91</v>
      </c>
      <c r="V96">
        <f t="shared" ca="1" si="32"/>
        <v>3700</v>
      </c>
      <c r="W96">
        <f t="shared" ca="1" si="33"/>
        <v>4260</v>
      </c>
    </row>
    <row r="97" spans="1:23" x14ac:dyDescent="0.25">
      <c r="A97">
        <f t="shared" si="31"/>
        <v>92</v>
      </c>
      <c r="B97">
        <f t="shared" ca="1" si="18"/>
        <v>9</v>
      </c>
      <c r="C97">
        <f t="shared" ca="1" si="18"/>
        <v>2</v>
      </c>
      <c r="D97">
        <f t="shared" ca="1" si="19"/>
        <v>1</v>
      </c>
      <c r="E97">
        <f t="shared" ca="1" si="20"/>
        <v>9</v>
      </c>
      <c r="F97">
        <f t="shared" ca="1" si="21"/>
        <v>0</v>
      </c>
      <c r="H97">
        <f t="shared" ca="1" si="22"/>
        <v>9</v>
      </c>
      <c r="I97">
        <f t="shared" ca="1" si="22"/>
        <v>1</v>
      </c>
      <c r="J97">
        <f t="shared" ca="1" si="23"/>
        <v>0</v>
      </c>
      <c r="K97">
        <f t="shared" ca="1" si="24"/>
        <v>9</v>
      </c>
      <c r="L97">
        <f t="shared" ca="1" si="25"/>
        <v>9</v>
      </c>
      <c r="N97">
        <f t="shared" ca="1" si="26"/>
        <v>0</v>
      </c>
      <c r="O97">
        <f t="shared" ca="1" si="27"/>
        <v>1</v>
      </c>
      <c r="R97">
        <f t="shared" ca="1" si="28"/>
        <v>-100</v>
      </c>
      <c r="S97">
        <f t="shared" ca="1" si="29"/>
        <v>100</v>
      </c>
      <c r="U97">
        <f t="shared" si="30"/>
        <v>92</v>
      </c>
      <c r="V97">
        <f t="shared" ca="1" si="32"/>
        <v>3600</v>
      </c>
      <c r="W97">
        <f t="shared" ca="1" si="33"/>
        <v>4350</v>
      </c>
    </row>
    <row r="98" spans="1:23" x14ac:dyDescent="0.25">
      <c r="A98">
        <f t="shared" si="31"/>
        <v>93</v>
      </c>
      <c r="B98">
        <f t="shared" ca="1" si="18"/>
        <v>9</v>
      </c>
      <c r="C98">
        <f t="shared" ca="1" si="18"/>
        <v>0</v>
      </c>
      <c r="D98">
        <f t="shared" ca="1" si="19"/>
        <v>9</v>
      </c>
      <c r="E98">
        <f t="shared" ca="1" si="20"/>
        <v>0</v>
      </c>
      <c r="F98">
        <f t="shared" ca="1" si="21"/>
        <v>9</v>
      </c>
      <c r="H98">
        <f t="shared" ca="1" si="22"/>
        <v>3</v>
      </c>
      <c r="I98">
        <f t="shared" ca="1" si="22"/>
        <v>0</v>
      </c>
      <c r="J98">
        <f t="shared" ca="1" si="23"/>
        <v>3</v>
      </c>
      <c r="K98">
        <f t="shared" ca="1" si="24"/>
        <v>5</v>
      </c>
      <c r="L98">
        <f t="shared" ca="1" si="25"/>
        <v>8</v>
      </c>
      <c r="N98">
        <f t="shared" ca="1" si="26"/>
        <v>1</v>
      </c>
      <c r="O98">
        <f t="shared" ca="1" si="27"/>
        <v>0</v>
      </c>
      <c r="R98">
        <f t="shared" ca="1" si="28"/>
        <v>100</v>
      </c>
      <c r="S98">
        <f t="shared" ca="1" si="29"/>
        <v>-100</v>
      </c>
      <c r="U98">
        <f t="shared" si="30"/>
        <v>93</v>
      </c>
      <c r="V98">
        <f t="shared" ca="1" si="32"/>
        <v>3700</v>
      </c>
      <c r="W98">
        <f t="shared" ca="1" si="33"/>
        <v>4250</v>
      </c>
    </row>
    <row r="99" spans="1:23" x14ac:dyDescent="0.25">
      <c r="A99">
        <f t="shared" si="31"/>
        <v>94</v>
      </c>
      <c r="B99">
        <f t="shared" ca="1" si="18"/>
        <v>4</v>
      </c>
      <c r="C99">
        <f t="shared" ca="1" si="18"/>
        <v>0</v>
      </c>
      <c r="D99">
        <f t="shared" ca="1" si="19"/>
        <v>4</v>
      </c>
      <c r="E99">
        <f t="shared" ca="1" si="20"/>
        <v>4</v>
      </c>
      <c r="F99">
        <f t="shared" ca="1" si="21"/>
        <v>8</v>
      </c>
      <c r="H99">
        <f t="shared" ca="1" si="22"/>
        <v>3</v>
      </c>
      <c r="I99">
        <f t="shared" ca="1" si="22"/>
        <v>1</v>
      </c>
      <c r="J99">
        <f t="shared" ca="1" si="23"/>
        <v>4</v>
      </c>
      <c r="K99">
        <f t="shared" ca="1" si="24"/>
        <v>7</v>
      </c>
      <c r="L99">
        <f t="shared" ca="1" si="25"/>
        <v>1</v>
      </c>
      <c r="N99">
        <f t="shared" ca="1" si="26"/>
        <v>1</v>
      </c>
      <c r="O99">
        <f t="shared" ca="1" si="27"/>
        <v>0</v>
      </c>
      <c r="R99">
        <f t="shared" ca="1" si="28"/>
        <v>100</v>
      </c>
      <c r="S99">
        <f t="shared" ca="1" si="29"/>
        <v>-100</v>
      </c>
      <c r="U99">
        <f t="shared" si="30"/>
        <v>94</v>
      </c>
      <c r="V99">
        <f t="shared" ca="1" si="32"/>
        <v>3800</v>
      </c>
      <c r="W99">
        <f t="shared" ca="1" si="33"/>
        <v>4150</v>
      </c>
    </row>
    <row r="100" spans="1:23" x14ac:dyDescent="0.25">
      <c r="A100">
        <f t="shared" si="31"/>
        <v>95</v>
      </c>
      <c r="B100">
        <f t="shared" ca="1" si="18"/>
        <v>0</v>
      </c>
      <c r="C100">
        <f t="shared" ca="1" si="18"/>
        <v>5</v>
      </c>
      <c r="D100">
        <f t="shared" ca="1" si="19"/>
        <v>5</v>
      </c>
      <c r="E100">
        <f t="shared" ca="1" si="20"/>
        <v>7</v>
      </c>
      <c r="F100">
        <f t="shared" ca="1" si="21"/>
        <v>2</v>
      </c>
      <c r="H100">
        <f t="shared" ca="1" si="22"/>
        <v>2</v>
      </c>
      <c r="I100">
        <f t="shared" ca="1" si="22"/>
        <v>0</v>
      </c>
      <c r="J100">
        <f t="shared" ca="1" si="23"/>
        <v>2</v>
      </c>
      <c r="K100">
        <f t="shared" ca="1" si="24"/>
        <v>7</v>
      </c>
      <c r="L100">
        <f t="shared" ca="1" si="25"/>
        <v>9</v>
      </c>
      <c r="N100">
        <f t="shared" ca="1" si="26"/>
        <v>0</v>
      </c>
      <c r="O100">
        <f t="shared" ca="1" si="27"/>
        <v>1</v>
      </c>
      <c r="R100">
        <f t="shared" ca="1" si="28"/>
        <v>-100</v>
      </c>
      <c r="S100">
        <f t="shared" ca="1" si="29"/>
        <v>100</v>
      </c>
      <c r="U100">
        <f t="shared" si="30"/>
        <v>95</v>
      </c>
      <c r="V100">
        <f t="shared" ca="1" si="32"/>
        <v>3700</v>
      </c>
      <c r="W100">
        <f t="shared" ca="1" si="33"/>
        <v>4240</v>
      </c>
    </row>
    <row r="101" spans="1:23" x14ac:dyDescent="0.25">
      <c r="A101">
        <f t="shared" si="31"/>
        <v>96</v>
      </c>
      <c r="B101">
        <f t="shared" ca="1" si="18"/>
        <v>7</v>
      </c>
      <c r="C101">
        <f t="shared" ca="1" si="18"/>
        <v>5</v>
      </c>
      <c r="D101">
        <f t="shared" ca="1" si="19"/>
        <v>2</v>
      </c>
      <c r="E101">
        <f t="shared" ca="1" si="20"/>
        <v>0</v>
      </c>
      <c r="F101">
        <f t="shared" ca="1" si="21"/>
        <v>2</v>
      </c>
      <c r="H101">
        <f t="shared" ca="1" si="22"/>
        <v>8</v>
      </c>
      <c r="I101">
        <f t="shared" ca="1" si="22"/>
        <v>2</v>
      </c>
      <c r="J101">
        <f t="shared" ca="1" si="23"/>
        <v>0</v>
      </c>
      <c r="K101">
        <f t="shared" ca="1" si="24"/>
        <v>4</v>
      </c>
      <c r="L101">
        <f t="shared" ca="1" si="25"/>
        <v>4</v>
      </c>
      <c r="N101">
        <f t="shared" ca="1" si="26"/>
        <v>0</v>
      </c>
      <c r="O101">
        <f t="shared" ca="1" si="27"/>
        <v>1</v>
      </c>
      <c r="R101">
        <f t="shared" ca="1" si="28"/>
        <v>-100</v>
      </c>
      <c r="S101">
        <f t="shared" ca="1" si="29"/>
        <v>100</v>
      </c>
      <c r="U101">
        <f t="shared" si="30"/>
        <v>96</v>
      </c>
      <c r="V101">
        <f t="shared" ca="1" si="32"/>
        <v>3600</v>
      </c>
      <c r="W101">
        <f t="shared" ca="1" si="33"/>
        <v>4330</v>
      </c>
    </row>
    <row r="102" spans="1:23" x14ac:dyDescent="0.25">
      <c r="A102">
        <f t="shared" si="31"/>
        <v>97</v>
      </c>
      <c r="B102">
        <f t="shared" ca="1" si="18"/>
        <v>4</v>
      </c>
      <c r="C102">
        <f t="shared" ca="1" si="18"/>
        <v>0</v>
      </c>
      <c r="D102">
        <f t="shared" ca="1" si="19"/>
        <v>4</v>
      </c>
      <c r="E102">
        <f t="shared" ca="1" si="20"/>
        <v>2</v>
      </c>
      <c r="F102">
        <f t="shared" ca="1" si="21"/>
        <v>6</v>
      </c>
      <c r="H102">
        <f t="shared" ca="1" si="22"/>
        <v>2</v>
      </c>
      <c r="I102">
        <f t="shared" ca="1" si="22"/>
        <v>6</v>
      </c>
      <c r="J102">
        <f t="shared" ca="1" si="23"/>
        <v>8</v>
      </c>
      <c r="K102">
        <f t="shared" ca="1" si="24"/>
        <v>0</v>
      </c>
      <c r="L102">
        <f t="shared" ca="1" si="25"/>
        <v>8</v>
      </c>
      <c r="N102">
        <f t="shared" ca="1" si="26"/>
        <v>0</v>
      </c>
      <c r="O102">
        <f t="shared" ca="1" si="27"/>
        <v>1</v>
      </c>
      <c r="R102">
        <f t="shared" ca="1" si="28"/>
        <v>-100</v>
      </c>
      <c r="S102">
        <f t="shared" ca="1" si="29"/>
        <v>100</v>
      </c>
      <c r="U102">
        <f t="shared" si="30"/>
        <v>97</v>
      </c>
      <c r="V102">
        <f t="shared" ca="1" si="32"/>
        <v>3500</v>
      </c>
      <c r="W102">
        <f t="shared" ca="1" si="33"/>
        <v>4420</v>
      </c>
    </row>
    <row r="103" spans="1:23" x14ac:dyDescent="0.25">
      <c r="A103">
        <f t="shared" si="31"/>
        <v>98</v>
      </c>
      <c r="B103">
        <f t="shared" ca="1" si="18"/>
        <v>7</v>
      </c>
      <c r="C103">
        <f t="shared" ca="1" si="18"/>
        <v>0</v>
      </c>
      <c r="D103">
        <f t="shared" ca="1" si="19"/>
        <v>7</v>
      </c>
      <c r="E103">
        <f t="shared" ca="1" si="20"/>
        <v>0</v>
      </c>
      <c r="F103">
        <f t="shared" ca="1" si="21"/>
        <v>7</v>
      </c>
      <c r="H103">
        <f t="shared" ca="1" si="22"/>
        <v>3</v>
      </c>
      <c r="I103">
        <f t="shared" ca="1" si="22"/>
        <v>9</v>
      </c>
      <c r="J103">
        <f t="shared" ca="1" si="23"/>
        <v>2</v>
      </c>
      <c r="K103">
        <f t="shared" ca="1" si="24"/>
        <v>2</v>
      </c>
      <c r="L103">
        <f t="shared" ca="1" si="25"/>
        <v>4</v>
      </c>
      <c r="N103">
        <f t="shared" ca="1" si="26"/>
        <v>1</v>
      </c>
      <c r="O103">
        <f t="shared" ca="1" si="27"/>
        <v>0</v>
      </c>
      <c r="R103">
        <f t="shared" ca="1" si="28"/>
        <v>100</v>
      </c>
      <c r="S103">
        <f t="shared" ca="1" si="29"/>
        <v>-100</v>
      </c>
      <c r="U103">
        <f t="shared" si="30"/>
        <v>98</v>
      </c>
      <c r="V103">
        <f t="shared" ca="1" si="32"/>
        <v>3600</v>
      </c>
      <c r="W103">
        <f t="shared" ca="1" si="33"/>
        <v>4320</v>
      </c>
    </row>
    <row r="104" spans="1:23" x14ac:dyDescent="0.25">
      <c r="A104">
        <f t="shared" si="31"/>
        <v>99</v>
      </c>
      <c r="B104">
        <f t="shared" ca="1" si="18"/>
        <v>2</v>
      </c>
      <c r="C104">
        <f t="shared" ca="1" si="18"/>
        <v>6</v>
      </c>
      <c r="D104">
        <f t="shared" ca="1" si="19"/>
        <v>8</v>
      </c>
      <c r="E104">
        <f t="shared" ca="1" si="20"/>
        <v>0</v>
      </c>
      <c r="F104">
        <f t="shared" ca="1" si="21"/>
        <v>8</v>
      </c>
      <c r="H104">
        <f t="shared" ca="1" si="22"/>
        <v>1</v>
      </c>
      <c r="I104">
        <f t="shared" ca="1" si="22"/>
        <v>2</v>
      </c>
      <c r="J104">
        <f t="shared" ca="1" si="23"/>
        <v>3</v>
      </c>
      <c r="K104">
        <f t="shared" ca="1" si="24"/>
        <v>1</v>
      </c>
      <c r="L104">
        <f t="shared" ca="1" si="25"/>
        <v>4</v>
      </c>
      <c r="N104">
        <f t="shared" ca="1" si="26"/>
        <v>1</v>
      </c>
      <c r="O104">
        <f t="shared" ca="1" si="27"/>
        <v>0</v>
      </c>
      <c r="R104">
        <f t="shared" ca="1" si="28"/>
        <v>100</v>
      </c>
      <c r="S104">
        <f t="shared" ca="1" si="29"/>
        <v>-100</v>
      </c>
      <c r="U104">
        <f t="shared" si="30"/>
        <v>99</v>
      </c>
      <c r="V104">
        <f t="shared" ca="1" si="32"/>
        <v>3700</v>
      </c>
      <c r="W104">
        <f t="shared" ca="1" si="33"/>
        <v>4220</v>
      </c>
    </row>
    <row r="105" spans="1:23" x14ac:dyDescent="0.25">
      <c r="A105">
        <f t="shared" si="31"/>
        <v>100</v>
      </c>
      <c r="B105">
        <f t="shared" ca="1" si="18"/>
        <v>0</v>
      </c>
      <c r="C105">
        <f t="shared" ca="1" si="18"/>
        <v>5</v>
      </c>
      <c r="D105">
        <f t="shared" ca="1" si="19"/>
        <v>5</v>
      </c>
      <c r="E105">
        <f t="shared" ca="1" si="20"/>
        <v>0</v>
      </c>
      <c r="F105">
        <f t="shared" ca="1" si="21"/>
        <v>5</v>
      </c>
      <c r="H105">
        <f t="shared" ca="1" si="22"/>
        <v>2</v>
      </c>
      <c r="I105">
        <f t="shared" ca="1" si="22"/>
        <v>0</v>
      </c>
      <c r="J105">
        <f t="shared" ca="1" si="23"/>
        <v>2</v>
      </c>
      <c r="K105">
        <f t="shared" ca="1" si="24"/>
        <v>0</v>
      </c>
      <c r="L105">
        <f t="shared" ca="1" si="25"/>
        <v>2</v>
      </c>
      <c r="N105">
        <f t="shared" ca="1" si="26"/>
        <v>1</v>
      </c>
      <c r="O105">
        <f t="shared" ca="1" si="27"/>
        <v>0</v>
      </c>
      <c r="R105">
        <f t="shared" ca="1" si="28"/>
        <v>100</v>
      </c>
      <c r="S105">
        <f t="shared" ca="1" si="29"/>
        <v>-100</v>
      </c>
      <c r="U105">
        <f t="shared" si="30"/>
        <v>100</v>
      </c>
      <c r="V105">
        <f t="shared" ca="1" si="32"/>
        <v>3800</v>
      </c>
      <c r="W105">
        <f t="shared" ca="1" si="33"/>
        <v>4120</v>
      </c>
    </row>
  </sheetData>
  <mergeCells count="2">
    <mergeCell ref="B4:F4"/>
    <mergeCell ref="H4:L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A394-A51C-4C3A-92D2-9276C49E6AA6}">
  <dimension ref="A2:AE72"/>
  <sheetViews>
    <sheetView topLeftCell="S16" workbookViewId="0">
      <selection activeCell="W6" sqref="W6"/>
    </sheetView>
  </sheetViews>
  <sheetFormatPr defaultRowHeight="15" x14ac:dyDescent="0.25"/>
  <cols>
    <col min="1" max="1" width="13.140625" customWidth="1"/>
    <col min="2" max="2" width="13.7109375" customWidth="1"/>
    <col min="5" max="5" width="11.140625" customWidth="1"/>
    <col min="8" max="8" width="10.85546875" bestFit="1" customWidth="1"/>
    <col min="11" max="11" width="10.85546875" bestFit="1" customWidth="1"/>
    <col min="14" max="14" width="10.85546875" bestFit="1" customWidth="1"/>
    <col min="17" max="17" width="10.85546875" bestFit="1" customWidth="1"/>
    <col min="20" max="20" width="10.85546875" bestFit="1" customWidth="1"/>
    <col min="25" max="25" width="9.85546875" bestFit="1" customWidth="1"/>
    <col min="27" max="27" width="12.42578125" bestFit="1" customWidth="1"/>
    <col min="28" max="28" width="7.7109375" bestFit="1" customWidth="1"/>
    <col min="29" max="29" width="13.42578125" bestFit="1" customWidth="1"/>
    <col min="30" max="30" width="9.85546875" bestFit="1" customWidth="1"/>
    <col min="31" max="31" width="5.7109375" bestFit="1" customWidth="1"/>
  </cols>
  <sheetData>
    <row r="2" spans="1:31" ht="15.75" thickBot="1" x14ac:dyDescent="0.3"/>
    <row r="3" spans="1:31" x14ac:dyDescent="0.25">
      <c r="A3" s="64"/>
      <c r="B3" s="71"/>
      <c r="C3" s="113" t="s">
        <v>106</v>
      </c>
      <c r="D3" s="113"/>
      <c r="E3" s="113"/>
      <c r="F3" s="113" t="s">
        <v>108</v>
      </c>
      <c r="G3" s="113"/>
      <c r="H3" s="113"/>
      <c r="I3" s="113" t="s">
        <v>109</v>
      </c>
      <c r="J3" s="113"/>
      <c r="K3" s="113"/>
      <c r="L3" s="113" t="s">
        <v>110</v>
      </c>
      <c r="M3" s="113"/>
      <c r="N3" s="113"/>
      <c r="O3" s="113" t="s">
        <v>111</v>
      </c>
      <c r="P3" s="113"/>
      <c r="Q3" s="113"/>
      <c r="R3" s="113" t="s">
        <v>112</v>
      </c>
      <c r="S3" s="113"/>
      <c r="T3" s="113"/>
      <c r="U3" s="113" t="s">
        <v>113</v>
      </c>
      <c r="V3" s="98"/>
      <c r="X3" s="77" t="s">
        <v>124</v>
      </c>
      <c r="Y3" s="77"/>
      <c r="Z3" s="77"/>
      <c r="AA3" s="77"/>
      <c r="AB3" s="77"/>
      <c r="AC3" s="77"/>
      <c r="AD3" s="77"/>
      <c r="AE3" s="77"/>
    </row>
    <row r="4" spans="1:31" x14ac:dyDescent="0.25">
      <c r="A4" s="13" t="s">
        <v>99</v>
      </c>
      <c r="B4" s="1" t="s">
        <v>100</v>
      </c>
      <c r="C4" s="1" t="s">
        <v>23</v>
      </c>
      <c r="D4" s="1" t="s">
        <v>114</v>
      </c>
      <c r="E4" s="1" t="s">
        <v>102</v>
      </c>
      <c r="F4" s="1" t="s">
        <v>23</v>
      </c>
      <c r="G4" s="1" t="s">
        <v>114</v>
      </c>
      <c r="H4" s="1" t="s">
        <v>102</v>
      </c>
      <c r="I4" s="1" t="s">
        <v>23</v>
      </c>
      <c r="J4" s="1" t="s">
        <v>114</v>
      </c>
      <c r="K4" s="1" t="s">
        <v>102</v>
      </c>
      <c r="L4" s="1" t="s">
        <v>23</v>
      </c>
      <c r="M4" s="1" t="s">
        <v>114</v>
      </c>
      <c r="N4" s="1" t="s">
        <v>102</v>
      </c>
      <c r="O4" s="1" t="s">
        <v>23</v>
      </c>
      <c r="P4" s="1" t="s">
        <v>114</v>
      </c>
      <c r="Q4" s="1" t="s">
        <v>102</v>
      </c>
      <c r="R4" s="1" t="s">
        <v>23</v>
      </c>
      <c r="S4" s="1" t="s">
        <v>114</v>
      </c>
      <c r="T4" s="1" t="s">
        <v>102</v>
      </c>
      <c r="U4" s="77"/>
      <c r="V4" s="121"/>
      <c r="X4" s="119"/>
      <c r="Y4" s="117"/>
      <c r="Z4" s="77" t="s">
        <v>126</v>
      </c>
      <c r="AA4" s="77"/>
      <c r="AB4" s="77"/>
      <c r="AC4" s="77"/>
      <c r="AD4" s="77"/>
      <c r="AE4" s="77"/>
    </row>
    <row r="5" spans="1:31" x14ac:dyDescent="0.25">
      <c r="A5" s="125">
        <v>1</v>
      </c>
      <c r="B5" s="124" t="s">
        <v>107</v>
      </c>
      <c r="C5" s="1" t="s">
        <v>103</v>
      </c>
      <c r="D5" s="1">
        <f ca="1">RANDBETWEEN(40,100)</f>
        <v>85</v>
      </c>
      <c r="E5" s="1">
        <v>30</v>
      </c>
      <c r="F5" s="1" t="s">
        <v>103</v>
      </c>
      <c r="G5" s="1">
        <f ca="1">RANDBETWEEN(40,100)</f>
        <v>40</v>
      </c>
      <c r="H5" s="1">
        <v>30</v>
      </c>
      <c r="I5" s="1" t="s">
        <v>103</v>
      </c>
      <c r="J5" s="1">
        <f ca="1">RANDBETWEEN(40,100)</f>
        <v>46</v>
      </c>
      <c r="K5" s="1">
        <v>30</v>
      </c>
      <c r="L5" s="1" t="s">
        <v>103</v>
      </c>
      <c r="M5" s="1">
        <f ca="1">RANDBETWEEN(40,100)</f>
        <v>88</v>
      </c>
      <c r="N5" s="1">
        <v>30</v>
      </c>
      <c r="O5" s="1" t="s">
        <v>103</v>
      </c>
      <c r="P5" s="1">
        <f ca="1">RANDBETWEEN(40,100)</f>
        <v>49</v>
      </c>
      <c r="Q5" s="1">
        <v>30</v>
      </c>
      <c r="R5" s="1" t="s">
        <v>103</v>
      </c>
      <c r="S5" s="1">
        <f ca="1">RANDBETWEEN(40,100)</f>
        <v>59</v>
      </c>
      <c r="T5" s="1">
        <v>30</v>
      </c>
      <c r="U5" s="77"/>
      <c r="V5" s="121"/>
      <c r="X5" s="123" t="s">
        <v>26</v>
      </c>
      <c r="Y5" s="123" t="s">
        <v>125</v>
      </c>
      <c r="Z5" s="1" t="s">
        <v>106</v>
      </c>
      <c r="AA5" s="1" t="s">
        <v>108</v>
      </c>
      <c r="AB5" s="1" t="s">
        <v>109</v>
      </c>
      <c r="AC5" s="1" t="s">
        <v>110</v>
      </c>
      <c r="AD5" s="1" t="s">
        <v>111</v>
      </c>
      <c r="AE5" s="1" t="s">
        <v>112</v>
      </c>
    </row>
    <row r="6" spans="1:31" x14ac:dyDescent="0.25">
      <c r="A6" s="125"/>
      <c r="B6" s="124"/>
      <c r="C6" s="1" t="s">
        <v>104</v>
      </c>
      <c r="D6" s="1">
        <f t="shared" ref="D6:D7" ca="1" si="0">RANDBETWEEN(40,100)</f>
        <v>95</v>
      </c>
      <c r="E6" s="1">
        <v>20</v>
      </c>
      <c r="F6" s="1" t="s">
        <v>104</v>
      </c>
      <c r="G6" s="1">
        <f t="shared" ref="G6:G7" ca="1" si="1">RANDBETWEEN(40,100)</f>
        <v>81</v>
      </c>
      <c r="H6" s="1">
        <v>20</v>
      </c>
      <c r="I6" s="1" t="s">
        <v>104</v>
      </c>
      <c r="J6" s="1">
        <f t="shared" ref="J6:J7" ca="1" si="2">RANDBETWEEN(40,100)</f>
        <v>96</v>
      </c>
      <c r="K6" s="1">
        <v>20</v>
      </c>
      <c r="L6" s="1" t="s">
        <v>104</v>
      </c>
      <c r="M6" s="1">
        <f t="shared" ref="M6:M7" ca="1" si="3">RANDBETWEEN(40,100)</f>
        <v>42</v>
      </c>
      <c r="N6" s="1">
        <v>20</v>
      </c>
      <c r="O6" s="1" t="s">
        <v>104</v>
      </c>
      <c r="P6" s="1">
        <f t="shared" ref="P6:P7" ca="1" si="4">RANDBETWEEN(40,100)</f>
        <v>76</v>
      </c>
      <c r="Q6" s="1">
        <v>20</v>
      </c>
      <c r="R6" s="1" t="s">
        <v>104</v>
      </c>
      <c r="S6" s="1">
        <f t="shared" ref="S6:S7" ca="1" si="5">RANDBETWEEN(40,100)</f>
        <v>66</v>
      </c>
      <c r="T6" s="1">
        <v>20</v>
      </c>
      <c r="U6" s="77"/>
      <c r="V6" s="121"/>
      <c r="X6" s="1">
        <f>A5</f>
        <v>1</v>
      </c>
      <c r="Y6" s="1" t="str">
        <f>B5</f>
        <v>Vishal</v>
      </c>
      <c r="Z6" s="1">
        <f ca="1">D8</f>
        <v>83.5</v>
      </c>
      <c r="AA6" s="1">
        <f ca="1">G8</f>
        <v>73.7</v>
      </c>
      <c r="AB6" s="1">
        <f ca="1">J8</f>
        <v>55.5</v>
      </c>
      <c r="AC6" s="1">
        <f ca="1">M8</f>
        <v>59.3</v>
      </c>
      <c r="AD6" s="1">
        <f ca="1">P8</f>
        <v>67.900000000000006</v>
      </c>
      <c r="AE6" s="1">
        <f ca="1">S8</f>
        <v>69.900000000000006</v>
      </c>
    </row>
    <row r="7" spans="1:31" x14ac:dyDescent="0.25">
      <c r="A7" s="125"/>
      <c r="B7" s="124"/>
      <c r="C7" s="1" t="s">
        <v>105</v>
      </c>
      <c r="D7" s="1">
        <f t="shared" ca="1" si="0"/>
        <v>78</v>
      </c>
      <c r="E7" s="1">
        <v>50</v>
      </c>
      <c r="F7" s="1" t="s">
        <v>105</v>
      </c>
      <c r="G7" s="1">
        <f t="shared" ca="1" si="1"/>
        <v>91</v>
      </c>
      <c r="H7" s="1">
        <v>50</v>
      </c>
      <c r="I7" s="1" t="s">
        <v>105</v>
      </c>
      <c r="J7" s="1">
        <f t="shared" ca="1" si="2"/>
        <v>45</v>
      </c>
      <c r="K7" s="1">
        <v>50</v>
      </c>
      <c r="L7" s="1" t="s">
        <v>105</v>
      </c>
      <c r="M7" s="1">
        <f t="shared" ca="1" si="3"/>
        <v>49</v>
      </c>
      <c r="N7" s="1">
        <v>50</v>
      </c>
      <c r="O7" s="1" t="s">
        <v>105</v>
      </c>
      <c r="P7" s="1">
        <f t="shared" ca="1" si="4"/>
        <v>76</v>
      </c>
      <c r="Q7" s="1">
        <v>50</v>
      </c>
      <c r="R7" s="1" t="s">
        <v>105</v>
      </c>
      <c r="S7" s="1">
        <f t="shared" ca="1" si="5"/>
        <v>78</v>
      </c>
      <c r="T7" s="1">
        <v>50</v>
      </c>
      <c r="U7" s="77"/>
      <c r="V7" s="121"/>
      <c r="X7" s="1">
        <f>A12</f>
        <v>2</v>
      </c>
      <c r="Y7" s="1" t="str">
        <f>B12</f>
        <v>Aditya</v>
      </c>
      <c r="Z7" s="1">
        <f ca="1">D15</f>
        <v>85.1</v>
      </c>
      <c r="AA7" s="1">
        <f ca="1">G15</f>
        <v>51.6</v>
      </c>
      <c r="AB7" s="1">
        <f ca="1">J15</f>
        <v>88</v>
      </c>
      <c r="AC7" s="1">
        <f ca="1">M15</f>
        <v>73.400000000000006</v>
      </c>
      <c r="AD7" s="1">
        <f ca="1">P15</f>
        <v>52.7</v>
      </c>
      <c r="AE7" s="1">
        <f ca="1">S15</f>
        <v>68.8</v>
      </c>
    </row>
    <row r="8" spans="1:31" x14ac:dyDescent="0.25">
      <c r="A8" s="125"/>
      <c r="B8" s="124"/>
      <c r="C8" s="1" t="s">
        <v>80</v>
      </c>
      <c r="D8" s="1">
        <f ca="1">D5*E5/100+D6*E6/100+D7*E7/100</f>
        <v>83.5</v>
      </c>
      <c r="E8" s="77"/>
      <c r="F8" s="1" t="s">
        <v>80</v>
      </c>
      <c r="G8" s="1">
        <f ca="1">G5*H5/100+G6*H6/100+G7*H7/100</f>
        <v>73.7</v>
      </c>
      <c r="H8" s="77"/>
      <c r="I8" s="1" t="s">
        <v>80</v>
      </c>
      <c r="J8" s="1">
        <f ca="1">J5*K5/100+J6*K6/100+J7*K7/100</f>
        <v>55.5</v>
      </c>
      <c r="K8" s="77"/>
      <c r="L8" s="1" t="s">
        <v>80</v>
      </c>
      <c r="M8" s="1">
        <f ca="1">M5*N5/100+M6*N6/100+M7*N7/100</f>
        <v>59.3</v>
      </c>
      <c r="N8" s="77"/>
      <c r="O8" s="1" t="s">
        <v>80</v>
      </c>
      <c r="P8" s="1">
        <f ca="1">P5*Q5/100+P6*Q6/100+P7*Q7/100</f>
        <v>67.900000000000006</v>
      </c>
      <c r="Q8" s="77"/>
      <c r="R8" s="1" t="s">
        <v>80</v>
      </c>
      <c r="S8" s="1">
        <f ca="1">S5*T5/100+S6*T6/100+S7*T7/100</f>
        <v>69.900000000000006</v>
      </c>
      <c r="T8" s="77"/>
      <c r="U8" s="2" t="s">
        <v>80</v>
      </c>
      <c r="V8" s="14">
        <f ca="1">AVERAGE(D8,G8,J8,M8,P8,S8)</f>
        <v>68.3</v>
      </c>
      <c r="X8" s="1">
        <f>A19</f>
        <v>3</v>
      </c>
      <c r="Y8" s="1" t="str">
        <f>B19</f>
        <v>Diwakar</v>
      </c>
      <c r="Z8" s="1">
        <f ca="1">D22</f>
        <v>82.2</v>
      </c>
      <c r="AA8" s="1">
        <f ca="1">G22</f>
        <v>83.8</v>
      </c>
      <c r="AB8" s="1">
        <f ca="1">J22</f>
        <v>65.3</v>
      </c>
      <c r="AC8" s="1">
        <f ca="1">M22</f>
        <v>62.3</v>
      </c>
      <c r="AD8" s="1">
        <f ca="1">P22</f>
        <v>78.2</v>
      </c>
      <c r="AE8" s="1">
        <f ca="1">S22</f>
        <v>76.2</v>
      </c>
    </row>
    <row r="9" spans="1:31" ht="15.75" thickBot="1" x14ac:dyDescent="0.3">
      <c r="A9" s="126"/>
      <c r="B9" s="127"/>
      <c r="C9" s="53" t="s">
        <v>101</v>
      </c>
      <c r="D9" s="53" t="str">
        <f ca="1">IF(AND(D8&gt;90,D8&lt;101),"A",IF(AND(D8&gt;80,D8&lt;91),"B",IF(AND(D8&gt;70,D8&lt;81),"C",IF(AND(D8&gt;60,D8&lt;71),"D",IF(AND(D8&gt;50,D8&lt;61),"E",IF(AND(D8&gt;40,D8&lt;51),"P","F"))))))</f>
        <v>B</v>
      </c>
      <c r="E9" s="116"/>
      <c r="F9" s="53" t="s">
        <v>101</v>
      </c>
      <c r="G9" s="53" t="str">
        <f ca="1">IF(AND(G8&gt;90,G8&lt;101),"A",IF(AND(G8&gt;80,G8&lt;91),"B",IF(AND(G8&gt;70,G8&lt;81),"C",IF(AND(G8&gt;60,G8&lt;71),"D",IF(AND(G8&gt;50,G8&lt;61),"E",IF(AND(G8&gt;40,G8&lt;51),"P","F"))))))</f>
        <v>C</v>
      </c>
      <c r="H9" s="116"/>
      <c r="I9" s="53" t="s">
        <v>101</v>
      </c>
      <c r="J9" s="53" t="str">
        <f ca="1">IF(AND(J8&gt;90,J8&lt;101),"A",IF(AND(J8&gt;80,J8&lt;91),"B",IF(AND(J8&gt;70,J8&lt;81),"C",IF(AND(J8&gt;60,J8&lt;71),"D",IF(AND(J8&gt;50,J8&lt;61),"E",IF(AND(J8&gt;40,J8&lt;51),"P","F"))))))</f>
        <v>E</v>
      </c>
      <c r="K9" s="116"/>
      <c r="L9" s="53" t="s">
        <v>101</v>
      </c>
      <c r="M9" s="53" t="str">
        <f ca="1">IF(AND(M8&gt;90,M8&lt;101),"A",IF(AND(M8&gt;80,M8&lt;91),"B",IF(AND(M8&gt;70,M8&lt;81),"C",IF(AND(M8&gt;60,M8&lt;71),"D",IF(AND(M8&gt;50,M8&lt;61),"E",IF(AND(M8&gt;40,M8&lt;51),"P","F"))))))</f>
        <v>E</v>
      </c>
      <c r="N9" s="116"/>
      <c r="O9" s="53" t="s">
        <v>101</v>
      </c>
      <c r="P9" s="53" t="str">
        <f ca="1">IF(AND(P8&gt;90,P8&lt;101),"A",IF(AND(P8&gt;80,P8&lt;91),"B",IF(AND(P8&gt;70,P8&lt;81),"C",IF(AND(P8&gt;60,P8&lt;71),"D",IF(AND(P8&gt;50,P8&lt;61),"E",IF(AND(P8&gt;40,P8&lt;51),"P","F"))))))</f>
        <v>D</v>
      </c>
      <c r="Q9" s="116"/>
      <c r="R9" s="53" t="s">
        <v>101</v>
      </c>
      <c r="S9" s="53" t="str">
        <f ca="1">IF(AND(S8&gt;90,S8&lt;101),"A",IF(AND(S8&gt;80,S8&lt;91),"B",IF(AND(S8&gt;70,S8&lt;81),"C",IF(AND(S8&gt;60,S8&lt;71),"D",IF(AND(S8&gt;50,S8&lt;61),"E",IF(AND(S8&gt;40,S8&lt;51),"P","F"))))))</f>
        <v>D</v>
      </c>
      <c r="T9" s="116"/>
      <c r="U9" s="53" t="s">
        <v>101</v>
      </c>
      <c r="V9" s="16" t="str">
        <f ca="1">IF(AND(V8&gt;90,V8&lt;101),"A",IF(AND(V8&gt;80,V8&lt;91),"B",IF(AND(V8&gt;70,V8&lt;81),"C",IF(AND(V8&gt;60,V8&lt;71),"D",IF(AND(V8&gt;50,V8&lt;61),"E",IF(AND(V8&gt;40,V8&lt;51),"P","F"))))))</f>
        <v>D</v>
      </c>
      <c r="X9" s="1">
        <f>A26</f>
        <v>4</v>
      </c>
      <c r="Y9" s="1" t="str">
        <f>B26</f>
        <v>Saurabh</v>
      </c>
      <c r="Z9" s="1">
        <f ca="1">D29</f>
        <v>64.599999999999994</v>
      </c>
      <c r="AA9" s="1">
        <f ca="1">G29</f>
        <v>87.8</v>
      </c>
      <c r="AB9" s="1">
        <f ca="1">J29</f>
        <v>68.3</v>
      </c>
      <c r="AC9" s="1">
        <f ca="1">M29</f>
        <v>81.099999999999994</v>
      </c>
      <c r="AD9" s="1">
        <f ca="1">P29</f>
        <v>86.2</v>
      </c>
      <c r="AE9" s="1">
        <f ca="1">S29</f>
        <v>74.8</v>
      </c>
    </row>
    <row r="10" spans="1:31" x14ac:dyDescent="0.25">
      <c r="A10" s="64"/>
      <c r="B10" s="71"/>
      <c r="C10" s="113" t="s">
        <v>106</v>
      </c>
      <c r="D10" s="113"/>
      <c r="E10" s="113"/>
      <c r="F10" s="113" t="s">
        <v>108</v>
      </c>
      <c r="G10" s="113"/>
      <c r="H10" s="113"/>
      <c r="I10" s="113" t="s">
        <v>109</v>
      </c>
      <c r="J10" s="113"/>
      <c r="K10" s="113"/>
      <c r="L10" s="113" t="s">
        <v>110</v>
      </c>
      <c r="M10" s="113"/>
      <c r="N10" s="113"/>
      <c r="O10" s="113" t="s">
        <v>111</v>
      </c>
      <c r="P10" s="113"/>
      <c r="Q10" s="113"/>
      <c r="R10" s="113" t="s">
        <v>112</v>
      </c>
      <c r="S10" s="113"/>
      <c r="T10" s="113"/>
      <c r="U10" s="113" t="s">
        <v>113</v>
      </c>
      <c r="V10" s="98"/>
      <c r="X10" s="1">
        <f>A33</f>
        <v>5</v>
      </c>
      <c r="Y10" s="1" t="str">
        <f>B33</f>
        <v>Gaurav</v>
      </c>
      <c r="Z10" s="1">
        <f ca="1">D36</f>
        <v>66.3</v>
      </c>
      <c r="AA10" s="1">
        <f ca="1">G36</f>
        <v>78</v>
      </c>
      <c r="AB10" s="1">
        <f ca="1">J36</f>
        <v>58.7</v>
      </c>
      <c r="AC10" s="1">
        <f ca="1">M36</f>
        <v>79.599999999999994</v>
      </c>
      <c r="AD10" s="1">
        <f ca="1">P36</f>
        <v>56.7</v>
      </c>
      <c r="AE10" s="1">
        <f ca="1">S36</f>
        <v>85.8</v>
      </c>
    </row>
    <row r="11" spans="1:31" x14ac:dyDescent="0.25">
      <c r="A11" s="13" t="s">
        <v>99</v>
      </c>
      <c r="B11" s="1" t="s">
        <v>100</v>
      </c>
      <c r="C11" s="1" t="s">
        <v>23</v>
      </c>
      <c r="D11" s="1" t="s">
        <v>114</v>
      </c>
      <c r="E11" s="1" t="s">
        <v>102</v>
      </c>
      <c r="F11" s="1" t="s">
        <v>23</v>
      </c>
      <c r="G11" s="1" t="s">
        <v>114</v>
      </c>
      <c r="H11" s="1" t="s">
        <v>102</v>
      </c>
      <c r="I11" s="1" t="s">
        <v>23</v>
      </c>
      <c r="J11" s="1" t="s">
        <v>114</v>
      </c>
      <c r="K11" s="1" t="s">
        <v>102</v>
      </c>
      <c r="L11" s="1" t="s">
        <v>23</v>
      </c>
      <c r="M11" s="1" t="s">
        <v>114</v>
      </c>
      <c r="N11" s="1" t="s">
        <v>102</v>
      </c>
      <c r="O11" s="1" t="s">
        <v>23</v>
      </c>
      <c r="P11" s="1" t="s">
        <v>114</v>
      </c>
      <c r="Q11" s="1" t="s">
        <v>102</v>
      </c>
      <c r="R11" s="1" t="s">
        <v>23</v>
      </c>
      <c r="S11" s="1" t="s">
        <v>114</v>
      </c>
      <c r="T11" s="1" t="s">
        <v>102</v>
      </c>
      <c r="U11" s="77"/>
      <c r="V11" s="121"/>
      <c r="X11" s="1">
        <f>A40</f>
        <v>6</v>
      </c>
      <c r="Y11" s="1" t="str">
        <f>B40</f>
        <v>Prabhakar</v>
      </c>
      <c r="Z11" s="1">
        <f ca="1">D43</f>
        <v>80.400000000000006</v>
      </c>
      <c r="AA11" s="1">
        <f ca="1">G43</f>
        <v>77.099999999999994</v>
      </c>
      <c r="AB11" s="1">
        <f ca="1">J43</f>
        <v>65</v>
      </c>
      <c r="AC11" s="1">
        <f ca="1">M43</f>
        <v>79.400000000000006</v>
      </c>
      <c r="AD11" s="1">
        <f ca="1">P43</f>
        <v>50.8</v>
      </c>
      <c r="AE11" s="1">
        <f ca="1">S43</f>
        <v>65</v>
      </c>
    </row>
    <row r="12" spans="1:31" x14ac:dyDescent="0.25">
      <c r="A12" s="125">
        <v>2</v>
      </c>
      <c r="B12" s="124" t="s">
        <v>115</v>
      </c>
      <c r="C12" s="1" t="s">
        <v>103</v>
      </c>
      <c r="D12" s="1">
        <f ca="1">RANDBETWEEN(40,100)</f>
        <v>73</v>
      </c>
      <c r="E12" s="1">
        <v>30</v>
      </c>
      <c r="F12" s="1" t="s">
        <v>103</v>
      </c>
      <c r="G12" s="1">
        <f ca="1">RANDBETWEEN(40,100)</f>
        <v>59</v>
      </c>
      <c r="H12" s="1">
        <v>30</v>
      </c>
      <c r="I12" s="1" t="s">
        <v>103</v>
      </c>
      <c r="J12" s="1">
        <f ca="1">RANDBETWEEN(40,100)</f>
        <v>74</v>
      </c>
      <c r="K12" s="1">
        <v>30</v>
      </c>
      <c r="L12" s="1" t="s">
        <v>103</v>
      </c>
      <c r="M12" s="1">
        <f ca="1">RANDBETWEEN(40,100)</f>
        <v>59</v>
      </c>
      <c r="N12" s="1">
        <v>30</v>
      </c>
      <c r="O12" s="1" t="s">
        <v>103</v>
      </c>
      <c r="P12" s="1">
        <f ca="1">RANDBETWEEN(40,100)</f>
        <v>54</v>
      </c>
      <c r="Q12" s="1">
        <v>30</v>
      </c>
      <c r="R12" s="1" t="s">
        <v>103</v>
      </c>
      <c r="S12" s="1">
        <f ca="1">RANDBETWEEN(40,100)</f>
        <v>68</v>
      </c>
      <c r="T12" s="1">
        <v>30</v>
      </c>
      <c r="U12" s="77"/>
      <c r="V12" s="121"/>
      <c r="X12" s="1">
        <f>A47</f>
        <v>7</v>
      </c>
      <c r="Y12" s="1" t="str">
        <f>B47</f>
        <v>Aman</v>
      </c>
      <c r="Z12" s="1">
        <f ca="1">D50</f>
        <v>82.7</v>
      </c>
      <c r="AA12" s="1">
        <f ca="1">G50</f>
        <v>60.3</v>
      </c>
      <c r="AB12" s="1">
        <f ca="1">J50</f>
        <v>67</v>
      </c>
      <c r="AC12" s="1">
        <f ca="1">M50</f>
        <v>68.8</v>
      </c>
      <c r="AD12" s="1">
        <f ca="1">P50</f>
        <v>78</v>
      </c>
      <c r="AE12" s="1">
        <f ca="1">S50</f>
        <v>63.3</v>
      </c>
    </row>
    <row r="13" spans="1:31" x14ac:dyDescent="0.25">
      <c r="A13" s="125"/>
      <c r="B13" s="124"/>
      <c r="C13" s="1" t="s">
        <v>104</v>
      </c>
      <c r="D13" s="1">
        <f t="shared" ref="D13:D14" ca="1" si="6">RANDBETWEEN(40,100)</f>
        <v>81</v>
      </c>
      <c r="E13" s="1">
        <v>20</v>
      </c>
      <c r="F13" s="1" t="s">
        <v>104</v>
      </c>
      <c r="G13" s="1">
        <f t="shared" ref="G13:G14" ca="1" si="7">RANDBETWEEN(40,100)</f>
        <v>47</v>
      </c>
      <c r="H13" s="1">
        <v>20</v>
      </c>
      <c r="I13" s="1" t="s">
        <v>104</v>
      </c>
      <c r="J13" s="1">
        <f t="shared" ref="J13:J14" ca="1" si="8">RANDBETWEEN(40,100)</f>
        <v>94</v>
      </c>
      <c r="K13" s="1">
        <v>20</v>
      </c>
      <c r="L13" s="1" t="s">
        <v>104</v>
      </c>
      <c r="M13" s="1">
        <f t="shared" ref="M13:M14" ca="1" si="9">RANDBETWEEN(40,100)</f>
        <v>86</v>
      </c>
      <c r="N13" s="1">
        <v>20</v>
      </c>
      <c r="O13" s="1" t="s">
        <v>104</v>
      </c>
      <c r="P13" s="1">
        <f t="shared" ref="P13:P14" ca="1" si="10">RANDBETWEEN(40,100)</f>
        <v>80</v>
      </c>
      <c r="Q13" s="1">
        <v>20</v>
      </c>
      <c r="R13" s="1" t="s">
        <v>104</v>
      </c>
      <c r="S13" s="1">
        <f t="shared" ref="S13:S14" ca="1" si="11">RANDBETWEEN(40,100)</f>
        <v>67</v>
      </c>
      <c r="T13" s="1">
        <v>20</v>
      </c>
      <c r="U13" s="77"/>
      <c r="V13" s="121"/>
      <c r="X13" s="1">
        <f>A54</f>
        <v>8</v>
      </c>
      <c r="Y13" s="1" t="str">
        <f>B54</f>
        <v>Vibhash</v>
      </c>
      <c r="Z13" s="1">
        <f ca="1">D57</f>
        <v>81.099999999999994</v>
      </c>
      <c r="AA13" s="1">
        <f ca="1">G57</f>
        <v>62.1</v>
      </c>
      <c r="AB13" s="1">
        <f ca="1">J57</f>
        <v>70.5</v>
      </c>
      <c r="AC13" s="1">
        <f ca="1">M57</f>
        <v>58.400000000000006</v>
      </c>
      <c r="AD13" s="1">
        <f ca="1">P57</f>
        <v>77.599999999999994</v>
      </c>
      <c r="AE13" s="1">
        <f ca="1">S57</f>
        <v>77.099999999999994</v>
      </c>
    </row>
    <row r="14" spans="1:31" x14ac:dyDescent="0.25">
      <c r="A14" s="125"/>
      <c r="B14" s="124"/>
      <c r="C14" s="1" t="s">
        <v>105</v>
      </c>
      <c r="D14" s="1">
        <f t="shared" ca="1" si="6"/>
        <v>94</v>
      </c>
      <c r="E14" s="1">
        <v>50</v>
      </c>
      <c r="F14" s="1" t="s">
        <v>105</v>
      </c>
      <c r="G14" s="1">
        <f t="shared" ca="1" si="7"/>
        <v>49</v>
      </c>
      <c r="H14" s="1">
        <v>50</v>
      </c>
      <c r="I14" s="1" t="s">
        <v>105</v>
      </c>
      <c r="J14" s="1">
        <f t="shared" ca="1" si="8"/>
        <v>94</v>
      </c>
      <c r="K14" s="1">
        <v>50</v>
      </c>
      <c r="L14" s="1" t="s">
        <v>105</v>
      </c>
      <c r="M14" s="1">
        <f t="shared" ca="1" si="9"/>
        <v>77</v>
      </c>
      <c r="N14" s="1">
        <v>50</v>
      </c>
      <c r="O14" s="1" t="s">
        <v>105</v>
      </c>
      <c r="P14" s="1">
        <f t="shared" ca="1" si="10"/>
        <v>41</v>
      </c>
      <c r="Q14" s="1">
        <v>50</v>
      </c>
      <c r="R14" s="1" t="s">
        <v>105</v>
      </c>
      <c r="S14" s="1">
        <f t="shared" ca="1" si="11"/>
        <v>70</v>
      </c>
      <c r="T14" s="1">
        <v>50</v>
      </c>
      <c r="U14" s="77"/>
      <c r="V14" s="121"/>
      <c r="X14" s="1">
        <f>A61</f>
        <v>9</v>
      </c>
      <c r="Y14" s="1" t="str">
        <f>B61</f>
        <v>Akshay</v>
      </c>
      <c r="Z14" s="1">
        <f ca="1">D64</f>
        <v>59.9</v>
      </c>
      <c r="AA14" s="1">
        <f ca="1">G64</f>
        <v>71</v>
      </c>
      <c r="AB14" s="1">
        <f ca="1">J64</f>
        <v>76</v>
      </c>
      <c r="AC14" s="1">
        <f ca="1">M64</f>
        <v>66.8</v>
      </c>
      <c r="AD14" s="1">
        <f ca="1">P64</f>
        <v>86.5</v>
      </c>
      <c r="AE14" s="1">
        <f ca="1">S64</f>
        <v>65.400000000000006</v>
      </c>
    </row>
    <row r="15" spans="1:31" x14ac:dyDescent="0.25">
      <c r="A15" s="125"/>
      <c r="B15" s="124"/>
      <c r="C15" s="1" t="s">
        <v>80</v>
      </c>
      <c r="D15" s="1">
        <f ca="1">D12*E12/100+D13*E13/100+D14*E14/100</f>
        <v>85.1</v>
      </c>
      <c r="E15" s="77"/>
      <c r="F15" s="1" t="s">
        <v>80</v>
      </c>
      <c r="G15" s="1">
        <f ca="1">G12*H12/100+G13*H13/100+G14*H14/100</f>
        <v>51.6</v>
      </c>
      <c r="H15" s="77"/>
      <c r="I15" s="1" t="s">
        <v>80</v>
      </c>
      <c r="J15" s="1">
        <f ca="1">J12*K12/100+J13*K13/100+J14*K14/100</f>
        <v>88</v>
      </c>
      <c r="K15" s="77"/>
      <c r="L15" s="1" t="s">
        <v>80</v>
      </c>
      <c r="M15" s="1">
        <f ca="1">M12*N12/100+M13*N13/100+M14*N14/100</f>
        <v>73.400000000000006</v>
      </c>
      <c r="N15" s="77"/>
      <c r="O15" s="1" t="s">
        <v>80</v>
      </c>
      <c r="P15" s="1">
        <f ca="1">P12*Q12/100+P13*Q13/100+P14*Q14/100</f>
        <v>52.7</v>
      </c>
      <c r="Q15" s="77"/>
      <c r="R15" s="1" t="s">
        <v>80</v>
      </c>
      <c r="S15" s="1">
        <f ca="1">S12*T12/100+S13*T13/100+S14*T14/100</f>
        <v>68.8</v>
      </c>
      <c r="T15" s="77"/>
      <c r="U15" s="2" t="s">
        <v>80</v>
      </c>
      <c r="V15" s="14">
        <f ca="1">AVERAGE(D15,G15,J15,M15,P15,S15)</f>
        <v>69.933333333333337</v>
      </c>
      <c r="X15" s="1">
        <f>A68</f>
        <v>10</v>
      </c>
      <c r="Y15" s="1" t="str">
        <f>B68</f>
        <v>Abhishek</v>
      </c>
      <c r="Z15" s="1">
        <f ca="1">D71</f>
        <v>73</v>
      </c>
      <c r="AA15" s="1">
        <f ca="1">G71</f>
        <v>80.8</v>
      </c>
      <c r="AB15" s="1">
        <f ca="1">J71</f>
        <v>70.599999999999994</v>
      </c>
      <c r="AC15" s="1">
        <f ca="1">M71</f>
        <v>76.2</v>
      </c>
      <c r="AD15" s="1">
        <f ca="1">P71</f>
        <v>67.599999999999994</v>
      </c>
      <c r="AE15" s="1">
        <f ca="1">S71</f>
        <v>65.400000000000006</v>
      </c>
    </row>
    <row r="16" spans="1:31" ht="15.75" thickBot="1" x14ac:dyDescent="0.3">
      <c r="A16" s="126"/>
      <c r="B16" s="127"/>
      <c r="C16" s="53" t="s">
        <v>101</v>
      </c>
      <c r="D16" s="53" t="str">
        <f ca="1">IF(AND(D15&gt;90,D15&lt;101),"A",IF(AND(D15&gt;80,D15&lt;91),"B",IF(AND(D15&gt;70,D15&lt;81),"C",IF(AND(D15&gt;60,D15&lt;71),"D",IF(AND(D15&gt;50,D15&lt;61),"E",IF(AND(D15&gt;40,D15&lt;51),"P","F"))))))</f>
        <v>B</v>
      </c>
      <c r="E16" s="116"/>
      <c r="F16" s="53" t="s">
        <v>101</v>
      </c>
      <c r="G16" s="53" t="str">
        <f ca="1">IF(AND(G15&gt;90,G15&lt;101),"A",IF(AND(G15&gt;80,G15&lt;91),"B",IF(AND(G15&gt;70,G15&lt;81),"C",IF(AND(G15&gt;60,G15&lt;71),"D",IF(AND(G15&gt;50,G15&lt;61),"E",IF(AND(G15&gt;40,G15&lt;51),"P","F"))))))</f>
        <v>E</v>
      </c>
      <c r="H16" s="116"/>
      <c r="I16" s="53" t="s">
        <v>101</v>
      </c>
      <c r="J16" s="53" t="str">
        <f ca="1">IF(AND(J15&gt;90,J15&lt;101),"A",IF(AND(J15&gt;80,J15&lt;91),"B",IF(AND(J15&gt;70,J15&lt;81),"C",IF(AND(J15&gt;60,J15&lt;71),"D",IF(AND(J15&gt;50,J15&lt;61),"E",IF(AND(J15&gt;40,J15&lt;51),"P","F"))))))</f>
        <v>B</v>
      </c>
      <c r="K16" s="116"/>
      <c r="L16" s="53" t="s">
        <v>101</v>
      </c>
      <c r="M16" s="53" t="str">
        <f ca="1">IF(AND(M15&gt;90,M15&lt;101),"A",IF(AND(M15&gt;80,M15&lt;91),"B",IF(AND(M15&gt;70,M15&lt;81),"C",IF(AND(M15&gt;60,M15&lt;71),"D",IF(AND(M15&gt;50,M15&lt;61),"E",IF(AND(M15&gt;40,M15&lt;51),"P","F"))))))</f>
        <v>C</v>
      </c>
      <c r="N16" s="116"/>
      <c r="O16" s="53" t="s">
        <v>101</v>
      </c>
      <c r="P16" s="53" t="str">
        <f ca="1">IF(AND(P15&gt;90,P15&lt;101),"A",IF(AND(P15&gt;80,P15&lt;91),"B",IF(AND(P15&gt;70,P15&lt;81),"C",IF(AND(P15&gt;60,P15&lt;71),"D",IF(AND(P15&gt;50,P15&lt;61),"E",IF(AND(P15&gt;40,P15&lt;51),"P","F"))))))</f>
        <v>E</v>
      </c>
      <c r="Q16" s="116"/>
      <c r="R16" s="53" t="s">
        <v>101</v>
      </c>
      <c r="S16" s="53" t="str">
        <f ca="1">IF(AND(S15&gt;90,S15&lt;101),"A",IF(AND(S15&gt;80,S15&lt;91),"B",IF(AND(S15&gt;70,S15&lt;81),"C",IF(AND(S15&gt;60,S15&lt;71),"D",IF(AND(S15&gt;50,S15&lt;61),"E",IF(AND(S15&gt;40,S15&lt;51),"P","F"))))))</f>
        <v>D</v>
      </c>
      <c r="T16" s="116"/>
      <c r="U16" s="53" t="s">
        <v>101</v>
      </c>
      <c r="V16" s="16" t="str">
        <f ca="1">IF(AND(V15&gt;90,V15&lt;101),"A",IF(AND(V15&gt;80,V15&lt;91),"B",IF(AND(V15&gt;70,V15&lt;81),"C",IF(AND(V15&gt;60,V15&lt;71),"D",IF(AND(V15&gt;50,V15&lt;61),"E",IF(AND(V15&gt;40,V15&lt;51),"P","F"))))))</f>
        <v>D</v>
      </c>
      <c r="X16" s="128" t="s">
        <v>127</v>
      </c>
      <c r="Y16" s="128"/>
      <c r="Z16" s="76">
        <f ca="1">MAX(Z6:Z15)</f>
        <v>85.1</v>
      </c>
      <c r="AA16" s="76">
        <f t="shared" ref="AA16:AE16" ca="1" si="12">MAX(AA6:AA15)</f>
        <v>87.8</v>
      </c>
      <c r="AB16" s="76">
        <f t="shared" ca="1" si="12"/>
        <v>88</v>
      </c>
      <c r="AC16" s="76">
        <f t="shared" ca="1" si="12"/>
        <v>81.099999999999994</v>
      </c>
      <c r="AD16" s="76">
        <f t="shared" ca="1" si="12"/>
        <v>86.5</v>
      </c>
      <c r="AE16" s="76">
        <f t="shared" ca="1" si="12"/>
        <v>85.8</v>
      </c>
    </row>
    <row r="17" spans="1:31" x14ac:dyDescent="0.25">
      <c r="A17" s="64"/>
      <c r="B17" s="71"/>
      <c r="C17" s="113" t="s">
        <v>106</v>
      </c>
      <c r="D17" s="113"/>
      <c r="E17" s="113"/>
      <c r="F17" s="113" t="s">
        <v>108</v>
      </c>
      <c r="G17" s="113"/>
      <c r="H17" s="113"/>
      <c r="I17" s="113" t="s">
        <v>109</v>
      </c>
      <c r="J17" s="113"/>
      <c r="K17" s="113"/>
      <c r="L17" s="113" t="s">
        <v>110</v>
      </c>
      <c r="M17" s="113"/>
      <c r="N17" s="113"/>
      <c r="O17" s="113" t="s">
        <v>111</v>
      </c>
      <c r="P17" s="113"/>
      <c r="Q17" s="113"/>
      <c r="R17" s="113" t="s">
        <v>112</v>
      </c>
      <c r="S17" s="113"/>
      <c r="T17" s="113"/>
      <c r="U17" s="113" t="s">
        <v>113</v>
      </c>
      <c r="V17" s="98"/>
      <c r="X17" s="128" t="s">
        <v>128</v>
      </c>
      <c r="Y17" s="128"/>
      <c r="Z17" s="76">
        <f ca="1">MIN(Z6:Z15)</f>
        <v>59.9</v>
      </c>
      <c r="AA17" s="76">
        <f t="shared" ref="AA17:AE17" ca="1" si="13">MIN(AA6:AA15)</f>
        <v>51.6</v>
      </c>
      <c r="AB17" s="76">
        <f t="shared" ca="1" si="13"/>
        <v>55.5</v>
      </c>
      <c r="AC17" s="76">
        <f t="shared" ca="1" si="13"/>
        <v>58.400000000000006</v>
      </c>
      <c r="AD17" s="76">
        <f t="shared" ca="1" si="13"/>
        <v>50.8</v>
      </c>
      <c r="AE17" s="76">
        <f t="shared" ca="1" si="13"/>
        <v>63.3</v>
      </c>
    </row>
    <row r="18" spans="1:31" x14ac:dyDescent="0.25">
      <c r="A18" s="13" t="s">
        <v>99</v>
      </c>
      <c r="B18" s="1" t="s">
        <v>100</v>
      </c>
      <c r="C18" s="1" t="s">
        <v>23</v>
      </c>
      <c r="D18" s="1" t="s">
        <v>114</v>
      </c>
      <c r="E18" s="1" t="s">
        <v>102</v>
      </c>
      <c r="F18" s="1" t="s">
        <v>23</v>
      </c>
      <c r="G18" s="1" t="s">
        <v>114</v>
      </c>
      <c r="H18" s="1" t="s">
        <v>102</v>
      </c>
      <c r="I18" s="1" t="s">
        <v>23</v>
      </c>
      <c r="J18" s="1" t="s">
        <v>114</v>
      </c>
      <c r="K18" s="1" t="s">
        <v>102</v>
      </c>
      <c r="L18" s="1" t="s">
        <v>23</v>
      </c>
      <c r="M18" s="1" t="s">
        <v>114</v>
      </c>
      <c r="N18" s="1" t="s">
        <v>102</v>
      </c>
      <c r="O18" s="1" t="s">
        <v>23</v>
      </c>
      <c r="P18" s="1" t="s">
        <v>114</v>
      </c>
      <c r="Q18" s="1" t="s">
        <v>102</v>
      </c>
      <c r="R18" s="1" t="s">
        <v>23</v>
      </c>
      <c r="S18" s="1" t="s">
        <v>114</v>
      </c>
      <c r="T18" s="1" t="s">
        <v>102</v>
      </c>
      <c r="U18" s="77"/>
      <c r="V18" s="121"/>
      <c r="X18" s="128" t="s">
        <v>129</v>
      </c>
      <c r="Y18" s="128"/>
      <c r="Z18" s="76">
        <f ca="1">AVERAGE(Z6:Z15)</f>
        <v>75.88000000000001</v>
      </c>
      <c r="AA18" s="76">
        <f t="shared" ref="AA18:AE18" ca="1" si="14">AVERAGE(AA6:AA15)</f>
        <v>72.61999999999999</v>
      </c>
      <c r="AB18" s="76">
        <f t="shared" ca="1" si="14"/>
        <v>68.489999999999995</v>
      </c>
      <c r="AC18" s="76">
        <f t="shared" ca="1" si="14"/>
        <v>70.53</v>
      </c>
      <c r="AD18" s="76">
        <f t="shared" ca="1" si="14"/>
        <v>70.22</v>
      </c>
      <c r="AE18" s="76">
        <f t="shared" ca="1" si="14"/>
        <v>71.169999999999987</v>
      </c>
    </row>
    <row r="19" spans="1:31" x14ac:dyDescent="0.25">
      <c r="A19" s="125">
        <v>3</v>
      </c>
      <c r="B19" s="124" t="s">
        <v>116</v>
      </c>
      <c r="C19" s="1" t="s">
        <v>103</v>
      </c>
      <c r="D19" s="1">
        <f ca="1">RANDBETWEEN(40,100)</f>
        <v>82</v>
      </c>
      <c r="E19" s="1">
        <v>30</v>
      </c>
      <c r="F19" s="1" t="s">
        <v>103</v>
      </c>
      <c r="G19" s="1">
        <f ca="1">RANDBETWEEN(40,100)</f>
        <v>56</v>
      </c>
      <c r="H19" s="1">
        <v>30</v>
      </c>
      <c r="I19" s="1" t="s">
        <v>103</v>
      </c>
      <c r="J19" s="1">
        <f ca="1">RANDBETWEEN(40,100)</f>
        <v>84</v>
      </c>
      <c r="K19" s="1">
        <v>30</v>
      </c>
      <c r="L19" s="1" t="s">
        <v>103</v>
      </c>
      <c r="M19" s="1">
        <f ca="1">RANDBETWEEN(40,100)</f>
        <v>41</v>
      </c>
      <c r="N19" s="1">
        <v>30</v>
      </c>
      <c r="O19" s="1" t="s">
        <v>103</v>
      </c>
      <c r="P19" s="1">
        <f ca="1">RANDBETWEEN(40,100)</f>
        <v>61</v>
      </c>
      <c r="Q19" s="1">
        <v>30</v>
      </c>
      <c r="R19" s="1" t="s">
        <v>103</v>
      </c>
      <c r="S19" s="1">
        <f ca="1">RANDBETWEEN(40,100)</f>
        <v>77</v>
      </c>
      <c r="T19" s="1">
        <v>30</v>
      </c>
      <c r="U19" s="77"/>
      <c r="V19" s="121"/>
    </row>
    <row r="20" spans="1:31" x14ac:dyDescent="0.25">
      <c r="A20" s="125"/>
      <c r="B20" s="124"/>
      <c r="C20" s="1" t="s">
        <v>104</v>
      </c>
      <c r="D20" s="1">
        <f t="shared" ref="D20:D21" ca="1" si="15">RANDBETWEEN(40,100)</f>
        <v>78</v>
      </c>
      <c r="E20" s="1">
        <v>20</v>
      </c>
      <c r="F20" s="1" t="s">
        <v>104</v>
      </c>
      <c r="G20" s="1">
        <f t="shared" ref="G20:G21" ca="1" si="16">RANDBETWEEN(40,100)</f>
        <v>90</v>
      </c>
      <c r="H20" s="1">
        <v>20</v>
      </c>
      <c r="I20" s="1" t="s">
        <v>104</v>
      </c>
      <c r="J20" s="1">
        <f t="shared" ref="J20:J21" ca="1" si="17">RANDBETWEEN(40,100)</f>
        <v>78</v>
      </c>
      <c r="K20" s="1">
        <v>20</v>
      </c>
      <c r="L20" s="1" t="s">
        <v>104</v>
      </c>
      <c r="M20" s="1">
        <f t="shared" ref="M20:M21" ca="1" si="18">RANDBETWEEN(40,100)</f>
        <v>40</v>
      </c>
      <c r="N20" s="1">
        <v>20</v>
      </c>
      <c r="O20" s="1" t="s">
        <v>104</v>
      </c>
      <c r="P20" s="1">
        <f t="shared" ref="P20:P21" ca="1" si="19">RANDBETWEEN(40,100)</f>
        <v>82</v>
      </c>
      <c r="Q20" s="1">
        <v>20</v>
      </c>
      <c r="R20" s="1" t="s">
        <v>104</v>
      </c>
      <c r="S20" s="1">
        <f t="shared" ref="S20:S21" ca="1" si="20">RANDBETWEEN(40,100)</f>
        <v>78</v>
      </c>
      <c r="T20" s="1">
        <v>20</v>
      </c>
      <c r="U20" s="77"/>
      <c r="V20" s="121"/>
    </row>
    <row r="21" spans="1:31" x14ac:dyDescent="0.25">
      <c r="A21" s="125"/>
      <c r="B21" s="124"/>
      <c r="C21" s="1" t="s">
        <v>105</v>
      </c>
      <c r="D21" s="1">
        <f t="shared" ca="1" si="15"/>
        <v>84</v>
      </c>
      <c r="E21" s="1">
        <v>50</v>
      </c>
      <c r="F21" s="1" t="s">
        <v>105</v>
      </c>
      <c r="G21" s="1">
        <f t="shared" ca="1" si="16"/>
        <v>98</v>
      </c>
      <c r="H21" s="1">
        <v>50</v>
      </c>
      <c r="I21" s="1" t="s">
        <v>105</v>
      </c>
      <c r="J21" s="1">
        <f t="shared" ca="1" si="17"/>
        <v>49</v>
      </c>
      <c r="K21" s="1">
        <v>50</v>
      </c>
      <c r="L21" s="1" t="s">
        <v>105</v>
      </c>
      <c r="M21" s="1">
        <f t="shared" ca="1" si="18"/>
        <v>84</v>
      </c>
      <c r="N21" s="1">
        <v>50</v>
      </c>
      <c r="O21" s="1" t="s">
        <v>105</v>
      </c>
      <c r="P21" s="1">
        <f t="shared" ca="1" si="19"/>
        <v>87</v>
      </c>
      <c r="Q21" s="1">
        <v>50</v>
      </c>
      <c r="R21" s="1" t="s">
        <v>105</v>
      </c>
      <c r="S21" s="1">
        <f t="shared" ca="1" si="20"/>
        <v>75</v>
      </c>
      <c r="T21" s="1">
        <v>50</v>
      </c>
      <c r="U21" s="77"/>
      <c r="V21" s="121"/>
    </row>
    <row r="22" spans="1:31" x14ac:dyDescent="0.25">
      <c r="A22" s="125"/>
      <c r="B22" s="124"/>
      <c r="C22" s="1" t="s">
        <v>80</v>
      </c>
      <c r="D22" s="1">
        <f ca="1">D19*E19/100+D20*E20/100+D21*E21/100</f>
        <v>82.2</v>
      </c>
      <c r="E22" s="77"/>
      <c r="F22" s="1" t="s">
        <v>80</v>
      </c>
      <c r="G22" s="1">
        <f ca="1">G19*H19/100+G20*H20/100+G21*H21/100</f>
        <v>83.8</v>
      </c>
      <c r="H22" s="77"/>
      <c r="I22" s="1" t="s">
        <v>80</v>
      </c>
      <c r="J22" s="1">
        <f ca="1">J19*K19/100+J20*K20/100+J21*K21/100</f>
        <v>65.3</v>
      </c>
      <c r="K22" s="77"/>
      <c r="L22" s="1" t="s">
        <v>80</v>
      </c>
      <c r="M22" s="1">
        <f ca="1">M19*N19/100+M20*N20/100+M21*N21/100</f>
        <v>62.3</v>
      </c>
      <c r="N22" s="77"/>
      <c r="O22" s="1" t="s">
        <v>80</v>
      </c>
      <c r="P22" s="1">
        <f ca="1">P19*Q19/100+P20*Q20/100+P21*Q21/100</f>
        <v>78.2</v>
      </c>
      <c r="Q22" s="77"/>
      <c r="R22" s="1" t="s">
        <v>80</v>
      </c>
      <c r="S22" s="1">
        <f ca="1">S19*T19/100+S20*T20/100+S21*T21/100</f>
        <v>76.2</v>
      </c>
      <c r="T22" s="77"/>
      <c r="U22" s="2" t="s">
        <v>80</v>
      </c>
      <c r="V22" s="14">
        <f ca="1">AVERAGE(D22,G22,J22,M22,P22,S22)</f>
        <v>74.666666666666671</v>
      </c>
    </row>
    <row r="23" spans="1:31" ht="15.75" thickBot="1" x14ac:dyDescent="0.3">
      <c r="A23" s="126"/>
      <c r="B23" s="127"/>
      <c r="C23" s="53" t="s">
        <v>101</v>
      </c>
      <c r="D23" s="53" t="str">
        <f ca="1">IF(AND(D22&gt;90,D22&lt;101),"A",IF(AND(D22&gt;80,D22&lt;91),"B",IF(AND(D22&gt;70,D22&lt;81),"C",IF(AND(D22&gt;60,D22&lt;71),"D",IF(AND(D22&gt;50,D22&lt;61),"E",IF(AND(D22&gt;40,D22&lt;51),"P","F"))))))</f>
        <v>B</v>
      </c>
      <c r="E23" s="116"/>
      <c r="F23" s="53" t="s">
        <v>101</v>
      </c>
      <c r="G23" s="53" t="str">
        <f ca="1">IF(AND(G22&gt;90,G22&lt;101),"A",IF(AND(G22&gt;80,G22&lt;91),"B",IF(AND(G22&gt;70,G22&lt;81),"C",IF(AND(G22&gt;60,G22&lt;71),"D",IF(AND(G22&gt;50,G22&lt;61),"E",IF(AND(G22&gt;40,G22&lt;51),"P","F"))))))</f>
        <v>B</v>
      </c>
      <c r="H23" s="116"/>
      <c r="I23" s="53" t="s">
        <v>101</v>
      </c>
      <c r="J23" s="53" t="str">
        <f ca="1">IF(AND(J22&gt;90,J22&lt;101),"A",IF(AND(J22&gt;80,J22&lt;91),"B",IF(AND(J22&gt;70,J22&lt;81),"C",IF(AND(J22&gt;60,J22&lt;71),"D",IF(AND(J22&gt;50,J22&lt;61),"E",IF(AND(J22&gt;40,J22&lt;51),"P","F"))))))</f>
        <v>D</v>
      </c>
      <c r="K23" s="116"/>
      <c r="L23" s="53" t="s">
        <v>101</v>
      </c>
      <c r="M23" s="53" t="str">
        <f ca="1">IF(AND(M22&gt;90,M22&lt;101),"A",IF(AND(M22&gt;80,M22&lt;91),"B",IF(AND(M22&gt;70,M22&lt;81),"C",IF(AND(M22&gt;60,M22&lt;71),"D",IF(AND(M22&gt;50,M22&lt;61),"E",IF(AND(M22&gt;40,M22&lt;51),"P","F"))))))</f>
        <v>D</v>
      </c>
      <c r="N23" s="116"/>
      <c r="O23" s="53" t="s">
        <v>101</v>
      </c>
      <c r="P23" s="53" t="str">
        <f ca="1">IF(AND(P22&gt;90,P22&lt;101),"A",IF(AND(P22&gt;80,P22&lt;91),"B",IF(AND(P22&gt;70,P22&lt;81),"C",IF(AND(P22&gt;60,P22&lt;71),"D",IF(AND(P22&gt;50,P22&lt;61),"E",IF(AND(P22&gt;40,P22&lt;51),"P","F"))))))</f>
        <v>C</v>
      </c>
      <c r="Q23" s="116"/>
      <c r="R23" s="53" t="s">
        <v>101</v>
      </c>
      <c r="S23" s="53" t="str">
        <f ca="1">IF(AND(S22&gt;90,S22&lt;101),"A",IF(AND(S22&gt;80,S22&lt;91),"B",IF(AND(S22&gt;70,S22&lt;81),"C",IF(AND(S22&gt;60,S22&lt;71),"D",IF(AND(S22&gt;50,S22&lt;61),"E",IF(AND(S22&gt;40,S22&lt;51),"P","F"))))))</f>
        <v>C</v>
      </c>
      <c r="T23" s="116"/>
      <c r="U23" s="53" t="s">
        <v>101</v>
      </c>
      <c r="V23" s="16" t="str">
        <f ca="1">IF(AND(V22&gt;90,V22&lt;101),"A",IF(AND(V22&gt;80,V22&lt;91),"B",IF(AND(V22&gt;70,V22&lt;81),"C",IF(AND(V22&gt;60,V22&lt;71),"D",IF(AND(V22&gt;50,V22&lt;61),"E",IF(AND(V22&gt;40,V22&lt;51),"P","F"))))))</f>
        <v>C</v>
      </c>
    </row>
    <row r="24" spans="1:31" x14ac:dyDescent="0.25">
      <c r="A24" s="64"/>
      <c r="B24" s="71"/>
      <c r="C24" s="113" t="s">
        <v>106</v>
      </c>
      <c r="D24" s="113"/>
      <c r="E24" s="113"/>
      <c r="F24" s="113" t="s">
        <v>108</v>
      </c>
      <c r="G24" s="113"/>
      <c r="H24" s="113"/>
      <c r="I24" s="113" t="s">
        <v>109</v>
      </c>
      <c r="J24" s="113"/>
      <c r="K24" s="113"/>
      <c r="L24" s="113" t="s">
        <v>110</v>
      </c>
      <c r="M24" s="113"/>
      <c r="N24" s="113"/>
      <c r="O24" s="113" t="s">
        <v>111</v>
      </c>
      <c r="P24" s="113"/>
      <c r="Q24" s="113"/>
      <c r="R24" s="113" t="s">
        <v>112</v>
      </c>
      <c r="S24" s="113"/>
      <c r="T24" s="113"/>
      <c r="U24" s="113" t="s">
        <v>113</v>
      </c>
      <c r="V24" s="98"/>
    </row>
    <row r="25" spans="1:31" x14ac:dyDescent="0.25">
      <c r="A25" s="13" t="s">
        <v>99</v>
      </c>
      <c r="B25" s="1" t="s">
        <v>100</v>
      </c>
      <c r="C25" s="1" t="s">
        <v>23</v>
      </c>
      <c r="D25" s="1" t="s">
        <v>114</v>
      </c>
      <c r="E25" s="1" t="s">
        <v>102</v>
      </c>
      <c r="F25" s="1" t="s">
        <v>23</v>
      </c>
      <c r="G25" s="1" t="s">
        <v>114</v>
      </c>
      <c r="H25" s="1" t="s">
        <v>102</v>
      </c>
      <c r="I25" s="1" t="s">
        <v>23</v>
      </c>
      <c r="J25" s="1" t="s">
        <v>114</v>
      </c>
      <c r="K25" s="1" t="s">
        <v>102</v>
      </c>
      <c r="L25" s="1" t="s">
        <v>23</v>
      </c>
      <c r="M25" s="1" t="s">
        <v>114</v>
      </c>
      <c r="N25" s="1" t="s">
        <v>102</v>
      </c>
      <c r="O25" s="1" t="s">
        <v>23</v>
      </c>
      <c r="P25" s="1" t="s">
        <v>114</v>
      </c>
      <c r="Q25" s="1" t="s">
        <v>102</v>
      </c>
      <c r="R25" s="1" t="s">
        <v>23</v>
      </c>
      <c r="S25" s="1" t="s">
        <v>114</v>
      </c>
      <c r="T25" s="1" t="s">
        <v>102</v>
      </c>
      <c r="U25" s="77"/>
      <c r="V25" s="121"/>
    </row>
    <row r="26" spans="1:31" x14ac:dyDescent="0.25">
      <c r="A26" s="125">
        <v>4</v>
      </c>
      <c r="B26" s="124" t="s">
        <v>117</v>
      </c>
      <c r="C26" s="1" t="s">
        <v>103</v>
      </c>
      <c r="D26" s="1">
        <f ca="1">RANDBETWEEN(40,100)</f>
        <v>68</v>
      </c>
      <c r="E26" s="1">
        <v>30</v>
      </c>
      <c r="F26" s="1" t="s">
        <v>103</v>
      </c>
      <c r="G26" s="1">
        <f ca="1">RANDBETWEEN(40,100)</f>
        <v>76</v>
      </c>
      <c r="H26" s="1">
        <v>30</v>
      </c>
      <c r="I26" s="1" t="s">
        <v>103</v>
      </c>
      <c r="J26" s="1">
        <f ca="1">RANDBETWEEN(40,100)</f>
        <v>58</v>
      </c>
      <c r="K26" s="1">
        <v>30</v>
      </c>
      <c r="L26" s="1" t="s">
        <v>103</v>
      </c>
      <c r="M26" s="1">
        <f ca="1">RANDBETWEEN(40,100)</f>
        <v>53</v>
      </c>
      <c r="N26" s="1">
        <v>30</v>
      </c>
      <c r="O26" s="1" t="s">
        <v>103</v>
      </c>
      <c r="P26" s="1">
        <f ca="1">RANDBETWEEN(40,100)</f>
        <v>70</v>
      </c>
      <c r="Q26" s="1">
        <v>30</v>
      </c>
      <c r="R26" s="1" t="s">
        <v>103</v>
      </c>
      <c r="S26" s="1">
        <f ca="1">RANDBETWEEN(40,100)</f>
        <v>44</v>
      </c>
      <c r="T26" s="1">
        <v>30</v>
      </c>
      <c r="U26" s="77"/>
      <c r="V26" s="121"/>
    </row>
    <row r="27" spans="1:31" x14ac:dyDescent="0.25">
      <c r="A27" s="125"/>
      <c r="B27" s="124"/>
      <c r="C27" s="1" t="s">
        <v>104</v>
      </c>
      <c r="D27" s="1">
        <f t="shared" ref="D27:D28" ca="1" si="21">RANDBETWEEN(40,100)</f>
        <v>61</v>
      </c>
      <c r="E27" s="1">
        <v>20</v>
      </c>
      <c r="F27" s="1" t="s">
        <v>104</v>
      </c>
      <c r="G27" s="1">
        <f t="shared" ref="G27:G28" ca="1" si="22">RANDBETWEEN(40,100)</f>
        <v>100</v>
      </c>
      <c r="H27" s="1">
        <v>20</v>
      </c>
      <c r="I27" s="1" t="s">
        <v>104</v>
      </c>
      <c r="J27" s="1">
        <f t="shared" ref="J27:J28" ca="1" si="23">RANDBETWEEN(40,100)</f>
        <v>92</v>
      </c>
      <c r="K27" s="1">
        <v>20</v>
      </c>
      <c r="L27" s="1" t="s">
        <v>104</v>
      </c>
      <c r="M27" s="1">
        <f t="shared" ref="M27:M28" ca="1" si="24">RANDBETWEEN(40,100)</f>
        <v>96</v>
      </c>
      <c r="N27" s="1">
        <v>20</v>
      </c>
      <c r="O27" s="1" t="s">
        <v>104</v>
      </c>
      <c r="P27" s="1">
        <f t="shared" ref="P27:P28" ca="1" si="25">RANDBETWEEN(40,100)</f>
        <v>81</v>
      </c>
      <c r="Q27" s="1">
        <v>20</v>
      </c>
      <c r="R27" s="1" t="s">
        <v>104</v>
      </c>
      <c r="S27" s="1">
        <f t="shared" ref="S27:S28" ca="1" si="26">RANDBETWEEN(40,100)</f>
        <v>83</v>
      </c>
      <c r="T27" s="1">
        <v>20</v>
      </c>
      <c r="U27" s="77"/>
      <c r="V27" s="121"/>
    </row>
    <row r="28" spans="1:31" x14ac:dyDescent="0.25">
      <c r="A28" s="125"/>
      <c r="B28" s="124"/>
      <c r="C28" s="1" t="s">
        <v>105</v>
      </c>
      <c r="D28" s="1">
        <f t="shared" ca="1" si="21"/>
        <v>64</v>
      </c>
      <c r="E28" s="1">
        <v>50</v>
      </c>
      <c r="F28" s="1" t="s">
        <v>105</v>
      </c>
      <c r="G28" s="1">
        <f t="shared" ca="1" si="22"/>
        <v>90</v>
      </c>
      <c r="H28" s="1">
        <v>50</v>
      </c>
      <c r="I28" s="1" t="s">
        <v>105</v>
      </c>
      <c r="J28" s="1">
        <f t="shared" ca="1" si="23"/>
        <v>65</v>
      </c>
      <c r="K28" s="1">
        <v>50</v>
      </c>
      <c r="L28" s="1" t="s">
        <v>105</v>
      </c>
      <c r="M28" s="1">
        <f t="shared" ca="1" si="24"/>
        <v>92</v>
      </c>
      <c r="N28" s="1">
        <v>50</v>
      </c>
      <c r="O28" s="1" t="s">
        <v>105</v>
      </c>
      <c r="P28" s="1">
        <f t="shared" ca="1" si="25"/>
        <v>98</v>
      </c>
      <c r="Q28" s="1">
        <v>50</v>
      </c>
      <c r="R28" s="1" t="s">
        <v>105</v>
      </c>
      <c r="S28" s="1">
        <f t="shared" ca="1" si="26"/>
        <v>90</v>
      </c>
      <c r="T28" s="1">
        <v>50</v>
      </c>
      <c r="U28" s="77"/>
      <c r="V28" s="121"/>
    </row>
    <row r="29" spans="1:31" x14ac:dyDescent="0.25">
      <c r="A29" s="125"/>
      <c r="B29" s="124"/>
      <c r="C29" s="1" t="s">
        <v>80</v>
      </c>
      <c r="D29" s="1">
        <f ca="1">D26*E26/100+D27*E27/100+D28*E28/100</f>
        <v>64.599999999999994</v>
      </c>
      <c r="E29" s="77"/>
      <c r="F29" s="1" t="s">
        <v>80</v>
      </c>
      <c r="G29" s="1">
        <f ca="1">G26*H26/100+G27*H27/100+G28*H28/100</f>
        <v>87.8</v>
      </c>
      <c r="H29" s="77"/>
      <c r="I29" s="1" t="s">
        <v>80</v>
      </c>
      <c r="J29" s="1">
        <f ca="1">J26*K26/100+J27*K27/100+J28*K28/100</f>
        <v>68.3</v>
      </c>
      <c r="K29" s="77"/>
      <c r="L29" s="1" t="s">
        <v>80</v>
      </c>
      <c r="M29" s="1">
        <f ca="1">M26*N26/100+M27*N27/100+M28*N28/100</f>
        <v>81.099999999999994</v>
      </c>
      <c r="N29" s="77"/>
      <c r="O29" s="1" t="s">
        <v>80</v>
      </c>
      <c r="P29" s="1">
        <f ca="1">P26*Q26/100+P27*Q27/100+P28*Q28/100</f>
        <v>86.2</v>
      </c>
      <c r="Q29" s="77"/>
      <c r="R29" s="1" t="s">
        <v>80</v>
      </c>
      <c r="S29" s="1">
        <f ca="1">S26*T26/100+S27*T27/100+S28*T28/100</f>
        <v>74.8</v>
      </c>
      <c r="T29" s="77"/>
      <c r="U29" s="2" t="s">
        <v>80</v>
      </c>
      <c r="V29" s="14">
        <f ca="1">AVERAGE(D29,G29,J29,M29,P29,S29)</f>
        <v>77.133333333333326</v>
      </c>
    </row>
    <row r="30" spans="1:31" ht="15.75" thickBot="1" x14ac:dyDescent="0.3">
      <c r="A30" s="126"/>
      <c r="B30" s="127"/>
      <c r="C30" s="53" t="s">
        <v>101</v>
      </c>
      <c r="D30" s="53" t="str">
        <f ca="1">IF(AND(D29&gt;90,D29&lt;101),"A",IF(AND(D29&gt;80,D29&lt;91),"B",IF(AND(D29&gt;70,D29&lt;81),"C",IF(AND(D29&gt;60,D29&lt;71),"D",IF(AND(D29&gt;50,D29&lt;61),"E",IF(AND(D29&gt;40,D29&lt;51),"P","F"))))))</f>
        <v>D</v>
      </c>
      <c r="E30" s="116"/>
      <c r="F30" s="53" t="s">
        <v>101</v>
      </c>
      <c r="G30" s="53" t="str">
        <f ca="1">IF(AND(G29&gt;90,G29&lt;101),"A",IF(AND(G29&gt;80,G29&lt;91),"B",IF(AND(G29&gt;70,G29&lt;81),"C",IF(AND(G29&gt;60,G29&lt;71),"D",IF(AND(G29&gt;50,G29&lt;61),"E",IF(AND(G29&gt;40,G29&lt;51),"P","F"))))))</f>
        <v>B</v>
      </c>
      <c r="H30" s="116"/>
      <c r="I30" s="53" t="s">
        <v>101</v>
      </c>
      <c r="J30" s="53" t="str">
        <f ca="1">IF(AND(J29&gt;90,J29&lt;101),"A",IF(AND(J29&gt;80,J29&lt;91),"B",IF(AND(J29&gt;70,J29&lt;81),"C",IF(AND(J29&gt;60,J29&lt;71),"D",IF(AND(J29&gt;50,J29&lt;61),"E",IF(AND(J29&gt;40,J29&lt;51),"P","F"))))))</f>
        <v>D</v>
      </c>
      <c r="K30" s="116"/>
      <c r="L30" s="53" t="s">
        <v>101</v>
      </c>
      <c r="M30" s="53" t="str">
        <f ca="1">IF(AND(M29&gt;90,M29&lt;101),"A",IF(AND(M29&gt;80,M29&lt;91),"B",IF(AND(M29&gt;70,M29&lt;81),"C",IF(AND(M29&gt;60,M29&lt;71),"D",IF(AND(M29&gt;50,M29&lt;61),"E",IF(AND(M29&gt;40,M29&lt;51),"P","F"))))))</f>
        <v>B</v>
      </c>
      <c r="N30" s="116"/>
      <c r="O30" s="53" t="s">
        <v>101</v>
      </c>
      <c r="P30" s="53" t="str">
        <f ca="1">IF(AND(P29&gt;90,P29&lt;101),"A",IF(AND(P29&gt;80,P29&lt;91),"B",IF(AND(P29&gt;70,P29&lt;81),"C",IF(AND(P29&gt;60,P29&lt;71),"D",IF(AND(P29&gt;50,P29&lt;61),"E",IF(AND(P29&gt;40,P29&lt;51),"P","F"))))))</f>
        <v>B</v>
      </c>
      <c r="Q30" s="116"/>
      <c r="R30" s="53" t="s">
        <v>101</v>
      </c>
      <c r="S30" s="53" t="str">
        <f ca="1">IF(AND(S29&gt;90,S29&lt;101),"A",IF(AND(S29&gt;80,S29&lt;91),"B",IF(AND(S29&gt;70,S29&lt;81),"C",IF(AND(S29&gt;60,S29&lt;71),"D",IF(AND(S29&gt;50,S29&lt;61),"E",IF(AND(S29&gt;40,S29&lt;51),"P","F"))))))</f>
        <v>C</v>
      </c>
      <c r="T30" s="116"/>
      <c r="U30" s="53" t="s">
        <v>101</v>
      </c>
      <c r="V30" s="16" t="str">
        <f ca="1">IF(AND(V29&gt;90,V29&lt;101),"A",IF(AND(V29&gt;80,V29&lt;91),"B",IF(AND(V29&gt;70,V29&lt;81),"C",IF(AND(V29&gt;60,V29&lt;71),"D",IF(AND(V29&gt;50,V29&lt;61),"E",IF(AND(V29&gt;40,V29&lt;51),"P","F"))))))</f>
        <v>C</v>
      </c>
    </row>
    <row r="31" spans="1:31" x14ac:dyDescent="0.25">
      <c r="A31" s="64"/>
      <c r="B31" s="71"/>
      <c r="C31" s="113" t="s">
        <v>106</v>
      </c>
      <c r="D31" s="113"/>
      <c r="E31" s="113"/>
      <c r="F31" s="113" t="s">
        <v>108</v>
      </c>
      <c r="G31" s="113"/>
      <c r="H31" s="113"/>
      <c r="I31" s="113" t="s">
        <v>109</v>
      </c>
      <c r="J31" s="113"/>
      <c r="K31" s="113"/>
      <c r="L31" s="113" t="s">
        <v>110</v>
      </c>
      <c r="M31" s="113"/>
      <c r="N31" s="113"/>
      <c r="O31" s="113" t="s">
        <v>111</v>
      </c>
      <c r="P31" s="113"/>
      <c r="Q31" s="113"/>
      <c r="R31" s="113" t="s">
        <v>112</v>
      </c>
      <c r="S31" s="113"/>
      <c r="T31" s="113"/>
      <c r="U31" s="113" t="s">
        <v>113</v>
      </c>
      <c r="V31" s="98"/>
    </row>
    <row r="32" spans="1:31" x14ac:dyDescent="0.25">
      <c r="A32" s="13" t="s">
        <v>99</v>
      </c>
      <c r="B32" s="1" t="s">
        <v>100</v>
      </c>
      <c r="C32" s="1" t="s">
        <v>23</v>
      </c>
      <c r="D32" s="1" t="s">
        <v>114</v>
      </c>
      <c r="E32" s="1" t="s">
        <v>102</v>
      </c>
      <c r="F32" s="1" t="s">
        <v>23</v>
      </c>
      <c r="G32" s="1" t="s">
        <v>114</v>
      </c>
      <c r="H32" s="1" t="s">
        <v>102</v>
      </c>
      <c r="I32" s="1" t="s">
        <v>23</v>
      </c>
      <c r="J32" s="1" t="s">
        <v>114</v>
      </c>
      <c r="K32" s="1" t="s">
        <v>102</v>
      </c>
      <c r="L32" s="1" t="s">
        <v>23</v>
      </c>
      <c r="M32" s="1" t="s">
        <v>114</v>
      </c>
      <c r="N32" s="1" t="s">
        <v>102</v>
      </c>
      <c r="O32" s="1" t="s">
        <v>23</v>
      </c>
      <c r="P32" s="1" t="s">
        <v>114</v>
      </c>
      <c r="Q32" s="1" t="s">
        <v>102</v>
      </c>
      <c r="R32" s="1" t="s">
        <v>23</v>
      </c>
      <c r="S32" s="1" t="s">
        <v>114</v>
      </c>
      <c r="T32" s="1" t="s">
        <v>102</v>
      </c>
      <c r="U32" s="77"/>
      <c r="V32" s="121"/>
    </row>
    <row r="33" spans="1:22" x14ac:dyDescent="0.25">
      <c r="A33" s="125">
        <v>5</v>
      </c>
      <c r="B33" s="124" t="s">
        <v>118</v>
      </c>
      <c r="C33" s="1" t="s">
        <v>103</v>
      </c>
      <c r="D33" s="1">
        <f ca="1">RANDBETWEEN(40,100)</f>
        <v>80</v>
      </c>
      <c r="E33" s="1">
        <v>30</v>
      </c>
      <c r="F33" s="1" t="s">
        <v>103</v>
      </c>
      <c r="G33" s="1">
        <f ca="1">RANDBETWEEN(40,100)</f>
        <v>66</v>
      </c>
      <c r="H33" s="1">
        <v>30</v>
      </c>
      <c r="I33" s="1" t="s">
        <v>103</v>
      </c>
      <c r="J33" s="1">
        <f ca="1">RANDBETWEEN(40,100)</f>
        <v>60</v>
      </c>
      <c r="K33" s="1">
        <v>30</v>
      </c>
      <c r="L33" s="1" t="s">
        <v>103</v>
      </c>
      <c r="M33" s="1">
        <f ca="1">RANDBETWEEN(40,100)</f>
        <v>82</v>
      </c>
      <c r="N33" s="1">
        <v>30</v>
      </c>
      <c r="O33" s="1" t="s">
        <v>103</v>
      </c>
      <c r="P33" s="1">
        <f ca="1">RANDBETWEEN(40,100)</f>
        <v>54</v>
      </c>
      <c r="Q33" s="1">
        <v>30</v>
      </c>
      <c r="R33" s="1" t="s">
        <v>103</v>
      </c>
      <c r="S33" s="1">
        <f ca="1">RANDBETWEEN(40,100)</f>
        <v>82</v>
      </c>
      <c r="T33" s="1">
        <v>30</v>
      </c>
      <c r="U33" s="77"/>
      <c r="V33" s="121"/>
    </row>
    <row r="34" spans="1:22" x14ac:dyDescent="0.25">
      <c r="A34" s="125"/>
      <c r="B34" s="124"/>
      <c r="C34" s="1" t="s">
        <v>104</v>
      </c>
      <c r="D34" s="1">
        <f t="shared" ref="D34:D35" ca="1" si="27">RANDBETWEEN(40,100)</f>
        <v>49</v>
      </c>
      <c r="E34" s="1">
        <v>20</v>
      </c>
      <c r="F34" s="1" t="s">
        <v>104</v>
      </c>
      <c r="G34" s="1">
        <f t="shared" ref="G34:G35" ca="1" si="28">RANDBETWEEN(40,100)</f>
        <v>76</v>
      </c>
      <c r="H34" s="1">
        <v>20</v>
      </c>
      <c r="I34" s="1" t="s">
        <v>104</v>
      </c>
      <c r="J34" s="1">
        <f t="shared" ref="J34:J35" ca="1" si="29">RANDBETWEEN(40,100)</f>
        <v>96</v>
      </c>
      <c r="K34" s="1">
        <v>20</v>
      </c>
      <c r="L34" s="1" t="s">
        <v>104</v>
      </c>
      <c r="M34" s="1">
        <f t="shared" ref="M34:M35" ca="1" si="30">RANDBETWEEN(40,100)</f>
        <v>50</v>
      </c>
      <c r="N34" s="1">
        <v>20</v>
      </c>
      <c r="O34" s="1" t="s">
        <v>104</v>
      </c>
      <c r="P34" s="1">
        <f t="shared" ref="P34:P35" ca="1" si="31">RANDBETWEEN(40,100)</f>
        <v>80</v>
      </c>
      <c r="Q34" s="1">
        <v>20</v>
      </c>
      <c r="R34" s="1" t="s">
        <v>104</v>
      </c>
      <c r="S34" s="1">
        <f t="shared" ref="S34:S35" ca="1" si="32">RANDBETWEEN(40,100)</f>
        <v>96</v>
      </c>
      <c r="T34" s="1">
        <v>20</v>
      </c>
      <c r="U34" s="77"/>
      <c r="V34" s="121"/>
    </row>
    <row r="35" spans="1:22" x14ac:dyDescent="0.25">
      <c r="A35" s="125"/>
      <c r="B35" s="124"/>
      <c r="C35" s="1" t="s">
        <v>105</v>
      </c>
      <c r="D35" s="1">
        <f t="shared" ca="1" si="27"/>
        <v>65</v>
      </c>
      <c r="E35" s="1">
        <v>50</v>
      </c>
      <c r="F35" s="1" t="s">
        <v>105</v>
      </c>
      <c r="G35" s="1">
        <f t="shared" ca="1" si="28"/>
        <v>86</v>
      </c>
      <c r="H35" s="1">
        <v>50</v>
      </c>
      <c r="I35" s="1" t="s">
        <v>105</v>
      </c>
      <c r="J35" s="1">
        <f t="shared" ca="1" si="29"/>
        <v>43</v>
      </c>
      <c r="K35" s="1">
        <v>50</v>
      </c>
      <c r="L35" s="1" t="s">
        <v>105</v>
      </c>
      <c r="M35" s="1">
        <f t="shared" ca="1" si="30"/>
        <v>90</v>
      </c>
      <c r="N35" s="1">
        <v>50</v>
      </c>
      <c r="O35" s="1" t="s">
        <v>105</v>
      </c>
      <c r="P35" s="1">
        <f t="shared" ca="1" si="31"/>
        <v>49</v>
      </c>
      <c r="Q35" s="1">
        <v>50</v>
      </c>
      <c r="R35" s="1" t="s">
        <v>105</v>
      </c>
      <c r="S35" s="1">
        <f t="shared" ca="1" si="32"/>
        <v>84</v>
      </c>
      <c r="T35" s="1">
        <v>50</v>
      </c>
      <c r="U35" s="77"/>
      <c r="V35" s="121"/>
    </row>
    <row r="36" spans="1:22" x14ac:dyDescent="0.25">
      <c r="A36" s="125"/>
      <c r="B36" s="124"/>
      <c r="C36" s="1" t="s">
        <v>80</v>
      </c>
      <c r="D36" s="1">
        <f ca="1">D33*E33/100+D34*E34/100+D35*E35/100</f>
        <v>66.3</v>
      </c>
      <c r="E36" s="77"/>
      <c r="F36" s="1" t="s">
        <v>80</v>
      </c>
      <c r="G36" s="1">
        <f ca="1">G33*H33/100+G34*H34/100+G35*H35/100</f>
        <v>78</v>
      </c>
      <c r="H36" s="77"/>
      <c r="I36" s="1" t="s">
        <v>80</v>
      </c>
      <c r="J36" s="1">
        <f ca="1">J33*K33/100+J34*K34/100+J35*K35/100</f>
        <v>58.7</v>
      </c>
      <c r="K36" s="77"/>
      <c r="L36" s="1" t="s">
        <v>80</v>
      </c>
      <c r="M36" s="1">
        <f ca="1">M33*N33/100+M34*N34/100+M35*N35/100</f>
        <v>79.599999999999994</v>
      </c>
      <c r="N36" s="77"/>
      <c r="O36" s="1" t="s">
        <v>80</v>
      </c>
      <c r="P36" s="1">
        <f ca="1">P33*Q33/100+P34*Q34/100+P35*Q35/100</f>
        <v>56.7</v>
      </c>
      <c r="Q36" s="77"/>
      <c r="R36" s="1" t="s">
        <v>80</v>
      </c>
      <c r="S36" s="1">
        <f ca="1">S33*T33/100+S34*T34/100+S35*T35/100</f>
        <v>85.8</v>
      </c>
      <c r="T36" s="77"/>
      <c r="U36" s="2" t="s">
        <v>80</v>
      </c>
      <c r="V36" s="14">
        <f ca="1">AVERAGE(D36,G36,J36,M36,P36,S36)</f>
        <v>70.850000000000009</v>
      </c>
    </row>
    <row r="37" spans="1:22" ht="15.75" thickBot="1" x14ac:dyDescent="0.3">
      <c r="A37" s="126"/>
      <c r="B37" s="127"/>
      <c r="C37" s="53" t="s">
        <v>101</v>
      </c>
      <c r="D37" s="53" t="str">
        <f ca="1">IF(AND(D36&gt;90,D36&lt;101),"A",IF(AND(D36&gt;80,D36&lt;91),"B",IF(AND(D36&gt;70,D36&lt;81),"C",IF(AND(D36&gt;60,D36&lt;71),"D",IF(AND(D36&gt;50,D36&lt;61),"E",IF(AND(D36&gt;40,D36&lt;51),"P","F"))))))</f>
        <v>D</v>
      </c>
      <c r="E37" s="116"/>
      <c r="F37" s="53" t="s">
        <v>101</v>
      </c>
      <c r="G37" s="53" t="str">
        <f ca="1">IF(AND(G36&gt;90,G36&lt;101),"A",IF(AND(G36&gt;80,G36&lt;91),"B",IF(AND(G36&gt;70,G36&lt;81),"C",IF(AND(G36&gt;60,G36&lt;71),"D",IF(AND(G36&gt;50,G36&lt;61),"E",IF(AND(G36&gt;40,G36&lt;51),"P","F"))))))</f>
        <v>C</v>
      </c>
      <c r="H37" s="116"/>
      <c r="I37" s="53" t="s">
        <v>101</v>
      </c>
      <c r="J37" s="53" t="str">
        <f ca="1">IF(AND(J36&gt;90,J36&lt;101),"A",IF(AND(J36&gt;80,J36&lt;91),"B",IF(AND(J36&gt;70,J36&lt;81),"C",IF(AND(J36&gt;60,J36&lt;71),"D",IF(AND(J36&gt;50,J36&lt;61),"E",IF(AND(J36&gt;40,J36&lt;51),"P","F"))))))</f>
        <v>E</v>
      </c>
      <c r="K37" s="116"/>
      <c r="L37" s="53" t="s">
        <v>101</v>
      </c>
      <c r="M37" s="53" t="str">
        <f ca="1">IF(AND(M36&gt;90,M36&lt;101),"A",IF(AND(M36&gt;80,M36&lt;91),"B",IF(AND(M36&gt;70,M36&lt;81),"C",IF(AND(M36&gt;60,M36&lt;71),"D",IF(AND(M36&gt;50,M36&lt;61),"E",IF(AND(M36&gt;40,M36&lt;51),"P","F"))))))</f>
        <v>C</v>
      </c>
      <c r="N37" s="116"/>
      <c r="O37" s="53" t="s">
        <v>101</v>
      </c>
      <c r="P37" s="53" t="str">
        <f ca="1">IF(AND(P36&gt;90,P36&lt;101),"A",IF(AND(P36&gt;80,P36&lt;91),"B",IF(AND(P36&gt;70,P36&lt;81),"C",IF(AND(P36&gt;60,P36&lt;71),"D",IF(AND(P36&gt;50,P36&lt;61),"E",IF(AND(P36&gt;40,P36&lt;51),"P","F"))))))</f>
        <v>E</v>
      </c>
      <c r="Q37" s="116"/>
      <c r="R37" s="53" t="s">
        <v>101</v>
      </c>
      <c r="S37" s="53" t="str">
        <f ca="1">IF(AND(S36&gt;90,S36&lt;101),"A",IF(AND(S36&gt;80,S36&lt;91),"B",IF(AND(S36&gt;70,S36&lt;81),"C",IF(AND(S36&gt;60,S36&lt;71),"D",IF(AND(S36&gt;50,S36&lt;61),"E",IF(AND(S36&gt;40,S36&lt;51),"P","F"))))))</f>
        <v>B</v>
      </c>
      <c r="T37" s="116"/>
      <c r="U37" s="53" t="s">
        <v>101</v>
      </c>
      <c r="V37" s="16" t="str">
        <f ca="1">IF(AND(V36&gt;90,V36&lt;101),"A",IF(AND(V36&gt;80,V36&lt;91),"B",IF(AND(V36&gt;70,V36&lt;81),"C",IF(AND(V36&gt;60,V36&lt;71),"D",IF(AND(V36&gt;50,V36&lt;61),"E",IF(AND(V36&gt;40,V36&lt;51),"P","F"))))))</f>
        <v>C</v>
      </c>
    </row>
    <row r="38" spans="1:22" x14ac:dyDescent="0.25">
      <c r="A38" s="64"/>
      <c r="B38" s="71"/>
      <c r="C38" s="113" t="s">
        <v>106</v>
      </c>
      <c r="D38" s="113"/>
      <c r="E38" s="113"/>
      <c r="F38" s="113" t="s">
        <v>108</v>
      </c>
      <c r="G38" s="113"/>
      <c r="H38" s="113"/>
      <c r="I38" s="113" t="s">
        <v>109</v>
      </c>
      <c r="J38" s="113"/>
      <c r="K38" s="113"/>
      <c r="L38" s="113" t="s">
        <v>110</v>
      </c>
      <c r="M38" s="113"/>
      <c r="N38" s="113"/>
      <c r="O38" s="113" t="s">
        <v>111</v>
      </c>
      <c r="P38" s="113"/>
      <c r="Q38" s="113"/>
      <c r="R38" s="113" t="s">
        <v>112</v>
      </c>
      <c r="S38" s="113"/>
      <c r="T38" s="113"/>
      <c r="U38" s="113" t="s">
        <v>113</v>
      </c>
      <c r="V38" s="98"/>
    </row>
    <row r="39" spans="1:22" x14ac:dyDescent="0.25">
      <c r="A39" s="13" t="s">
        <v>99</v>
      </c>
      <c r="B39" s="1" t="s">
        <v>100</v>
      </c>
      <c r="C39" s="1" t="s">
        <v>23</v>
      </c>
      <c r="D39" s="1" t="s">
        <v>114</v>
      </c>
      <c r="E39" s="1" t="s">
        <v>102</v>
      </c>
      <c r="F39" s="1" t="s">
        <v>23</v>
      </c>
      <c r="G39" s="1" t="s">
        <v>114</v>
      </c>
      <c r="H39" s="1" t="s">
        <v>102</v>
      </c>
      <c r="I39" s="1" t="s">
        <v>23</v>
      </c>
      <c r="J39" s="1" t="s">
        <v>114</v>
      </c>
      <c r="K39" s="1" t="s">
        <v>102</v>
      </c>
      <c r="L39" s="1" t="s">
        <v>23</v>
      </c>
      <c r="M39" s="1" t="s">
        <v>114</v>
      </c>
      <c r="N39" s="1" t="s">
        <v>102</v>
      </c>
      <c r="O39" s="1" t="s">
        <v>23</v>
      </c>
      <c r="P39" s="1" t="s">
        <v>114</v>
      </c>
      <c r="Q39" s="1" t="s">
        <v>102</v>
      </c>
      <c r="R39" s="1" t="s">
        <v>23</v>
      </c>
      <c r="S39" s="1" t="s">
        <v>114</v>
      </c>
      <c r="T39" s="1" t="s">
        <v>102</v>
      </c>
      <c r="U39" s="77"/>
      <c r="V39" s="121"/>
    </row>
    <row r="40" spans="1:22" x14ac:dyDescent="0.25">
      <c r="A40" s="125">
        <v>6</v>
      </c>
      <c r="B40" s="124" t="s">
        <v>119</v>
      </c>
      <c r="C40" s="1" t="s">
        <v>103</v>
      </c>
      <c r="D40" s="1">
        <f ca="1">RANDBETWEEN(40,100)</f>
        <v>94</v>
      </c>
      <c r="E40" s="1">
        <v>30</v>
      </c>
      <c r="F40" s="1" t="s">
        <v>103</v>
      </c>
      <c r="G40" s="1">
        <f ca="1">RANDBETWEEN(40,100)</f>
        <v>58</v>
      </c>
      <c r="H40" s="1">
        <v>30</v>
      </c>
      <c r="I40" s="1" t="s">
        <v>103</v>
      </c>
      <c r="J40" s="1">
        <f ca="1">RANDBETWEEN(40,100)</f>
        <v>48</v>
      </c>
      <c r="K40" s="1">
        <v>30</v>
      </c>
      <c r="L40" s="1" t="s">
        <v>103</v>
      </c>
      <c r="M40" s="1">
        <f ca="1">RANDBETWEEN(40,100)</f>
        <v>63</v>
      </c>
      <c r="N40" s="1">
        <v>30</v>
      </c>
      <c r="O40" s="1" t="s">
        <v>103</v>
      </c>
      <c r="P40" s="1">
        <f ca="1">RANDBETWEEN(40,100)</f>
        <v>46</v>
      </c>
      <c r="Q40" s="1">
        <v>30</v>
      </c>
      <c r="R40" s="1" t="s">
        <v>103</v>
      </c>
      <c r="S40" s="1">
        <f ca="1">RANDBETWEEN(40,100)</f>
        <v>45</v>
      </c>
      <c r="T40" s="1">
        <v>30</v>
      </c>
      <c r="U40" s="77"/>
      <c r="V40" s="121"/>
    </row>
    <row r="41" spans="1:22" x14ac:dyDescent="0.25">
      <c r="A41" s="125"/>
      <c r="B41" s="124"/>
      <c r="C41" s="1" t="s">
        <v>104</v>
      </c>
      <c r="D41" s="1">
        <f t="shared" ref="D41:D42" ca="1" si="33">RANDBETWEEN(40,100)</f>
        <v>86</v>
      </c>
      <c r="E41" s="1">
        <v>20</v>
      </c>
      <c r="F41" s="1" t="s">
        <v>104</v>
      </c>
      <c r="G41" s="1">
        <f t="shared" ref="G41:G42" ca="1" si="34">RANDBETWEEN(40,100)</f>
        <v>91</v>
      </c>
      <c r="H41" s="1">
        <v>20</v>
      </c>
      <c r="I41" s="1" t="s">
        <v>104</v>
      </c>
      <c r="J41" s="1">
        <f t="shared" ref="J41:J42" ca="1" si="35">RANDBETWEEN(40,100)</f>
        <v>58</v>
      </c>
      <c r="K41" s="1">
        <v>20</v>
      </c>
      <c r="L41" s="1" t="s">
        <v>104</v>
      </c>
      <c r="M41" s="1">
        <f t="shared" ref="M41:M42" ca="1" si="36">RANDBETWEEN(40,100)</f>
        <v>100</v>
      </c>
      <c r="N41" s="1">
        <v>20</v>
      </c>
      <c r="O41" s="1" t="s">
        <v>104</v>
      </c>
      <c r="P41" s="1">
        <f t="shared" ref="P41:P42" ca="1" si="37">RANDBETWEEN(40,100)</f>
        <v>60</v>
      </c>
      <c r="Q41" s="1">
        <v>20</v>
      </c>
      <c r="R41" s="1" t="s">
        <v>104</v>
      </c>
      <c r="S41" s="1">
        <f t="shared" ref="S41:S42" ca="1" si="38">RANDBETWEEN(40,100)</f>
        <v>50</v>
      </c>
      <c r="T41" s="1">
        <v>20</v>
      </c>
      <c r="U41" s="77"/>
      <c r="V41" s="121"/>
    </row>
    <row r="42" spans="1:22" x14ac:dyDescent="0.25">
      <c r="A42" s="125"/>
      <c r="B42" s="124"/>
      <c r="C42" s="1" t="s">
        <v>105</v>
      </c>
      <c r="D42" s="1">
        <f t="shared" ca="1" si="33"/>
        <v>70</v>
      </c>
      <c r="E42" s="1">
        <v>50</v>
      </c>
      <c r="F42" s="1" t="s">
        <v>105</v>
      </c>
      <c r="G42" s="1">
        <f t="shared" ca="1" si="34"/>
        <v>83</v>
      </c>
      <c r="H42" s="1">
        <v>50</v>
      </c>
      <c r="I42" s="1" t="s">
        <v>105</v>
      </c>
      <c r="J42" s="1">
        <f t="shared" ca="1" si="35"/>
        <v>78</v>
      </c>
      <c r="K42" s="1">
        <v>50</v>
      </c>
      <c r="L42" s="1" t="s">
        <v>105</v>
      </c>
      <c r="M42" s="1">
        <f t="shared" ca="1" si="36"/>
        <v>81</v>
      </c>
      <c r="N42" s="1">
        <v>50</v>
      </c>
      <c r="O42" s="1" t="s">
        <v>105</v>
      </c>
      <c r="P42" s="1">
        <f t="shared" ca="1" si="37"/>
        <v>50</v>
      </c>
      <c r="Q42" s="1">
        <v>50</v>
      </c>
      <c r="R42" s="1" t="s">
        <v>105</v>
      </c>
      <c r="S42" s="1">
        <f t="shared" ca="1" si="38"/>
        <v>83</v>
      </c>
      <c r="T42" s="1">
        <v>50</v>
      </c>
      <c r="U42" s="77"/>
      <c r="V42" s="121"/>
    </row>
    <row r="43" spans="1:22" x14ac:dyDescent="0.25">
      <c r="A43" s="125"/>
      <c r="B43" s="124"/>
      <c r="C43" s="1" t="s">
        <v>80</v>
      </c>
      <c r="D43" s="1">
        <f ca="1">D40*E40/100+D41*E41/100+D42*E42/100</f>
        <v>80.400000000000006</v>
      </c>
      <c r="E43" s="77"/>
      <c r="F43" s="1" t="s">
        <v>80</v>
      </c>
      <c r="G43" s="1">
        <f ca="1">G40*H40/100+G41*H41/100+G42*H42/100</f>
        <v>77.099999999999994</v>
      </c>
      <c r="H43" s="77"/>
      <c r="I43" s="1" t="s">
        <v>80</v>
      </c>
      <c r="J43" s="1">
        <f ca="1">J40*K40/100+J41*K41/100+J42*K42/100</f>
        <v>65</v>
      </c>
      <c r="K43" s="77"/>
      <c r="L43" s="1" t="s">
        <v>80</v>
      </c>
      <c r="M43" s="1">
        <f ca="1">M40*N40/100+M41*N41/100+M42*N42/100</f>
        <v>79.400000000000006</v>
      </c>
      <c r="N43" s="77"/>
      <c r="O43" s="1" t="s">
        <v>80</v>
      </c>
      <c r="P43" s="1">
        <f ca="1">P40*Q40/100+P41*Q41/100+P42*Q42/100</f>
        <v>50.8</v>
      </c>
      <c r="Q43" s="77"/>
      <c r="R43" s="1" t="s">
        <v>80</v>
      </c>
      <c r="S43" s="1">
        <f ca="1">S40*T40/100+S41*T41/100+S42*T42/100</f>
        <v>65</v>
      </c>
      <c r="T43" s="77"/>
      <c r="U43" s="2" t="s">
        <v>80</v>
      </c>
      <c r="V43" s="14">
        <f ca="1">AVERAGE(D43,G43,J43,M43,P43,S43)</f>
        <v>69.61666666666666</v>
      </c>
    </row>
    <row r="44" spans="1:22" ht="15.75" thickBot="1" x14ac:dyDescent="0.3">
      <c r="A44" s="126"/>
      <c r="B44" s="127"/>
      <c r="C44" s="53" t="s">
        <v>101</v>
      </c>
      <c r="D44" s="53" t="str">
        <f ca="1">IF(AND(D43&gt;90,D43&lt;101),"A",IF(AND(D43&gt;80,D43&lt;91),"B",IF(AND(D43&gt;70,D43&lt;81),"C",IF(AND(D43&gt;60,D43&lt;71),"D",IF(AND(D43&gt;50,D43&lt;61),"E",IF(AND(D43&gt;40,D43&lt;51),"P","F"))))))</f>
        <v>B</v>
      </c>
      <c r="E44" s="116"/>
      <c r="F44" s="53" t="s">
        <v>101</v>
      </c>
      <c r="G44" s="53" t="str">
        <f ca="1">IF(AND(G43&gt;90,G43&lt;101),"A",IF(AND(G43&gt;80,G43&lt;91),"B",IF(AND(G43&gt;70,G43&lt;81),"C",IF(AND(G43&gt;60,G43&lt;71),"D",IF(AND(G43&gt;50,G43&lt;61),"E",IF(AND(G43&gt;40,G43&lt;51),"P","F"))))))</f>
        <v>C</v>
      </c>
      <c r="H44" s="116"/>
      <c r="I44" s="53" t="s">
        <v>101</v>
      </c>
      <c r="J44" s="53" t="str">
        <f ca="1">IF(AND(J43&gt;90,J43&lt;101),"A",IF(AND(J43&gt;80,J43&lt;91),"B",IF(AND(J43&gt;70,J43&lt;81),"C",IF(AND(J43&gt;60,J43&lt;71),"D",IF(AND(J43&gt;50,J43&lt;61),"E",IF(AND(J43&gt;40,J43&lt;51),"P","F"))))))</f>
        <v>D</v>
      </c>
      <c r="K44" s="116"/>
      <c r="L44" s="53" t="s">
        <v>101</v>
      </c>
      <c r="M44" s="53" t="str">
        <f ca="1">IF(AND(M43&gt;90,M43&lt;101),"A",IF(AND(M43&gt;80,M43&lt;91),"B",IF(AND(M43&gt;70,M43&lt;81),"C",IF(AND(M43&gt;60,M43&lt;71),"D",IF(AND(M43&gt;50,M43&lt;61),"E",IF(AND(M43&gt;40,M43&lt;51),"P","F"))))))</f>
        <v>C</v>
      </c>
      <c r="N44" s="116"/>
      <c r="O44" s="53" t="s">
        <v>101</v>
      </c>
      <c r="P44" s="53" t="str">
        <f ca="1">IF(AND(P43&gt;90,P43&lt;101),"A",IF(AND(P43&gt;80,P43&lt;91),"B",IF(AND(P43&gt;70,P43&lt;81),"C",IF(AND(P43&gt;60,P43&lt;71),"D",IF(AND(P43&gt;50,P43&lt;61),"E",IF(AND(P43&gt;40,P43&lt;51),"P","F"))))))</f>
        <v>E</v>
      </c>
      <c r="Q44" s="116"/>
      <c r="R44" s="53" t="s">
        <v>101</v>
      </c>
      <c r="S44" s="53" t="str">
        <f ca="1">IF(AND(S43&gt;90,S43&lt;101),"A",IF(AND(S43&gt;80,S43&lt;91),"B",IF(AND(S43&gt;70,S43&lt;81),"C",IF(AND(S43&gt;60,S43&lt;71),"D",IF(AND(S43&gt;50,S43&lt;61),"E",IF(AND(S43&gt;40,S43&lt;51),"P","F"))))))</f>
        <v>D</v>
      </c>
      <c r="T44" s="116"/>
      <c r="U44" s="53" t="s">
        <v>101</v>
      </c>
      <c r="V44" s="16" t="str">
        <f ca="1">IF(AND(V43&gt;90,V43&lt;101),"A",IF(AND(V43&gt;80,V43&lt;91),"B",IF(AND(V43&gt;70,V43&lt;81),"C",IF(AND(V43&gt;60,V43&lt;71),"D",IF(AND(V43&gt;50,V43&lt;61),"E",IF(AND(V43&gt;40,V43&lt;51),"P","F"))))))</f>
        <v>D</v>
      </c>
    </row>
    <row r="45" spans="1:22" x14ac:dyDescent="0.25">
      <c r="A45" s="64"/>
      <c r="B45" s="71"/>
      <c r="C45" s="113" t="s">
        <v>106</v>
      </c>
      <c r="D45" s="113"/>
      <c r="E45" s="113"/>
      <c r="F45" s="113" t="s">
        <v>108</v>
      </c>
      <c r="G45" s="113"/>
      <c r="H45" s="113"/>
      <c r="I45" s="113" t="s">
        <v>109</v>
      </c>
      <c r="J45" s="113"/>
      <c r="K45" s="113"/>
      <c r="L45" s="113" t="s">
        <v>110</v>
      </c>
      <c r="M45" s="113"/>
      <c r="N45" s="113"/>
      <c r="O45" s="113" t="s">
        <v>111</v>
      </c>
      <c r="P45" s="113"/>
      <c r="Q45" s="113"/>
      <c r="R45" s="113" t="s">
        <v>112</v>
      </c>
      <c r="S45" s="113"/>
      <c r="T45" s="113"/>
      <c r="U45" s="113" t="s">
        <v>113</v>
      </c>
      <c r="V45" s="98"/>
    </row>
    <row r="46" spans="1:22" x14ac:dyDescent="0.25">
      <c r="A46" s="13" t="s">
        <v>99</v>
      </c>
      <c r="B46" s="1" t="s">
        <v>100</v>
      </c>
      <c r="C46" s="1" t="s">
        <v>23</v>
      </c>
      <c r="D46" s="1" t="s">
        <v>114</v>
      </c>
      <c r="E46" s="1" t="s">
        <v>102</v>
      </c>
      <c r="F46" s="1" t="s">
        <v>23</v>
      </c>
      <c r="G46" s="1" t="s">
        <v>114</v>
      </c>
      <c r="H46" s="1" t="s">
        <v>102</v>
      </c>
      <c r="I46" s="1" t="s">
        <v>23</v>
      </c>
      <c r="J46" s="1" t="s">
        <v>114</v>
      </c>
      <c r="K46" s="1" t="s">
        <v>102</v>
      </c>
      <c r="L46" s="1" t="s">
        <v>23</v>
      </c>
      <c r="M46" s="1" t="s">
        <v>114</v>
      </c>
      <c r="N46" s="1" t="s">
        <v>102</v>
      </c>
      <c r="O46" s="1" t="s">
        <v>23</v>
      </c>
      <c r="P46" s="1" t="s">
        <v>114</v>
      </c>
      <c r="Q46" s="1" t="s">
        <v>102</v>
      </c>
      <c r="R46" s="1" t="s">
        <v>23</v>
      </c>
      <c r="S46" s="1" t="s">
        <v>114</v>
      </c>
      <c r="T46" s="1" t="s">
        <v>102</v>
      </c>
      <c r="U46" s="77"/>
      <c r="V46" s="121"/>
    </row>
    <row r="47" spans="1:22" x14ac:dyDescent="0.25">
      <c r="A47" s="125">
        <v>7</v>
      </c>
      <c r="B47" s="124" t="s">
        <v>120</v>
      </c>
      <c r="C47" s="1" t="s">
        <v>103</v>
      </c>
      <c r="D47" s="1">
        <f ca="1">RANDBETWEEN(40,100)</f>
        <v>97</v>
      </c>
      <c r="E47" s="1">
        <v>30</v>
      </c>
      <c r="F47" s="1" t="s">
        <v>103</v>
      </c>
      <c r="G47" s="1">
        <f ca="1">RANDBETWEEN(40,100)</f>
        <v>71</v>
      </c>
      <c r="H47" s="1">
        <v>30</v>
      </c>
      <c r="I47" s="1" t="s">
        <v>103</v>
      </c>
      <c r="J47" s="1">
        <f ca="1">RANDBETWEEN(40,100)</f>
        <v>60</v>
      </c>
      <c r="K47" s="1">
        <v>30</v>
      </c>
      <c r="L47" s="1" t="s">
        <v>103</v>
      </c>
      <c r="M47" s="1">
        <f ca="1">RANDBETWEEN(40,100)</f>
        <v>63</v>
      </c>
      <c r="N47" s="1">
        <v>30</v>
      </c>
      <c r="O47" s="1" t="s">
        <v>103</v>
      </c>
      <c r="P47" s="1">
        <f ca="1">RANDBETWEEN(40,100)</f>
        <v>55</v>
      </c>
      <c r="Q47" s="1">
        <v>30</v>
      </c>
      <c r="R47" s="1" t="s">
        <v>103</v>
      </c>
      <c r="S47" s="1">
        <f ca="1">RANDBETWEEN(40,100)</f>
        <v>56</v>
      </c>
      <c r="T47" s="1">
        <v>30</v>
      </c>
      <c r="U47" s="77"/>
      <c r="V47" s="121"/>
    </row>
    <row r="48" spans="1:22" x14ac:dyDescent="0.25">
      <c r="A48" s="125"/>
      <c r="B48" s="124"/>
      <c r="C48" s="1" t="s">
        <v>104</v>
      </c>
      <c r="D48" s="1">
        <f t="shared" ref="D48:D49" ca="1" si="39">RANDBETWEEN(40,100)</f>
        <v>73</v>
      </c>
      <c r="E48" s="1">
        <v>20</v>
      </c>
      <c r="F48" s="1" t="s">
        <v>104</v>
      </c>
      <c r="G48" s="1">
        <f t="shared" ref="G48:G49" ca="1" si="40">RANDBETWEEN(40,100)</f>
        <v>45</v>
      </c>
      <c r="H48" s="1">
        <v>20</v>
      </c>
      <c r="I48" s="1" t="s">
        <v>104</v>
      </c>
      <c r="J48" s="1">
        <f t="shared" ref="J48:J49" ca="1" si="41">RANDBETWEEN(40,100)</f>
        <v>75</v>
      </c>
      <c r="K48" s="1">
        <v>20</v>
      </c>
      <c r="L48" s="1" t="s">
        <v>104</v>
      </c>
      <c r="M48" s="1">
        <f t="shared" ref="M48:M49" ca="1" si="42">RANDBETWEEN(40,100)</f>
        <v>87</v>
      </c>
      <c r="N48" s="1">
        <v>20</v>
      </c>
      <c r="O48" s="1" t="s">
        <v>104</v>
      </c>
      <c r="P48" s="1">
        <f t="shared" ref="P48:P49" ca="1" si="43">RANDBETWEEN(40,100)</f>
        <v>80</v>
      </c>
      <c r="Q48" s="1">
        <v>20</v>
      </c>
      <c r="R48" s="1" t="s">
        <v>104</v>
      </c>
      <c r="S48" s="1">
        <f t="shared" ref="S48:S49" ca="1" si="44">RANDBETWEEN(40,100)</f>
        <v>85</v>
      </c>
      <c r="T48" s="1">
        <v>20</v>
      </c>
      <c r="U48" s="77"/>
      <c r="V48" s="121"/>
    </row>
    <row r="49" spans="1:22" x14ac:dyDescent="0.25">
      <c r="A49" s="125"/>
      <c r="B49" s="124"/>
      <c r="C49" s="1" t="s">
        <v>105</v>
      </c>
      <c r="D49" s="1">
        <f t="shared" ca="1" si="39"/>
        <v>78</v>
      </c>
      <c r="E49" s="1">
        <v>50</v>
      </c>
      <c r="F49" s="1" t="s">
        <v>105</v>
      </c>
      <c r="G49" s="1">
        <f t="shared" ca="1" si="40"/>
        <v>60</v>
      </c>
      <c r="H49" s="1">
        <v>50</v>
      </c>
      <c r="I49" s="1" t="s">
        <v>105</v>
      </c>
      <c r="J49" s="1">
        <f t="shared" ca="1" si="41"/>
        <v>68</v>
      </c>
      <c r="K49" s="1">
        <v>50</v>
      </c>
      <c r="L49" s="1" t="s">
        <v>105</v>
      </c>
      <c r="M49" s="1">
        <f t="shared" ca="1" si="42"/>
        <v>65</v>
      </c>
      <c r="N49" s="1">
        <v>50</v>
      </c>
      <c r="O49" s="1" t="s">
        <v>105</v>
      </c>
      <c r="P49" s="1">
        <f t="shared" ca="1" si="43"/>
        <v>91</v>
      </c>
      <c r="Q49" s="1">
        <v>50</v>
      </c>
      <c r="R49" s="1" t="s">
        <v>105</v>
      </c>
      <c r="S49" s="1">
        <f t="shared" ca="1" si="44"/>
        <v>59</v>
      </c>
      <c r="T49" s="1">
        <v>50</v>
      </c>
      <c r="U49" s="77"/>
      <c r="V49" s="121"/>
    </row>
    <row r="50" spans="1:22" x14ac:dyDescent="0.25">
      <c r="A50" s="125"/>
      <c r="B50" s="124"/>
      <c r="C50" s="1" t="s">
        <v>80</v>
      </c>
      <c r="D50" s="1">
        <f ca="1">D47*E47/100+D48*E48/100+D49*E49/100</f>
        <v>82.7</v>
      </c>
      <c r="E50" s="77"/>
      <c r="F50" s="1" t="s">
        <v>80</v>
      </c>
      <c r="G50" s="1">
        <f ca="1">G47*H47/100+G48*H48/100+G49*H49/100</f>
        <v>60.3</v>
      </c>
      <c r="H50" s="77"/>
      <c r="I50" s="1" t="s">
        <v>80</v>
      </c>
      <c r="J50" s="1">
        <f ca="1">J47*K47/100+J48*K48/100+J49*K49/100</f>
        <v>67</v>
      </c>
      <c r="K50" s="77"/>
      <c r="L50" s="1" t="s">
        <v>80</v>
      </c>
      <c r="M50" s="1">
        <f ca="1">M47*N47/100+M48*N48/100+M49*N49/100</f>
        <v>68.8</v>
      </c>
      <c r="N50" s="77"/>
      <c r="O50" s="1" t="s">
        <v>80</v>
      </c>
      <c r="P50" s="1">
        <f ca="1">P47*Q47/100+P48*Q48/100+P49*Q49/100</f>
        <v>78</v>
      </c>
      <c r="Q50" s="77"/>
      <c r="R50" s="1" t="s">
        <v>80</v>
      </c>
      <c r="S50" s="1">
        <f ca="1">S47*T47/100+S48*T48/100+S49*T49/100</f>
        <v>63.3</v>
      </c>
      <c r="T50" s="77"/>
      <c r="U50" s="2" t="s">
        <v>80</v>
      </c>
      <c r="V50" s="14">
        <f ca="1">AVERAGE(D50,G50,J50,M50,P50,S50)</f>
        <v>70.016666666666666</v>
      </c>
    </row>
    <row r="51" spans="1:22" ht="15.75" thickBot="1" x14ac:dyDescent="0.3">
      <c r="A51" s="126"/>
      <c r="B51" s="127"/>
      <c r="C51" s="53" t="s">
        <v>101</v>
      </c>
      <c r="D51" s="53" t="str">
        <f ca="1">IF(AND(D50&gt;90,D50&lt;101),"A",IF(AND(D50&gt;80,D50&lt;91),"B",IF(AND(D50&gt;70,D50&lt;81),"C",IF(AND(D50&gt;60,D50&lt;71),"D",IF(AND(D50&gt;50,D50&lt;61),"E",IF(AND(D50&gt;40,D50&lt;51),"P","F"))))))</f>
        <v>B</v>
      </c>
      <c r="E51" s="116"/>
      <c r="F51" s="53" t="s">
        <v>101</v>
      </c>
      <c r="G51" s="53" t="str">
        <f ca="1">IF(AND(G50&gt;90,G50&lt;101),"A",IF(AND(G50&gt;80,G50&lt;91),"B",IF(AND(G50&gt;70,G50&lt;81),"C",IF(AND(G50&gt;60,G50&lt;71),"D",IF(AND(G50&gt;50,G50&lt;61),"E",IF(AND(G50&gt;40,G50&lt;51),"P","F"))))))</f>
        <v>D</v>
      </c>
      <c r="H51" s="116"/>
      <c r="I51" s="53" t="s">
        <v>101</v>
      </c>
      <c r="J51" s="53" t="str">
        <f ca="1">IF(AND(J50&gt;90,J50&lt;101),"A",IF(AND(J50&gt;80,J50&lt;91),"B",IF(AND(J50&gt;70,J50&lt;81),"C",IF(AND(J50&gt;60,J50&lt;71),"D",IF(AND(J50&gt;50,J50&lt;61),"E",IF(AND(J50&gt;40,J50&lt;51),"P","F"))))))</f>
        <v>D</v>
      </c>
      <c r="K51" s="116"/>
      <c r="L51" s="53" t="s">
        <v>101</v>
      </c>
      <c r="M51" s="53" t="str">
        <f ca="1">IF(AND(M50&gt;90,M50&lt;101),"A",IF(AND(M50&gt;80,M50&lt;91),"B",IF(AND(M50&gt;70,M50&lt;81),"C",IF(AND(M50&gt;60,M50&lt;71),"D",IF(AND(M50&gt;50,M50&lt;61),"E",IF(AND(M50&gt;40,M50&lt;51),"P","F"))))))</f>
        <v>D</v>
      </c>
      <c r="N51" s="116"/>
      <c r="O51" s="53" t="s">
        <v>101</v>
      </c>
      <c r="P51" s="53" t="str">
        <f ca="1">IF(AND(P50&gt;90,P50&lt;101),"A",IF(AND(P50&gt;80,P50&lt;91),"B",IF(AND(P50&gt;70,P50&lt;81),"C",IF(AND(P50&gt;60,P50&lt;71),"D",IF(AND(P50&gt;50,P50&lt;61),"E",IF(AND(P50&gt;40,P50&lt;51),"P","F"))))))</f>
        <v>C</v>
      </c>
      <c r="Q51" s="116"/>
      <c r="R51" s="53" t="s">
        <v>101</v>
      </c>
      <c r="S51" s="53" t="str">
        <f ca="1">IF(AND(S50&gt;90,S50&lt;101),"A",IF(AND(S50&gt;80,S50&lt;91),"B",IF(AND(S50&gt;70,S50&lt;81),"C",IF(AND(S50&gt;60,S50&lt;71),"D",IF(AND(S50&gt;50,S50&lt;61),"E",IF(AND(S50&gt;40,S50&lt;51),"P","F"))))))</f>
        <v>D</v>
      </c>
      <c r="T51" s="116"/>
      <c r="U51" s="53" t="s">
        <v>101</v>
      </c>
      <c r="V51" s="16" t="str">
        <f ca="1">IF(AND(V50&gt;90,V50&lt;101),"A",IF(AND(V50&gt;80,V50&lt;91),"B",IF(AND(V50&gt;70,V50&lt;81),"C",IF(AND(V50&gt;60,V50&lt;71),"D",IF(AND(V50&gt;50,V50&lt;61),"E",IF(AND(V50&gt;40,V50&lt;51),"P","F"))))))</f>
        <v>C</v>
      </c>
    </row>
    <row r="52" spans="1:22" x14ac:dyDescent="0.25">
      <c r="A52" s="64"/>
      <c r="B52" s="71"/>
      <c r="C52" s="113" t="s">
        <v>106</v>
      </c>
      <c r="D52" s="113"/>
      <c r="E52" s="113"/>
      <c r="F52" s="113" t="s">
        <v>108</v>
      </c>
      <c r="G52" s="113"/>
      <c r="H52" s="113"/>
      <c r="I52" s="113" t="s">
        <v>109</v>
      </c>
      <c r="J52" s="113"/>
      <c r="K52" s="113"/>
      <c r="L52" s="113" t="s">
        <v>110</v>
      </c>
      <c r="M52" s="113"/>
      <c r="N52" s="113"/>
      <c r="O52" s="113" t="s">
        <v>111</v>
      </c>
      <c r="P52" s="113"/>
      <c r="Q52" s="113"/>
      <c r="R52" s="113" t="s">
        <v>112</v>
      </c>
      <c r="S52" s="113"/>
      <c r="T52" s="113"/>
      <c r="U52" s="113" t="s">
        <v>113</v>
      </c>
      <c r="V52" s="98"/>
    </row>
    <row r="53" spans="1:22" x14ac:dyDescent="0.25">
      <c r="A53" s="13" t="s">
        <v>99</v>
      </c>
      <c r="B53" s="1" t="s">
        <v>100</v>
      </c>
      <c r="C53" s="1" t="s">
        <v>23</v>
      </c>
      <c r="D53" s="1" t="s">
        <v>114</v>
      </c>
      <c r="E53" s="1" t="s">
        <v>102</v>
      </c>
      <c r="F53" s="1" t="s">
        <v>23</v>
      </c>
      <c r="G53" s="1" t="s">
        <v>114</v>
      </c>
      <c r="H53" s="1" t="s">
        <v>102</v>
      </c>
      <c r="I53" s="1" t="s">
        <v>23</v>
      </c>
      <c r="J53" s="1" t="s">
        <v>114</v>
      </c>
      <c r="K53" s="1" t="s">
        <v>102</v>
      </c>
      <c r="L53" s="1" t="s">
        <v>23</v>
      </c>
      <c r="M53" s="1" t="s">
        <v>114</v>
      </c>
      <c r="N53" s="1" t="s">
        <v>102</v>
      </c>
      <c r="O53" s="1" t="s">
        <v>23</v>
      </c>
      <c r="P53" s="1" t="s">
        <v>114</v>
      </c>
      <c r="Q53" s="1" t="s">
        <v>102</v>
      </c>
      <c r="R53" s="1" t="s">
        <v>23</v>
      </c>
      <c r="S53" s="1" t="s">
        <v>114</v>
      </c>
      <c r="T53" s="1" t="s">
        <v>102</v>
      </c>
      <c r="U53" s="77"/>
      <c r="V53" s="121"/>
    </row>
    <row r="54" spans="1:22" x14ac:dyDescent="0.25">
      <c r="A54" s="125">
        <v>8</v>
      </c>
      <c r="B54" s="124" t="s">
        <v>121</v>
      </c>
      <c r="C54" s="1" t="s">
        <v>103</v>
      </c>
      <c r="D54" s="1">
        <f ca="1">RANDBETWEEN(40,100)</f>
        <v>92</v>
      </c>
      <c r="E54" s="1">
        <v>30</v>
      </c>
      <c r="F54" s="1" t="s">
        <v>103</v>
      </c>
      <c r="G54" s="1">
        <f ca="1">RANDBETWEEN(40,100)</f>
        <v>42</v>
      </c>
      <c r="H54" s="1">
        <v>30</v>
      </c>
      <c r="I54" s="1" t="s">
        <v>103</v>
      </c>
      <c r="J54" s="1">
        <f ca="1">RANDBETWEEN(40,100)</f>
        <v>99</v>
      </c>
      <c r="K54" s="1">
        <v>30</v>
      </c>
      <c r="L54" s="1" t="s">
        <v>103</v>
      </c>
      <c r="M54" s="1">
        <f ca="1">RANDBETWEEN(40,100)</f>
        <v>82</v>
      </c>
      <c r="N54" s="1">
        <v>30</v>
      </c>
      <c r="O54" s="1" t="s">
        <v>103</v>
      </c>
      <c r="P54" s="1">
        <f ca="1">RANDBETWEEN(40,100)</f>
        <v>40</v>
      </c>
      <c r="Q54" s="1">
        <v>30</v>
      </c>
      <c r="R54" s="1" t="s">
        <v>103</v>
      </c>
      <c r="S54" s="1">
        <f ca="1">RANDBETWEEN(40,100)</f>
        <v>94</v>
      </c>
      <c r="T54" s="1">
        <v>30</v>
      </c>
      <c r="U54" s="77"/>
      <c r="V54" s="121"/>
    </row>
    <row r="55" spans="1:22" x14ac:dyDescent="0.25">
      <c r="A55" s="125"/>
      <c r="B55" s="124"/>
      <c r="C55" s="1" t="s">
        <v>104</v>
      </c>
      <c r="D55" s="1">
        <f t="shared" ref="D55:D56" ca="1" si="45">RANDBETWEEN(40,100)</f>
        <v>40</v>
      </c>
      <c r="E55" s="1">
        <v>20</v>
      </c>
      <c r="F55" s="1" t="s">
        <v>104</v>
      </c>
      <c r="G55" s="1">
        <f t="shared" ref="G55:G56" ca="1" si="46">RANDBETWEEN(40,100)</f>
        <v>60</v>
      </c>
      <c r="H55" s="1">
        <v>20</v>
      </c>
      <c r="I55" s="1" t="s">
        <v>104</v>
      </c>
      <c r="J55" s="1">
        <f t="shared" ref="J55:J56" ca="1" si="47">RANDBETWEEN(40,100)</f>
        <v>49</v>
      </c>
      <c r="K55" s="1">
        <v>20</v>
      </c>
      <c r="L55" s="1" t="s">
        <v>104</v>
      </c>
      <c r="M55" s="1">
        <f t="shared" ref="M55:M56" ca="1" si="48">RANDBETWEEN(40,100)</f>
        <v>44</v>
      </c>
      <c r="N55" s="1">
        <v>20</v>
      </c>
      <c r="O55" s="1" t="s">
        <v>104</v>
      </c>
      <c r="P55" s="1">
        <f t="shared" ref="P55:P56" ca="1" si="49">RANDBETWEEN(40,100)</f>
        <v>88</v>
      </c>
      <c r="Q55" s="1">
        <v>20</v>
      </c>
      <c r="R55" s="1" t="s">
        <v>104</v>
      </c>
      <c r="S55" s="1">
        <f t="shared" ref="S55:S56" ca="1" si="50">RANDBETWEEN(40,100)</f>
        <v>42</v>
      </c>
      <c r="T55" s="1">
        <v>20</v>
      </c>
      <c r="U55" s="77"/>
      <c r="V55" s="121"/>
    </row>
    <row r="56" spans="1:22" x14ac:dyDescent="0.25">
      <c r="A56" s="125"/>
      <c r="B56" s="124"/>
      <c r="C56" s="1" t="s">
        <v>105</v>
      </c>
      <c r="D56" s="1">
        <f t="shared" ca="1" si="45"/>
        <v>91</v>
      </c>
      <c r="E56" s="1">
        <v>50</v>
      </c>
      <c r="F56" s="1" t="s">
        <v>105</v>
      </c>
      <c r="G56" s="1">
        <f t="shared" ca="1" si="46"/>
        <v>75</v>
      </c>
      <c r="H56" s="1">
        <v>50</v>
      </c>
      <c r="I56" s="1" t="s">
        <v>105</v>
      </c>
      <c r="J56" s="1">
        <f t="shared" ca="1" si="47"/>
        <v>62</v>
      </c>
      <c r="K56" s="1">
        <v>50</v>
      </c>
      <c r="L56" s="1" t="s">
        <v>105</v>
      </c>
      <c r="M56" s="1">
        <f t="shared" ca="1" si="48"/>
        <v>50</v>
      </c>
      <c r="N56" s="1">
        <v>50</v>
      </c>
      <c r="O56" s="1" t="s">
        <v>105</v>
      </c>
      <c r="P56" s="1">
        <f t="shared" ca="1" si="49"/>
        <v>96</v>
      </c>
      <c r="Q56" s="1">
        <v>50</v>
      </c>
      <c r="R56" s="1" t="s">
        <v>105</v>
      </c>
      <c r="S56" s="1">
        <f t="shared" ca="1" si="50"/>
        <v>81</v>
      </c>
      <c r="T56" s="1">
        <v>50</v>
      </c>
      <c r="U56" s="77"/>
      <c r="V56" s="121"/>
    </row>
    <row r="57" spans="1:22" x14ac:dyDescent="0.25">
      <c r="A57" s="125"/>
      <c r="B57" s="124"/>
      <c r="C57" s="1" t="s">
        <v>80</v>
      </c>
      <c r="D57" s="1">
        <f ca="1">D54*E54/100+D55*E55/100+D56*E56/100</f>
        <v>81.099999999999994</v>
      </c>
      <c r="E57" s="77"/>
      <c r="F57" s="1" t="s">
        <v>80</v>
      </c>
      <c r="G57" s="1">
        <f ca="1">G54*H54/100+G55*H55/100+G56*H56/100</f>
        <v>62.1</v>
      </c>
      <c r="H57" s="77"/>
      <c r="I57" s="1" t="s">
        <v>80</v>
      </c>
      <c r="J57" s="1">
        <f ca="1">J54*K54/100+J55*K55/100+J56*K56/100</f>
        <v>70.5</v>
      </c>
      <c r="K57" s="77"/>
      <c r="L57" s="1" t="s">
        <v>80</v>
      </c>
      <c r="M57" s="1">
        <f ca="1">M54*N54/100+M55*N55/100+M56*N56/100</f>
        <v>58.400000000000006</v>
      </c>
      <c r="N57" s="77"/>
      <c r="O57" s="1" t="s">
        <v>80</v>
      </c>
      <c r="P57" s="1">
        <f ca="1">P54*Q54/100+P55*Q55/100+P56*Q56/100</f>
        <v>77.599999999999994</v>
      </c>
      <c r="Q57" s="77"/>
      <c r="R57" s="1" t="s">
        <v>80</v>
      </c>
      <c r="S57" s="1">
        <f ca="1">S54*T54/100+S55*T55/100+S56*T56/100</f>
        <v>77.099999999999994</v>
      </c>
      <c r="T57" s="77"/>
      <c r="U57" s="2" t="s">
        <v>80</v>
      </c>
      <c r="V57" s="14">
        <f ca="1">AVERAGE(D57,G57,J57,M57,P57,S57)</f>
        <v>71.13333333333334</v>
      </c>
    </row>
    <row r="58" spans="1:22" ht="15.75" thickBot="1" x14ac:dyDescent="0.3">
      <c r="A58" s="126"/>
      <c r="B58" s="127"/>
      <c r="C58" s="53" t="s">
        <v>101</v>
      </c>
      <c r="D58" s="53" t="str">
        <f ca="1">IF(AND(D57&gt;90,D57&lt;101),"A",IF(AND(D57&gt;80,D57&lt;91),"B",IF(AND(D57&gt;70,D57&lt;81),"C",IF(AND(D57&gt;60,D57&lt;71),"D",IF(AND(D57&gt;50,D57&lt;61),"E",IF(AND(D57&gt;40,D57&lt;51),"P","F"))))))</f>
        <v>B</v>
      </c>
      <c r="E58" s="116"/>
      <c r="F58" s="53" t="s">
        <v>101</v>
      </c>
      <c r="G58" s="53" t="str">
        <f ca="1">IF(AND(G57&gt;90,G57&lt;101),"A",IF(AND(G57&gt;80,G57&lt;91),"B",IF(AND(G57&gt;70,G57&lt;81),"C",IF(AND(G57&gt;60,G57&lt;71),"D",IF(AND(G57&gt;50,G57&lt;61),"E",IF(AND(G57&gt;40,G57&lt;51),"P","F"))))))</f>
        <v>D</v>
      </c>
      <c r="H58" s="116"/>
      <c r="I58" s="53" t="s">
        <v>101</v>
      </c>
      <c r="J58" s="53" t="str">
        <f ca="1">IF(AND(J57&gt;90,J57&lt;101),"A",IF(AND(J57&gt;80,J57&lt;91),"B",IF(AND(J57&gt;70,J57&lt;81),"C",IF(AND(J57&gt;60,J57&lt;71),"D",IF(AND(J57&gt;50,J57&lt;61),"E",IF(AND(J57&gt;40,J57&lt;51),"P","F"))))))</f>
        <v>C</v>
      </c>
      <c r="K58" s="116"/>
      <c r="L58" s="53" t="s">
        <v>101</v>
      </c>
      <c r="M58" s="53" t="str">
        <f ca="1">IF(AND(M57&gt;90,M57&lt;101),"A",IF(AND(M57&gt;80,M57&lt;91),"B",IF(AND(M57&gt;70,M57&lt;81),"C",IF(AND(M57&gt;60,M57&lt;71),"D",IF(AND(M57&gt;50,M57&lt;61),"E",IF(AND(M57&gt;40,M57&lt;51),"P","F"))))))</f>
        <v>E</v>
      </c>
      <c r="N58" s="116"/>
      <c r="O58" s="53" t="s">
        <v>101</v>
      </c>
      <c r="P58" s="53" t="str">
        <f ca="1">IF(AND(P57&gt;90,P57&lt;101),"A",IF(AND(P57&gt;80,P57&lt;91),"B",IF(AND(P57&gt;70,P57&lt;81),"C",IF(AND(P57&gt;60,P57&lt;71),"D",IF(AND(P57&gt;50,P57&lt;61),"E",IF(AND(P57&gt;40,P57&lt;51),"P","F"))))))</f>
        <v>C</v>
      </c>
      <c r="Q58" s="116"/>
      <c r="R58" s="53" t="s">
        <v>101</v>
      </c>
      <c r="S58" s="53" t="str">
        <f ca="1">IF(AND(S57&gt;90,S57&lt;101),"A",IF(AND(S57&gt;80,S57&lt;91),"B",IF(AND(S57&gt;70,S57&lt;81),"C",IF(AND(S57&gt;60,S57&lt;71),"D",IF(AND(S57&gt;50,S57&lt;61),"E",IF(AND(S57&gt;40,S57&lt;51),"P","F"))))))</f>
        <v>C</v>
      </c>
      <c r="T58" s="116"/>
      <c r="U58" s="53" t="s">
        <v>101</v>
      </c>
      <c r="V58" s="16" t="str">
        <f ca="1">IF(AND(V57&gt;90,V57&lt;101),"A",IF(AND(V57&gt;80,V57&lt;91),"B",IF(AND(V57&gt;70,V57&lt;81),"C",IF(AND(V57&gt;60,V57&lt;71),"D",IF(AND(V57&gt;50,V57&lt;61),"E",IF(AND(V57&gt;40,V57&lt;51),"P","F"))))))</f>
        <v>C</v>
      </c>
    </row>
    <row r="59" spans="1:22" x14ac:dyDescent="0.25">
      <c r="A59" s="64"/>
      <c r="B59" s="71"/>
      <c r="C59" s="113" t="s">
        <v>106</v>
      </c>
      <c r="D59" s="113"/>
      <c r="E59" s="113"/>
      <c r="F59" s="113" t="s">
        <v>108</v>
      </c>
      <c r="G59" s="113"/>
      <c r="H59" s="113"/>
      <c r="I59" s="113" t="s">
        <v>109</v>
      </c>
      <c r="J59" s="113"/>
      <c r="K59" s="113"/>
      <c r="L59" s="113" t="s">
        <v>110</v>
      </c>
      <c r="M59" s="113"/>
      <c r="N59" s="113"/>
      <c r="O59" s="113" t="s">
        <v>111</v>
      </c>
      <c r="P59" s="113"/>
      <c r="Q59" s="113"/>
      <c r="R59" s="113" t="s">
        <v>112</v>
      </c>
      <c r="S59" s="113"/>
      <c r="T59" s="113"/>
      <c r="U59" s="113" t="s">
        <v>113</v>
      </c>
      <c r="V59" s="98"/>
    </row>
    <row r="60" spans="1:22" x14ac:dyDescent="0.25">
      <c r="A60" s="13" t="s">
        <v>99</v>
      </c>
      <c r="B60" s="1" t="s">
        <v>100</v>
      </c>
      <c r="C60" s="1" t="s">
        <v>23</v>
      </c>
      <c r="D60" s="1" t="s">
        <v>114</v>
      </c>
      <c r="E60" s="1" t="s">
        <v>102</v>
      </c>
      <c r="F60" s="1" t="s">
        <v>23</v>
      </c>
      <c r="G60" s="1" t="s">
        <v>114</v>
      </c>
      <c r="H60" s="1" t="s">
        <v>102</v>
      </c>
      <c r="I60" s="1" t="s">
        <v>23</v>
      </c>
      <c r="J60" s="1" t="s">
        <v>114</v>
      </c>
      <c r="K60" s="1" t="s">
        <v>102</v>
      </c>
      <c r="L60" s="1" t="s">
        <v>23</v>
      </c>
      <c r="M60" s="1" t="s">
        <v>114</v>
      </c>
      <c r="N60" s="1" t="s">
        <v>102</v>
      </c>
      <c r="O60" s="1" t="s">
        <v>23</v>
      </c>
      <c r="P60" s="1" t="s">
        <v>114</v>
      </c>
      <c r="Q60" s="1" t="s">
        <v>102</v>
      </c>
      <c r="R60" s="1" t="s">
        <v>23</v>
      </c>
      <c r="S60" s="1" t="s">
        <v>114</v>
      </c>
      <c r="T60" s="1" t="s">
        <v>102</v>
      </c>
      <c r="U60" s="77"/>
      <c r="V60" s="121"/>
    </row>
    <row r="61" spans="1:22" x14ac:dyDescent="0.25">
      <c r="A61" s="125">
        <v>9</v>
      </c>
      <c r="B61" s="124" t="s">
        <v>122</v>
      </c>
      <c r="C61" s="1" t="s">
        <v>103</v>
      </c>
      <c r="D61" s="1">
        <f ca="1">RANDBETWEEN(40,100)</f>
        <v>56</v>
      </c>
      <c r="E61" s="1">
        <v>30</v>
      </c>
      <c r="F61" s="1" t="s">
        <v>103</v>
      </c>
      <c r="G61" s="1">
        <f ca="1">RANDBETWEEN(40,100)</f>
        <v>90</v>
      </c>
      <c r="H61" s="1">
        <v>30</v>
      </c>
      <c r="I61" s="1" t="s">
        <v>103</v>
      </c>
      <c r="J61" s="1">
        <f ca="1">RANDBETWEEN(40,100)</f>
        <v>74</v>
      </c>
      <c r="K61" s="1">
        <v>30</v>
      </c>
      <c r="L61" s="1" t="s">
        <v>103</v>
      </c>
      <c r="M61" s="1">
        <f ca="1">RANDBETWEEN(40,100)</f>
        <v>55</v>
      </c>
      <c r="N61" s="1">
        <v>30</v>
      </c>
      <c r="O61" s="1" t="s">
        <v>103</v>
      </c>
      <c r="P61" s="1">
        <f ca="1">RANDBETWEEN(40,100)</f>
        <v>87</v>
      </c>
      <c r="Q61" s="1">
        <v>30</v>
      </c>
      <c r="R61" s="1" t="s">
        <v>103</v>
      </c>
      <c r="S61" s="1">
        <f ca="1">RANDBETWEEN(40,100)</f>
        <v>84</v>
      </c>
      <c r="T61" s="1">
        <v>30</v>
      </c>
      <c r="U61" s="77"/>
      <c r="V61" s="121"/>
    </row>
    <row r="62" spans="1:22" x14ac:dyDescent="0.25">
      <c r="A62" s="125"/>
      <c r="B62" s="124"/>
      <c r="C62" s="1" t="s">
        <v>104</v>
      </c>
      <c r="D62" s="1">
        <f t="shared" ref="D62:D63" ca="1" si="51">RANDBETWEEN(40,100)</f>
        <v>63</v>
      </c>
      <c r="E62" s="1">
        <v>20</v>
      </c>
      <c r="F62" s="1" t="s">
        <v>104</v>
      </c>
      <c r="G62" s="1">
        <f t="shared" ref="G62:G63" ca="1" si="52">RANDBETWEEN(40,100)</f>
        <v>90</v>
      </c>
      <c r="H62" s="1">
        <v>20</v>
      </c>
      <c r="I62" s="1" t="s">
        <v>104</v>
      </c>
      <c r="J62" s="1">
        <f t="shared" ref="J62:J63" ca="1" si="53">RANDBETWEEN(40,100)</f>
        <v>99</v>
      </c>
      <c r="K62" s="1">
        <v>20</v>
      </c>
      <c r="L62" s="1" t="s">
        <v>104</v>
      </c>
      <c r="M62" s="1">
        <f t="shared" ref="M62:M63" ca="1" si="54">RANDBETWEEN(40,100)</f>
        <v>44</v>
      </c>
      <c r="N62" s="1">
        <v>20</v>
      </c>
      <c r="O62" s="1" t="s">
        <v>104</v>
      </c>
      <c r="P62" s="1">
        <f t="shared" ref="P62:P63" ca="1" si="55">RANDBETWEEN(40,100)</f>
        <v>57</v>
      </c>
      <c r="Q62" s="1">
        <v>20</v>
      </c>
      <c r="R62" s="1" t="s">
        <v>104</v>
      </c>
      <c r="S62" s="1">
        <f t="shared" ref="S62:S63" ca="1" si="56">RANDBETWEEN(40,100)</f>
        <v>76</v>
      </c>
      <c r="T62" s="1">
        <v>20</v>
      </c>
      <c r="U62" s="77"/>
      <c r="V62" s="121"/>
    </row>
    <row r="63" spans="1:22" x14ac:dyDescent="0.25">
      <c r="A63" s="125"/>
      <c r="B63" s="124"/>
      <c r="C63" s="1" t="s">
        <v>105</v>
      </c>
      <c r="D63" s="1">
        <f t="shared" ca="1" si="51"/>
        <v>61</v>
      </c>
      <c r="E63" s="1">
        <v>50</v>
      </c>
      <c r="F63" s="1" t="s">
        <v>105</v>
      </c>
      <c r="G63" s="1">
        <f t="shared" ca="1" si="52"/>
        <v>52</v>
      </c>
      <c r="H63" s="1">
        <v>50</v>
      </c>
      <c r="I63" s="1" t="s">
        <v>105</v>
      </c>
      <c r="J63" s="1">
        <f t="shared" ca="1" si="53"/>
        <v>68</v>
      </c>
      <c r="K63" s="1">
        <v>50</v>
      </c>
      <c r="L63" s="1" t="s">
        <v>105</v>
      </c>
      <c r="M63" s="1">
        <f t="shared" ca="1" si="54"/>
        <v>83</v>
      </c>
      <c r="N63" s="1">
        <v>50</v>
      </c>
      <c r="O63" s="1" t="s">
        <v>105</v>
      </c>
      <c r="P63" s="1">
        <f t="shared" ca="1" si="55"/>
        <v>98</v>
      </c>
      <c r="Q63" s="1">
        <v>50</v>
      </c>
      <c r="R63" s="1" t="s">
        <v>105</v>
      </c>
      <c r="S63" s="1">
        <f t="shared" ca="1" si="56"/>
        <v>50</v>
      </c>
      <c r="T63" s="1">
        <v>50</v>
      </c>
      <c r="U63" s="77"/>
      <c r="V63" s="121"/>
    </row>
    <row r="64" spans="1:22" x14ac:dyDescent="0.25">
      <c r="A64" s="125"/>
      <c r="B64" s="124"/>
      <c r="C64" s="1" t="s">
        <v>80</v>
      </c>
      <c r="D64" s="1">
        <f ca="1">D61*E61/100+D62*E62/100+D63*E63/100</f>
        <v>59.9</v>
      </c>
      <c r="E64" s="77"/>
      <c r="F64" s="1" t="s">
        <v>80</v>
      </c>
      <c r="G64" s="1">
        <f ca="1">G61*H61/100+G62*H62/100+G63*H63/100</f>
        <v>71</v>
      </c>
      <c r="H64" s="77"/>
      <c r="I64" s="1" t="s">
        <v>80</v>
      </c>
      <c r="J64" s="1">
        <f ca="1">J61*K61/100+J62*K62/100+J63*K63/100</f>
        <v>76</v>
      </c>
      <c r="K64" s="77"/>
      <c r="L64" s="1" t="s">
        <v>80</v>
      </c>
      <c r="M64" s="1">
        <f ca="1">M61*N61/100+M62*N62/100+M63*N63/100</f>
        <v>66.8</v>
      </c>
      <c r="N64" s="77"/>
      <c r="O64" s="1" t="s">
        <v>80</v>
      </c>
      <c r="P64" s="1">
        <f ca="1">P61*Q61/100+P62*Q62/100+P63*Q63/100</f>
        <v>86.5</v>
      </c>
      <c r="Q64" s="77"/>
      <c r="R64" s="1" t="s">
        <v>80</v>
      </c>
      <c r="S64" s="1">
        <f ca="1">S61*T61/100+S62*T62/100+S63*T63/100</f>
        <v>65.400000000000006</v>
      </c>
      <c r="T64" s="77"/>
      <c r="U64" s="2" t="s">
        <v>80</v>
      </c>
      <c r="V64" s="14">
        <f ca="1">AVERAGE(D64,G64,J64,M64,P64,S64)</f>
        <v>70.933333333333337</v>
      </c>
    </row>
    <row r="65" spans="1:22" ht="15.75" thickBot="1" x14ac:dyDescent="0.3">
      <c r="A65" s="126"/>
      <c r="B65" s="127"/>
      <c r="C65" s="53" t="s">
        <v>101</v>
      </c>
      <c r="D65" s="53" t="str">
        <f ca="1">IF(AND(D64&gt;90,D64&lt;101),"A",IF(AND(D64&gt;80,D64&lt;91),"B",IF(AND(D64&gt;70,D64&lt;81),"C",IF(AND(D64&gt;60,D64&lt;71),"D",IF(AND(D64&gt;50,D64&lt;61),"E",IF(AND(D64&gt;40,D64&lt;51),"P","F"))))))</f>
        <v>E</v>
      </c>
      <c r="E65" s="116"/>
      <c r="F65" s="53" t="s">
        <v>101</v>
      </c>
      <c r="G65" s="53" t="str">
        <f ca="1">IF(AND(G64&gt;90,G64&lt;101),"A",IF(AND(G64&gt;80,G64&lt;91),"B",IF(AND(G64&gt;70,G64&lt;81),"C",IF(AND(G64&gt;60,G64&lt;71),"D",IF(AND(G64&gt;50,G64&lt;61),"E",IF(AND(G64&gt;40,G64&lt;51),"P","F"))))))</f>
        <v>C</v>
      </c>
      <c r="H65" s="116"/>
      <c r="I65" s="53" t="s">
        <v>101</v>
      </c>
      <c r="J65" s="53" t="str">
        <f ca="1">IF(AND(J64&gt;90,J64&lt;101),"A",IF(AND(J64&gt;80,J64&lt;91),"B",IF(AND(J64&gt;70,J64&lt;81),"C",IF(AND(J64&gt;60,J64&lt;71),"D",IF(AND(J64&gt;50,J64&lt;61),"E",IF(AND(J64&gt;40,J64&lt;51),"P","F"))))))</f>
        <v>C</v>
      </c>
      <c r="K65" s="116"/>
      <c r="L65" s="53" t="s">
        <v>101</v>
      </c>
      <c r="M65" s="53" t="str">
        <f ca="1">IF(AND(M64&gt;90,M64&lt;101),"A",IF(AND(M64&gt;80,M64&lt;91),"B",IF(AND(M64&gt;70,M64&lt;81),"C",IF(AND(M64&gt;60,M64&lt;71),"D",IF(AND(M64&gt;50,M64&lt;61),"E",IF(AND(M64&gt;40,M64&lt;51),"P","F"))))))</f>
        <v>D</v>
      </c>
      <c r="N65" s="116"/>
      <c r="O65" s="53" t="s">
        <v>101</v>
      </c>
      <c r="P65" s="53" t="str">
        <f ca="1">IF(AND(P64&gt;90,P64&lt;101),"A",IF(AND(P64&gt;80,P64&lt;91),"B",IF(AND(P64&gt;70,P64&lt;81),"C",IF(AND(P64&gt;60,P64&lt;71),"D",IF(AND(P64&gt;50,P64&lt;61),"E",IF(AND(P64&gt;40,P64&lt;51),"P","F"))))))</f>
        <v>B</v>
      </c>
      <c r="Q65" s="116"/>
      <c r="R65" s="53" t="s">
        <v>101</v>
      </c>
      <c r="S65" s="53" t="str">
        <f ca="1">IF(AND(S64&gt;90,S64&lt;101),"A",IF(AND(S64&gt;80,S64&lt;91),"B",IF(AND(S64&gt;70,S64&lt;81),"C",IF(AND(S64&gt;60,S64&lt;71),"D",IF(AND(S64&gt;50,S64&lt;61),"E",IF(AND(S64&gt;40,S64&lt;51),"P","F"))))))</f>
        <v>D</v>
      </c>
      <c r="T65" s="116"/>
      <c r="U65" s="53" t="s">
        <v>101</v>
      </c>
      <c r="V65" s="16" t="str">
        <f ca="1">IF(AND(V64&gt;90,V64&lt;101),"A",IF(AND(V64&gt;80,V64&lt;91),"B",IF(AND(V64&gt;70,V64&lt;81),"C",IF(AND(V64&gt;60,V64&lt;71),"D",IF(AND(V64&gt;50,V64&lt;61),"E",IF(AND(V64&gt;40,V64&lt;51),"P","F"))))))</f>
        <v>C</v>
      </c>
    </row>
    <row r="66" spans="1:22" x14ac:dyDescent="0.25">
      <c r="A66" s="64"/>
      <c r="B66" s="71"/>
      <c r="C66" s="113" t="s">
        <v>106</v>
      </c>
      <c r="D66" s="113"/>
      <c r="E66" s="113"/>
      <c r="F66" s="113" t="s">
        <v>108</v>
      </c>
      <c r="G66" s="113"/>
      <c r="H66" s="113"/>
      <c r="I66" s="113" t="s">
        <v>109</v>
      </c>
      <c r="J66" s="113"/>
      <c r="K66" s="113"/>
      <c r="L66" s="113" t="s">
        <v>110</v>
      </c>
      <c r="M66" s="113"/>
      <c r="N66" s="113"/>
      <c r="O66" s="113" t="s">
        <v>111</v>
      </c>
      <c r="P66" s="113"/>
      <c r="Q66" s="113"/>
      <c r="R66" s="113" t="s">
        <v>112</v>
      </c>
      <c r="S66" s="113"/>
      <c r="T66" s="113"/>
      <c r="U66" s="113" t="s">
        <v>113</v>
      </c>
      <c r="V66" s="98"/>
    </row>
    <row r="67" spans="1:22" x14ac:dyDescent="0.25">
      <c r="A67" s="13" t="s">
        <v>99</v>
      </c>
      <c r="B67" s="1" t="s">
        <v>100</v>
      </c>
      <c r="C67" s="1" t="s">
        <v>23</v>
      </c>
      <c r="D67" s="1" t="s">
        <v>114</v>
      </c>
      <c r="E67" s="1" t="s">
        <v>102</v>
      </c>
      <c r="F67" s="1" t="s">
        <v>23</v>
      </c>
      <c r="G67" s="1" t="s">
        <v>114</v>
      </c>
      <c r="H67" s="1" t="s">
        <v>102</v>
      </c>
      <c r="I67" s="1" t="s">
        <v>23</v>
      </c>
      <c r="J67" s="1" t="s">
        <v>114</v>
      </c>
      <c r="K67" s="1" t="s">
        <v>102</v>
      </c>
      <c r="L67" s="1" t="s">
        <v>23</v>
      </c>
      <c r="M67" s="1" t="s">
        <v>114</v>
      </c>
      <c r="N67" s="1" t="s">
        <v>102</v>
      </c>
      <c r="O67" s="1" t="s">
        <v>23</v>
      </c>
      <c r="P67" s="1" t="s">
        <v>114</v>
      </c>
      <c r="Q67" s="1" t="s">
        <v>102</v>
      </c>
      <c r="R67" s="1" t="s">
        <v>23</v>
      </c>
      <c r="S67" s="1" t="s">
        <v>114</v>
      </c>
      <c r="T67" s="1" t="s">
        <v>102</v>
      </c>
      <c r="U67" s="77"/>
      <c r="V67" s="121"/>
    </row>
    <row r="68" spans="1:22" x14ac:dyDescent="0.25">
      <c r="A68" s="125">
        <v>10</v>
      </c>
      <c r="B68" s="124" t="s">
        <v>123</v>
      </c>
      <c r="C68" s="1" t="s">
        <v>103</v>
      </c>
      <c r="D68" s="1">
        <f ca="1">RANDBETWEEN(40,100)</f>
        <v>84</v>
      </c>
      <c r="E68" s="1">
        <v>30</v>
      </c>
      <c r="F68" s="1" t="s">
        <v>103</v>
      </c>
      <c r="G68" s="1">
        <f ca="1">RANDBETWEEN(40,100)</f>
        <v>96</v>
      </c>
      <c r="H68" s="1">
        <v>30</v>
      </c>
      <c r="I68" s="1" t="s">
        <v>103</v>
      </c>
      <c r="J68" s="1">
        <f ca="1">RANDBETWEEN(40,100)</f>
        <v>48</v>
      </c>
      <c r="K68" s="1">
        <v>30</v>
      </c>
      <c r="L68" s="1" t="s">
        <v>103</v>
      </c>
      <c r="M68" s="1">
        <f ca="1">RANDBETWEEN(40,100)</f>
        <v>48</v>
      </c>
      <c r="N68" s="1">
        <v>30</v>
      </c>
      <c r="O68" s="1" t="s">
        <v>103</v>
      </c>
      <c r="P68" s="1">
        <f ca="1">RANDBETWEEN(40,100)</f>
        <v>82</v>
      </c>
      <c r="Q68" s="1">
        <v>30</v>
      </c>
      <c r="R68" s="1" t="s">
        <v>103</v>
      </c>
      <c r="S68" s="1">
        <f ca="1">RANDBETWEEN(40,100)</f>
        <v>75</v>
      </c>
      <c r="T68" s="1">
        <v>30</v>
      </c>
      <c r="U68" s="77"/>
      <c r="V68" s="121"/>
    </row>
    <row r="69" spans="1:22" x14ac:dyDescent="0.25">
      <c r="A69" s="125"/>
      <c r="B69" s="124"/>
      <c r="C69" s="1" t="s">
        <v>104</v>
      </c>
      <c r="D69" s="1">
        <f t="shared" ref="D69:D70" ca="1" si="57">RANDBETWEEN(40,100)</f>
        <v>99</v>
      </c>
      <c r="E69" s="1">
        <v>20</v>
      </c>
      <c r="F69" s="1" t="s">
        <v>104</v>
      </c>
      <c r="G69" s="1">
        <f t="shared" ref="G69:G70" ca="1" si="58">RANDBETWEEN(40,100)</f>
        <v>50</v>
      </c>
      <c r="H69" s="1">
        <v>20</v>
      </c>
      <c r="I69" s="1" t="s">
        <v>104</v>
      </c>
      <c r="J69" s="1">
        <f t="shared" ref="J69:J70" ca="1" si="59">RANDBETWEEN(40,100)</f>
        <v>66</v>
      </c>
      <c r="K69" s="1">
        <v>20</v>
      </c>
      <c r="L69" s="1" t="s">
        <v>104</v>
      </c>
      <c r="M69" s="1">
        <f t="shared" ref="M69:M70" ca="1" si="60">RANDBETWEEN(40,100)</f>
        <v>74</v>
      </c>
      <c r="N69" s="1">
        <v>20</v>
      </c>
      <c r="O69" s="1" t="s">
        <v>104</v>
      </c>
      <c r="P69" s="1">
        <f t="shared" ref="P69:P70" ca="1" si="61">RANDBETWEEN(40,100)</f>
        <v>75</v>
      </c>
      <c r="Q69" s="1">
        <v>20</v>
      </c>
      <c r="R69" s="1" t="s">
        <v>104</v>
      </c>
      <c r="S69" s="1">
        <f t="shared" ref="S69:S70" ca="1" si="62">RANDBETWEEN(40,100)</f>
        <v>62</v>
      </c>
      <c r="T69" s="1">
        <v>20</v>
      </c>
      <c r="U69" s="77"/>
      <c r="V69" s="121"/>
    </row>
    <row r="70" spans="1:22" x14ac:dyDescent="0.25">
      <c r="A70" s="125"/>
      <c r="B70" s="124"/>
      <c r="C70" s="1" t="s">
        <v>105</v>
      </c>
      <c r="D70" s="1">
        <f t="shared" ca="1" si="57"/>
        <v>56</v>
      </c>
      <c r="E70" s="1">
        <v>50</v>
      </c>
      <c r="F70" s="1" t="s">
        <v>105</v>
      </c>
      <c r="G70" s="1">
        <f t="shared" ca="1" si="58"/>
        <v>84</v>
      </c>
      <c r="H70" s="1">
        <v>50</v>
      </c>
      <c r="I70" s="1" t="s">
        <v>105</v>
      </c>
      <c r="J70" s="1">
        <f t="shared" ca="1" si="59"/>
        <v>86</v>
      </c>
      <c r="K70" s="1">
        <v>50</v>
      </c>
      <c r="L70" s="1" t="s">
        <v>105</v>
      </c>
      <c r="M70" s="1">
        <f t="shared" ca="1" si="60"/>
        <v>94</v>
      </c>
      <c r="N70" s="1">
        <v>50</v>
      </c>
      <c r="O70" s="1" t="s">
        <v>105</v>
      </c>
      <c r="P70" s="1">
        <f t="shared" ca="1" si="61"/>
        <v>56</v>
      </c>
      <c r="Q70" s="1">
        <v>50</v>
      </c>
      <c r="R70" s="1" t="s">
        <v>105</v>
      </c>
      <c r="S70" s="1">
        <f t="shared" ca="1" si="62"/>
        <v>61</v>
      </c>
      <c r="T70" s="1">
        <v>50</v>
      </c>
      <c r="U70" s="77"/>
      <c r="V70" s="121"/>
    </row>
    <row r="71" spans="1:22" x14ac:dyDescent="0.25">
      <c r="A71" s="125"/>
      <c r="B71" s="124"/>
      <c r="C71" s="1" t="s">
        <v>80</v>
      </c>
      <c r="D71" s="1">
        <f ca="1">D68*E68/100+D69*E69/100+D70*E70/100</f>
        <v>73</v>
      </c>
      <c r="E71" s="77"/>
      <c r="F71" s="1" t="s">
        <v>80</v>
      </c>
      <c r="G71" s="1">
        <f ca="1">G68*H68/100+G69*H69/100+G70*H70/100</f>
        <v>80.8</v>
      </c>
      <c r="H71" s="77"/>
      <c r="I71" s="1" t="s">
        <v>80</v>
      </c>
      <c r="J71" s="1">
        <f ca="1">J68*K68/100+J69*K69/100+J70*K70/100</f>
        <v>70.599999999999994</v>
      </c>
      <c r="K71" s="77"/>
      <c r="L71" s="1" t="s">
        <v>80</v>
      </c>
      <c r="M71" s="1">
        <f ca="1">M68*N68/100+M69*N69/100+M70*N70/100</f>
        <v>76.2</v>
      </c>
      <c r="N71" s="77"/>
      <c r="O71" s="1" t="s">
        <v>80</v>
      </c>
      <c r="P71" s="1">
        <f ca="1">P68*Q68/100+P69*Q69/100+P70*Q70/100</f>
        <v>67.599999999999994</v>
      </c>
      <c r="Q71" s="77"/>
      <c r="R71" s="1" t="s">
        <v>80</v>
      </c>
      <c r="S71" s="1">
        <f ca="1">S68*T68/100+S69*T69/100+S70*T70/100</f>
        <v>65.400000000000006</v>
      </c>
      <c r="T71" s="77"/>
      <c r="U71" s="2" t="s">
        <v>80</v>
      </c>
      <c r="V71" s="14">
        <f ca="1">AVERAGE(D71,G71,J71,M71,P71,S71)</f>
        <v>72.266666666666666</v>
      </c>
    </row>
    <row r="72" spans="1:22" ht="15.75" thickBot="1" x14ac:dyDescent="0.3">
      <c r="A72" s="126"/>
      <c r="B72" s="127"/>
      <c r="C72" s="53" t="s">
        <v>101</v>
      </c>
      <c r="D72" s="53" t="str">
        <f ca="1">IF(AND(D71&gt;90,D71&lt;101),"A",IF(AND(D71&gt;80,D71&lt;91),"B",IF(AND(D71&gt;70,D71&lt;81),"C",IF(AND(D71&gt;60,D71&lt;71),"D",IF(AND(D71&gt;50,D71&lt;61),"E",IF(AND(D71&gt;40,D71&lt;51),"P","F"))))))</f>
        <v>C</v>
      </c>
      <c r="E72" s="116"/>
      <c r="F72" s="53" t="s">
        <v>101</v>
      </c>
      <c r="G72" s="53" t="str">
        <f ca="1">IF(AND(G71&gt;90,G71&lt;101),"A",IF(AND(G71&gt;80,G71&lt;91),"B",IF(AND(G71&gt;70,G71&lt;81),"C",IF(AND(G71&gt;60,G71&lt;71),"D",IF(AND(G71&gt;50,G71&lt;61),"E",IF(AND(G71&gt;40,G71&lt;51),"P","F"))))))</f>
        <v>B</v>
      </c>
      <c r="H72" s="116"/>
      <c r="I72" s="53" t="s">
        <v>101</v>
      </c>
      <c r="J72" s="53" t="str">
        <f ca="1">IF(AND(J71&gt;90,J71&lt;101),"A",IF(AND(J71&gt;80,J71&lt;91),"B",IF(AND(J71&gt;70,J71&lt;81),"C",IF(AND(J71&gt;60,J71&lt;71),"D",IF(AND(J71&gt;50,J71&lt;61),"E",IF(AND(J71&gt;40,J71&lt;51),"P","F"))))))</f>
        <v>C</v>
      </c>
      <c r="K72" s="116"/>
      <c r="L72" s="53" t="s">
        <v>101</v>
      </c>
      <c r="M72" s="53" t="str">
        <f ca="1">IF(AND(M71&gt;90,M71&lt;101),"A",IF(AND(M71&gt;80,M71&lt;91),"B",IF(AND(M71&gt;70,M71&lt;81),"C",IF(AND(M71&gt;60,M71&lt;71),"D",IF(AND(M71&gt;50,M71&lt;61),"E",IF(AND(M71&gt;40,M71&lt;51),"P","F"))))))</f>
        <v>C</v>
      </c>
      <c r="N72" s="116"/>
      <c r="O72" s="53" t="s">
        <v>101</v>
      </c>
      <c r="P72" s="53" t="str">
        <f ca="1">IF(AND(P71&gt;90,P71&lt;101),"A",IF(AND(P71&gt;80,P71&lt;91),"B",IF(AND(P71&gt;70,P71&lt;81),"C",IF(AND(P71&gt;60,P71&lt;71),"D",IF(AND(P71&gt;50,P71&lt;61),"E",IF(AND(P71&gt;40,P71&lt;51),"P","F"))))))</f>
        <v>D</v>
      </c>
      <c r="Q72" s="116"/>
      <c r="R72" s="53" t="s">
        <v>101</v>
      </c>
      <c r="S72" s="53" t="str">
        <f ca="1">IF(AND(S71&gt;90,S71&lt;101),"A",IF(AND(S71&gt;80,S71&lt;91),"B",IF(AND(S71&gt;70,S71&lt;81),"C",IF(AND(S71&gt;60,S71&lt;71),"D",IF(AND(S71&gt;50,S71&lt;61),"E",IF(AND(S71&gt;40,S71&lt;51),"P","F"))))))</f>
        <v>D</v>
      </c>
      <c r="T72" s="116"/>
      <c r="U72" s="53" t="s">
        <v>101</v>
      </c>
      <c r="V72" s="16" t="str">
        <f ca="1">IF(AND(V71&gt;90,V71&lt;101),"A",IF(AND(V71&gt;80,V71&lt;91),"B",IF(AND(V71&gt;70,V71&lt;81),"C",IF(AND(V71&gt;60,V71&lt;71),"D",IF(AND(V71&gt;50,V71&lt;61),"E",IF(AND(V71&gt;40,V71&lt;51),"P","F"))))))</f>
        <v>C</v>
      </c>
    </row>
  </sheetData>
  <mergeCells count="166">
    <mergeCell ref="X18:Y18"/>
    <mergeCell ref="X4:Y4"/>
    <mergeCell ref="X3:AE3"/>
    <mergeCell ref="Z4:AE4"/>
    <mergeCell ref="X16:Y16"/>
    <mergeCell ref="X17:Y17"/>
    <mergeCell ref="U66:V66"/>
    <mergeCell ref="U67:V70"/>
    <mergeCell ref="A68:A72"/>
    <mergeCell ref="B68:B72"/>
    <mergeCell ref="E71:E72"/>
    <mergeCell ref="H71:H72"/>
    <mergeCell ref="K71:K72"/>
    <mergeCell ref="N71:N72"/>
    <mergeCell ref="Q71:Q72"/>
    <mergeCell ref="T71:T72"/>
    <mergeCell ref="C66:E66"/>
    <mergeCell ref="F66:H66"/>
    <mergeCell ref="I66:K66"/>
    <mergeCell ref="L66:N66"/>
    <mergeCell ref="O66:Q66"/>
    <mergeCell ref="R66:T66"/>
    <mergeCell ref="U59:V59"/>
    <mergeCell ref="U60:V63"/>
    <mergeCell ref="A61:A65"/>
    <mergeCell ref="B61:B65"/>
    <mergeCell ref="E64:E65"/>
    <mergeCell ref="H64:H65"/>
    <mergeCell ref="K64:K65"/>
    <mergeCell ref="N64:N65"/>
    <mergeCell ref="Q64:Q65"/>
    <mergeCell ref="T64:T65"/>
    <mergeCell ref="C59:E59"/>
    <mergeCell ref="F59:H59"/>
    <mergeCell ref="I59:K59"/>
    <mergeCell ref="L59:N59"/>
    <mergeCell ref="O59:Q59"/>
    <mergeCell ref="R59:T59"/>
    <mergeCell ref="U52:V52"/>
    <mergeCell ref="U53:V56"/>
    <mergeCell ref="A54:A58"/>
    <mergeCell ref="B54:B58"/>
    <mergeCell ref="E57:E58"/>
    <mergeCell ref="H57:H58"/>
    <mergeCell ref="K57:K58"/>
    <mergeCell ref="N57:N58"/>
    <mergeCell ref="Q57:Q58"/>
    <mergeCell ref="T57:T58"/>
    <mergeCell ref="C52:E52"/>
    <mergeCell ref="F52:H52"/>
    <mergeCell ref="I52:K52"/>
    <mergeCell ref="L52:N52"/>
    <mergeCell ref="O52:Q52"/>
    <mergeCell ref="R52:T52"/>
    <mergeCell ref="U45:V45"/>
    <mergeCell ref="U46:V49"/>
    <mergeCell ref="A47:A51"/>
    <mergeCell ref="B47:B51"/>
    <mergeCell ref="E50:E51"/>
    <mergeCell ref="H50:H51"/>
    <mergeCell ref="K50:K51"/>
    <mergeCell ref="N50:N51"/>
    <mergeCell ref="Q50:Q51"/>
    <mergeCell ref="T50:T51"/>
    <mergeCell ref="C45:E45"/>
    <mergeCell ref="F45:H45"/>
    <mergeCell ref="I45:K45"/>
    <mergeCell ref="L45:N45"/>
    <mergeCell ref="O45:Q45"/>
    <mergeCell ref="R45:T45"/>
    <mergeCell ref="U38:V38"/>
    <mergeCell ref="U39:V42"/>
    <mergeCell ref="A40:A44"/>
    <mergeCell ref="B40:B44"/>
    <mergeCell ref="E43:E44"/>
    <mergeCell ref="H43:H44"/>
    <mergeCell ref="K43:K44"/>
    <mergeCell ref="N43:N44"/>
    <mergeCell ref="Q43:Q44"/>
    <mergeCell ref="T43:T44"/>
    <mergeCell ref="C38:E38"/>
    <mergeCell ref="F38:H38"/>
    <mergeCell ref="I38:K38"/>
    <mergeCell ref="L38:N38"/>
    <mergeCell ref="O38:Q38"/>
    <mergeCell ref="R38:T38"/>
    <mergeCell ref="U31:V31"/>
    <mergeCell ref="U32:V35"/>
    <mergeCell ref="A33:A37"/>
    <mergeCell ref="B33:B37"/>
    <mergeCell ref="E36:E37"/>
    <mergeCell ref="H36:H37"/>
    <mergeCell ref="K36:K37"/>
    <mergeCell ref="N36:N37"/>
    <mergeCell ref="Q36:Q37"/>
    <mergeCell ref="T36:T37"/>
    <mergeCell ref="C31:E31"/>
    <mergeCell ref="F31:H31"/>
    <mergeCell ref="I31:K31"/>
    <mergeCell ref="L31:N31"/>
    <mergeCell ref="O31:Q31"/>
    <mergeCell ref="R31:T31"/>
    <mergeCell ref="U24:V24"/>
    <mergeCell ref="U25:V28"/>
    <mergeCell ref="A26:A30"/>
    <mergeCell ref="B26:B30"/>
    <mergeCell ref="E29:E30"/>
    <mergeCell ref="H29:H30"/>
    <mergeCell ref="K29:K30"/>
    <mergeCell ref="N29:N30"/>
    <mergeCell ref="Q29:Q30"/>
    <mergeCell ref="T29:T30"/>
    <mergeCell ref="C24:E24"/>
    <mergeCell ref="F24:H24"/>
    <mergeCell ref="I24:K24"/>
    <mergeCell ref="L24:N24"/>
    <mergeCell ref="O24:Q24"/>
    <mergeCell ref="R24:T24"/>
    <mergeCell ref="U17:V17"/>
    <mergeCell ref="U18:V21"/>
    <mergeCell ref="A19:A23"/>
    <mergeCell ref="B19:B23"/>
    <mergeCell ref="E22:E23"/>
    <mergeCell ref="H22:H23"/>
    <mergeCell ref="K22:K23"/>
    <mergeCell ref="N22:N23"/>
    <mergeCell ref="Q22:Q23"/>
    <mergeCell ref="T22:T23"/>
    <mergeCell ref="T15:T16"/>
    <mergeCell ref="C17:E17"/>
    <mergeCell ref="F17:H17"/>
    <mergeCell ref="I17:K17"/>
    <mergeCell ref="L17:N17"/>
    <mergeCell ref="O17:Q17"/>
    <mergeCell ref="R17:T17"/>
    <mergeCell ref="R10:T10"/>
    <mergeCell ref="U10:V10"/>
    <mergeCell ref="U11:V14"/>
    <mergeCell ref="A12:A16"/>
    <mergeCell ref="B12:B16"/>
    <mergeCell ref="E15:E16"/>
    <mergeCell ref="H15:H16"/>
    <mergeCell ref="K15:K16"/>
    <mergeCell ref="N15:N16"/>
    <mergeCell ref="Q15:Q16"/>
    <mergeCell ref="R3:T3"/>
    <mergeCell ref="T8:T9"/>
    <mergeCell ref="U3:V3"/>
    <mergeCell ref="U4:V7"/>
    <mergeCell ref="C10:E10"/>
    <mergeCell ref="F10:H10"/>
    <mergeCell ref="I10:K10"/>
    <mergeCell ref="L10:N10"/>
    <mergeCell ref="O10:Q10"/>
    <mergeCell ref="I3:K3"/>
    <mergeCell ref="K8:K9"/>
    <mergeCell ref="L3:N3"/>
    <mergeCell ref="N8:N9"/>
    <mergeCell ref="O3:Q3"/>
    <mergeCell ref="Q8:Q9"/>
    <mergeCell ref="C3:E3"/>
    <mergeCell ref="A5:A9"/>
    <mergeCell ref="B5:B9"/>
    <mergeCell ref="E8:E9"/>
    <mergeCell ref="F3:H3"/>
    <mergeCell ref="H8:H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1</vt:lpstr>
      <vt:lpstr>Project 2</vt:lpstr>
      <vt:lpstr>Project 3 &amp; 4</vt:lpstr>
      <vt:lpstr>Project 5</vt:lpstr>
      <vt:lpstr>Project 6</vt:lpstr>
      <vt:lpstr>Project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CHOUBEY</dc:creator>
  <cp:lastModifiedBy>ADITYA CHOUBEY</cp:lastModifiedBy>
  <dcterms:created xsi:type="dcterms:W3CDTF">2022-01-19T08:33:32Z</dcterms:created>
  <dcterms:modified xsi:type="dcterms:W3CDTF">2022-05-18T06:14:25Z</dcterms:modified>
</cp:coreProperties>
</file>