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50" activeTab="2"/>
  </bookViews>
  <sheets>
    <sheet name="2015-16" sheetId="1" r:id="rId1"/>
    <sheet name="2014-15" sheetId="3" r:id="rId2"/>
    <sheet name="Sheet1" sheetId="4" r:id="rId3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1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3" i="3"/>
  <c r="A16" i="4"/>
  <c r="A17" i="4"/>
  <c r="A18" i="4"/>
  <c r="A19" i="4"/>
  <c r="A20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H3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H2" i="1"/>
</calcChain>
</file>

<file path=xl/sharedStrings.xml><?xml version="1.0" encoding="utf-8"?>
<sst xmlns="http://schemas.openxmlformats.org/spreadsheetml/2006/main" count="40" uniqueCount="31">
  <si>
    <t>Team Name</t>
  </si>
  <si>
    <t>Premier League</t>
  </si>
  <si>
    <t>Championship</t>
  </si>
  <si>
    <t>FA Cup</t>
  </si>
  <si>
    <t>League Cup</t>
  </si>
  <si>
    <t>Champions League</t>
  </si>
  <si>
    <t>Europa League</t>
  </si>
  <si>
    <t>Arsenal</t>
  </si>
  <si>
    <t>Burnley</t>
  </si>
  <si>
    <t>Chelsea</t>
  </si>
  <si>
    <t>Crystal Palace</t>
  </si>
  <si>
    <t>Everton</t>
  </si>
  <si>
    <t>Hull City</t>
  </si>
  <si>
    <t>Leicester City</t>
  </si>
  <si>
    <t>Liverpool</t>
  </si>
  <si>
    <t>Manchester City</t>
  </si>
  <si>
    <t>Manchester United</t>
  </si>
  <si>
    <t>Middlesbrough</t>
  </si>
  <si>
    <t>Southampton</t>
  </si>
  <si>
    <t>Stoke City</t>
  </si>
  <si>
    <t>Sunderland</t>
  </si>
  <si>
    <t>Swansea City</t>
  </si>
  <si>
    <t>Tottenham Hotspur</t>
  </si>
  <si>
    <t>Watford</t>
  </si>
  <si>
    <t>West Bromwich Albion</t>
  </si>
  <si>
    <t>West Ham United</t>
  </si>
  <si>
    <t>Total</t>
  </si>
  <si>
    <t>Column1</t>
  </si>
  <si>
    <t>Rating out of 150</t>
  </si>
  <si>
    <t>Final rating out of 100</t>
  </si>
  <si>
    <t>AFC Bournemouth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</si>
</sst>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ables/table1.xml><?xml version="1.0" encoding="utf-8"?>
<table xmlns="http://schemas.openxmlformats.org/spreadsheetml/2006/main" id="2" name="Table2" displayName="Table2" ref="A1:I22" totalsRowShown="0">
  <autoFilter ref="A1:I22"/>
  <tableColumns count="9">
    <tableColumn id="1" name="Team Name"/>
    <tableColumn id="2" name="Premier League"/>
    <tableColumn id="3" name="Championship"/>
    <tableColumn id="6" name="FA Cup"/>
    <tableColumn id="7" name="League Cup"/>
    <tableColumn id="8" name="Champions League"/>
    <tableColumn id="10" name="Europa League"/>
    <tableColumn id="9" name="Total" dataDxfId="3">
      <calculatedColumnFormula>(Table2[[#This Row],[Premier League]]*4)+(Table2[[#This Row],[Championship]]*2.5)+(Table2[[#This Row],[FA Cup]]*3.5)+(Table2[[#This Row],[League Cup]]*3)+(Table2[[#This Row],[Champions League]]*4.5)+(Table2[[#This Row],[Europa League]]*3.5)</calculatedColumnFormula>
    </tableColumn>
    <tableColumn id="4" name="Column1" dataDxfId="2">
      <calculatedColumnFormula>(Table2[[#This Row],[Total]]/366.75)*100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I22" totalsRowShown="0">
  <autoFilter ref="A1:I22"/>
  <tableColumns count="9">
    <tableColumn id="1" name="Team Name"/>
    <tableColumn id="2" name="Premier League"/>
    <tableColumn id="3" name="Championship"/>
    <tableColumn id="6" name="FA Cup"/>
    <tableColumn id="7" name="League Cup"/>
    <tableColumn id="8" name="Champions League"/>
    <tableColumn id="10" name="Europa League"/>
    <tableColumn id="9" name="Total" dataDxfId="1">
      <calculatedColumnFormula>(Table22[[#This Row],[Premier League]]*4)+(Table22[[#This Row],[Championship]]*2.5)+(Table22[[#This Row],[FA Cup]]*3.5)+(Table22[[#This Row],[League Cup]]*3)+(Table22[[#This Row],[Champions League]]*4.5)+(Table22[[#This Row],[Europa League]]*3.5)</calculatedColumnFormula>
    </tableColumn>
    <tableColumn id="4" name="Column1" dataDxfId="0">
      <calculatedColumnFormula>(Table22[[#This Row],[Total]]/421.5)*100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tables/table1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tables/table2.xml" Type="http://schemas.openxmlformats.org/officeDocument/2006/relationships/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4" sqref="A4"/>
    </sheetView>
  </sheetViews>
  <sheetFormatPr defaultRowHeight="14.5" x14ac:dyDescent="0.35"/>
  <cols>
    <col min="1" max="1" customWidth="true" width="28.08984375" collapsed="true"/>
    <col min="2" max="2" customWidth="true" width="15.7265625" collapsed="true"/>
    <col min="3" max="3" customWidth="true" width="14.81640625" collapsed="true"/>
    <col min="5" max="5" customWidth="true" width="12.36328125" collapsed="true"/>
    <col min="6" max="7" customWidth="true" width="18.453125" collapsed="true"/>
    <col min="8" max="8" customWidth="true" width="15.08984375" collapsed="true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</row>
    <row r="2" spans="1:9" x14ac:dyDescent="0.35">
      <c r="H2">
        <f>(Table2[[#This Row],[Premier League]]*4)+(Table2[[#This Row],[Championship]]*2.5)+(Table2[[#This Row],[FA Cup]]*3.5)+(Table2[[#This Row],[League Cup]]*3)+(Table2[[#This Row],[Champions League]]*4.5)+(Table2[[#This Row],[Europa League]]*3.5)</f>
        <v>0</v>
      </c>
      <c r="I2">
        <f>(Table2[[#This Row],[Total]]/366.75)*100</f>
        <v>0</v>
      </c>
    </row>
    <row r="3" spans="1:9" x14ac:dyDescent="0.35">
      <c r="A3" t="s">
        <v>30</v>
      </c>
      <c r="B3">
        <v>42</v>
      </c>
      <c r="C3">
        <v>0</v>
      </c>
      <c r="D3">
        <v>6</v>
      </c>
      <c r="E3">
        <v>4.75</v>
      </c>
      <c r="F3">
        <v>0</v>
      </c>
      <c r="G3">
        <v>0</v>
      </c>
      <c r="H3">
        <f>(Table2[[#This Row],[Premier League]]*4)+(Table2[[#This Row],[Championship]]*2.5)+(Table2[[#This Row],[FA Cup]]*3.5)+(Table2[[#This Row],[League Cup]]*3)+(Table2[[#This Row],[Champions League]]*4.5)+(Table2[[#This Row],[Europa League]]*3.5)</f>
        <v>203.25</v>
      </c>
      <c r="I3">
        <f>(Table2[[#This Row],[Total]]/366.75)*100</f>
        <v>55.419222903885476</v>
      </c>
    </row>
    <row r="4" spans="1:9" x14ac:dyDescent="0.35">
      <c r="A4" t="s">
        <v>7</v>
      </c>
      <c r="B4">
        <v>71</v>
      </c>
      <c r="C4">
        <v>0</v>
      </c>
      <c r="D4">
        <v>8</v>
      </c>
      <c r="E4">
        <v>3</v>
      </c>
      <c r="F4">
        <v>3</v>
      </c>
      <c r="G4">
        <v>0</v>
      </c>
      <c r="H4">
        <f>(Table2[[#This Row],[Premier League]]*4)+(Table2[[#This Row],[Championship]]*2.5)+(Table2[[#This Row],[FA Cup]]*3.5)+(Table2[[#This Row],[League Cup]]*3)+(Table2[[#This Row],[Champions League]]*4.5)+(Table2[[#This Row],[Europa League]]*3.5)</f>
        <v>334.5</v>
      </c>
      <c r="I4">
        <f>(Table2[[#This Row],[Total]]/366.75)*100</f>
        <v>91.206543967280169</v>
      </c>
    </row>
    <row r="5" spans="1:9" x14ac:dyDescent="0.35">
      <c r="A5" t="s">
        <v>8</v>
      </c>
      <c r="B5">
        <v>0</v>
      </c>
      <c r="C5">
        <v>93</v>
      </c>
      <c r="D5">
        <v>3</v>
      </c>
      <c r="E5">
        <v>0</v>
      </c>
      <c r="F5">
        <v>0</v>
      </c>
      <c r="G5">
        <v>0</v>
      </c>
      <c r="H5">
        <f>(Table2[[#This Row],[Premier League]]*4)+(Table2[[#This Row],[Championship]]*2.5)+(Table2[[#This Row],[FA Cup]]*3.5)+(Table2[[#This Row],[League Cup]]*3)+(Table2[[#This Row],[Champions League]]*4.5)+(Table2[[#This Row],[Europa League]]*3.5)</f>
        <v>243</v>
      </c>
      <c r="I5">
        <f>(Table2[[#This Row],[Total]]/366.75)*100</f>
        <v>66.257668711656436</v>
      </c>
    </row>
    <row r="6" spans="1:9" x14ac:dyDescent="0.35">
      <c r="A6" t="s">
        <v>9</v>
      </c>
      <c r="B6">
        <v>50</v>
      </c>
      <c r="C6">
        <v>0</v>
      </c>
      <c r="D6">
        <v>9</v>
      </c>
      <c r="E6">
        <v>4.25</v>
      </c>
      <c r="F6">
        <v>3</v>
      </c>
      <c r="G6">
        <v>0</v>
      </c>
      <c r="H6">
        <f>(Table2[[#This Row],[Premier League]]*4)+(Table2[[#This Row],[Championship]]*2.5)+(Table2[[#This Row],[FA Cup]]*3.5)+(Table2[[#This Row],[League Cup]]*3)+(Table2[[#This Row],[Champions League]]*4.5)+(Table2[[#This Row],[Europa League]]*3.5)</f>
        <v>257.75</v>
      </c>
      <c r="I6">
        <f>(Table2[[#This Row],[Total]]/366.75)*100</f>
        <v>70.279481935923656</v>
      </c>
    </row>
    <row r="7" spans="1:9" x14ac:dyDescent="0.35">
      <c r="A7" t="s">
        <v>10</v>
      </c>
      <c r="B7">
        <v>42</v>
      </c>
      <c r="C7">
        <v>0</v>
      </c>
      <c r="D7">
        <v>16</v>
      </c>
      <c r="E7">
        <v>5</v>
      </c>
      <c r="F7">
        <v>0</v>
      </c>
      <c r="G7">
        <v>0</v>
      </c>
      <c r="H7">
        <f>(Table2[[#This Row],[Premier League]]*4)+(Table2[[#This Row],[Championship]]*2.5)+(Table2[[#This Row],[FA Cup]]*3.5)+(Table2[[#This Row],[League Cup]]*3)+(Table2[[#This Row],[Champions League]]*4.5)+(Table2[[#This Row],[Europa League]]*3.5)</f>
        <v>239</v>
      </c>
      <c r="I7">
        <f>(Table2[[#This Row],[Total]]/366.75)*100</f>
        <v>65.167007498295831</v>
      </c>
    </row>
    <row r="8" spans="1:9" x14ac:dyDescent="0.35">
      <c r="A8" t="s">
        <v>11</v>
      </c>
      <c r="B8">
        <v>47</v>
      </c>
      <c r="C8">
        <v>0</v>
      </c>
      <c r="D8">
        <v>12</v>
      </c>
      <c r="E8">
        <v>9.75</v>
      </c>
      <c r="F8">
        <v>0</v>
      </c>
      <c r="G8">
        <v>0</v>
      </c>
      <c r="H8">
        <f>(Table2[[#This Row],[Premier League]]*4)+(Table2[[#This Row],[Championship]]*2.5)+(Table2[[#This Row],[FA Cup]]*3.5)+(Table2[[#This Row],[League Cup]]*3)+(Table2[[#This Row],[Champions League]]*4.5)+(Table2[[#This Row],[Europa League]]*3.5)</f>
        <v>259.25</v>
      </c>
      <c r="I8">
        <f>(Table2[[#This Row],[Total]]/366.75)*100</f>
        <v>70.688479890933877</v>
      </c>
    </row>
    <row r="9" spans="1:9" x14ac:dyDescent="0.35">
      <c r="A9" t="s">
        <v>12</v>
      </c>
      <c r="B9">
        <v>0</v>
      </c>
      <c r="C9">
        <v>83</v>
      </c>
      <c r="D9">
        <v>7</v>
      </c>
      <c r="E9">
        <v>9.5</v>
      </c>
      <c r="F9">
        <v>0</v>
      </c>
      <c r="G9">
        <v>0</v>
      </c>
      <c r="H9">
        <f>(Table2[[#This Row],[Premier League]]*4)+(Table2[[#This Row],[Championship]]*2.5)+(Table2[[#This Row],[FA Cup]]*3.5)+(Table2[[#This Row],[League Cup]]*3)+(Table2[[#This Row],[Champions League]]*4.5)+(Table2[[#This Row],[Europa League]]*3.5)</f>
        <v>260.5</v>
      </c>
      <c r="I9">
        <f>(Table2[[#This Row],[Total]]/366.75)*100</f>
        <v>71.029311520109061</v>
      </c>
    </row>
    <row r="10" spans="1:9" x14ac:dyDescent="0.35">
      <c r="A10" t="s">
        <v>13</v>
      </c>
      <c r="B10">
        <v>81</v>
      </c>
      <c r="C10">
        <v>0</v>
      </c>
      <c r="D10">
        <v>1</v>
      </c>
      <c r="E10">
        <v>6.25</v>
      </c>
      <c r="F10">
        <v>0</v>
      </c>
      <c r="G10">
        <v>0</v>
      </c>
      <c r="H10">
        <f>(Table2[[#This Row],[Premier League]]*4)+(Table2[[#This Row],[Championship]]*2.5)+(Table2[[#This Row],[FA Cup]]*3.5)+(Table2[[#This Row],[League Cup]]*3)+(Table2[[#This Row],[Champions League]]*4.5)+(Table2[[#This Row],[Europa League]]*3.5)</f>
        <v>346.25</v>
      </c>
      <c r="I10">
        <f>(Table2[[#This Row],[Total]]/366.75)*100</f>
        <v>94.410361281526917</v>
      </c>
    </row>
    <row r="11" spans="1:9" x14ac:dyDescent="0.35">
      <c r="A11" t="s">
        <v>14</v>
      </c>
      <c r="B11">
        <v>60</v>
      </c>
      <c r="C11">
        <v>0</v>
      </c>
      <c r="D11">
        <v>3</v>
      </c>
      <c r="E11">
        <v>10.75</v>
      </c>
      <c r="F11">
        <v>0</v>
      </c>
      <c r="G11">
        <v>15</v>
      </c>
      <c r="H11">
        <f>(Table2[[#This Row],[Premier League]]*4)+(Table2[[#This Row],[Championship]]*2.5)+(Table2[[#This Row],[FA Cup]]*3.5)+(Table2[[#This Row],[League Cup]]*3)+(Table2[[#This Row],[Champions League]]*4.5)+(Table2[[#This Row],[Europa League]]*3.5)</f>
        <v>335.25</v>
      </c>
      <c r="I11">
        <f>(Table2[[#This Row],[Total]]/366.75)*100</f>
        <v>91.411042944785279</v>
      </c>
    </row>
    <row r="12" spans="1:9" x14ac:dyDescent="0.35">
      <c r="A12" t="s">
        <v>15</v>
      </c>
      <c r="B12">
        <v>66</v>
      </c>
      <c r="C12">
        <v>0</v>
      </c>
      <c r="D12">
        <v>6</v>
      </c>
      <c r="E12">
        <v>13.75</v>
      </c>
      <c r="F12">
        <v>9</v>
      </c>
      <c r="G12">
        <v>0</v>
      </c>
      <c r="H12">
        <f>(Table2[[#This Row],[Premier League]]*4)+(Table2[[#This Row],[Championship]]*2.5)+(Table2[[#This Row],[FA Cup]]*3.5)+(Table2[[#This Row],[League Cup]]*3)+(Table2[[#This Row],[Champions League]]*4.5)+(Table2[[#This Row],[Europa League]]*3.5)</f>
        <v>366.75</v>
      </c>
      <c r="I12">
        <f>(Table2[[#This Row],[Total]]/366.75)*100</f>
        <v>100</v>
      </c>
    </row>
    <row r="13" spans="1:9" x14ac:dyDescent="0.35">
      <c r="A13" t="s">
        <v>16</v>
      </c>
      <c r="B13">
        <v>66</v>
      </c>
      <c r="C13">
        <v>0</v>
      </c>
      <c r="D13">
        <v>16</v>
      </c>
      <c r="E13">
        <v>4.25</v>
      </c>
      <c r="F13">
        <v>0</v>
      </c>
      <c r="G13">
        <v>3</v>
      </c>
      <c r="H13">
        <f>(Table2[[#This Row],[Premier League]]*4)+(Table2[[#This Row],[Championship]]*2.5)+(Table2[[#This Row],[FA Cup]]*3.5)+(Table2[[#This Row],[League Cup]]*3)+(Table2[[#This Row],[Champions League]]*4.5)+(Table2[[#This Row],[Europa League]]*3.5)</f>
        <v>343.25</v>
      </c>
      <c r="I13">
        <f>(Table2[[#This Row],[Total]]/366.75)*100</f>
        <v>93.592365371506475</v>
      </c>
    </row>
    <row r="14" spans="1:9" x14ac:dyDescent="0.35">
      <c r="A14" t="s">
        <v>17</v>
      </c>
      <c r="B14">
        <v>0</v>
      </c>
      <c r="C14">
        <v>89</v>
      </c>
      <c r="D14">
        <v>0</v>
      </c>
      <c r="E14">
        <v>9.75</v>
      </c>
      <c r="F14">
        <v>0</v>
      </c>
      <c r="G14">
        <v>0</v>
      </c>
      <c r="H14">
        <f>(Table2[[#This Row],[Premier League]]*4)+(Table2[[#This Row],[Championship]]*2.5)+(Table2[[#This Row],[FA Cup]]*3.5)+(Table2[[#This Row],[League Cup]]*3)+(Table2[[#This Row],[Champions League]]*4.5)+(Table2[[#This Row],[Europa League]]*3.5)</f>
        <v>251.75</v>
      </c>
      <c r="I14">
        <f>(Table2[[#This Row],[Total]]/366.75)*100</f>
        <v>68.643490115882756</v>
      </c>
    </row>
    <row r="15" spans="1:9" x14ac:dyDescent="0.35">
      <c r="A15" t="s">
        <v>18</v>
      </c>
      <c r="B15">
        <v>63</v>
      </c>
      <c r="C15">
        <v>0</v>
      </c>
      <c r="D15">
        <v>0</v>
      </c>
      <c r="E15">
        <v>6</v>
      </c>
      <c r="F15">
        <v>0</v>
      </c>
      <c r="G15">
        <v>0</v>
      </c>
      <c r="H15">
        <f>(Table2[[#This Row],[Premier League]]*4)+(Table2[[#This Row],[Championship]]*2.5)+(Table2[[#This Row],[FA Cup]]*3.5)+(Table2[[#This Row],[League Cup]]*3)+(Table2[[#This Row],[Champions League]]*4.5)+(Table2[[#This Row],[Europa League]]*3.5)</f>
        <v>270</v>
      </c>
      <c r="I15">
        <f>(Table2[[#This Row],[Total]]/366.75)*100</f>
        <v>73.619631901840492</v>
      </c>
    </row>
    <row r="16" spans="1:9" x14ac:dyDescent="0.35">
      <c r="A16" t="s">
        <v>19</v>
      </c>
      <c r="B16">
        <v>51</v>
      </c>
      <c r="C16">
        <v>0</v>
      </c>
      <c r="D16">
        <v>3</v>
      </c>
      <c r="E16">
        <v>10.75</v>
      </c>
      <c r="F16">
        <v>0</v>
      </c>
      <c r="G16">
        <v>0</v>
      </c>
      <c r="H16">
        <f>(Table2[[#This Row],[Premier League]]*4)+(Table2[[#This Row],[Championship]]*2.5)+(Table2[[#This Row],[FA Cup]]*3.5)+(Table2[[#This Row],[League Cup]]*3)+(Table2[[#This Row],[Champions League]]*4.5)+(Table2[[#This Row],[Europa League]]*3.5)</f>
        <v>246.75</v>
      </c>
      <c r="I16">
        <f>(Table2[[#This Row],[Total]]/366.75)*100</f>
        <v>67.280163599182004</v>
      </c>
    </row>
    <row r="17" spans="1:9" x14ac:dyDescent="0.35">
      <c r="A17" t="s">
        <v>20</v>
      </c>
      <c r="B17">
        <v>39</v>
      </c>
      <c r="C17">
        <v>0</v>
      </c>
      <c r="D17">
        <v>0</v>
      </c>
      <c r="E17">
        <v>3</v>
      </c>
      <c r="F17">
        <v>0</v>
      </c>
      <c r="G17">
        <v>0</v>
      </c>
      <c r="H17">
        <f>(Table2[[#This Row],[Premier League]]*4)+(Table2[[#This Row],[Championship]]*2.5)+(Table2[[#This Row],[FA Cup]]*3.5)+(Table2[[#This Row],[League Cup]]*3)+(Table2[[#This Row],[Champions League]]*4.5)+(Table2[[#This Row],[Europa League]]*3.5)</f>
        <v>165</v>
      </c>
      <c r="I17">
        <f>(Table2[[#This Row],[Total]]/366.75)*100</f>
        <v>44.989775051124745</v>
      </c>
    </row>
    <row r="18" spans="1:9" x14ac:dyDescent="0.35">
      <c r="A18" t="s">
        <v>21</v>
      </c>
      <c r="B18">
        <v>47</v>
      </c>
      <c r="C18">
        <v>0</v>
      </c>
      <c r="D18">
        <v>0</v>
      </c>
      <c r="E18">
        <v>3</v>
      </c>
      <c r="F18">
        <v>0</v>
      </c>
      <c r="G18">
        <v>0</v>
      </c>
      <c r="H18">
        <f>(Table2[[#This Row],[Premier League]]*4)+(Table2[[#This Row],[Championship]]*2.5)+(Table2[[#This Row],[FA Cup]]*3.5)+(Table2[[#This Row],[League Cup]]*3)+(Table2[[#This Row],[Champions League]]*4.5)+(Table2[[#This Row],[Europa League]]*3.5)</f>
        <v>197</v>
      </c>
      <c r="I18">
        <f>(Table2[[#This Row],[Total]]/366.75)*100</f>
        <v>53.715064758009547</v>
      </c>
    </row>
    <row r="19" spans="1:9" x14ac:dyDescent="0.35">
      <c r="A19" t="s">
        <v>22</v>
      </c>
      <c r="B19">
        <v>70</v>
      </c>
      <c r="C19">
        <v>0</v>
      </c>
      <c r="D19">
        <v>5</v>
      </c>
      <c r="E19">
        <v>0</v>
      </c>
      <c r="F19">
        <v>0</v>
      </c>
      <c r="G19">
        <v>6</v>
      </c>
      <c r="H19">
        <f>(Table2[[#This Row],[Premier League]]*4)+(Table2[[#This Row],[Championship]]*2.5)+(Table2[[#This Row],[FA Cup]]*3.5)+(Table2[[#This Row],[League Cup]]*3)+(Table2[[#This Row],[Champions League]]*4.5)+(Table2[[#This Row],[Europa League]]*3.5)</f>
        <v>318.5</v>
      </c>
      <c r="I19">
        <f>(Table2[[#This Row],[Total]]/366.75)*100</f>
        <v>86.843899113837765</v>
      </c>
    </row>
    <row r="20" spans="1:9" x14ac:dyDescent="0.35">
      <c r="A20" t="s">
        <v>23</v>
      </c>
      <c r="B20">
        <v>45</v>
      </c>
      <c r="C20">
        <v>0</v>
      </c>
      <c r="D20">
        <v>12</v>
      </c>
      <c r="E20">
        <v>0</v>
      </c>
      <c r="F20">
        <v>0</v>
      </c>
      <c r="G20">
        <v>0</v>
      </c>
      <c r="H20">
        <f>(Table2[[#This Row],[Premier League]]*4)+(Table2[[#This Row],[Championship]]*2.5)+(Table2[[#This Row],[FA Cup]]*3.5)+(Table2[[#This Row],[League Cup]]*3)+(Table2[[#This Row],[Champions League]]*4.5)+(Table2[[#This Row],[Europa League]]*3.5)</f>
        <v>222</v>
      </c>
      <c r="I20">
        <f>(Table2[[#This Row],[Total]]/366.75)*100</f>
        <v>60.531697341513294</v>
      </c>
    </row>
    <row r="21" spans="1:9" x14ac:dyDescent="0.35">
      <c r="A21" t="s">
        <v>24</v>
      </c>
      <c r="B21">
        <v>43</v>
      </c>
      <c r="C21">
        <v>0</v>
      </c>
      <c r="D21">
        <v>3.75</v>
      </c>
      <c r="E21">
        <v>1.75</v>
      </c>
      <c r="F21">
        <v>0</v>
      </c>
      <c r="G21">
        <v>0</v>
      </c>
      <c r="H21">
        <f>(Table2[[#This Row],[Premier League]]*4)+(Table2[[#This Row],[Championship]]*2.5)+(Table2[[#This Row],[FA Cup]]*3.5)+(Table2[[#This Row],[League Cup]]*3)+(Table2[[#This Row],[Champions League]]*4.5)+(Table2[[#This Row],[Europa League]]*3.5)</f>
        <v>190.375</v>
      </c>
      <c r="I21">
        <f>(Table2[[#This Row],[Total]]/366.75)*100</f>
        <v>51.908657123381055</v>
      </c>
    </row>
    <row r="22" spans="1:9" x14ac:dyDescent="0.35">
      <c r="A22" t="s">
        <v>25</v>
      </c>
      <c r="B22">
        <v>62</v>
      </c>
      <c r="C22">
        <v>0</v>
      </c>
      <c r="D22">
        <v>8</v>
      </c>
      <c r="E22">
        <v>0</v>
      </c>
      <c r="F22">
        <v>0</v>
      </c>
      <c r="G22">
        <v>0</v>
      </c>
      <c r="H22">
        <f>(Table2[[#This Row],[Premier League]]*4)+(Table2[[#This Row],[Championship]]*2.5)+(Table2[[#This Row],[FA Cup]]*3.5)+(Table2[[#This Row],[League Cup]]*3)+(Table2[[#This Row],[Champions League]]*4.5)+(Table2[[#This Row],[Europa League]]*3.5)</f>
        <v>276</v>
      </c>
      <c r="I22">
        <f>(Table2[[#This Row],[Total]]/366.75)*100</f>
        <v>75.255623721881392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7" sqref="A17"/>
    </sheetView>
  </sheetViews>
  <sheetFormatPr defaultRowHeight="14.5" x14ac:dyDescent="0.35"/>
  <cols>
    <col min="1" max="1" customWidth="true" width="28.08984375" collapsed="true"/>
    <col min="2" max="2" customWidth="true" width="15.7265625" collapsed="true"/>
    <col min="3" max="3" customWidth="true" width="14.81640625" collapsed="true"/>
    <col min="5" max="5" customWidth="true" width="12.36328125" collapsed="true"/>
    <col min="6" max="7" customWidth="true" width="18.453125" collapsed="true"/>
    <col min="8" max="8" customWidth="true" width="15.08984375" collapsed="true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</row>
    <row r="2" spans="1:9" x14ac:dyDescent="0.35">
      <c r="H2">
        <f>(Table22[[#This Row],[Premier League]]*4)+(Table22[[#This Row],[Championship]]*2.5)+(Table22[[#This Row],[FA Cup]]*3.5)+(Table22[[#This Row],[League Cup]]*3)+(Table22[[#This Row],[Champions League]]*4.5)+(Table22[[#This Row],[Europa League]]*3.5)</f>
        <v>0</v>
      </c>
      <c r="I2">
        <f>(Table22[[#This Row],[Total]]/421.5)*100</f>
        <v>0</v>
      </c>
    </row>
    <row r="3" spans="1:9" x14ac:dyDescent="0.35">
      <c r="A3" t="str">
        <f>Table2[[#This Row],[Team Name]]</f>
        <v>AFC Bournemouth</v>
      </c>
      <c r="B3">
        <v>0</v>
      </c>
      <c r="C3">
        <v>90</v>
      </c>
      <c r="D3">
        <v>3</v>
      </c>
      <c r="E3">
        <v>12</v>
      </c>
      <c r="F3">
        <v>0</v>
      </c>
      <c r="G3">
        <v>0</v>
      </c>
      <c r="H3">
        <f>(Table22[[#This Row],[Premier League]]*4)+(Table22[[#This Row],[Championship]]*2.5)+(Table22[[#This Row],[FA Cup]]*3.5)+(Table22[[#This Row],[League Cup]]*3)+(Table22[[#This Row],[Champions League]]*4.5)+(Table22[[#This Row],[Europa League]]*3.5)</f>
        <v>271.5</v>
      </c>
      <c r="I3">
        <f>(Table22[[#This Row],[Total]]/421.5)*100</f>
        <v>64.412811387900362</v>
      </c>
    </row>
    <row r="4" spans="1:9" x14ac:dyDescent="0.35">
      <c r="A4" t="str">
        <f>Table2[[#This Row],[Team Name]]</f>
        <v>Arsenal</v>
      </c>
      <c r="B4">
        <v>75</v>
      </c>
      <c r="C4">
        <v>0</v>
      </c>
      <c r="D4">
        <v>17</v>
      </c>
      <c r="E4">
        <v>0</v>
      </c>
      <c r="F4">
        <v>4</v>
      </c>
      <c r="G4">
        <v>0</v>
      </c>
      <c r="H4">
        <f>(Table22[[#This Row],[Premier League]]*4)+(Table22[[#This Row],[Championship]]*2.5)+(Table22[[#This Row],[FA Cup]]*3.5)+(Table22[[#This Row],[League Cup]]*3)+(Table22[[#This Row],[Champions League]]*4.5)+(Table22[[#This Row],[Europa League]]*3.5)</f>
        <v>377.5</v>
      </c>
      <c r="I4">
        <f>(Table22[[#This Row],[Total]]/421.5)*100</f>
        <v>89.561091340450773</v>
      </c>
    </row>
    <row r="5" spans="1:9" x14ac:dyDescent="0.35">
      <c r="A5" t="str">
        <f>Table2[[#This Row],[Team Name]]</f>
        <v>Burnley</v>
      </c>
      <c r="B5">
        <v>33</v>
      </c>
      <c r="C5">
        <v>0</v>
      </c>
      <c r="D5">
        <v>1</v>
      </c>
      <c r="E5">
        <v>0</v>
      </c>
      <c r="F5">
        <v>0</v>
      </c>
      <c r="G5">
        <v>0</v>
      </c>
      <c r="H5">
        <f>(Table22[[#This Row],[Premier League]]*4)+(Table22[[#This Row],[Championship]]*2.5)+(Table22[[#This Row],[FA Cup]]*3.5)+(Table22[[#This Row],[League Cup]]*3)+(Table22[[#This Row],[Champions League]]*4.5)+(Table22[[#This Row],[Europa League]]*3.5)</f>
        <v>135.5</v>
      </c>
      <c r="I5">
        <f>(Table22[[#This Row],[Total]]/421.5)*100</f>
        <v>32.147093712930015</v>
      </c>
    </row>
    <row r="6" spans="1:9" x14ac:dyDescent="0.35">
      <c r="A6" t="str">
        <f>Table2[[#This Row],[Team Name]]</f>
        <v>Chelsea</v>
      </c>
      <c r="B6">
        <v>87</v>
      </c>
      <c r="C6">
        <v>0</v>
      </c>
      <c r="D6">
        <v>3</v>
      </c>
      <c r="E6">
        <v>15</v>
      </c>
      <c r="F6">
        <v>4</v>
      </c>
      <c r="G6">
        <v>0</v>
      </c>
      <c r="H6">
        <f>(Table22[[#This Row],[Premier League]]*4)+(Table22[[#This Row],[Championship]]*2.5)+(Table22[[#This Row],[FA Cup]]*3.5)+(Table22[[#This Row],[League Cup]]*3)+(Table22[[#This Row],[Champions League]]*4.5)+(Table22[[#This Row],[Europa League]]*3.5)</f>
        <v>421.5</v>
      </c>
      <c r="I6">
        <f>(Table22[[#This Row],[Total]]/421.5)*100</f>
        <v>100</v>
      </c>
    </row>
    <row r="7" spans="1:9" x14ac:dyDescent="0.35">
      <c r="A7" t="str">
        <f>Table2[[#This Row],[Team Name]]</f>
        <v>Crystal Palace</v>
      </c>
      <c r="B7">
        <v>48</v>
      </c>
      <c r="C7">
        <v>0</v>
      </c>
      <c r="D7">
        <v>6</v>
      </c>
      <c r="E7">
        <v>4</v>
      </c>
      <c r="F7">
        <v>0</v>
      </c>
      <c r="G7">
        <v>0</v>
      </c>
      <c r="H7">
        <f>(Table22[[#This Row],[Premier League]]*4)+(Table22[[#This Row],[Championship]]*2.5)+(Table22[[#This Row],[FA Cup]]*3.5)+(Table22[[#This Row],[League Cup]]*3)+(Table22[[#This Row],[Champions League]]*4.5)+(Table22[[#This Row],[Europa League]]*3.5)</f>
        <v>225</v>
      </c>
      <c r="I7">
        <f>(Table22[[#This Row],[Total]]/421.5)*100</f>
        <v>53.380782918149464</v>
      </c>
    </row>
    <row r="8" spans="1:9" x14ac:dyDescent="0.35">
      <c r="A8" t="str">
        <f>Table2[[#This Row],[Team Name]]</f>
        <v>Everton</v>
      </c>
      <c r="B8">
        <v>47</v>
      </c>
      <c r="C8">
        <v>0</v>
      </c>
      <c r="D8">
        <v>1.25</v>
      </c>
      <c r="E8">
        <v>0</v>
      </c>
      <c r="F8">
        <v>0</v>
      </c>
      <c r="G8">
        <v>6</v>
      </c>
      <c r="H8">
        <f>(Table22[[#This Row],[Premier League]]*4)+(Table22[[#This Row],[Championship]]*2.5)+(Table22[[#This Row],[FA Cup]]*3.5)+(Table22[[#This Row],[League Cup]]*3)+(Table22[[#This Row],[Champions League]]*4.5)+(Table22[[#This Row],[Europa League]]*3.5)</f>
        <v>213.375</v>
      </c>
      <c r="I8">
        <f>(Table22[[#This Row],[Total]]/421.5)*100</f>
        <v>50.622775800711736</v>
      </c>
    </row>
    <row r="9" spans="1:9" x14ac:dyDescent="0.35">
      <c r="A9" t="str">
        <f>Table2[[#This Row],[Team Name]]</f>
        <v>Hull City</v>
      </c>
      <c r="B9">
        <v>35</v>
      </c>
      <c r="C9">
        <v>0</v>
      </c>
      <c r="D9">
        <v>0</v>
      </c>
      <c r="E9">
        <v>0</v>
      </c>
      <c r="F9">
        <v>0</v>
      </c>
      <c r="G9">
        <v>0</v>
      </c>
      <c r="H9">
        <f>(Table22[[#This Row],[Premier League]]*4)+(Table22[[#This Row],[Championship]]*2.5)+(Table22[[#This Row],[FA Cup]]*3.5)+(Table22[[#This Row],[League Cup]]*3)+(Table22[[#This Row],[Champions League]]*4.5)+(Table22[[#This Row],[Europa League]]*3.5)</f>
        <v>140</v>
      </c>
      <c r="I9">
        <f>(Table22[[#This Row],[Total]]/421.5)*100</f>
        <v>33.214709371292997</v>
      </c>
    </row>
    <row r="10" spans="1:9" x14ac:dyDescent="0.35">
      <c r="A10" t="str">
        <f>Table2[[#This Row],[Team Name]]</f>
        <v>Leicester City</v>
      </c>
      <c r="B10">
        <v>41</v>
      </c>
      <c r="C10">
        <v>0</v>
      </c>
      <c r="D10">
        <v>6</v>
      </c>
      <c r="E10">
        <v>0</v>
      </c>
      <c r="F10">
        <v>0</v>
      </c>
      <c r="G10">
        <v>0</v>
      </c>
      <c r="H10">
        <f>(Table22[[#This Row],[Premier League]]*4)+(Table22[[#This Row],[Championship]]*2.5)+(Table22[[#This Row],[FA Cup]]*3.5)+(Table22[[#This Row],[League Cup]]*3)+(Table22[[#This Row],[Champions League]]*4.5)+(Table22[[#This Row],[Europa League]]*3.5)</f>
        <v>185</v>
      </c>
      <c r="I10">
        <f>(Table22[[#This Row],[Total]]/421.5)*100</f>
        <v>43.890865954922894</v>
      </c>
    </row>
    <row r="11" spans="1:9" x14ac:dyDescent="0.35">
      <c r="A11" t="str">
        <f>Table2[[#This Row],[Team Name]]</f>
        <v>Liverpool</v>
      </c>
      <c r="B11">
        <v>62</v>
      </c>
      <c r="C11">
        <v>0</v>
      </c>
      <c r="D11">
        <v>10</v>
      </c>
      <c r="E11">
        <v>7.75</v>
      </c>
      <c r="F11">
        <v>0</v>
      </c>
      <c r="G11">
        <v>1.25</v>
      </c>
      <c r="H11">
        <f>(Table22[[#This Row],[Premier League]]*4)+(Table22[[#This Row],[Championship]]*2.5)+(Table22[[#This Row],[FA Cup]]*3.5)+(Table22[[#This Row],[League Cup]]*3)+(Table22[[#This Row],[Champions League]]*4.5)+(Table22[[#This Row],[Europa League]]*3.5)</f>
        <v>310.625</v>
      </c>
      <c r="I11">
        <f>(Table22[[#This Row],[Total]]/421.5)*100</f>
        <v>73.695136417556355</v>
      </c>
    </row>
    <row r="12" spans="1:9" x14ac:dyDescent="0.35">
      <c r="A12" t="str">
        <f>Table2[[#This Row],[Team Name]]</f>
        <v>Manchester City</v>
      </c>
      <c r="B12">
        <v>79</v>
      </c>
      <c r="C12">
        <v>0</v>
      </c>
      <c r="D12">
        <v>3</v>
      </c>
      <c r="E12">
        <v>3</v>
      </c>
      <c r="F12">
        <v>3</v>
      </c>
      <c r="G12">
        <v>0</v>
      </c>
      <c r="H12">
        <f>(Table22[[#This Row],[Premier League]]*4)+(Table22[[#This Row],[Championship]]*2.5)+(Table22[[#This Row],[FA Cup]]*3.5)+(Table22[[#This Row],[League Cup]]*3)+(Table22[[#This Row],[Champions League]]*4.5)+(Table22[[#This Row],[Europa League]]*3.5)</f>
        <v>349</v>
      </c>
      <c r="I12">
        <f>(Table22[[#This Row],[Total]]/421.5)*100</f>
        <v>82.799525504151845</v>
      </c>
    </row>
    <row r="13" spans="1:9" x14ac:dyDescent="0.35">
      <c r="A13" t="str">
        <f>Table2[[#This Row],[Team Name]]</f>
        <v>Manchester United</v>
      </c>
      <c r="B13">
        <v>70</v>
      </c>
      <c r="C13">
        <v>0</v>
      </c>
      <c r="D13">
        <v>8</v>
      </c>
      <c r="E13">
        <v>0</v>
      </c>
      <c r="F13">
        <v>0</v>
      </c>
      <c r="G13">
        <v>0</v>
      </c>
      <c r="H13">
        <f>(Table22[[#This Row],[Premier League]]*4)+(Table22[[#This Row],[Championship]]*2.5)+(Table22[[#This Row],[FA Cup]]*3.5)+(Table22[[#This Row],[League Cup]]*3)+(Table22[[#This Row],[Champions League]]*4.5)+(Table22[[#This Row],[Europa League]]*3.5)</f>
        <v>308</v>
      </c>
      <c r="I13">
        <f>(Table22[[#This Row],[Total]]/421.5)*100</f>
        <v>73.072360616844605</v>
      </c>
    </row>
    <row r="14" spans="1:9" x14ac:dyDescent="0.35">
      <c r="A14" t="str">
        <f>Table2[[#This Row],[Team Name]]</f>
        <v>Middlesbrough</v>
      </c>
      <c r="B14">
        <v>0</v>
      </c>
      <c r="C14">
        <v>85</v>
      </c>
      <c r="D14">
        <v>6</v>
      </c>
      <c r="E14">
        <v>7.25</v>
      </c>
      <c r="F14">
        <v>0</v>
      </c>
      <c r="G14">
        <v>0</v>
      </c>
      <c r="H14">
        <f>(Table22[[#This Row],[Premier League]]*4)+(Table22[[#This Row],[Championship]]*2.5)+(Table22[[#This Row],[FA Cup]]*3.5)+(Table22[[#This Row],[League Cup]]*3)+(Table22[[#This Row],[Champions League]]*4.5)+(Table22[[#This Row],[Europa League]]*3.5)</f>
        <v>255.25</v>
      </c>
      <c r="I14">
        <f>(Table22[[#This Row],[Total]]/421.5)*100</f>
        <v>60.557532621589559</v>
      </c>
    </row>
    <row r="15" spans="1:9" x14ac:dyDescent="0.35">
      <c r="A15" t="str">
        <f>Table2[[#This Row],[Team Name]]</f>
        <v>Southampton</v>
      </c>
      <c r="B15">
        <v>60</v>
      </c>
      <c r="C15">
        <v>0</v>
      </c>
      <c r="D15">
        <v>2</v>
      </c>
      <c r="E15">
        <v>9</v>
      </c>
      <c r="F15">
        <v>0</v>
      </c>
      <c r="G15">
        <v>0</v>
      </c>
      <c r="H15">
        <f>(Table22[[#This Row],[Premier League]]*4)+(Table22[[#This Row],[Championship]]*2.5)+(Table22[[#This Row],[FA Cup]]*3.5)+(Table22[[#This Row],[League Cup]]*3)+(Table22[[#This Row],[Champions League]]*4.5)+(Table22[[#This Row],[Europa League]]*3.5)</f>
        <v>274</v>
      </c>
      <c r="I15">
        <f>(Table22[[#This Row],[Total]]/421.5)*100</f>
        <v>65.005931198102019</v>
      </c>
    </row>
    <row r="16" spans="1:9" x14ac:dyDescent="0.35">
      <c r="A16" t="str">
        <f>Table2[[#This Row],[Team Name]]</f>
        <v>Stoke City</v>
      </c>
      <c r="B16">
        <v>54</v>
      </c>
      <c r="C16">
        <v>0</v>
      </c>
      <c r="D16">
        <v>6</v>
      </c>
      <c r="E16">
        <v>6</v>
      </c>
      <c r="F16">
        <v>0</v>
      </c>
      <c r="G16">
        <v>0</v>
      </c>
      <c r="H16">
        <f>(Table22[[#This Row],[Premier League]]*4)+(Table22[[#This Row],[Championship]]*2.5)+(Table22[[#This Row],[FA Cup]]*3.5)+(Table22[[#This Row],[League Cup]]*3)+(Table22[[#This Row],[Champions League]]*4.5)+(Table22[[#This Row],[Europa League]]*3.5)</f>
        <v>255</v>
      </c>
      <c r="I16">
        <f>(Table22[[#This Row],[Total]]/421.5)*100</f>
        <v>60.4982206405694</v>
      </c>
    </row>
    <row r="17" spans="1:9" x14ac:dyDescent="0.35">
      <c r="A17" t="str">
        <f>Table2[[#This Row],[Team Name]]</f>
        <v>Sunderland</v>
      </c>
      <c r="B17">
        <v>38</v>
      </c>
      <c r="C17">
        <v>0</v>
      </c>
      <c r="D17">
        <v>5</v>
      </c>
      <c r="E17">
        <v>3</v>
      </c>
      <c r="F17">
        <v>0</v>
      </c>
      <c r="G17">
        <v>0</v>
      </c>
      <c r="H17">
        <f>(Table22[[#This Row],[Premier League]]*4)+(Table22[[#This Row],[Championship]]*2.5)+(Table22[[#This Row],[FA Cup]]*3.5)+(Table22[[#This Row],[League Cup]]*3)+(Table22[[#This Row],[Champions League]]*4.5)+(Table22[[#This Row],[Europa League]]*3.5)</f>
        <v>178.5</v>
      </c>
      <c r="I17">
        <f>(Table22[[#This Row],[Total]]/421.5)*100</f>
        <v>42.34875444839858</v>
      </c>
    </row>
    <row r="18" spans="1:9" x14ac:dyDescent="0.35">
      <c r="A18" t="str">
        <f>Table2[[#This Row],[Team Name]]</f>
        <v>Swansea City</v>
      </c>
      <c r="B18">
        <v>56</v>
      </c>
      <c r="C18">
        <v>0</v>
      </c>
      <c r="D18">
        <v>3</v>
      </c>
      <c r="E18">
        <v>6</v>
      </c>
      <c r="F18">
        <v>0</v>
      </c>
      <c r="G18">
        <v>0</v>
      </c>
      <c r="H18">
        <f>(Table22[[#This Row],[Premier League]]*4)+(Table22[[#This Row],[Championship]]*2.5)+(Table22[[#This Row],[FA Cup]]*3.5)+(Table22[[#This Row],[League Cup]]*3)+(Table22[[#This Row],[Champions League]]*4.5)+(Table22[[#This Row],[Europa League]]*3.5)</f>
        <v>252.5</v>
      </c>
      <c r="I18">
        <f>(Table22[[#This Row],[Total]]/421.5)*100</f>
        <v>59.905100830367729</v>
      </c>
    </row>
    <row r="19" spans="1:9" x14ac:dyDescent="0.35">
      <c r="A19" t="str">
        <f>Table2[[#This Row],[Team Name]]</f>
        <v>Tottenham Hotspur</v>
      </c>
      <c r="B19">
        <v>64</v>
      </c>
      <c r="C19">
        <v>0</v>
      </c>
      <c r="D19">
        <v>2</v>
      </c>
      <c r="E19">
        <v>12</v>
      </c>
      <c r="F19">
        <v>0</v>
      </c>
      <c r="G19">
        <v>3</v>
      </c>
      <c r="H19">
        <f>(Table22[[#This Row],[Premier League]]*4)+(Table22[[#This Row],[Championship]]*2.5)+(Table22[[#This Row],[FA Cup]]*3.5)+(Table22[[#This Row],[League Cup]]*3)+(Table22[[#This Row],[Champions League]]*4.5)+(Table22[[#This Row],[Europa League]]*3.5)</f>
        <v>309.5</v>
      </c>
      <c r="I19">
        <f>(Table22[[#This Row],[Total]]/421.5)*100</f>
        <v>73.428232502965599</v>
      </c>
    </row>
    <row r="20" spans="1:9" x14ac:dyDescent="0.35">
      <c r="A20" t="str">
        <f>Table2[[#This Row],[Team Name]]</f>
        <v>Watford</v>
      </c>
      <c r="B20">
        <v>0</v>
      </c>
      <c r="C20">
        <v>89</v>
      </c>
      <c r="D20">
        <v>0</v>
      </c>
      <c r="E20">
        <v>3</v>
      </c>
      <c r="F20">
        <v>0</v>
      </c>
      <c r="G20">
        <v>0</v>
      </c>
      <c r="H20">
        <f>(Table22[[#This Row],[Premier League]]*4)+(Table22[[#This Row],[Championship]]*2.5)+(Table22[[#This Row],[FA Cup]]*3.5)+(Table22[[#This Row],[League Cup]]*3)+(Table22[[#This Row],[Champions League]]*4.5)+(Table22[[#This Row],[Europa League]]*3.5)</f>
        <v>231.5</v>
      </c>
      <c r="I20">
        <f>(Table22[[#This Row],[Total]]/421.5)*100</f>
        <v>54.922894424673785</v>
      </c>
    </row>
    <row r="21" spans="1:9" x14ac:dyDescent="0.35">
      <c r="A21" t="str">
        <f>Table2[[#This Row],[Team Name]]</f>
        <v>West Bromwich Albion</v>
      </c>
      <c r="B21">
        <v>44</v>
      </c>
      <c r="C21">
        <v>0</v>
      </c>
      <c r="D21">
        <v>9</v>
      </c>
      <c r="E21">
        <v>4.75</v>
      </c>
      <c r="F21">
        <v>0</v>
      </c>
      <c r="G21">
        <v>0</v>
      </c>
      <c r="H21">
        <f>(Table22[[#This Row],[Premier League]]*4)+(Table22[[#This Row],[Championship]]*2.5)+(Table22[[#This Row],[FA Cup]]*3.5)+(Table22[[#This Row],[League Cup]]*3)+(Table22[[#This Row],[Champions League]]*4.5)+(Table22[[#This Row],[Europa League]]*3.5)</f>
        <v>221.75</v>
      </c>
      <c r="I21">
        <f>(Table22[[#This Row],[Total]]/421.5)*100</f>
        <v>52.60972716488731</v>
      </c>
    </row>
    <row r="22" spans="1:9" x14ac:dyDescent="0.35">
      <c r="A22" t="str">
        <f>Table2[[#This Row],[Team Name]]</f>
        <v>West Ham United</v>
      </c>
      <c r="B22">
        <v>47</v>
      </c>
      <c r="C22">
        <v>0</v>
      </c>
      <c r="D22">
        <v>4.75</v>
      </c>
      <c r="E22">
        <v>1.25</v>
      </c>
      <c r="F22">
        <v>0</v>
      </c>
      <c r="G22">
        <v>0</v>
      </c>
      <c r="H22">
        <f>(Table22[[#This Row],[Premier League]]*4)+(Table22[[#This Row],[Championship]]*2.5)+(Table22[[#This Row],[FA Cup]]*3.5)+(Table22[[#This Row],[League Cup]]*3)+(Table22[[#This Row],[Champions League]]*4.5)+(Table22[[#This Row],[Europa League]]*3.5)</f>
        <v>208.375</v>
      </c>
      <c r="I22">
        <f>(Table22[[#This Row],[Total]]/421.5)*100</f>
        <v>49.436536180308423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3" sqref="E23"/>
    </sheetView>
  </sheetViews>
  <sheetFormatPr defaultRowHeight="14.5" x14ac:dyDescent="0.35"/>
  <cols>
    <col min="1" max="1" customWidth="true" width="21.54296875" collapsed="true"/>
    <col min="3" max="3" customWidth="true" width="21.6328125" collapsed="true"/>
  </cols>
  <sheetData>
    <row r="1" spans="1:5" x14ac:dyDescent="0.35">
      <c r="A1" t="str">
        <f>'2015-16'!A3</f>
        <v>AFC Bournemouth</v>
      </c>
      <c r="C1">
        <f>(1*'2015-16'!I3)+(0.5*'2014-15'!I3)</f>
        <v>87.625628597835657</v>
      </c>
      <c r="E1">
        <f>(C1/150)*100</f>
        <v>58.417085731890438</v>
      </c>
    </row>
    <row r="2" spans="1:5" x14ac:dyDescent="0.35">
      <c r="A2" t="str">
        <f>'2015-16'!A4</f>
        <v>Arsenal</v>
      </c>
      <c r="C2">
        <f>(1*'2015-16'!I4)+(0.5*'2014-15'!I4)</f>
        <v>135.98708963750556</v>
      </c>
      <c r="E2">
        <f t="shared" ref="E2:E20" si="0">(C2/150)*100</f>
        <v>90.658059758337046</v>
      </c>
    </row>
    <row r="3" spans="1:5" x14ac:dyDescent="0.35">
      <c r="A3" t="str">
        <f>'2015-16'!A5</f>
        <v>Burnley</v>
      </c>
      <c r="C3">
        <f>(1*'2015-16'!I5)+(0.5*'2014-15'!I5)</f>
        <v>82.331215568121451</v>
      </c>
      <c r="E3">
        <f t="shared" si="0"/>
        <v>54.8874770454143</v>
      </c>
    </row>
    <row r="4" spans="1:5" x14ac:dyDescent="0.35">
      <c r="A4" t="str">
        <f>'2015-16'!A6</f>
        <v>Chelsea</v>
      </c>
      <c r="C4">
        <f>(1*'2015-16'!I6)+(0.5*'2014-15'!I6)</f>
        <v>120.27948193592366</v>
      </c>
      <c r="E4">
        <f t="shared" si="0"/>
        <v>80.186321290615766</v>
      </c>
    </row>
    <row r="5" spans="1:5" x14ac:dyDescent="0.35">
      <c r="A5" t="str">
        <f>'2015-16'!A7</f>
        <v>Crystal Palace</v>
      </c>
      <c r="C5">
        <f>(1*'2015-16'!I7)+(0.5*'2014-15'!I7)</f>
        <v>91.857398957370563</v>
      </c>
      <c r="E5">
        <f t="shared" si="0"/>
        <v>61.238265971580375</v>
      </c>
    </row>
    <row r="6" spans="1:5" x14ac:dyDescent="0.35">
      <c r="A6" t="str">
        <f>'2015-16'!A8</f>
        <v>Everton</v>
      </c>
      <c r="C6">
        <f>(1*'2015-16'!I8)+(0.5*'2014-15'!I8)</f>
        <v>95.999867791289745</v>
      </c>
      <c r="E6">
        <f t="shared" si="0"/>
        <v>63.999911860859825</v>
      </c>
    </row>
    <row r="7" spans="1:5" x14ac:dyDescent="0.35">
      <c r="A7" t="str">
        <f>'2015-16'!A9</f>
        <v>Hull City</v>
      </c>
      <c r="C7">
        <f>(1*'2015-16'!I9)+(0.5*'2014-15'!I9)</f>
        <v>87.63666620575556</v>
      </c>
      <c r="E7">
        <f t="shared" si="0"/>
        <v>58.424444137170376</v>
      </c>
    </row>
    <row r="8" spans="1:5" x14ac:dyDescent="0.35">
      <c r="A8" t="str">
        <f>'2015-16'!A10</f>
        <v>Leicester City</v>
      </c>
      <c r="C8">
        <f>(1*'2015-16'!I10)+(0.5*'2014-15'!I10)</f>
        <v>116.35579425898837</v>
      </c>
      <c r="E8">
        <f t="shared" si="0"/>
        <v>77.570529505992241</v>
      </c>
    </row>
    <row r="9" spans="1:5" x14ac:dyDescent="0.35">
      <c r="A9" t="str">
        <f>'2015-16'!A11</f>
        <v>Liverpool</v>
      </c>
      <c r="C9">
        <f>(1*'2015-16'!I11)+(0.5*'2014-15'!I11)</f>
        <v>128.25861115356346</v>
      </c>
      <c r="E9">
        <f t="shared" si="0"/>
        <v>85.505740769042305</v>
      </c>
    </row>
    <row r="10" spans="1:5" x14ac:dyDescent="0.35">
      <c r="A10" t="str">
        <f>'2015-16'!A12</f>
        <v>Manchester City</v>
      </c>
      <c r="C10">
        <f>(1*'2015-16'!I12)+(0.5*'2014-15'!I12)</f>
        <v>141.39976275207593</v>
      </c>
      <c r="E10">
        <f t="shared" si="0"/>
        <v>94.266508501383953</v>
      </c>
    </row>
    <row r="11" spans="1:5" x14ac:dyDescent="0.35">
      <c r="A11" t="str">
        <f>'2015-16'!A13</f>
        <v>Manchester United</v>
      </c>
      <c r="C11">
        <f>(1*'2015-16'!I13)+(0.5*'2014-15'!I13)</f>
        <v>130.12854567992878</v>
      </c>
      <c r="E11">
        <f t="shared" si="0"/>
        <v>86.752363786619185</v>
      </c>
    </row>
    <row r="12" spans="1:5" x14ac:dyDescent="0.35">
      <c r="A12" t="str">
        <f>'2015-16'!A14</f>
        <v>Middlesbrough</v>
      </c>
      <c r="C12">
        <f>(1*'2015-16'!I14)+(0.5*'2014-15'!I14)</f>
        <v>98.922256426677535</v>
      </c>
      <c r="E12">
        <f t="shared" si="0"/>
        <v>65.948170951118357</v>
      </c>
    </row>
    <row r="13" spans="1:5" x14ac:dyDescent="0.35">
      <c r="A13" t="str">
        <f>'2015-16'!A15</f>
        <v>Southampton</v>
      </c>
      <c r="C13">
        <f>(1*'2015-16'!I15)+(0.5*'2014-15'!I15)</f>
        <v>106.1225975008915</v>
      </c>
      <c r="E13">
        <f t="shared" si="0"/>
        <v>70.748398333927668</v>
      </c>
    </row>
    <row r="14" spans="1:5" x14ac:dyDescent="0.35">
      <c r="A14" t="str">
        <f>'2015-16'!A16</f>
        <v>Stoke City</v>
      </c>
      <c r="C14">
        <f>(1*'2015-16'!I16)+(0.5*'2014-15'!I16)</f>
        <v>97.529273919466704</v>
      </c>
      <c r="E14">
        <f t="shared" si="0"/>
        <v>65.019515946311131</v>
      </c>
    </row>
    <row r="15" spans="1:5" x14ac:dyDescent="0.35">
      <c r="A15" t="str">
        <f>'2015-16'!A17</f>
        <v>Sunderland</v>
      </c>
      <c r="C15">
        <f>(1*'2015-16'!I17)+(0.5*'2014-15'!I17)</f>
        <v>66.164152275324028</v>
      </c>
      <c r="E15">
        <f t="shared" si="0"/>
        <v>44.109434850216019</v>
      </c>
    </row>
    <row r="16" spans="1:5" x14ac:dyDescent="0.35">
      <c r="A16" t="str">
        <f>'2015-16'!A18</f>
        <v>Swansea City</v>
      </c>
      <c r="C16">
        <f>(1*'2015-16'!I18)+(0.5*'2014-15'!I18)</f>
        <v>83.667615173193411</v>
      </c>
      <c r="E16">
        <f t="shared" si="0"/>
        <v>55.778410115462272</v>
      </c>
    </row>
    <row r="17" spans="1:5" x14ac:dyDescent="0.35">
      <c r="A17" t="str">
        <f>'2015-16'!A19</f>
        <v>Tottenham Hotspur</v>
      </c>
      <c r="C17">
        <f>(1*'2015-16'!I19)+(0.5*'2014-15'!I19)</f>
        <v>123.55801536532056</v>
      </c>
      <c r="E17">
        <f t="shared" si="0"/>
        <v>82.372010243547038</v>
      </c>
    </row>
    <row r="18" spans="1:5" x14ac:dyDescent="0.35">
      <c r="A18" t="str">
        <f>'2015-16'!A20</f>
        <v>Watford</v>
      </c>
      <c r="C18">
        <f>(1*'2015-16'!I20)+(0.5*'2014-15'!I20)</f>
        <v>87.993144553850186</v>
      </c>
      <c r="E18">
        <f t="shared" si="0"/>
        <v>58.66209636923346</v>
      </c>
    </row>
    <row r="19" spans="1:5" x14ac:dyDescent="0.35">
      <c r="A19" t="str">
        <f>'2015-16'!A21</f>
        <v>West Bromwich Albion</v>
      </c>
      <c r="C19">
        <f>(1*'2015-16'!I21)+(0.5*'2014-15'!I21)</f>
        <v>78.213520705824706</v>
      </c>
      <c r="E19">
        <f t="shared" si="0"/>
        <v>52.142347137216468</v>
      </c>
    </row>
    <row r="20" spans="1:5" x14ac:dyDescent="0.35">
      <c r="A20" t="str">
        <f>'2015-16'!A22</f>
        <v>West Ham United</v>
      </c>
      <c r="C20">
        <f>(1*'2015-16'!I22)+(0.5*'2014-15'!I22)</f>
        <v>99.973891812035603</v>
      </c>
      <c r="E20">
        <f t="shared" si="0"/>
        <v>66.649261208023731</v>
      </c>
    </row>
    <row r="22" spans="1:5" x14ac:dyDescent="0.35">
      <c r="C22" t="s">
        <v>28</v>
      </c>
      <c r="E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2015-16</vt:lpstr>
      <vt:lpstr>2014-15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2016-07-06T09:45:26Z</dcterms:modified>
</cp:coreProperties>
</file>