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ktiw\Downloads\"/>
    </mc:Choice>
  </mc:AlternateContent>
  <xr:revisionPtr revIDLastSave="0" documentId="13_ncr:1_{E17728C3-C373-43C7-9EB8-CAA7E288983F}" xr6:coauthVersionLast="47" xr6:coauthVersionMax="47" xr10:uidLastSave="{00000000-0000-0000-0000-000000000000}"/>
  <bookViews>
    <workbookView xWindow="-108" yWindow="-108" windowWidth="23256" windowHeight="13176" xr2:uid="{825ADBE6-C874-4E75-89C4-CF3594621D8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 l="1"/>
  <c r="O14" i="1"/>
  <c r="L15" i="1"/>
  <c r="L14" i="1"/>
  <c r="G30" i="1"/>
  <c r="G31" i="1"/>
  <c r="G32" i="1"/>
  <c r="G33" i="1"/>
  <c r="G29" i="1"/>
  <c r="H42" i="1"/>
  <c r="H41" i="1"/>
  <c r="H40" i="1"/>
  <c r="F21" i="1"/>
  <c r="F22" i="1"/>
  <c r="F23" i="1"/>
  <c r="F24" i="1"/>
  <c r="F20" i="1"/>
  <c r="H39" i="1"/>
  <c r="H38" i="1"/>
  <c r="C8" i="1"/>
  <c r="C9" i="1"/>
  <c r="C10" i="1"/>
  <c r="C11" i="1"/>
  <c r="C7" i="1"/>
  <c r="B8" i="1"/>
  <c r="B9" i="1"/>
  <c r="B10" i="1"/>
  <c r="B11" i="1"/>
  <c r="B7" i="1"/>
</calcChain>
</file>

<file path=xl/sharedStrings.xml><?xml version="1.0" encoding="utf-8"?>
<sst xmlns="http://schemas.openxmlformats.org/spreadsheetml/2006/main" count="78" uniqueCount="75">
  <si>
    <t>Note:- Rename this file with your section name followed by rollno (eg k22AB_01) and upload it on UMS</t>
  </si>
  <si>
    <t>Employee Table</t>
  </si>
  <si>
    <t>Full Name</t>
  </si>
  <si>
    <t>First Name</t>
  </si>
  <si>
    <t>Last Name</t>
  </si>
  <si>
    <t>Emp Id</t>
  </si>
  <si>
    <t>Salary</t>
  </si>
  <si>
    <t>Dept Id</t>
  </si>
  <si>
    <t>John Doe</t>
  </si>
  <si>
    <t>D001</t>
  </si>
  <si>
    <t>Jane Smith</t>
  </si>
  <si>
    <t>D002</t>
  </si>
  <si>
    <t>Alex Johnson</t>
  </si>
  <si>
    <t>D003</t>
  </si>
  <si>
    <t>Emily Davis</t>
  </si>
  <si>
    <t>D004</t>
  </si>
  <si>
    <t>Robert Brown</t>
  </si>
  <si>
    <t>D005</t>
  </si>
  <si>
    <t>Q1. Find and fill the First Name and Last Name of the employee Using Formula?</t>
  </si>
  <si>
    <t>Apply formatting to highlight salaries less than 60000 in column E with "light red fill with dark red text."</t>
  </si>
  <si>
    <t xml:space="preserve">
Q2. Using a lookup function, when searching for an Employee ID in I10, the First Name and Salary should appear in L10 and N10, respectively. Similarly, searching for an Employee ID in I12 should display the First Name in N12 and the Salary in L12.</t>
  </si>
  <si>
    <t>Loan ID</t>
  </si>
  <si>
    <t>Borrower Name</t>
  </si>
  <si>
    <t>Loan Amount</t>
  </si>
  <si>
    <t>Interest Rate</t>
  </si>
  <si>
    <t>Term (Years)</t>
  </si>
  <si>
    <t>Monthly Installment</t>
  </si>
  <si>
    <t>B001</t>
  </si>
  <si>
    <t>Steve Brown</t>
  </si>
  <si>
    <t>B002</t>
  </si>
  <si>
    <t>Angela Carter</t>
  </si>
  <si>
    <t>B003</t>
  </si>
  <si>
    <t>Mark Wilson</t>
  </si>
  <si>
    <t>B004</t>
  </si>
  <si>
    <t>Linda Scott</t>
  </si>
  <si>
    <t>B005</t>
  </si>
  <si>
    <t>Paul Adams</t>
  </si>
  <si>
    <t>calculate the monthly installment for each borrower in the Business Loan Data Table.</t>
  </si>
  <si>
    <t>Business Loan Data Table</t>
  </si>
  <si>
    <t>Item ID</t>
  </si>
  <si>
    <t>Product</t>
  </si>
  <si>
    <t>Category</t>
  </si>
  <si>
    <t>Unit Price</t>
  </si>
  <si>
    <t>Stock</t>
  </si>
  <si>
    <t>Warehouse</t>
  </si>
  <si>
    <t>Office Chair</t>
  </si>
  <si>
    <t>Furniture</t>
  </si>
  <si>
    <t>WH-A</t>
  </si>
  <si>
    <t>Laptop Stand</t>
  </si>
  <si>
    <t>Accessories</t>
  </si>
  <si>
    <t>WH-B</t>
  </si>
  <si>
    <t>Printer</t>
  </si>
  <si>
    <t>Electronics</t>
  </si>
  <si>
    <t>WH-C</t>
  </si>
  <si>
    <t>Desk Lamp</t>
  </si>
  <si>
    <t>WH-D</t>
  </si>
  <si>
    <t>Sofa Set</t>
  </si>
  <si>
    <t>Enter a formula to compute a discount, assuming it is 10% of the total price in the Warehouse Stock Data table. Copy the formula for all products.</t>
  </si>
  <si>
    <t>Warehouse Stock Data table</t>
  </si>
  <si>
    <t>Use formulas to calculate SUM, AVERAGE, MAXIMUM, MINIMUM, and COUNT for the unit price column in warehouse stock data tables.</t>
  </si>
  <si>
    <t>Adjust the table headers to be bold and center-aligned, and ensure that the table design is visually appealing.</t>
  </si>
  <si>
    <t>Apply formatting to highlight products with prices greater than 5000 in column D with "light green fill with dark green text."</t>
  </si>
  <si>
    <t>Discount</t>
  </si>
  <si>
    <t xml:space="preserve">SUM = </t>
  </si>
  <si>
    <t xml:space="preserve">AVERAGE = </t>
  </si>
  <si>
    <t xml:space="preserve">MAXIMUM = </t>
  </si>
  <si>
    <t>MINIMUM =</t>
  </si>
  <si>
    <t>COUNT =</t>
  </si>
  <si>
    <t>FORMULA  =Total_Price * 10%</t>
  </si>
  <si>
    <t>Aditya Tiwari</t>
  </si>
  <si>
    <t>Roll no. - 31</t>
  </si>
  <si>
    <t>Sec - K23SK</t>
  </si>
  <si>
    <t>Answer -</t>
  </si>
  <si>
    <t xml:space="preserve">First Name - </t>
  </si>
  <si>
    <t>Last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</si>
</sst>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rgb="FFFF0000"/>
      <name val="Calibri"/>
      <family val="2"/>
      <scheme val="minor"/>
    </font>
    <font>
      <b/>
      <sz val="14"/>
      <color theme="1"/>
      <name val="Calibri"/>
      <family val="2"/>
      <scheme val="minor"/>
    </font>
    <font>
      <b/>
      <sz val="12"/>
      <color theme="1"/>
      <name val="Times New Roman"/>
      <family val="1"/>
    </font>
    <font>
      <sz val="12"/>
      <color theme="1"/>
      <name val="Times New Roman"/>
      <family val="1"/>
    </font>
    <font>
      <sz val="14"/>
      <color theme="1"/>
      <name val="Calibri"/>
      <family val="2"/>
      <scheme val="minor"/>
    </font>
    <font>
      <sz val="12"/>
      <color theme="1"/>
      <name val="Calibri"/>
      <family val="2"/>
      <scheme val="minor"/>
    </font>
    <font>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1" xfId="0" applyBorder="1" applyAlignment="1">
      <alignment vertical="center" wrapText="1"/>
    </xf>
    <xf numFmtId="0" fontId="5" fillId="0" borderId="1" xfId="0" applyFont="1" applyBorder="1" applyAlignment="1">
      <alignment vertical="center" wrapText="1"/>
    </xf>
    <xf numFmtId="10" fontId="0" fillId="0" borderId="1" xfId="0" applyNumberForma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10" fontId="0" fillId="0" borderId="9" xfId="0" applyNumberForma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8" fillId="3" borderId="0" xfId="0" applyFont="1" applyFill="1" applyAlignment="1">
      <alignment horizontal="center" wrapText="1"/>
    </xf>
    <xf numFmtId="0" fontId="7" fillId="3" borderId="0" xfId="0" applyFont="1" applyFill="1" applyAlignment="1">
      <alignment horizontal="center" wrapText="1"/>
    </xf>
    <xf numFmtId="0" fontId="7" fillId="2" borderId="0" xfId="0" applyFont="1" applyFill="1" applyAlignment="1">
      <alignment horizontal="center" wrapText="1"/>
    </xf>
    <xf numFmtId="0" fontId="1" fillId="0" borderId="0" xfId="0" applyFont="1" applyAlignment="1">
      <alignment horizontal="center"/>
    </xf>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3" fillId="3" borderId="0" xfId="0" applyFont="1" applyFill="1" applyAlignment="1">
      <alignment horizontal="center"/>
    </xf>
    <xf numFmtId="0" fontId="6" fillId="3" borderId="0" xfId="0" applyFont="1" applyFill="1" applyAlignment="1">
      <alignment horizontal="center"/>
    </xf>
    <xf numFmtId="0" fontId="2" fillId="0" borderId="0" xfId="0" applyFont="1" applyAlignment="1">
      <alignment horizontal="center" vertical="center"/>
    </xf>
    <xf numFmtId="0" fontId="3" fillId="2" borderId="0" xfId="0" applyFont="1" applyFill="1" applyAlignment="1">
      <alignment horizontal="center"/>
    </xf>
    <xf numFmtId="0" fontId="1" fillId="0" borderId="2" xfId="0" applyFont="1" applyBorder="1" applyAlignment="1">
      <alignment horizontal="center"/>
    </xf>
  </cellXfs>
  <cellStyles count="1">
    <cellStyle name="Normal" xfId="0" builtinId="0"/>
  </cellStyles>
  <dxfs count="36">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4" formatCode="0.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A8C77-B099-49E8-9837-4F37D7C2A4EF}" name="Table1" displayName="Table1" ref="A28:G33" totalsRowShown="0" headerRowDxfId="35" dataDxfId="33" headerRowBorderDxfId="34" tableBorderDxfId="32" totalsRowBorderDxfId="31">
  <autoFilter ref="A28:G33" xr:uid="{E6FA8C77-B099-49E8-9837-4F37D7C2A4EF}"/>
  <tableColumns count="7">
    <tableColumn id="1" xr3:uid="{C48EBB58-B7E9-441A-97CC-CFD48164CE14}" name="Item ID" dataDxfId="30"/>
    <tableColumn id="2" xr3:uid="{45C1FA0F-C8A7-4721-A601-252433C93F06}" name="Product" dataDxfId="29"/>
    <tableColumn id="3" xr3:uid="{4ED300EA-8EB1-46D1-8BC4-4F20F6C4F56F}" name="Category" dataDxfId="28"/>
    <tableColumn id="4" xr3:uid="{C35B08C5-C3B4-4FB4-9DAD-84F3F7D95273}" name="Unit Price" dataDxfId="27"/>
    <tableColumn id="5" xr3:uid="{6CCB4C60-2329-41B8-9680-66CE9262436A}" name="Stock" dataDxfId="26"/>
    <tableColumn id="6" xr3:uid="{99708BA7-0143-4BE2-93D9-5821DDA8E6A6}" name="Warehouse" dataDxfId="25"/>
    <tableColumn id="7" xr3:uid="{32B90CA3-8D31-4594-8A99-4C9158C6AE91}" name="Discount" dataDxfId="24">
      <calculatedColumnFormula>D29* 10%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5E8709-2D70-43E0-9938-32AFD44D8C9B}" name="Table2" displayName="Table2" ref="A19:F24" totalsRowShown="0" headerRowDxfId="23" dataDxfId="21" headerRowBorderDxfId="22" tableBorderDxfId="20" totalsRowBorderDxfId="19">
  <autoFilter ref="A19:F24" xr:uid="{675E8709-2D70-43E0-9938-32AFD44D8C9B}"/>
  <tableColumns count="6">
    <tableColumn id="1" xr3:uid="{9C257184-1477-43B7-9B7D-EB29907B9922}" name="Loan ID" dataDxfId="18"/>
    <tableColumn id="2" xr3:uid="{8045B1D3-CACA-432D-A387-32A1E3C1057B}" name="Borrower Name" dataDxfId="17"/>
    <tableColumn id="3" xr3:uid="{2D2384E8-23D8-4AC3-B0FB-87D3A19EE2A6}" name="Loan Amount" dataDxfId="16"/>
    <tableColumn id="4" xr3:uid="{AB3DC23A-F3B7-4E4E-B927-423888D6BA79}" name="Interest Rate" dataDxfId="15"/>
    <tableColumn id="5" xr3:uid="{64AB669D-BCA7-41DD-92A6-965D97D55B6D}" name="Term (Years)" dataDxfId="14"/>
    <tableColumn id="6" xr3:uid="{F2D87176-6B3F-43C0-8741-37CB062EE49D}" name="Monthly Installment" dataDxfId="13">
      <calculatedColumnFormula>PMT(D20/12,E20,-C20)</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515A1-2A89-47E9-87D1-137BF8502AA5}" name="Table3" displayName="Table3" ref="A6:F11" totalsRowShown="0" headerRowDxfId="12" dataDxfId="10" headerRowBorderDxfId="11" tableBorderDxfId="9" totalsRowBorderDxfId="8">
  <autoFilter ref="A6:F11" xr:uid="{D78515A1-2A89-47E9-87D1-137BF8502AA5}"/>
  <tableColumns count="6">
    <tableColumn id="1" xr3:uid="{944586AF-9B1C-4319-8661-10F92FB0842C}" name="Full Name" dataDxfId="7"/>
    <tableColumn id="2" xr3:uid="{FB8074CD-B629-42F3-A0BD-A0FE9FBC9B83}" name="First Name" dataDxfId="6">
      <calculatedColumnFormula>LEFT(A7,FIND(" ",A7)-1)</calculatedColumnFormula>
    </tableColumn>
    <tableColumn id="3" xr3:uid="{09A91FA4-CA6A-45BA-BD80-27D8CE0FC797}" name="Last Name" dataDxfId="5">
      <calculatedColumnFormula>RIGHT(A7,LEN(A7)-FIND(" ",A7))</calculatedColumnFormula>
    </tableColumn>
    <tableColumn id="4" xr3:uid="{E89A1413-0763-4E76-B015-FF06809042F8}" name="Emp Id" dataDxfId="4"/>
    <tableColumn id="5" xr3:uid="{36CA40F9-3D52-42B9-A3A6-6509FB67C364}" name="Salary" dataDxfId="3"/>
    <tableColumn id="6" xr3:uid="{AB05EB65-5C4F-4581-9155-0E2E5EDF8D01}" name="Dept Id"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C36C-70C6-4F6F-B788-3C39530E378E}">
  <dimension ref="A1:X45"/>
  <sheetViews>
    <sheetView tabSelected="1" workbookViewId="0">
      <selection activeCell="G24" sqref="G24"/>
    </sheetView>
  </sheetViews>
  <sheetFormatPr defaultRowHeight="14.4" x14ac:dyDescent="0.3"/>
  <cols>
    <col min="1" max="1" width="13.77734375" customWidth="1"/>
    <col min="2" max="2" width="16.109375" customWidth="1"/>
    <col min="3" max="3" width="14.33203125" customWidth="1"/>
    <col min="4" max="5" width="13.88671875" customWidth="1"/>
    <col min="6" max="6" width="20" customWidth="1"/>
    <col min="7" max="7" width="15.6640625" customWidth="1"/>
    <col min="9" max="9" width="8.88671875" customWidth="1"/>
    <col min="12" max="12" width="14.5546875" customWidth="1"/>
    <col min="24" max="24" width="19.33203125" customWidth="1"/>
  </cols>
  <sheetData>
    <row r="1" spans="1:20" x14ac:dyDescent="0.3">
      <c r="A1" t="s">
        <v>69</v>
      </c>
      <c r="B1" t="s">
        <v>70</v>
      </c>
      <c r="C1" t="s">
        <v>71</v>
      </c>
      <c r="E1" s="29" t="s">
        <v>0</v>
      </c>
      <c r="F1" s="29"/>
      <c r="G1" s="29"/>
      <c r="H1" s="29"/>
      <c r="I1" s="29"/>
      <c r="J1" s="29"/>
      <c r="K1" s="29"/>
      <c r="L1" s="29"/>
      <c r="M1" s="29"/>
      <c r="N1" s="29"/>
      <c r="O1" s="29"/>
      <c r="P1" s="29"/>
      <c r="Q1" s="29"/>
      <c r="R1" s="29"/>
      <c r="S1" s="29"/>
      <c r="T1" s="29"/>
    </row>
    <row r="2" spans="1:20" x14ac:dyDescent="0.3">
      <c r="E2" s="29"/>
      <c r="F2" s="29"/>
      <c r="G2" s="29"/>
      <c r="H2" s="29"/>
      <c r="I2" s="29"/>
      <c r="J2" s="29"/>
      <c r="K2" s="29"/>
      <c r="L2" s="29"/>
      <c r="M2" s="29"/>
      <c r="N2" s="29"/>
      <c r="O2" s="29"/>
      <c r="P2" s="29"/>
      <c r="Q2" s="29"/>
      <c r="R2" s="29"/>
      <c r="S2" s="29"/>
      <c r="T2" s="29"/>
    </row>
    <row r="4" spans="1:20" ht="18" x14ac:dyDescent="0.35">
      <c r="A4" s="30" t="s">
        <v>1</v>
      </c>
      <c r="B4" s="30"/>
      <c r="C4" s="30"/>
      <c r="D4" s="30"/>
      <c r="E4" s="30"/>
      <c r="F4" s="30"/>
      <c r="I4" s="25" t="s">
        <v>18</v>
      </c>
      <c r="J4" s="26"/>
      <c r="K4" s="26"/>
      <c r="L4" s="26"/>
      <c r="M4" s="26"/>
      <c r="N4" s="26"/>
      <c r="O4" s="26"/>
      <c r="P4" s="26"/>
      <c r="Q4" s="26"/>
    </row>
    <row r="5" spans="1:20" x14ac:dyDescent="0.3">
      <c r="I5" s="26"/>
      <c r="J5" s="26"/>
      <c r="K5" s="26"/>
      <c r="L5" s="26"/>
      <c r="M5" s="26"/>
      <c r="N5" s="26"/>
      <c r="O5" s="26"/>
      <c r="P5" s="26"/>
      <c r="Q5" s="26"/>
    </row>
    <row r="6" spans="1:20" ht="15.6" x14ac:dyDescent="0.3">
      <c r="A6" s="15" t="s">
        <v>2</v>
      </c>
      <c r="B6" s="16" t="s">
        <v>3</v>
      </c>
      <c r="C6" s="16" t="s">
        <v>4</v>
      </c>
      <c r="D6" s="16" t="s">
        <v>5</v>
      </c>
      <c r="E6" s="16" t="s">
        <v>6</v>
      </c>
      <c r="F6" s="17" t="s">
        <v>7</v>
      </c>
    </row>
    <row r="7" spans="1:20" ht="15.6" customHeight="1" x14ac:dyDescent="0.3">
      <c r="A7" s="13" t="s">
        <v>8</v>
      </c>
      <c r="B7" s="2" t="str">
        <f>LEFT(A7,FIND(" ",A7)-1)</f>
        <v>John</v>
      </c>
      <c r="C7" s="2" t="str">
        <f>RIGHT(A7,LEN(A7)-FIND(" ",A7))</f>
        <v>Doe</v>
      </c>
      <c r="D7" s="2">
        <v>101</v>
      </c>
      <c r="E7" s="2">
        <v>60000</v>
      </c>
      <c r="F7" s="14" t="s">
        <v>9</v>
      </c>
      <c r="I7" s="25" t="s">
        <v>20</v>
      </c>
      <c r="J7" s="26"/>
      <c r="K7" s="26"/>
      <c r="L7" s="26"/>
      <c r="M7" s="26"/>
      <c r="N7" s="26"/>
      <c r="O7" s="26"/>
      <c r="P7" s="26"/>
      <c r="Q7" s="26"/>
    </row>
    <row r="8" spans="1:20" ht="15.6" customHeight="1" x14ac:dyDescent="0.3">
      <c r="A8" s="13" t="s">
        <v>10</v>
      </c>
      <c r="B8" s="2" t="str">
        <f t="shared" ref="B8:B11" si="0">LEFT(A8,FIND(" ",A8)-1)</f>
        <v>Jane</v>
      </c>
      <c r="C8" s="2" t="str">
        <f t="shared" ref="C8:C11" si="1">RIGHT(A8,LEN(A8)-FIND(" ",A8))</f>
        <v>Smith</v>
      </c>
      <c r="D8" s="2">
        <v>102</v>
      </c>
      <c r="E8" s="2">
        <v>55000</v>
      </c>
      <c r="F8" s="14" t="s">
        <v>11</v>
      </c>
      <c r="I8" s="26"/>
      <c r="J8" s="26"/>
      <c r="K8" s="26"/>
      <c r="L8" s="26"/>
      <c r="M8" s="26"/>
      <c r="N8" s="26"/>
      <c r="O8" s="26"/>
      <c r="P8" s="26"/>
      <c r="Q8" s="26"/>
    </row>
    <row r="9" spans="1:20" ht="15.6" x14ac:dyDescent="0.3">
      <c r="A9" s="13" t="s">
        <v>12</v>
      </c>
      <c r="B9" s="2" t="str">
        <f t="shared" si="0"/>
        <v>Alex</v>
      </c>
      <c r="C9" s="2" t="str">
        <f t="shared" si="1"/>
        <v>Johnson</v>
      </c>
      <c r="D9" s="2">
        <v>103</v>
      </c>
      <c r="E9" s="2">
        <v>72000</v>
      </c>
      <c r="F9" s="14" t="s">
        <v>13</v>
      </c>
      <c r="I9" s="26"/>
      <c r="J9" s="26"/>
      <c r="K9" s="26"/>
      <c r="L9" s="26"/>
      <c r="M9" s="26"/>
      <c r="N9" s="26"/>
      <c r="O9" s="26"/>
      <c r="P9" s="26"/>
      <c r="Q9" s="26"/>
    </row>
    <row r="10" spans="1:20" ht="15.6" x14ac:dyDescent="0.3">
      <c r="A10" s="13" t="s">
        <v>14</v>
      </c>
      <c r="B10" s="2" t="str">
        <f t="shared" si="0"/>
        <v>Emily</v>
      </c>
      <c r="C10" s="2" t="str">
        <f t="shared" si="1"/>
        <v>Davis</v>
      </c>
      <c r="D10" s="2">
        <v>104</v>
      </c>
      <c r="E10" s="2">
        <v>65000</v>
      </c>
      <c r="F10" s="14" t="s">
        <v>15</v>
      </c>
      <c r="I10" s="26"/>
      <c r="J10" s="26"/>
      <c r="K10" s="26"/>
      <c r="L10" s="26"/>
      <c r="M10" s="26"/>
      <c r="N10" s="26"/>
      <c r="O10" s="26"/>
      <c r="P10" s="26"/>
      <c r="Q10" s="26"/>
    </row>
    <row r="11" spans="1:20" ht="15.6" x14ac:dyDescent="0.3">
      <c r="A11" s="18" t="s">
        <v>16</v>
      </c>
      <c r="B11" s="19" t="str">
        <f t="shared" si="0"/>
        <v>Robert</v>
      </c>
      <c r="C11" s="19" t="str">
        <f t="shared" si="1"/>
        <v>Brown</v>
      </c>
      <c r="D11" s="19">
        <v>105</v>
      </c>
      <c r="E11" s="19">
        <v>58000</v>
      </c>
      <c r="F11" s="20" t="s">
        <v>17</v>
      </c>
      <c r="I11" s="26"/>
      <c r="J11" s="26"/>
      <c r="K11" s="26"/>
      <c r="L11" s="26"/>
      <c r="M11" s="26"/>
      <c r="N11" s="26"/>
      <c r="O11" s="26"/>
      <c r="P11" s="26"/>
      <c r="Q11" s="26"/>
    </row>
    <row r="12" spans="1:20" x14ac:dyDescent="0.3">
      <c r="I12" s="26"/>
      <c r="J12" s="26"/>
      <c r="K12" s="26"/>
      <c r="L12" s="26"/>
      <c r="M12" s="26"/>
      <c r="N12" s="26"/>
      <c r="O12" s="26"/>
      <c r="P12" s="26"/>
      <c r="Q12" s="26"/>
    </row>
    <row r="13" spans="1:20" x14ac:dyDescent="0.3">
      <c r="K13" t="s">
        <v>72</v>
      </c>
    </row>
    <row r="14" spans="1:20" x14ac:dyDescent="0.3">
      <c r="K14">
        <v>1</v>
      </c>
      <c r="L14" t="str">
        <f>_xlfn.XLOOKUP(B10,D6:D11,B6:B11,"NOT FOUND")</f>
        <v>NOT FOUND</v>
      </c>
      <c r="M14" t="s">
        <v>73</v>
      </c>
      <c r="O14" t="e">
        <f>VLOOKUP(I10, A:C, 2, FALSE)</f>
        <v>#N/A</v>
      </c>
    </row>
    <row r="15" spans="1:20" ht="14.4" customHeight="1" x14ac:dyDescent="0.3">
      <c r="A15" s="27" t="s">
        <v>19</v>
      </c>
      <c r="B15" s="27"/>
      <c r="C15" s="27"/>
      <c r="D15" s="27"/>
      <c r="E15" s="27"/>
      <c r="F15" s="27"/>
      <c r="G15" s="27"/>
      <c r="H15" s="27"/>
      <c r="I15" s="27"/>
      <c r="K15">
        <v>2</v>
      </c>
      <c r="L15" t="str">
        <f>_xlfn.XLOOKUP(I13,D6:D11,E6:E11,"NOT FOUND")</f>
        <v>NOT FOUND</v>
      </c>
      <c r="M15" t="s">
        <v>74</v>
      </c>
      <c r="O15" t="e">
        <f>VLOOKUP(I10,A:C,2,FALSE)</f>
        <v>#N/A</v>
      </c>
    </row>
    <row r="16" spans="1:20" ht="14.4" customHeight="1" x14ac:dyDescent="0.3">
      <c r="A16" s="27"/>
      <c r="B16" s="27"/>
      <c r="C16" s="27"/>
      <c r="D16" s="27"/>
      <c r="E16" s="27"/>
      <c r="F16" s="27"/>
      <c r="G16" s="27"/>
      <c r="H16" s="27"/>
      <c r="I16" s="27"/>
    </row>
    <row r="18" spans="1:24" x14ac:dyDescent="0.3">
      <c r="A18" s="31" t="s">
        <v>38</v>
      </c>
      <c r="B18" s="31"/>
      <c r="C18" s="31"/>
      <c r="D18" s="31"/>
      <c r="E18" s="31"/>
      <c r="F18" s="31"/>
    </row>
    <row r="19" spans="1:24" ht="28.8" customHeight="1" x14ac:dyDescent="0.3">
      <c r="A19" s="6" t="s">
        <v>21</v>
      </c>
      <c r="B19" s="7" t="s">
        <v>22</v>
      </c>
      <c r="C19" s="7" t="s">
        <v>23</v>
      </c>
      <c r="D19" s="7" t="s">
        <v>24</v>
      </c>
      <c r="E19" s="7" t="s">
        <v>25</v>
      </c>
      <c r="F19" s="8" t="s">
        <v>26</v>
      </c>
    </row>
    <row r="20" spans="1:24" x14ac:dyDescent="0.3">
      <c r="A20" s="4" t="s">
        <v>27</v>
      </c>
      <c r="B20" s="1" t="s">
        <v>28</v>
      </c>
      <c r="C20" s="1">
        <v>800000</v>
      </c>
      <c r="D20" s="3">
        <v>7.1999999999999995E-2</v>
      </c>
      <c r="E20" s="1">
        <v>15</v>
      </c>
      <c r="F20" s="5">
        <f>PMT(D20/12,E20,-C20)</f>
        <v>55929.061425941305</v>
      </c>
      <c r="J20" s="28" t="s">
        <v>37</v>
      </c>
      <c r="K20" s="28"/>
      <c r="L20" s="28"/>
      <c r="M20" s="28"/>
      <c r="N20" s="28"/>
      <c r="O20" s="28"/>
      <c r="P20" s="28"/>
      <c r="Q20" s="28"/>
      <c r="R20" s="28"/>
      <c r="S20" s="28"/>
    </row>
    <row r="21" spans="1:24" x14ac:dyDescent="0.3">
      <c r="A21" s="4" t="s">
        <v>29</v>
      </c>
      <c r="B21" s="1" t="s">
        <v>30</v>
      </c>
      <c r="C21" s="1">
        <v>450000</v>
      </c>
      <c r="D21" s="3">
        <v>6.5000000000000002E-2</v>
      </c>
      <c r="E21" s="1">
        <v>10</v>
      </c>
      <c r="F21" s="5">
        <f t="shared" ref="F21:F24" si="2">PMT(D21/12,E21,-C21)</f>
        <v>46351.487649894138</v>
      </c>
      <c r="J21" s="28"/>
      <c r="K21" s="28"/>
      <c r="L21" s="28"/>
      <c r="M21" s="28"/>
      <c r="N21" s="28"/>
      <c r="O21" s="28"/>
      <c r="P21" s="28"/>
      <c r="Q21" s="28"/>
      <c r="R21" s="28"/>
      <c r="S21" s="28"/>
    </row>
    <row r="22" spans="1:24" ht="12.6" customHeight="1" x14ac:dyDescent="0.3">
      <c r="A22" s="4" t="s">
        <v>31</v>
      </c>
      <c r="B22" s="1" t="s">
        <v>32</v>
      </c>
      <c r="C22" s="1">
        <v>1000000</v>
      </c>
      <c r="D22" s="3">
        <v>0.08</v>
      </c>
      <c r="E22" s="1">
        <v>20</v>
      </c>
      <c r="F22" s="5">
        <f t="shared" si="2"/>
        <v>53573.621960977318</v>
      </c>
    </row>
    <row r="23" spans="1:24" ht="12" customHeight="1" x14ac:dyDescent="0.3">
      <c r="A23" s="4" t="s">
        <v>33</v>
      </c>
      <c r="B23" s="1" t="s">
        <v>34</v>
      </c>
      <c r="C23" s="1">
        <v>300000</v>
      </c>
      <c r="D23" s="3">
        <v>5.8000000000000003E-2</v>
      </c>
      <c r="E23" s="1">
        <v>5</v>
      </c>
      <c r="F23" s="5">
        <f t="shared" si="2"/>
        <v>60872.796552188382</v>
      </c>
    </row>
    <row r="24" spans="1:24" x14ac:dyDescent="0.3">
      <c r="A24" s="9" t="s">
        <v>35</v>
      </c>
      <c r="B24" s="10" t="s">
        <v>36</v>
      </c>
      <c r="C24" s="10">
        <v>700000</v>
      </c>
      <c r="D24" s="12">
        <v>6.9000000000000006E-2</v>
      </c>
      <c r="E24" s="10">
        <v>12</v>
      </c>
      <c r="F24" s="11">
        <f t="shared" si="2"/>
        <v>60536.457051745776</v>
      </c>
    </row>
    <row r="26" spans="1:24" x14ac:dyDescent="0.3">
      <c r="A26" s="24" t="s">
        <v>58</v>
      </c>
      <c r="B26" s="24"/>
      <c r="C26" s="24"/>
      <c r="D26" s="24"/>
      <c r="E26" s="24"/>
      <c r="F26" s="24"/>
      <c r="G26" s="24"/>
    </row>
    <row r="27" spans="1:24" x14ac:dyDescent="0.3">
      <c r="A27" s="24"/>
      <c r="B27" s="24"/>
      <c r="C27" s="24"/>
      <c r="D27" s="24"/>
      <c r="E27" s="24"/>
      <c r="F27" s="24"/>
      <c r="G27" s="24"/>
    </row>
    <row r="28" spans="1:24" x14ac:dyDescent="0.3">
      <c r="A28" s="6" t="s">
        <v>39</v>
      </c>
      <c r="B28" s="7" t="s">
        <v>40</v>
      </c>
      <c r="C28" s="7" t="s">
        <v>41</v>
      </c>
      <c r="D28" s="7" t="s">
        <v>42</v>
      </c>
      <c r="E28" s="7" t="s">
        <v>43</v>
      </c>
      <c r="F28" s="7" t="s">
        <v>44</v>
      </c>
      <c r="G28" s="8" t="s">
        <v>62</v>
      </c>
    </row>
    <row r="29" spans="1:24" x14ac:dyDescent="0.3">
      <c r="A29" s="4">
        <v>3001</v>
      </c>
      <c r="B29" s="1" t="s">
        <v>45</v>
      </c>
      <c r="C29" s="1" t="s">
        <v>46</v>
      </c>
      <c r="D29" s="1">
        <v>5000</v>
      </c>
      <c r="E29" s="1">
        <v>40</v>
      </c>
      <c r="F29" s="1" t="s">
        <v>47</v>
      </c>
      <c r="G29" s="5">
        <f>D29* 10%</f>
        <v>500</v>
      </c>
      <c r="H29" s="21" t="s">
        <v>57</v>
      </c>
      <c r="I29" s="21"/>
      <c r="J29" s="21"/>
      <c r="K29" s="21"/>
      <c r="L29" s="21"/>
      <c r="M29" s="21"/>
      <c r="N29" s="21"/>
      <c r="O29" s="21"/>
      <c r="P29" s="21"/>
      <c r="Q29" s="21"/>
      <c r="R29" s="21"/>
      <c r="S29" s="21"/>
      <c r="T29" s="21"/>
      <c r="U29" s="21"/>
      <c r="V29" s="21"/>
      <c r="W29" s="21"/>
      <c r="X29" s="21"/>
    </row>
    <row r="30" spans="1:24" x14ac:dyDescent="0.3">
      <c r="A30" s="4">
        <v>3002</v>
      </c>
      <c r="B30" s="1" t="s">
        <v>48</v>
      </c>
      <c r="C30" s="1" t="s">
        <v>49</v>
      </c>
      <c r="D30" s="1">
        <v>1200</v>
      </c>
      <c r="E30" s="1">
        <v>60</v>
      </c>
      <c r="F30" s="1" t="s">
        <v>50</v>
      </c>
      <c r="G30" s="5">
        <f t="shared" ref="G30:G33" si="3">D30* 10%</f>
        <v>120</v>
      </c>
      <c r="H30" s="21"/>
      <c r="I30" s="21"/>
      <c r="J30" s="21"/>
      <c r="K30" s="21"/>
      <c r="L30" s="21"/>
      <c r="M30" s="21"/>
      <c r="N30" s="21"/>
      <c r="O30" s="21"/>
      <c r="P30" s="21"/>
      <c r="Q30" s="21"/>
      <c r="R30" s="21"/>
      <c r="S30" s="21"/>
      <c r="T30" s="21"/>
      <c r="U30" s="21"/>
      <c r="V30" s="21"/>
      <c r="W30" s="21"/>
      <c r="X30" s="21"/>
    </row>
    <row r="31" spans="1:24" x14ac:dyDescent="0.3">
      <c r="A31" s="4">
        <v>3003</v>
      </c>
      <c r="B31" s="1" t="s">
        <v>51</v>
      </c>
      <c r="C31" s="1" t="s">
        <v>52</v>
      </c>
      <c r="D31" s="1">
        <v>15000</v>
      </c>
      <c r="E31" s="1">
        <v>15</v>
      </c>
      <c r="F31" s="1" t="s">
        <v>53</v>
      </c>
      <c r="G31" s="5">
        <f t="shared" si="3"/>
        <v>1500</v>
      </c>
      <c r="H31" s="21"/>
      <c r="I31" s="21"/>
      <c r="J31" s="21"/>
      <c r="K31" s="21"/>
      <c r="L31" s="21"/>
      <c r="M31" s="21"/>
      <c r="N31" s="21"/>
      <c r="O31" s="21"/>
      <c r="P31" s="21"/>
      <c r="Q31" s="21"/>
      <c r="R31" s="21"/>
      <c r="S31" s="21"/>
      <c r="T31" s="21"/>
      <c r="U31" s="21"/>
      <c r="V31" s="21"/>
      <c r="W31" s="21"/>
      <c r="X31" s="21"/>
    </row>
    <row r="32" spans="1:24" x14ac:dyDescent="0.3">
      <c r="A32" s="4">
        <v>3004</v>
      </c>
      <c r="B32" s="1" t="s">
        <v>54</v>
      </c>
      <c r="C32" s="1" t="s">
        <v>49</v>
      </c>
      <c r="D32" s="1">
        <v>2500</v>
      </c>
      <c r="E32" s="1">
        <v>50</v>
      </c>
      <c r="F32" s="1" t="s">
        <v>55</v>
      </c>
      <c r="G32" s="5">
        <f t="shared" si="3"/>
        <v>250</v>
      </c>
      <c r="I32" t="s">
        <v>68</v>
      </c>
    </row>
    <row r="33" spans="1:16" x14ac:dyDescent="0.3">
      <c r="A33" s="9">
        <v>3005</v>
      </c>
      <c r="B33" s="10" t="s">
        <v>56</v>
      </c>
      <c r="C33" s="10" t="s">
        <v>46</v>
      </c>
      <c r="D33" s="10">
        <v>22000</v>
      </c>
      <c r="E33" s="10">
        <v>5</v>
      </c>
      <c r="F33" s="10" t="s">
        <v>47</v>
      </c>
      <c r="G33" s="11">
        <f t="shared" si="3"/>
        <v>2200</v>
      </c>
    </row>
    <row r="36" spans="1:16" x14ac:dyDescent="0.3">
      <c r="G36" s="22" t="s">
        <v>59</v>
      </c>
      <c r="H36" s="22"/>
      <c r="I36" s="22"/>
      <c r="J36" s="22"/>
      <c r="K36" s="22"/>
      <c r="L36" s="22"/>
      <c r="M36" s="22"/>
      <c r="N36" s="22"/>
      <c r="O36" s="22"/>
      <c r="P36" s="22"/>
    </row>
    <row r="37" spans="1:16" x14ac:dyDescent="0.3">
      <c r="G37" s="22"/>
      <c r="H37" s="22"/>
      <c r="I37" s="22"/>
      <c r="J37" s="22"/>
      <c r="K37" s="22"/>
      <c r="L37" s="22"/>
      <c r="M37" s="22"/>
      <c r="N37" s="22"/>
      <c r="O37" s="22"/>
      <c r="P37" s="22"/>
    </row>
    <row r="38" spans="1:16" x14ac:dyDescent="0.3">
      <c r="G38" t="s">
        <v>63</v>
      </c>
      <c r="H38">
        <f>SUM(D29:D33)</f>
        <v>45700</v>
      </c>
    </row>
    <row r="39" spans="1:16" x14ac:dyDescent="0.3">
      <c r="G39" t="s">
        <v>64</v>
      </c>
      <c r="H39">
        <f>AVERAGE(D29:D33)</f>
        <v>9140</v>
      </c>
    </row>
    <row r="40" spans="1:16" x14ac:dyDescent="0.3">
      <c r="A40" s="23" t="s">
        <v>60</v>
      </c>
      <c r="B40" s="23"/>
      <c r="C40" s="23"/>
      <c r="D40" s="23"/>
      <c r="E40" s="23"/>
      <c r="F40" s="23"/>
      <c r="G40" t="s">
        <v>65</v>
      </c>
      <c r="H40">
        <f>MAX(D29:D33)</f>
        <v>22000</v>
      </c>
    </row>
    <row r="41" spans="1:16" x14ac:dyDescent="0.3">
      <c r="A41" s="23"/>
      <c r="B41" s="23"/>
      <c r="C41" s="23"/>
      <c r="D41" s="23"/>
      <c r="E41" s="23"/>
      <c r="F41" s="23"/>
      <c r="G41" t="s">
        <v>66</v>
      </c>
      <c r="H41">
        <f>MIN(D29:D33)</f>
        <v>1200</v>
      </c>
    </row>
    <row r="42" spans="1:16" x14ac:dyDescent="0.3">
      <c r="G42" t="s">
        <v>67</v>
      </c>
      <c r="H42">
        <f>COUNT(D29:D33)</f>
        <v>5</v>
      </c>
    </row>
    <row r="44" spans="1:16" x14ac:dyDescent="0.3">
      <c r="B44" s="23" t="s">
        <v>61</v>
      </c>
      <c r="C44" s="23"/>
      <c r="D44" s="23"/>
      <c r="E44" s="23"/>
      <c r="F44" s="23"/>
      <c r="G44" s="23"/>
      <c r="H44" s="23"/>
    </row>
    <row r="45" spans="1:16" x14ac:dyDescent="0.3">
      <c r="B45" s="23"/>
      <c r="C45" s="23"/>
      <c r="D45" s="23"/>
      <c r="E45" s="23"/>
      <c r="F45" s="23"/>
      <c r="G45" s="23"/>
      <c r="H45" s="23"/>
    </row>
  </sheetData>
  <mergeCells count="12">
    <mergeCell ref="I7:Q12"/>
    <mergeCell ref="A15:I16"/>
    <mergeCell ref="J20:S21"/>
    <mergeCell ref="E1:T2"/>
    <mergeCell ref="I4:Q5"/>
    <mergeCell ref="A4:F4"/>
    <mergeCell ref="A18:F18"/>
    <mergeCell ref="H29:X31"/>
    <mergeCell ref="G36:P37"/>
    <mergeCell ref="A40:F41"/>
    <mergeCell ref="B44:H45"/>
    <mergeCell ref="A26:G27"/>
  </mergeCells>
  <conditionalFormatting sqref="D29:D33">
    <cfRule type="cellIs" dxfId="1" priority="1" operator="greaterThan">
      <formula>5000</formula>
    </cfRule>
  </conditionalFormatting>
  <conditionalFormatting sqref="E7:E11">
    <cfRule type="cellIs" dxfId="0" priority="2" operator="lessThan">
      <formula>60000</formula>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Kumar</dc:creator>
  <cp:lastModifiedBy>Aditya Tiwari</cp:lastModifiedBy>
  <dcterms:created xsi:type="dcterms:W3CDTF">2025-02-19T17:16:58Z</dcterms:created>
  <dcterms:modified xsi:type="dcterms:W3CDTF">2025-02-20T08:46:22Z</dcterms:modified>
</cp:coreProperties>
</file>