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0" documentId="13_ncr:1_{807AF5BA-5C48-4C7D-8606-33352F2120F2}" xr6:coauthVersionLast="47" xr6:coauthVersionMax="47" xr10:uidLastSave="{00000000-0000-0000-0000-000000000000}"/>
  <bookViews>
    <workbookView xWindow="-120" yWindow="-120" windowWidth="29040" windowHeight="15720"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ProjectSchedule!#REF!</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8" i="11" l="1"/>
  <c r="D8" i="11"/>
  <c r="D3" i="11"/>
  <c r="G7" i="11"/>
  <c r="D9" i="11" l="1"/>
  <c r="E9" i="11" l="1"/>
  <c r="D10" i="11" s="1"/>
  <c r="E10" i="11" s="1"/>
  <c r="D11" i="11" s="1"/>
  <c r="E11" i="11" s="1"/>
  <c r="D12" i="11" s="1"/>
  <c r="E12" i="11" s="1"/>
  <c r="D13" i="11" s="1"/>
  <c r="E13" i="11" s="1"/>
  <c r="H5" i="11"/>
  <c r="G9" i="11" l="1"/>
  <c r="H6" i="11"/>
  <c r="G10" i="11" l="1"/>
  <c r="I5" i="11"/>
  <c r="J5" i="11" s="1"/>
  <c r="K5" i="11" s="1"/>
  <c r="L5" i="11" s="1"/>
  <c r="M5" i="11" s="1"/>
  <c r="N5" i="11" s="1"/>
  <c r="O5" i="11" s="1"/>
  <c r="H4" i="11"/>
  <c r="G11" i="11" l="1"/>
  <c r="G13" i="11"/>
  <c r="O4" i="11"/>
  <c r="P5" i="11"/>
  <c r="Q5" i="11" s="1"/>
  <c r="R5" i="11" s="1"/>
  <c r="S5" i="11" s="1"/>
  <c r="T5" i="11" s="1"/>
  <c r="U5" i="11" s="1"/>
  <c r="V5" i="11" s="1"/>
  <c r="I6" i="11"/>
  <c r="V4" i="11" l="1"/>
  <c r="W5" i="11"/>
  <c r="X5" i="11" s="1"/>
  <c r="Y5" i="11" s="1"/>
  <c r="Z5" i="11" s="1"/>
  <c r="AA5" i="11" s="1"/>
  <c r="AB5" i="11" s="1"/>
  <c r="AC5" i="11" s="1"/>
  <c r="AC4" i="11" s="1"/>
  <c r="J6" i="11"/>
  <c r="AD5" i="11" l="1"/>
  <c r="AE5" i="11" s="1"/>
  <c r="AF5" i="11" s="1"/>
  <c r="AG5" i="11" s="1"/>
  <c r="AH5" i="11" s="1"/>
  <c r="AI5" i="11" s="1"/>
  <c r="K6" i="11"/>
  <c r="AJ5" i="11" l="1"/>
  <c r="AK5" i="11" s="1"/>
  <c r="AL5" i="11" s="1"/>
  <c r="AM5" i="11" s="1"/>
  <c r="AN5" i="11" s="1"/>
  <c r="AO5" i="11" s="1"/>
  <c r="AP5" i="11" s="1"/>
  <c r="L6" i="11"/>
  <c r="AJ4" i="11" l="1"/>
  <c r="M6" i="11"/>
  <c r="N6" i="11" l="1"/>
  <c r="O6" i="11" l="1"/>
  <c r="P6" i="11"/>
  <c r="Q6" i="11" l="1"/>
  <c r="R6" i="11" l="1"/>
  <c r="S6" i="11" l="1"/>
  <c r="T6" i="11" l="1"/>
  <c r="U6" i="11" l="1"/>
  <c r="V6" i="11" l="1"/>
  <c r="W6" i="11" l="1"/>
  <c r="X6" i="11" l="1"/>
  <c r="Y6" i="11" l="1"/>
  <c r="Z6" i="11" l="1"/>
  <c r="AA6" i="11" l="1"/>
  <c r="AB6" i="11" l="1"/>
  <c r="AC6" i="11" l="1"/>
  <c r="AD6" i="11" l="1"/>
  <c r="AE6" i="11" l="1"/>
  <c r="AF6" i="11" l="1"/>
  <c r="AG6" i="11" l="1"/>
  <c r="AH6" i="11" l="1"/>
  <c r="AI6" i="11" l="1"/>
  <c r="AJ6" i="11" l="1"/>
  <c r="AK6" i="11" l="1"/>
  <c r="AL6" i="11" l="1"/>
  <c r="AM6" i="11" l="1"/>
  <c r="AN6" i="11" l="1"/>
  <c r="AO6" i="11" l="1"/>
  <c r="AP6" i="11" l="1"/>
</calcChain>
</file>

<file path=xl/sharedStrings.xml><?xml version="1.0" encoding="utf-8"?>
<sst xmlns="http://schemas.openxmlformats.org/spreadsheetml/2006/main" count="45" uniqueCount="40">
  <si>
    <t>Project Start:</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</si>
  <si>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</si>
  <si>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</si>
  <si>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</si>
  <si>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</si>
  <si>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</si>
  <si>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</si>
  <si>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</si>
  <si>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</si>
  <si>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</si>
  <si>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</si>
  <si>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</si>
  <si>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</si>
  <si>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</si>
  <si>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</si>
  <si>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</si>
  <si>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</si>
  <si>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</si>
  <si>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</si>
  <si>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</si>
  <si>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</si>
  <si>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</si>
  <si>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</si>
  <si>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</si>
  <si>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</si>
  <si>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</si>
  <si>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</si>
  <si>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</si>
  <si>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</si>
  <si>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</si>
  <si>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LAB</t>
  </si>
  <si>
    <t>ENBEDDED SYSTEMS LAB</t>
  </si>
  <si>
    <t>Open Lab - 19ELC381</t>
  </si>
  <si>
    <t>Collecting Dataset and Corpus</t>
  </si>
  <si>
    <t>Implement all Preprocessing Methods</t>
  </si>
  <si>
    <t>Implement all ML Methods</t>
  </si>
  <si>
    <t>Implement UI and Final Testing</t>
  </si>
  <si>
    <t>Project Review</t>
  </si>
  <si>
    <t>Time Frame</t>
  </si>
  <si>
    <t>Idea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</si>
</sst>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8"/>
      <name val="Calibri"/>
      <family val="2"/>
      <scheme val="minor"/>
    </font>
    <font>
      <b/>
      <sz val="9"/>
      <name val="Calibri"/>
      <family val="2"/>
      <scheme val="minor"/>
    </font>
    <font>
      <b/>
      <sz val="12"/>
      <name val="Calibri"/>
      <family val="2"/>
      <scheme val="minor"/>
    </font>
    <font>
      <b/>
      <sz val="12"/>
      <color theme="1"/>
      <name val="Calibri"/>
      <family val="2"/>
      <scheme val="minor"/>
    </font>
  </fonts>
  <fills count="2">
    <fill>
      <patternFill patternType="none"/>
    </fill>
    <fill>
      <patternFill patternType="gray125"/>
    </fill>
  </fills>
  <borders count="2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thin">
        <color indexed="64"/>
      </top>
      <bottom/>
      <diagonal/>
    </border>
    <border>
      <left/>
      <right style="thin">
        <color indexed="64"/>
      </right>
      <top/>
      <bottom/>
      <diagonal/>
    </border>
    <border>
      <left style="thin">
        <color indexed="64"/>
      </left>
      <right/>
      <top/>
      <bottom/>
      <diagonal/>
    </border>
    <border>
      <left/>
      <right/>
      <top style="medium">
        <color theme="0" tint="-0.14996795556505021"/>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theme="0" tint="-0.34998626667073579"/>
      </top>
      <bottom/>
      <diagonal/>
    </border>
    <border>
      <left style="thin">
        <color theme="0" tint="-0.34998626667073579"/>
      </left>
      <right style="thin">
        <color indexed="64"/>
      </right>
      <top/>
      <bottom style="medium">
        <color theme="0" tint="-0.14996795556505021"/>
      </bottom>
      <diagonal/>
    </border>
    <border>
      <left style="thin">
        <color theme="0" tint="-0.14993743705557422"/>
      </left>
      <right style="thin">
        <color indexed="64"/>
      </right>
      <top style="medium">
        <color theme="0" tint="-0.14996795556505021"/>
      </top>
      <bottom style="medium">
        <color theme="0" tint="-0.14996795556505021"/>
      </bottom>
      <diagonal/>
    </border>
    <border>
      <left style="thin">
        <color indexed="64"/>
      </left>
      <right/>
      <top/>
      <bottom style="thin">
        <color indexed="64"/>
      </bottom>
      <diagonal/>
    </border>
    <border>
      <left style="thin">
        <color theme="0" tint="-0.14993743705557422"/>
      </left>
      <right style="thin">
        <color theme="0" tint="-0.14993743705557422"/>
      </right>
      <top style="medium">
        <color theme="0" tint="-0.14996795556505021"/>
      </top>
      <bottom style="thin">
        <color indexed="64"/>
      </bottom>
      <diagonal/>
    </border>
    <border>
      <left style="thin">
        <color theme="0" tint="-0.14993743705557422"/>
      </left>
      <right style="thin">
        <color indexed="64"/>
      </right>
      <top style="medium">
        <color theme="0" tint="-0.14996795556505021"/>
      </top>
      <bottom style="thin">
        <color indexed="64"/>
      </bottom>
      <diagonal/>
    </border>
  </borders>
  <cellStyleXfs count="12">
    <xf numFmtId="0" fontId="0" fillId="0" borderId="0"/>
    <xf numFmtId="0" fontId="3" fillId="0" borderId="0" applyNumberFormat="0" applyFill="0" applyBorder="0" applyAlignment="0" applyProtection="0">
      <alignment vertical="top"/>
      <protection locked="0"/>
    </xf>
    <xf numFmtId="0" fontId="17" fillId="0" borderId="0"/>
    <xf numFmtId="43"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74">
    <xf numFmtId="0" fontId="0" fillId="0" borderId="0" xfId="0"/>
    <xf numFmtId="0" fontId="2"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9" fillId="0" borderId="0" xfId="0" applyFont="1"/>
    <xf numFmtId="0" fontId="10" fillId="0" borderId="0" xfId="1" applyFont="1" applyAlignment="1" applyProtection="1"/>
    <xf numFmtId="0" fontId="4" fillId="0" borderId="2" xfId="0"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left" vertical="center"/>
    </xf>
    <xf numFmtId="0" fontId="14" fillId="0" borderId="0" xfId="0" applyFont="1"/>
    <xf numFmtId="0" fontId="16" fillId="0" borderId="0" xfId="0" applyFont="1" applyAlignment="1">
      <alignment vertical="center"/>
    </xf>
    <xf numFmtId="0" fontId="15" fillId="0" borderId="0" xfId="0" applyFont="1" applyAlignment="1">
      <alignment horizontal="left" vertical="top" wrapText="1" indent="1"/>
    </xf>
    <xf numFmtId="0" fontId="2" fillId="0" borderId="0" xfId="0" applyFont="1" applyAlignment="1">
      <alignment horizontal="left" vertical="top"/>
    </xf>
    <xf numFmtId="0" fontId="13"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7" fillId="0" borderId="0" xfId="2"/>
    <xf numFmtId="0" fontId="17" fillId="0" borderId="0" xfId="0" applyFont="1" applyAlignment="1">
      <alignment horizontal="center"/>
    </xf>
    <xf numFmtId="0" fontId="0" fillId="0" borderId="10" xfId="0" applyBorder="1"/>
    <xf numFmtId="0" fontId="4" fillId="0" borderId="0" xfId="0" applyFont="1" applyAlignment="1">
      <alignment vertical="top"/>
    </xf>
    <xf numFmtId="0" fontId="21" fillId="0" borderId="1" xfId="0" applyFont="1" applyFill="1" applyBorder="1" applyAlignment="1">
      <alignment horizontal="center" vertical="center" wrapText="1"/>
    </xf>
    <xf numFmtId="0" fontId="18" fillId="0" borderId="2" xfId="0" applyFont="1" applyBorder="1" applyAlignment="1">
      <alignment horizontal="center" vertical="center"/>
    </xf>
    <xf numFmtId="0" fontId="22" fillId="0" borderId="1" xfId="0" applyFont="1" applyFill="1" applyBorder="1" applyAlignment="1">
      <alignment horizontal="left" vertical="center" indent="1"/>
    </xf>
    <xf numFmtId="0" fontId="22" fillId="0" borderId="1" xfId="0" applyFont="1" applyFill="1" applyBorder="1" applyAlignment="1">
      <alignment horizontal="center" vertical="center" wrapText="1"/>
    </xf>
    <xf numFmtId="167" fontId="22" fillId="0" borderId="6" xfId="0" applyNumberFormat="1" applyFont="1" applyFill="1" applyBorder="1" applyAlignment="1">
      <alignment horizontal="center" vertical="center"/>
    </xf>
    <xf numFmtId="167" fontId="22" fillId="0" borderId="7" xfId="0" applyNumberFormat="1" applyFont="1" applyFill="1" applyBorder="1" applyAlignment="1">
      <alignment horizontal="center" vertical="center"/>
    </xf>
    <xf numFmtId="0" fontId="22" fillId="0" borderId="8" xfId="0" applyFont="1" applyFill="1" applyBorder="1" applyAlignment="1">
      <alignment horizontal="center" vertical="center" shrinkToFit="1"/>
    </xf>
    <xf numFmtId="0" fontId="17" fillId="0" borderId="13" xfId="2" applyBorder="1" applyAlignment="1">
      <alignment wrapText="1"/>
    </xf>
    <xf numFmtId="0" fontId="17" fillId="0" borderId="13" xfId="2" applyBorder="1"/>
    <xf numFmtId="0" fontId="8" fillId="0" borderId="11" xfId="4" applyBorder="1" applyAlignment="1">
      <alignment horizontal="left"/>
    </xf>
    <xf numFmtId="0" fontId="23" fillId="0" borderId="14" xfId="11" applyFont="1" applyFill="1" applyBorder="1">
      <alignment horizontal="left" vertical="center" indent="2"/>
    </xf>
    <xf numFmtId="0" fontId="17" fillId="0" borderId="15" xfId="2" applyBorder="1" applyAlignment="1">
      <alignment wrapText="1"/>
    </xf>
    <xf numFmtId="0" fontId="1" fillId="0" borderId="11" xfId="0" applyFont="1" applyBorder="1" applyAlignment="1">
      <alignment horizontal="left"/>
    </xf>
    <xf numFmtId="0" fontId="2" fillId="0" borderId="11" xfId="0" applyFont="1" applyBorder="1" applyAlignment="1">
      <alignment horizontal="center"/>
    </xf>
    <xf numFmtId="0" fontId="2" fillId="0" borderId="11" xfId="0" applyFont="1" applyBorder="1" applyAlignment="1">
      <alignment horizontal="center" vertical="center"/>
    </xf>
    <xf numFmtId="0" fontId="0" fillId="0" borderId="11" xfId="0" applyBorder="1"/>
    <xf numFmtId="0" fontId="2" fillId="0" borderId="11" xfId="0" applyFont="1" applyBorder="1"/>
    <xf numFmtId="0" fontId="18" fillId="0" borderId="11" xfId="0" applyFont="1" applyBorder="1"/>
    <xf numFmtId="0" fontId="0" fillId="0" borderId="16" xfId="0" applyBorder="1"/>
    <xf numFmtId="0" fontId="7" fillId="0" borderId="0" xfId="5" applyBorder="1"/>
    <xf numFmtId="0" fontId="0" fillId="0" borderId="0" xfId="0" applyBorder="1"/>
    <xf numFmtId="0" fontId="0" fillId="0" borderId="0" xfId="0" applyBorder="1" applyAlignment="1">
      <alignment horizontal="center"/>
    </xf>
    <xf numFmtId="0" fontId="19" fillId="0" borderId="0" xfId="1" applyFont="1" applyBorder="1" applyProtection="1">
      <alignment vertical="top"/>
    </xf>
    <xf numFmtId="0" fontId="0" fillId="0" borderId="12" xfId="0" applyBorder="1"/>
    <xf numFmtId="0" fontId="7" fillId="0" borderId="0" xfId="6" applyBorder="1">
      <alignment vertical="top"/>
    </xf>
    <xf numFmtId="0" fontId="6" fillId="0" borderId="0" xfId="7" applyBorder="1">
      <alignment horizontal="right" indent="1"/>
    </xf>
    <xf numFmtId="167" fontId="22" fillId="0" borderId="0" xfId="0" applyNumberFormat="1" applyFont="1" applyFill="1" applyBorder="1" applyAlignment="1">
      <alignment horizontal="center" vertical="center"/>
    </xf>
    <xf numFmtId="167" fontId="22" fillId="0" borderId="12" xfId="0" applyNumberFormat="1" applyFont="1" applyFill="1" applyBorder="1" applyAlignment="1">
      <alignment horizontal="center" vertical="center"/>
    </xf>
    <xf numFmtId="0" fontId="22" fillId="0" borderId="18" xfId="0" applyFont="1" applyFill="1" applyBorder="1" applyAlignment="1">
      <alignment horizontal="center" vertical="center" shrinkToFit="1"/>
    </xf>
    <xf numFmtId="0" fontId="23" fillId="0" borderId="0" xfId="0" applyFont="1" applyBorder="1"/>
    <xf numFmtId="0" fontId="23" fillId="0" borderId="0" xfId="0" applyFont="1" applyBorder="1" applyAlignment="1">
      <alignment wrapText="1"/>
    </xf>
    <xf numFmtId="0" fontId="5" fillId="0" borderId="0" xfId="0" applyFont="1" applyBorder="1"/>
    <xf numFmtId="0" fontId="0" fillId="0" borderId="19" xfId="0" applyBorder="1" applyAlignment="1">
      <alignment vertical="center"/>
    </xf>
    <xf numFmtId="0" fontId="23" fillId="0" borderId="2" xfId="11" applyFont="1" applyFill="1" applyBorder="1" applyAlignment="1">
      <alignment horizontal="left" vertical="center" wrapText="1" indent="2"/>
    </xf>
    <xf numFmtId="0" fontId="23" fillId="0" borderId="2" xfId="10" applyFont="1" applyFill="1" applyBorder="1">
      <alignment horizontal="center" vertical="center"/>
    </xf>
    <xf numFmtId="164" fontId="23" fillId="0" borderId="2" xfId="9" applyFont="1" applyFill="1" applyBorder="1">
      <alignment horizontal="center" vertical="center"/>
    </xf>
    <xf numFmtId="0" fontId="17" fillId="0" borderId="20" xfId="2" applyBorder="1"/>
    <xf numFmtId="0" fontId="23" fillId="0" borderId="14" xfId="10" applyFont="1" applyFill="1" applyBorder="1">
      <alignment horizontal="center" vertical="center"/>
    </xf>
    <xf numFmtId="164" fontId="23" fillId="0" borderId="14" xfId="9" applyFont="1" applyFill="1" applyBorder="1">
      <alignment horizontal="center" vertical="center"/>
    </xf>
    <xf numFmtId="0" fontId="18" fillId="0" borderId="14" xfId="0" applyFont="1" applyBorder="1" applyAlignment="1">
      <alignment horizontal="center" vertical="center"/>
    </xf>
    <xf numFmtId="0" fontId="4" fillId="0" borderId="14" xfId="0" applyFont="1" applyBorder="1" applyAlignment="1">
      <alignment horizontal="center" vertical="center"/>
    </xf>
    <xf numFmtId="0" fontId="0" fillId="0" borderId="21" xfId="0" applyBorder="1" applyAlignment="1">
      <alignment vertical="center"/>
    </xf>
    <xf numFmtId="0" fontId="0" fillId="0" borderId="21" xfId="0" applyBorder="1" applyAlignment="1">
      <alignment horizontal="right" vertical="center"/>
    </xf>
    <xf numFmtId="0" fontId="0" fillId="0" borderId="22" xfId="0" applyBorder="1" applyAlignment="1">
      <alignment vertical="center"/>
    </xf>
    <xf numFmtId="14" fontId="6" fillId="0" borderId="3" xfId="8" applyNumberFormat="1" applyBorder="1">
      <alignment horizontal="center" vertical="center"/>
    </xf>
    <xf numFmtId="166" fontId="23" fillId="0" borderId="4" xfId="0" applyNumberFormat="1" applyFont="1" applyFill="1" applyBorder="1" applyAlignment="1">
      <alignment horizontal="left" vertical="center" wrapText="1" indent="1"/>
    </xf>
    <xf numFmtId="166" fontId="23" fillId="0" borderId="1" xfId="0" applyNumberFormat="1" applyFont="1" applyFill="1" applyBorder="1" applyAlignment="1">
      <alignment horizontal="left" vertical="center" wrapText="1" indent="1"/>
    </xf>
    <xf numFmtId="166" fontId="23" fillId="0" borderId="5" xfId="0" applyNumberFormat="1" applyFont="1" applyFill="1" applyBorder="1" applyAlignment="1">
      <alignment horizontal="left" vertical="center" wrapText="1" indent="1"/>
    </xf>
    <xf numFmtId="166" fontId="23" fillId="0" borderId="17" xfId="0" applyNumberFormat="1" applyFont="1" applyFill="1" applyBorder="1" applyAlignment="1">
      <alignment horizontal="left" vertical="center" wrapText="1" indent="1"/>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P16"/>
  <sheetViews>
    <sheetView showGridLines="0" tabSelected="1" showRuler="0" zoomScaleNormal="100" zoomScalePageLayoutView="70" workbookViewId="0">
      <pane ySplit="6" topLeftCell="A7" activePane="bottomLeft" state="frozen"/>
      <selection pane="bottomLeft" activeCell="AR10" sqref="AR10"/>
    </sheetView>
  </sheetViews>
  <sheetFormatPr defaultRowHeight="30" customHeight="1" x14ac:dyDescent="0.25"/>
  <cols>
    <col min="1" max="1" width="2.7109375" style="21" customWidth="1"/>
    <col min="2" max="2" width="19.85546875" customWidth="1"/>
    <col min="3" max="3" width="30.7109375" customWidth="1"/>
    <col min="4" max="4" width="10.42578125" style="3" customWidth="1"/>
    <col min="5" max="5" width="10.42578125" customWidth="1"/>
    <col min="6" max="6" width="2.7109375" customWidth="1"/>
    <col min="7" max="7" width="6.140625" hidden="1" customWidth="1"/>
    <col min="8" max="13" width="3.28515625" bestFit="1" customWidth="1"/>
    <col min="14" max="22" width="2.5703125" customWidth="1"/>
    <col min="23" max="42" width="3.28515625" bestFit="1" customWidth="1"/>
    <col min="47" max="48" width="10.28515625"/>
  </cols>
  <sheetData>
    <row r="1" spans="1:42" ht="30" customHeight="1" x14ac:dyDescent="0.45">
      <c r="A1" s="36" t="s">
        <v>22</v>
      </c>
      <c r="B1" s="34" t="s">
        <v>38</v>
      </c>
      <c r="C1" s="37"/>
      <c r="D1" s="38"/>
      <c r="E1" s="39"/>
      <c r="F1" s="40"/>
      <c r="G1" s="41"/>
      <c r="H1" s="42"/>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3"/>
    </row>
    <row r="2" spans="1:42" ht="30" customHeight="1" x14ac:dyDescent="0.3">
      <c r="A2" s="33" t="s">
        <v>21</v>
      </c>
      <c r="B2" s="44" t="s">
        <v>32</v>
      </c>
      <c r="C2" s="45"/>
      <c r="D2" s="46"/>
      <c r="E2" s="45"/>
      <c r="F2" s="45"/>
      <c r="G2" s="45"/>
      <c r="H2" s="47"/>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8"/>
    </row>
    <row r="3" spans="1:42" ht="30" customHeight="1" x14ac:dyDescent="0.25">
      <c r="A3" s="33" t="s">
        <v>27</v>
      </c>
      <c r="B3" s="49"/>
      <c r="C3" s="50" t="s">
        <v>0</v>
      </c>
      <c r="D3" s="69">
        <f>DATE(2022,4,29)</f>
        <v>44680</v>
      </c>
      <c r="E3" s="69"/>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8"/>
    </row>
    <row r="4" spans="1:42" ht="30" customHeight="1" x14ac:dyDescent="0.25">
      <c r="A4" s="32" t="s">
        <v>23</v>
      </c>
      <c r="B4" s="45"/>
      <c r="C4" s="50" t="s">
        <v>5</v>
      </c>
      <c r="D4" s="5">
        <v>1</v>
      </c>
      <c r="E4" s="45"/>
      <c r="F4" s="45"/>
      <c r="G4" s="45"/>
      <c r="H4" s="70">
        <f>H5</f>
        <v>44676</v>
      </c>
      <c r="I4" s="71"/>
      <c r="J4" s="71"/>
      <c r="K4" s="71"/>
      <c r="L4" s="71"/>
      <c r="M4" s="71"/>
      <c r="N4" s="72"/>
      <c r="O4" s="70">
        <f>O5</f>
        <v>44683</v>
      </c>
      <c r="P4" s="71"/>
      <c r="Q4" s="71"/>
      <c r="R4" s="71"/>
      <c r="S4" s="71"/>
      <c r="T4" s="71"/>
      <c r="U4" s="72"/>
      <c r="V4" s="70">
        <f>V5</f>
        <v>44690</v>
      </c>
      <c r="W4" s="71"/>
      <c r="X4" s="71"/>
      <c r="Y4" s="71"/>
      <c r="Z4" s="71"/>
      <c r="AA4" s="71"/>
      <c r="AB4" s="72"/>
      <c r="AC4" s="70">
        <f>AC5</f>
        <v>44724</v>
      </c>
      <c r="AD4" s="71"/>
      <c r="AE4" s="71"/>
      <c r="AF4" s="71"/>
      <c r="AG4" s="71"/>
      <c r="AH4" s="71"/>
      <c r="AI4" s="72"/>
      <c r="AJ4" s="70">
        <f>AJ5</f>
        <v>44731</v>
      </c>
      <c r="AK4" s="71"/>
      <c r="AL4" s="71"/>
      <c r="AM4" s="71"/>
      <c r="AN4" s="71"/>
      <c r="AO4" s="71"/>
      <c r="AP4" s="73"/>
    </row>
    <row r="5" spans="1:42" ht="15" customHeight="1" x14ac:dyDescent="0.25">
      <c r="A5" s="32" t="s">
        <v>24</v>
      </c>
      <c r="B5" s="23"/>
      <c r="C5" s="23"/>
      <c r="D5" s="23"/>
      <c r="E5" s="23"/>
      <c r="F5" s="23"/>
      <c r="G5" s="45"/>
      <c r="H5" s="29">
        <f>Project_Start-WEEKDAY(Project_Start,1)+2+7*(Display_Week-1)</f>
        <v>44676</v>
      </c>
      <c r="I5" s="51">
        <f>H5+1</f>
        <v>44677</v>
      </c>
      <c r="J5" s="51">
        <f t="shared" ref="J5:AP5" si="0">I5+1</f>
        <v>44678</v>
      </c>
      <c r="K5" s="51">
        <f t="shared" si="0"/>
        <v>44679</v>
      </c>
      <c r="L5" s="51">
        <f t="shared" si="0"/>
        <v>44680</v>
      </c>
      <c r="M5" s="51">
        <f t="shared" si="0"/>
        <v>44681</v>
      </c>
      <c r="N5" s="30">
        <f t="shared" si="0"/>
        <v>44682</v>
      </c>
      <c r="O5" s="29">
        <f>N5+1</f>
        <v>44683</v>
      </c>
      <c r="P5" s="51">
        <f>O5+1</f>
        <v>44684</v>
      </c>
      <c r="Q5" s="51">
        <f t="shared" si="0"/>
        <v>44685</v>
      </c>
      <c r="R5" s="51">
        <f t="shared" si="0"/>
        <v>44686</v>
      </c>
      <c r="S5" s="51">
        <f t="shared" si="0"/>
        <v>44687</v>
      </c>
      <c r="T5" s="51">
        <f t="shared" si="0"/>
        <v>44688</v>
      </c>
      <c r="U5" s="30">
        <f t="shared" si="0"/>
        <v>44689</v>
      </c>
      <c r="V5" s="29">
        <f>U5+1</f>
        <v>44690</v>
      </c>
      <c r="W5" s="51">
        <f>V5+1</f>
        <v>44691</v>
      </c>
      <c r="X5" s="51">
        <f t="shared" si="0"/>
        <v>44692</v>
      </c>
      <c r="Y5" s="51">
        <f t="shared" si="0"/>
        <v>44693</v>
      </c>
      <c r="Z5" s="51">
        <f t="shared" si="0"/>
        <v>44694</v>
      </c>
      <c r="AA5" s="51">
        <f t="shared" si="0"/>
        <v>44695</v>
      </c>
      <c r="AB5" s="30">
        <f t="shared" si="0"/>
        <v>44696</v>
      </c>
      <c r="AC5" s="29">
        <f>AB5+28</f>
        <v>44724</v>
      </c>
      <c r="AD5" s="51">
        <f>AC5+1</f>
        <v>44725</v>
      </c>
      <c r="AE5" s="51">
        <f t="shared" si="0"/>
        <v>44726</v>
      </c>
      <c r="AF5" s="51">
        <f t="shared" si="0"/>
        <v>44727</v>
      </c>
      <c r="AG5" s="51">
        <f t="shared" si="0"/>
        <v>44728</v>
      </c>
      <c r="AH5" s="51">
        <f t="shared" si="0"/>
        <v>44729</v>
      </c>
      <c r="AI5" s="30">
        <f t="shared" si="0"/>
        <v>44730</v>
      </c>
      <c r="AJ5" s="29">
        <f>AI5+1</f>
        <v>44731</v>
      </c>
      <c r="AK5" s="51">
        <f>AJ5+1</f>
        <v>44732</v>
      </c>
      <c r="AL5" s="51">
        <f t="shared" si="0"/>
        <v>44733</v>
      </c>
      <c r="AM5" s="51">
        <f t="shared" si="0"/>
        <v>44734</v>
      </c>
      <c r="AN5" s="51">
        <f t="shared" si="0"/>
        <v>44735</v>
      </c>
      <c r="AO5" s="51">
        <f t="shared" si="0"/>
        <v>44736</v>
      </c>
      <c r="AP5" s="52">
        <f t="shared" si="0"/>
        <v>44737</v>
      </c>
    </row>
    <row r="6" spans="1:42" ht="30" customHeight="1" thickBot="1" x14ac:dyDescent="0.3">
      <c r="A6" s="32" t="s">
        <v>25</v>
      </c>
      <c r="B6" s="27" t="s">
        <v>6</v>
      </c>
      <c r="C6" s="28" t="s">
        <v>30</v>
      </c>
      <c r="D6" s="28" t="s">
        <v>2</v>
      </c>
      <c r="E6" s="28" t="s">
        <v>3</v>
      </c>
      <c r="F6" s="25"/>
      <c r="G6" s="25" t="s">
        <v>4</v>
      </c>
      <c r="H6" s="31" t="str">
        <f t="shared" ref="H6" si="1">LEFT(TEXT(H5,"ddd"),1)</f>
        <v>M</v>
      </c>
      <c r="I6" s="31" t="str">
        <f t="shared" ref="I6:AP6" si="2">LEFT(TEXT(I5,"ddd"),1)</f>
        <v>T</v>
      </c>
      <c r="J6" s="31" t="str">
        <f t="shared" si="2"/>
        <v>W</v>
      </c>
      <c r="K6" s="31" t="str">
        <f t="shared" si="2"/>
        <v>T</v>
      </c>
      <c r="L6" s="31" t="str">
        <f t="shared" si="2"/>
        <v>F</v>
      </c>
      <c r="M6" s="31" t="str">
        <f t="shared" si="2"/>
        <v>S</v>
      </c>
      <c r="N6" s="31" t="str">
        <f t="shared" si="2"/>
        <v>S</v>
      </c>
      <c r="O6" s="31" t="str">
        <f t="shared" si="2"/>
        <v>M</v>
      </c>
      <c r="P6" s="31" t="str">
        <f t="shared" si="2"/>
        <v>T</v>
      </c>
      <c r="Q6" s="31" t="str">
        <f t="shared" si="2"/>
        <v>W</v>
      </c>
      <c r="R6" s="31" t="str">
        <f t="shared" si="2"/>
        <v>T</v>
      </c>
      <c r="S6" s="31" t="str">
        <f t="shared" si="2"/>
        <v>F</v>
      </c>
      <c r="T6" s="31" t="str">
        <f t="shared" si="2"/>
        <v>S</v>
      </c>
      <c r="U6" s="31" t="str">
        <f t="shared" si="2"/>
        <v>S</v>
      </c>
      <c r="V6" s="31" t="str">
        <f t="shared" si="2"/>
        <v>M</v>
      </c>
      <c r="W6" s="31" t="str">
        <f t="shared" si="2"/>
        <v>T</v>
      </c>
      <c r="X6" s="31" t="str">
        <f t="shared" si="2"/>
        <v>W</v>
      </c>
      <c r="Y6" s="31" t="str">
        <f t="shared" si="2"/>
        <v>T</v>
      </c>
      <c r="Z6" s="31" t="str">
        <f t="shared" si="2"/>
        <v>F</v>
      </c>
      <c r="AA6" s="31" t="str">
        <f t="shared" si="2"/>
        <v>S</v>
      </c>
      <c r="AB6" s="31" t="str">
        <f t="shared" si="2"/>
        <v>S</v>
      </c>
      <c r="AC6" s="31" t="str">
        <f t="shared" si="2"/>
        <v>S</v>
      </c>
      <c r="AD6" s="31" t="str">
        <f t="shared" si="2"/>
        <v>M</v>
      </c>
      <c r="AE6" s="31" t="str">
        <f t="shared" si="2"/>
        <v>T</v>
      </c>
      <c r="AF6" s="31" t="str">
        <f t="shared" si="2"/>
        <v>W</v>
      </c>
      <c r="AG6" s="31" t="str">
        <f t="shared" si="2"/>
        <v>T</v>
      </c>
      <c r="AH6" s="31" t="str">
        <f t="shared" si="2"/>
        <v>F</v>
      </c>
      <c r="AI6" s="31" t="str">
        <f t="shared" si="2"/>
        <v>S</v>
      </c>
      <c r="AJ6" s="31" t="str">
        <f t="shared" si="2"/>
        <v>S</v>
      </c>
      <c r="AK6" s="31" t="str">
        <f t="shared" si="2"/>
        <v>M</v>
      </c>
      <c r="AL6" s="31" t="str">
        <f t="shared" si="2"/>
        <v>T</v>
      </c>
      <c r="AM6" s="31" t="str">
        <f t="shared" si="2"/>
        <v>W</v>
      </c>
      <c r="AN6" s="31" t="str">
        <f t="shared" si="2"/>
        <v>T</v>
      </c>
      <c r="AO6" s="31" t="str">
        <f t="shared" si="2"/>
        <v>F</v>
      </c>
      <c r="AP6" s="53" t="str">
        <f t="shared" si="2"/>
        <v>S</v>
      </c>
    </row>
    <row r="7" spans="1:42" ht="30" hidden="1" customHeight="1" thickBot="1" x14ac:dyDescent="0.3">
      <c r="A7" s="33" t="s">
        <v>28</v>
      </c>
      <c r="B7" s="54"/>
      <c r="C7" s="55"/>
      <c r="D7" s="54"/>
      <c r="E7" s="54"/>
      <c r="F7" s="56"/>
      <c r="G7" s="45" t="str">
        <f>IF(OR(ISBLANK(task_start),ISBLANK(task_end)),"",task_end-task_start+1)</f>
        <v/>
      </c>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57"/>
    </row>
    <row r="8" spans="1:42" ht="30" customHeight="1" thickBot="1" x14ac:dyDescent="0.3">
      <c r="A8" s="33"/>
      <c r="B8" s="58" t="s">
        <v>39</v>
      </c>
      <c r="C8" s="59" t="s">
        <v>31</v>
      </c>
      <c r="D8" s="60">
        <f>Project_Start</f>
        <v>44680</v>
      </c>
      <c r="E8" s="60">
        <f>Project_Start</f>
        <v>44680</v>
      </c>
      <c r="F8" s="56"/>
      <c r="G8" s="45"/>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57"/>
    </row>
    <row r="9" spans="1:42" s="2" customFormat="1" ht="52.5" customHeight="1" thickBot="1" x14ac:dyDescent="0.3">
      <c r="A9" s="32" t="s">
        <v>29</v>
      </c>
      <c r="B9" s="58" t="s">
        <v>33</v>
      </c>
      <c r="C9" s="59" t="s">
        <v>31</v>
      </c>
      <c r="D9" s="60">
        <f>Project_Start</f>
        <v>44680</v>
      </c>
      <c r="E9" s="60">
        <f>D9+7</f>
        <v>44687</v>
      </c>
      <c r="F9" s="26"/>
      <c r="G9" s="8">
        <f t="shared" ref="G9:G13" si="3">IF(OR(ISBLANK(task_start),ISBLANK(task_end)),"",task_end-task_start+1)</f>
        <v>8</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57"/>
    </row>
    <row r="10" spans="1:42" s="2" customFormat="1" ht="51" customHeight="1" thickBot="1" x14ac:dyDescent="0.3">
      <c r="A10" s="32" t="s">
        <v>26</v>
      </c>
      <c r="B10" s="58" t="s">
        <v>34</v>
      </c>
      <c r="C10" s="59" t="s">
        <v>31</v>
      </c>
      <c r="D10" s="60">
        <f>E9</f>
        <v>44687</v>
      </c>
      <c r="E10" s="60">
        <f>D10+7</f>
        <v>44694</v>
      </c>
      <c r="F10" s="26"/>
      <c r="G10" s="8">
        <f t="shared" si="3"/>
        <v>8</v>
      </c>
      <c r="H10" s="9"/>
      <c r="I10" s="9"/>
      <c r="J10" s="9"/>
      <c r="K10" s="9"/>
      <c r="L10" s="9"/>
      <c r="M10" s="9"/>
      <c r="N10" s="9"/>
      <c r="O10" s="9"/>
      <c r="P10" s="9"/>
      <c r="Q10" s="9"/>
      <c r="R10" s="9"/>
      <c r="S10" s="9"/>
      <c r="T10" s="10"/>
      <c r="U10" s="10"/>
      <c r="V10" s="9"/>
      <c r="W10" s="9"/>
      <c r="X10" s="9"/>
      <c r="Y10" s="9"/>
      <c r="Z10" s="9"/>
      <c r="AA10" s="9"/>
      <c r="AB10" s="9"/>
      <c r="AC10" s="9"/>
      <c r="AD10" s="9"/>
      <c r="AE10" s="9"/>
      <c r="AF10" s="9"/>
      <c r="AG10" s="9"/>
      <c r="AH10" s="9"/>
      <c r="AI10" s="9"/>
      <c r="AJ10" s="9"/>
      <c r="AK10" s="9"/>
      <c r="AL10" s="9"/>
      <c r="AM10" s="9"/>
      <c r="AN10" s="9"/>
      <c r="AO10" s="9"/>
      <c r="AP10" s="57"/>
    </row>
    <row r="11" spans="1:42" s="2" customFormat="1" ht="35.25" customHeight="1" thickBot="1" x14ac:dyDescent="0.3">
      <c r="A11" s="33"/>
      <c r="B11" s="58" t="s">
        <v>35</v>
      </c>
      <c r="C11" s="59" t="s">
        <v>31</v>
      </c>
      <c r="D11" s="60">
        <f>E10</f>
        <v>44694</v>
      </c>
      <c r="E11" s="60">
        <f>D11+35</f>
        <v>44729</v>
      </c>
      <c r="F11" s="26"/>
      <c r="G11" s="8">
        <f t="shared" si="3"/>
        <v>36</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57"/>
    </row>
    <row r="12" spans="1:42" s="2" customFormat="1" ht="35.25" customHeight="1" thickBot="1" x14ac:dyDescent="0.3">
      <c r="A12" s="33"/>
      <c r="B12" s="58" t="s">
        <v>36</v>
      </c>
      <c r="C12" s="59" t="s">
        <v>31</v>
      </c>
      <c r="D12" s="60">
        <f>E11</f>
        <v>44729</v>
      </c>
      <c r="E12" s="60">
        <f>D12+7</f>
        <v>44736</v>
      </c>
      <c r="F12" s="26"/>
      <c r="G12" s="8"/>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57"/>
    </row>
    <row r="13" spans="1:42" s="2" customFormat="1" ht="30" customHeight="1" x14ac:dyDescent="0.25">
      <c r="A13" s="61"/>
      <c r="B13" s="35" t="s">
        <v>37</v>
      </c>
      <c r="C13" s="62" t="s">
        <v>31</v>
      </c>
      <c r="D13" s="63">
        <f>E12</f>
        <v>44736</v>
      </c>
      <c r="E13" s="63">
        <f>D13</f>
        <v>44736</v>
      </c>
      <c r="F13" s="64"/>
      <c r="G13" s="65">
        <f t="shared" si="3"/>
        <v>1</v>
      </c>
      <c r="H13" s="66"/>
      <c r="I13" s="66"/>
      <c r="J13" s="66"/>
      <c r="K13" s="66"/>
      <c r="L13" s="66"/>
      <c r="M13" s="66"/>
      <c r="N13" s="66"/>
      <c r="O13" s="66"/>
      <c r="P13" s="66"/>
      <c r="Q13" s="66"/>
      <c r="R13" s="66"/>
      <c r="S13" s="66"/>
      <c r="T13" s="66"/>
      <c r="U13" s="66"/>
      <c r="V13" s="66"/>
      <c r="W13" s="66"/>
      <c r="X13" s="67"/>
      <c r="Y13" s="66"/>
      <c r="Z13" s="66"/>
      <c r="AA13" s="66"/>
      <c r="AB13" s="66"/>
      <c r="AC13" s="66"/>
      <c r="AD13" s="66"/>
      <c r="AE13" s="66"/>
      <c r="AF13" s="66"/>
      <c r="AG13" s="66"/>
      <c r="AH13" s="66"/>
      <c r="AI13" s="66"/>
      <c r="AJ13" s="66"/>
      <c r="AK13" s="66"/>
      <c r="AL13" s="66"/>
      <c r="AM13" s="66"/>
      <c r="AN13" s="66"/>
      <c r="AO13" s="66"/>
      <c r="AP13" s="68"/>
    </row>
    <row r="14" spans="1:42" ht="30" customHeight="1" x14ac:dyDescent="0.25">
      <c r="F14" s="4"/>
    </row>
    <row r="15" spans="1:42" ht="30" customHeight="1" x14ac:dyDescent="0.25">
      <c r="C15" s="6"/>
      <c r="E15" s="22"/>
    </row>
    <row r="16" spans="1:42" ht="30" customHeight="1" x14ac:dyDescent="0.25">
      <c r="C16" s="7"/>
    </row>
  </sheetData>
  <mergeCells count="6">
    <mergeCell ref="AJ4:AP4"/>
    <mergeCell ref="D3:E3"/>
    <mergeCell ref="H4:N4"/>
    <mergeCell ref="O4:U4"/>
    <mergeCell ref="V4:AB4"/>
    <mergeCell ref="AC4:AI4"/>
  </mergeCells>
  <phoneticPr fontId="20" type="noConversion"/>
  <conditionalFormatting sqref="H5:AO13">
    <cfRule type="expression" dxfId="5" priority="33">
      <formula>AND(TODAY()&gt;=H$5,TODAY()&lt;I$5)</formula>
    </cfRule>
  </conditionalFormatting>
  <conditionalFormatting sqref="H7:AO13">
    <cfRule type="expression" dxfId="4" priority="27">
      <formula>AND(task_start&lt;=H$5,ROUNDDOWN((task_end-task_start+1)*task_progress,0)+task_start-1&gt;=H$5)</formula>
    </cfRule>
    <cfRule type="expression" dxfId="3" priority="28" stopIfTrue="1">
      <formula>AND(task_end&gt;=H$5,task_start&lt;I$5)</formula>
    </cfRule>
  </conditionalFormatting>
  <conditionalFormatting sqref="AP5:AP13">
    <cfRule type="expression" dxfId="2" priority="36">
      <formula>AND(TODAY()&gt;=AP$5,TODAY()&lt;#REF!)</formula>
    </cfRule>
  </conditionalFormatting>
  <conditionalFormatting sqref="AP7:AP13">
    <cfRule type="expression" dxfId="1" priority="41">
      <formula>AND(task_start&lt;=AP$5,ROUNDDOWN((task_end-task_start+1)*task_progress,0)+task_start-1&gt;=AP$5)</formula>
    </cfRule>
    <cfRule type="expression" dxfId="0" priority="42" stopIfTrue="1">
      <formula>AND(task_end&gt;=AP$5,task_start&lt;#REF!)</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scale="70" fitToHeight="0" orientation="landscape" r:id="rId1"/>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11" customWidth="1"/>
    <col min="2" max="16384" width="9.140625" style="1"/>
  </cols>
  <sheetData>
    <row r="1" spans="1:2" ht="46.5" customHeight="1" x14ac:dyDescent="0.2"/>
    <row r="2" spans="1:2" s="13" customFormat="1" ht="15.75" x14ac:dyDescent="0.25">
      <c r="A2" s="12" t="s">
        <v>9</v>
      </c>
      <c r="B2" s="12"/>
    </row>
    <row r="3" spans="1:2" s="17" customFormat="1" ht="27" customHeight="1" x14ac:dyDescent="0.25">
      <c r="A3" s="24" t="s">
        <v>14</v>
      </c>
      <c r="B3" s="18"/>
    </row>
    <row r="4" spans="1:2" s="14" customFormat="1" ht="26.25" x14ac:dyDescent="0.4">
      <c r="A4" s="15" t="s">
        <v>8</v>
      </c>
    </row>
    <row r="5" spans="1:2" ht="74.099999999999994" customHeight="1" x14ac:dyDescent="0.2">
      <c r="A5" s="16" t="s">
        <v>17</v>
      </c>
    </row>
    <row r="6" spans="1:2" ht="26.25" customHeight="1" x14ac:dyDescent="0.2">
      <c r="A6" s="15" t="s">
        <v>20</v>
      </c>
    </row>
    <row r="7" spans="1:2" s="11" customFormat="1" ht="204.95" customHeight="1" x14ac:dyDescent="0.25">
      <c r="A7" s="20" t="s">
        <v>19</v>
      </c>
    </row>
    <row r="8" spans="1:2" s="14" customFormat="1" ht="26.25" x14ac:dyDescent="0.4">
      <c r="A8" s="15" t="s">
        <v>10</v>
      </c>
    </row>
    <row r="9" spans="1:2" ht="60" x14ac:dyDescent="0.2">
      <c r="A9" s="16" t="s">
        <v>18</v>
      </c>
    </row>
    <row r="10" spans="1:2" s="11" customFormat="1" ht="27.95" customHeight="1" x14ac:dyDescent="0.25">
      <c r="A10" s="19" t="s">
        <v>16</v>
      </c>
    </row>
    <row r="11" spans="1:2" s="14" customFormat="1" ht="26.25" x14ac:dyDescent="0.4">
      <c r="A11" s="15" t="s">
        <v>7</v>
      </c>
    </row>
    <row r="12" spans="1:2" ht="30" x14ac:dyDescent="0.2">
      <c r="A12" s="16" t="s">
        <v>15</v>
      </c>
    </row>
    <row r="13" spans="1:2" s="11" customFormat="1" ht="27.95" customHeight="1" x14ac:dyDescent="0.25">
      <c r="A13" s="19" t="s">
        <v>1</v>
      </c>
    </row>
    <row r="14" spans="1:2" s="14" customFormat="1" ht="26.25" x14ac:dyDescent="0.4">
      <c r="A14" s="15" t="s">
        <v>11</v>
      </c>
    </row>
    <row r="15" spans="1:2" ht="75" customHeight="1" x14ac:dyDescent="0.2">
      <c r="A15" s="16" t="s">
        <v>12</v>
      </c>
    </row>
    <row r="16" spans="1:2" ht="75" x14ac:dyDescent="0.2">
      <c r="A16" s="16" t="s">
        <v>13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ProjectSchedule</vt:lpstr>
      <vt:lpstr>About</vt:lpstr>
      <vt:lpstr>Display_Week</vt:lpstr>
      <vt:lpstr>ProjectSchedule!Print_Titles</vt:lpstr>
      <vt:lpstr>Project_Start</vt:lpstr>
      <vt:lpstr>ProjectSchedule!task_end</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2022-04-29T02:26:46Z</dcterms:modified>
</cp:coreProperties>
</file>