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drawings/drawing2.xml" ContentType="application/vnd.openxmlformats-officedocument.drawing+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drawings/drawing4.xml" ContentType="application/vnd.openxmlformats-officedocument.drawing+xml"/>
  <Override PartName="/xl/ctrlProps/ctrlProp4.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Data Science\Lesson12-Advance Dashboard(contd...)\"/>
    </mc:Choice>
  </mc:AlternateContent>
  <xr:revisionPtr revIDLastSave="0" documentId="13_ncr:1_{4F59D6DD-0F35-4618-BAEA-1E89468F55C1}" xr6:coauthVersionLast="47" xr6:coauthVersionMax="47" xr10:uidLastSave="{00000000-0000-0000-0000-000000000000}"/>
  <bookViews>
    <workbookView xWindow="10380" yWindow="1440" windowWidth="13920" windowHeight="12840" firstSheet="2" activeTab="5" xr2:uid="{00000000-000D-0000-FFFF-FFFF00000000}"/>
  </bookViews>
  <sheets>
    <sheet name="Index and Rows Function" sheetId="1" r:id="rId1"/>
    <sheet name="Scroll Ex - 1" sheetId="2" r:id="rId2"/>
    <sheet name="Spin Button Ex -1" sheetId="3" r:id="rId3"/>
    <sheet name="Spin Button Ex - 2" sheetId="4" r:id="rId4"/>
    <sheet name="Check Box Ex - 1" sheetId="5" r:id="rId5"/>
    <sheet name="Check Box Ex - 2" sheetId="6" r:id="rId6"/>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0" roundtripDataSignature="AMtx7mgZBRi1N0Pv07bJfvBxuVmMCwDL3A=="/>
    </ext>
  </extLst>
</workbook>
</file>

<file path=xl/calcChain.xml><?xml version="1.0" encoding="utf-8"?>
<calcChain xmlns="http://schemas.openxmlformats.org/spreadsheetml/2006/main">
  <c r="F15" i="6" l="1"/>
  <c r="F16" i="6"/>
  <c r="E15" i="6"/>
  <c r="E16" i="6"/>
  <c r="D15" i="6"/>
  <c r="D16" i="6"/>
  <c r="F14" i="6"/>
  <c r="E14" i="6"/>
  <c r="D14" i="6"/>
  <c r="C14" i="6"/>
  <c r="C15" i="6"/>
  <c r="C16" i="6"/>
  <c r="O20" i="4"/>
  <c r="O19" i="4"/>
  <c r="O18" i="4"/>
  <c r="O17" i="4"/>
  <c r="N20" i="4"/>
  <c r="N19" i="4"/>
  <c r="N18" i="4"/>
  <c r="N17" i="4"/>
  <c r="N13" i="4"/>
  <c r="N14" i="4"/>
  <c r="P13" i="4"/>
  <c r="P14" i="4" s="1"/>
  <c r="P11" i="4"/>
  <c r="N11" i="4"/>
  <c r="P9" i="4"/>
  <c r="D3" i="3"/>
  <c r="I5" i="2"/>
  <c r="J5" i="2"/>
  <c r="I6" i="2"/>
  <c r="J6" i="2"/>
  <c r="I7" i="2"/>
  <c r="J7" i="2"/>
  <c r="I8" i="2"/>
  <c r="J8" i="2"/>
  <c r="I9" i="2"/>
  <c r="J9" i="2"/>
  <c r="I10" i="2"/>
  <c r="J10" i="2"/>
  <c r="I11" i="2"/>
  <c r="J11" i="2"/>
  <c r="I12" i="2"/>
  <c r="J12" i="2"/>
  <c r="I13" i="2"/>
  <c r="J13" i="2"/>
  <c r="H6" i="2"/>
  <c r="H7" i="2"/>
  <c r="H8" i="2"/>
  <c r="H9" i="2"/>
  <c r="H10" i="2"/>
  <c r="H11" i="2"/>
  <c r="H12" i="2"/>
  <c r="H13" i="2"/>
  <c r="H5" i="2"/>
  <c r="H4" i="2"/>
  <c r="J4" i="2"/>
  <c r="I4" i="2"/>
  <c r="E15" i="1"/>
  <c r="E16" i="1"/>
  <c r="E17" i="1"/>
  <c r="E18" i="1"/>
  <c r="E19" i="1"/>
  <c r="E14" i="1"/>
  <c r="D18" i="1"/>
  <c r="D19" i="1"/>
  <c r="D17" i="1"/>
  <c r="D16" i="1"/>
  <c r="D15" i="1"/>
  <c r="D14" i="1"/>
  <c r="G3" i="1"/>
  <c r="N43" i="6"/>
  <c r="M43" i="6"/>
  <c r="L43" i="6"/>
  <c r="K43" i="6"/>
  <c r="N42" i="6"/>
  <c r="M42" i="6"/>
  <c r="L42" i="6"/>
  <c r="K42" i="6"/>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 r="Q13" i="2" a="1"/>
  <c r="Q13" i="2" s="1"/>
  <c r="P13" i="2" a="1"/>
  <c r="P13" i="2" s="1"/>
  <c r="O13" i="2" a="1"/>
  <c r="O13" i="2" s="1"/>
  <c r="Q12" i="2" a="1"/>
  <c r="Q12" i="2" s="1"/>
  <c r="P12" i="2" a="1"/>
  <c r="P12" i="2" s="1"/>
  <c r="O12" i="2" a="1"/>
  <c r="O12" i="2" s="1"/>
  <c r="Q11" i="2" a="1"/>
  <c r="Q11" i="2" s="1"/>
  <c r="P11" i="2" a="1"/>
  <c r="P11" i="2" s="1"/>
  <c r="O11" i="2" a="1"/>
  <c r="O11" i="2" s="1"/>
  <c r="Q10" i="2" a="1"/>
  <c r="Q10" i="2" s="1"/>
  <c r="P10" i="2" a="1"/>
  <c r="P10" i="2" s="1"/>
  <c r="O10" i="2" a="1"/>
  <c r="O10" i="2" s="1"/>
  <c r="Q9" i="2" a="1"/>
  <c r="Q9" i="2" s="1"/>
  <c r="P9" i="2" a="1"/>
  <c r="P9" i="2" s="1"/>
  <c r="O9" i="2" a="1"/>
  <c r="O9" i="2" s="1"/>
  <c r="Q8" i="2" a="1"/>
  <c r="Q8" i="2" s="1"/>
  <c r="P8" i="2" a="1"/>
  <c r="P8" i="2" s="1"/>
  <c r="O8" i="2" a="1"/>
  <c r="O8" i="2" s="1"/>
  <c r="Q7" i="2" a="1"/>
  <c r="Q7" i="2" s="1"/>
  <c r="P7" i="2" a="1"/>
  <c r="P7" i="2" s="1"/>
  <c r="O7" i="2" a="1"/>
  <c r="O7" i="2" s="1"/>
  <c r="Q6" i="2" a="1"/>
  <c r="Q6" i="2" s="1"/>
  <c r="P6" i="2" a="1"/>
  <c r="P6" i="2" s="1"/>
  <c r="O6" i="2" a="1"/>
  <c r="O6" i="2" s="1"/>
  <c r="Q5" i="2" a="1"/>
  <c r="Q5" i="2" s="1"/>
  <c r="P5" i="2" a="1"/>
  <c r="P5" i="2" s="1"/>
  <c r="O5" i="2" a="1"/>
  <c r="O5" i="2" s="1"/>
  <c r="Q4" i="2" a="1"/>
  <c r="Q4" i="2" s="1"/>
  <c r="P4" i="2" a="1"/>
  <c r="P4" i="2" s="1"/>
  <c r="O4" i="2" a="1"/>
  <c r="O4" i="2" s="1"/>
</calcChain>
</file>

<file path=xl/sharedStrings.xml><?xml version="1.0" encoding="utf-8"?>
<sst xmlns="http://schemas.openxmlformats.org/spreadsheetml/2006/main" count="322" uniqueCount="215">
  <si>
    <t>Index Function</t>
  </si>
  <si>
    <t>Question 1</t>
  </si>
  <si>
    <t>We are given 6 Products. We need to create a form in which if we write any product name, its value in the original list should be printed.</t>
  </si>
  <si>
    <t>Product</t>
  </si>
  <si>
    <t>Serial No.</t>
  </si>
  <si>
    <t>Laptop</t>
  </si>
  <si>
    <t>Index Funcn</t>
  </si>
  <si>
    <t>Mobile</t>
  </si>
  <si>
    <t>Watches</t>
  </si>
  <si>
    <t>Change any value in cell G3 from 1-6, and F3 will return the Product associated with it.</t>
  </si>
  <si>
    <t>Iphone</t>
  </si>
  <si>
    <t>Nokia</t>
  </si>
  <si>
    <t>Earphone</t>
  </si>
  <si>
    <t>Rows Function</t>
  </si>
  <si>
    <t xml:space="preserve">Question </t>
  </si>
  <si>
    <t>The below exercise is to understand and practice the ROWS function.</t>
  </si>
  <si>
    <t>Start</t>
  </si>
  <si>
    <t>Number of Rows between Start and End</t>
  </si>
  <si>
    <t>It gives the number of Rown between two points.</t>
  </si>
  <si>
    <t>Row</t>
  </si>
  <si>
    <t>End</t>
  </si>
  <si>
    <t>Table 1</t>
  </si>
  <si>
    <t>Table 2</t>
  </si>
  <si>
    <t>Census 2001 data</t>
  </si>
  <si>
    <t>This is the census Data given in 2001 for all the States in INDIA.</t>
  </si>
  <si>
    <t>S No</t>
  </si>
  <si>
    <t>State</t>
  </si>
  <si>
    <t>Area in Sq Km</t>
  </si>
  <si>
    <t>Population</t>
  </si>
  <si>
    <t>The Task is to create a Scroll Bar and link it with Table 2 so That all the Data of Table 1 can be seen in Table 2 with scrolling.</t>
  </si>
  <si>
    <t xml:space="preserve"> Andhra Pradesh</t>
  </si>
  <si>
    <t xml:space="preserve"> Arunachal Pradesh</t>
  </si>
  <si>
    <t xml:space="preserve"> Assam</t>
  </si>
  <si>
    <t xml:space="preserve"> Bihar</t>
  </si>
  <si>
    <t xml:space="preserve"> Chhattisgarh</t>
  </si>
  <si>
    <t xml:space="preserve"> Goa </t>
  </si>
  <si>
    <t xml:space="preserve"> Gujarat</t>
  </si>
  <si>
    <t xml:space="preserve"> Haryana</t>
  </si>
  <si>
    <t xml:space="preserve"> Himachal Pradesh</t>
  </si>
  <si>
    <t xml:space="preserve"> Jammu &amp; Kashmir</t>
  </si>
  <si>
    <t xml:space="preserve"> Jharkhand</t>
  </si>
  <si>
    <t xml:space="preserve"> Karnataka</t>
  </si>
  <si>
    <t xml:space="preserve"> Kerala</t>
  </si>
  <si>
    <t xml:space="preserve"> Madhya Pradesh</t>
  </si>
  <si>
    <t xml:space="preserve"> Maharashtra</t>
  </si>
  <si>
    <t xml:space="preserve"> Manipur</t>
  </si>
  <si>
    <t xml:space="preserve"> Meghalaya</t>
  </si>
  <si>
    <t xml:space="preserve"> Mizoram</t>
  </si>
  <si>
    <t xml:space="preserve"> Nagaland</t>
  </si>
  <si>
    <t xml:space="preserve"> Orissa</t>
  </si>
  <si>
    <t xml:space="preserve"> Punjab</t>
  </si>
  <si>
    <t xml:space="preserve"> Rajasthan</t>
  </si>
  <si>
    <t xml:space="preserve"> Sikkim</t>
  </si>
  <si>
    <t xml:space="preserve"> Tamil Nadu</t>
  </si>
  <si>
    <t xml:space="preserve"> Tripura</t>
  </si>
  <si>
    <t xml:space="preserve"> Uttar Pradesh</t>
  </si>
  <si>
    <t>Uttarakhand</t>
  </si>
  <si>
    <t xml:space="preserve"> West Bengal</t>
  </si>
  <si>
    <t>With the given Data, create a form at the top that with the spin button names should be changed.</t>
  </si>
  <si>
    <t>Name</t>
  </si>
  <si>
    <t>Roll No.</t>
  </si>
  <si>
    <t>Names</t>
  </si>
  <si>
    <t>Geeta</t>
  </si>
  <si>
    <t>Kapil</t>
  </si>
  <si>
    <t>Honey</t>
  </si>
  <si>
    <t>Mitali</t>
  </si>
  <si>
    <t>Sonu</t>
  </si>
  <si>
    <t>Kahlu</t>
  </si>
  <si>
    <t>Jyoti</t>
  </si>
  <si>
    <t>Sandhya</t>
  </si>
  <si>
    <t>Roll Number</t>
  </si>
  <si>
    <t>Students</t>
  </si>
  <si>
    <t>Class</t>
  </si>
  <si>
    <t>Section</t>
  </si>
  <si>
    <t>Maths</t>
  </si>
  <si>
    <t>Science</t>
  </si>
  <si>
    <t>Social Studies</t>
  </si>
  <si>
    <t>Language</t>
  </si>
  <si>
    <t>Total</t>
  </si>
  <si>
    <t>We are given with Class 10th Student Marks of a School. The teacher wants to create a report card out of it.</t>
  </si>
  <si>
    <t>RAMDIN</t>
  </si>
  <si>
    <t>A</t>
  </si>
  <si>
    <t>The Report card format is given below. Also, all the papers are of 100 marks</t>
  </si>
  <si>
    <t>SHARAT</t>
  </si>
  <si>
    <t>B</t>
  </si>
  <si>
    <t>The Grading mechanism should be</t>
  </si>
  <si>
    <t>BIRENDER</t>
  </si>
  <si>
    <t>C</t>
  </si>
  <si>
    <t>A+</t>
  </si>
  <si>
    <t>70 % and above</t>
  </si>
  <si>
    <t>KUSHAL</t>
  </si>
  <si>
    <t>60-70%</t>
  </si>
  <si>
    <t>KASID</t>
  </si>
  <si>
    <t>50-60%</t>
  </si>
  <si>
    <t>VIKRAM</t>
  </si>
  <si>
    <t>Less than 50</t>
  </si>
  <si>
    <t>ABHI</t>
  </si>
  <si>
    <t>KHADAK</t>
  </si>
  <si>
    <t>Roll No. #</t>
  </si>
  <si>
    <t>Student's Name</t>
  </si>
  <si>
    <t>CHANDERPAL</t>
  </si>
  <si>
    <t>KHURSID</t>
  </si>
  <si>
    <t>RAJEEV</t>
  </si>
  <si>
    <t>DURGESH</t>
  </si>
  <si>
    <t>Maximum Marks</t>
  </si>
  <si>
    <t>Percentage</t>
  </si>
  <si>
    <t>NAHAR</t>
  </si>
  <si>
    <t>Total Marks</t>
  </si>
  <si>
    <t>Grade</t>
  </si>
  <si>
    <t>SUNDER</t>
  </si>
  <si>
    <t>MAANSINGH</t>
  </si>
  <si>
    <t>Subject</t>
  </si>
  <si>
    <t>Marks</t>
  </si>
  <si>
    <t>SPARSH</t>
  </si>
  <si>
    <t>Mathematics</t>
  </si>
  <si>
    <t>PUNIT</t>
  </si>
  <si>
    <t>DINESH</t>
  </si>
  <si>
    <t>GULSHAN</t>
  </si>
  <si>
    <t>ARVIND</t>
  </si>
  <si>
    <t>NAUSAD</t>
  </si>
  <si>
    <t>MD.</t>
  </si>
  <si>
    <t>MOTI</t>
  </si>
  <si>
    <t>KAUSAL</t>
  </si>
  <si>
    <t>MOHABBAT</t>
  </si>
  <si>
    <t>RAJ</t>
  </si>
  <si>
    <t>JASWANT</t>
  </si>
  <si>
    <t>SEVAK</t>
  </si>
  <si>
    <t>RUPESH</t>
  </si>
  <si>
    <t>MIDDA</t>
  </si>
  <si>
    <t>PREETAM</t>
  </si>
  <si>
    <t>SARAIN</t>
  </si>
  <si>
    <t>PANKAJ</t>
  </si>
  <si>
    <t>SHEAK</t>
  </si>
  <si>
    <t>DEVINDER</t>
  </si>
  <si>
    <t>HEMANT</t>
  </si>
  <si>
    <t>SHIVAM</t>
  </si>
  <si>
    <t>YASH</t>
  </si>
  <si>
    <t>AAKASH</t>
  </si>
  <si>
    <t>CHANDESH</t>
  </si>
  <si>
    <t>SUPRIYAL</t>
  </si>
  <si>
    <t>GAJENDER</t>
  </si>
  <si>
    <t>IRFAN</t>
  </si>
  <si>
    <t>AZARUDDIN</t>
  </si>
  <si>
    <t>MUKUL</t>
  </si>
  <si>
    <t>RAJA</t>
  </si>
  <si>
    <t>PAWAN</t>
  </si>
  <si>
    <t>PARVESH</t>
  </si>
  <si>
    <t>NEERAJ</t>
  </si>
  <si>
    <t>JAMIL</t>
  </si>
  <si>
    <t>YOGITA</t>
  </si>
  <si>
    <t>RIJUL</t>
  </si>
  <si>
    <t>RAJENDER</t>
  </si>
  <si>
    <t>SURAJ</t>
  </si>
  <si>
    <t>RIZWAN</t>
  </si>
  <si>
    <t>MD</t>
  </si>
  <si>
    <t>HAR</t>
  </si>
  <si>
    <t>ABHISHEKH</t>
  </si>
  <si>
    <t>SHELENDER</t>
  </si>
  <si>
    <t>ANKIT</t>
  </si>
  <si>
    <t>SURENDER</t>
  </si>
  <si>
    <t>ARJUN</t>
  </si>
  <si>
    <t>KESHAR</t>
  </si>
  <si>
    <t>RAJU</t>
  </si>
  <si>
    <t>Implement a check box before each fruit and once the check box is selected, the Name of the fruit should be BOLD and change the color as well.</t>
  </si>
  <si>
    <t>Fruits</t>
  </si>
  <si>
    <t>Apple</t>
  </si>
  <si>
    <t>Orange</t>
  </si>
  <si>
    <t>Banana</t>
  </si>
  <si>
    <t>Papaya</t>
  </si>
  <si>
    <t>Strawberry</t>
  </si>
  <si>
    <t xml:space="preserve">Sales Ach. Against Target </t>
  </si>
  <si>
    <t>We are given with Sales Data of a firm of every Quarter. The figures are ach. Against Target of Actual Sales.</t>
  </si>
  <si>
    <t>Question</t>
  </si>
  <si>
    <t>Q1</t>
  </si>
  <si>
    <t>Q2</t>
  </si>
  <si>
    <t>Q3</t>
  </si>
  <si>
    <t>Q4</t>
  </si>
  <si>
    <t>Management wants to review and do a comparative analysis of each quarter for last 3 years.</t>
  </si>
  <si>
    <t>Can you please create a combo chart showing sales of current year in bar chart and last 2 years on a line chart. Within a chart there should be an option to select or deselct particular year (last 2 only)</t>
  </si>
  <si>
    <t>Step 1</t>
  </si>
  <si>
    <t>Befor we go ahead in the problem there is one function that we will use in this example. NA()</t>
  </si>
  <si>
    <t>Step 2</t>
  </si>
  <si>
    <t>NA() function return NA(), wherever we want. The syntax is '=NA(). It has no argument.</t>
  </si>
  <si>
    <t>Step 3</t>
  </si>
  <si>
    <t>Create a template just like given in question below</t>
  </si>
  <si>
    <t>Step 4</t>
  </si>
  <si>
    <t>Now lets create 2 Check boxes from Developer Tab.</t>
  </si>
  <si>
    <t>Step 5</t>
  </si>
  <si>
    <t>Name the Check boxes as 2018 &amp; 2019</t>
  </si>
  <si>
    <t>Step 6</t>
  </si>
  <si>
    <t>Select 2 cells outside our template, in this case we K46 &amp; K47.</t>
  </si>
  <si>
    <t>Step 7</t>
  </si>
  <si>
    <t>Right click on the check box 1, 2018, and give ref of 2018 &amp; 2019 in individual check boxes respectively.</t>
  </si>
  <si>
    <t>Step 8</t>
  </si>
  <si>
    <t>Now if check or uncheck the boxes, we will see change in cell value to True or False.</t>
  </si>
  <si>
    <t>Step 9</t>
  </si>
  <si>
    <t>Now in the Table format that we created, fill values with vlookup on the condition that IF 2018 cell value is True than we take Data from our original Data source, by vlookup on year, else populate with NA</t>
  </si>
  <si>
    <t>Step 10</t>
  </si>
  <si>
    <t>We are giving NA because excel charts do not populate NA, wherein if wont give NA, than 0 will be populated that will still be populated in the graph even if we unchecked the year.</t>
  </si>
  <si>
    <t>Step 11</t>
  </si>
  <si>
    <t>The sample formula goes like - IF($K$46,VLOOKUP($J$42,$B$3:$F$3,2,0),NA())</t>
  </si>
  <si>
    <t>Step 12</t>
  </si>
  <si>
    <t xml:space="preserve">Please nothe the values we have given Absolute ref. to </t>
  </si>
  <si>
    <t>Step 13</t>
  </si>
  <si>
    <t>Populate similarly for 2019</t>
  </si>
  <si>
    <t>Step 14</t>
  </si>
  <si>
    <t>For 2020 we can simply copy the values</t>
  </si>
  <si>
    <t>Step 15</t>
  </si>
  <si>
    <t>Now Select a Combo chart from Insert Tab and create a chart on the Template Data.</t>
  </si>
  <si>
    <t>Step 16</t>
  </si>
  <si>
    <t>if any year data is converted to bar chart, Right click on that years' bar and selct Change chart type, Select to Line with Marker and click on OK</t>
  </si>
  <si>
    <t>Step 17</t>
  </si>
  <si>
    <t>Now bring both Check Boxes to Chart and Format.</t>
  </si>
  <si>
    <t>S. No.</t>
  </si>
  <si>
    <t>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</si>
</sst>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scheme val="minor"/>
    </font>
    <font>
      <sz val="12"/>
      <color theme="1"/>
      <name val="Calibri"/>
    </font>
    <font>
      <b/>
      <sz val="16"/>
      <color theme="1"/>
      <name val="Calibri"/>
    </font>
    <font>
      <b/>
      <sz val="14"/>
      <color theme="1"/>
      <name val="Calibri"/>
    </font>
    <font>
      <sz val="14"/>
      <color theme="1"/>
      <name val="Calibri"/>
    </font>
    <font>
      <b/>
      <sz val="12"/>
      <color theme="1"/>
      <name val="Calibri"/>
    </font>
    <font>
      <b/>
      <sz val="11"/>
      <color theme="1"/>
      <name val="Calibri"/>
    </font>
    <font>
      <sz val="13"/>
      <color theme="1"/>
      <name val="Calibri"/>
    </font>
    <font>
      <sz val="12"/>
      <name val="Calibri"/>
    </font>
    <font>
      <sz val="11"/>
      <color theme="1"/>
      <name val="Calibri"/>
    </font>
    <font>
      <b/>
      <sz val="14"/>
      <color rgb="FF24292F"/>
      <name val="Helvetica Neue"/>
    </font>
    <font>
      <sz val="12"/>
      <color rgb="FF24292F"/>
      <name val="Helvetica Neue"/>
    </font>
    <font>
      <b/>
      <sz val="14"/>
      <color theme="0"/>
      <name val="Calibri"/>
    </font>
    <font>
      <b/>
      <sz val="14"/>
      <color rgb="FFFFFFFF"/>
      <name val="Calibri"/>
    </font>
    <font>
      <b/>
      <sz val="24"/>
      <color theme="1"/>
      <name val="Calibri"/>
    </font>
    <font>
      <sz val="20"/>
      <color theme="1"/>
      <name val="Calibri"/>
    </font>
    <font>
      <sz val="12"/>
      <color theme="1"/>
      <name val="Calibri"/>
      <scheme val="minor"/>
    </font>
    <font>
      <sz val="8"/>
      <name val="Segoe UI"/>
      <family val="2"/>
    </font>
  </fonts>
  <fills count="14">
    <fill>
      <patternFill patternType="none"/>
    </fill>
    <fill>
      <patternFill patternType="gray125"/>
    </fill>
    <fill>
      <patternFill patternType="solid">
        <fgColor rgb="FFF7CAAC"/>
        <bgColor rgb="FFF7CAAC"/>
      </patternFill>
    </fill>
    <fill>
      <patternFill patternType="solid">
        <fgColor rgb="FFDEEAF6"/>
        <bgColor rgb="FFDEEAF6"/>
      </patternFill>
    </fill>
    <fill>
      <patternFill patternType="solid">
        <fgColor rgb="FFAEABAB"/>
        <bgColor rgb="FFAEABAB"/>
      </patternFill>
    </fill>
    <fill>
      <patternFill patternType="solid">
        <fgColor theme="0"/>
        <bgColor theme="0"/>
      </patternFill>
    </fill>
    <fill>
      <patternFill patternType="solid">
        <fgColor rgb="FF2F5496"/>
        <bgColor rgb="FF2F5496"/>
      </patternFill>
    </fill>
    <fill>
      <patternFill patternType="solid">
        <fgColor rgb="FF548135"/>
        <bgColor rgb="FF548135"/>
      </patternFill>
    </fill>
    <fill>
      <patternFill patternType="solid">
        <fgColor rgb="FFFFD965"/>
        <bgColor rgb="FFFFD965"/>
      </patternFill>
    </fill>
    <fill>
      <patternFill patternType="solid">
        <fgColor rgb="FFF4B083"/>
        <bgColor rgb="FFF4B083"/>
      </patternFill>
    </fill>
    <fill>
      <patternFill patternType="solid">
        <fgColor rgb="FFD8D8D8"/>
        <bgColor rgb="FFD8D8D8"/>
      </patternFill>
    </fill>
    <fill>
      <patternFill patternType="solid">
        <fgColor theme="5"/>
        <bgColor theme="5"/>
      </patternFill>
    </fill>
    <fill>
      <patternFill patternType="solid">
        <fgColor rgb="FFC5E0B3"/>
        <bgColor rgb="FFC5E0B3"/>
      </patternFill>
    </fill>
    <fill>
      <patternFill patternType="solid">
        <fgColor rgb="FFBFBFBF"/>
        <bgColor rgb="FFBFBFBF"/>
      </patternFill>
    </fill>
  </fills>
  <borders count="27">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bottom/>
      <diagonal/>
    </border>
    <border>
      <left style="medium">
        <color rgb="FF000000"/>
      </left>
      <right/>
      <top/>
      <bottom/>
      <diagonal/>
    </border>
    <border>
      <left/>
      <right/>
      <top/>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6" fillId="0" borderId="0" applyFont="0" applyFill="0" applyBorder="0" applyAlignment="0" applyProtection="0"/>
  </cellStyleXfs>
  <cellXfs count="74">
    <xf numFmtId="0" fontId="0" fillId="0" borderId="0" xfId="0" applyFont="1" applyAlignment="1"/>
    <xf numFmtId="0" fontId="1" fillId="0" borderId="0" xfId="0" applyFont="1"/>
    <xf numFmtId="0" fontId="2" fillId="2" borderId="1" xfId="0" applyFont="1" applyFill="1" applyBorder="1"/>
    <xf numFmtId="0" fontId="3" fillId="3" borderId="1" xfId="0" applyFont="1" applyFill="1" applyBorder="1"/>
    <xf numFmtId="0" fontId="1" fillId="0" borderId="0" xfId="0" applyFont="1" applyAlignment="1">
      <alignment horizontal="center"/>
    </xf>
    <xf numFmtId="0" fontId="4" fillId="0" borderId="1" xfId="0" applyFont="1" applyBorder="1"/>
    <xf numFmtId="0" fontId="1" fillId="0" borderId="1" xfId="0" applyFont="1" applyBorder="1"/>
    <xf numFmtId="0" fontId="1" fillId="0" borderId="1" xfId="0" applyFont="1" applyBorder="1" applyAlignment="1">
      <alignment horizontal="center"/>
    </xf>
    <xf numFmtId="0" fontId="5" fillId="0" borderId="0" xfId="0" applyFont="1"/>
    <xf numFmtId="0" fontId="6" fillId="0" borderId="0" xfId="0" applyFont="1"/>
    <xf numFmtId="0" fontId="7" fillId="0" borderId="0" xfId="0" applyFont="1"/>
    <xf numFmtId="0" fontId="6" fillId="4" borderId="1" xfId="0" applyFont="1" applyFill="1" applyBorder="1" applyAlignment="1">
      <alignment horizontal="center"/>
    </xf>
    <xf numFmtId="9" fontId="6" fillId="4" borderId="1" xfId="0" applyNumberFormat="1" applyFont="1" applyFill="1" applyBorder="1" applyAlignment="1">
      <alignment horizontal="center"/>
    </xf>
    <xf numFmtId="37" fontId="9" fillId="0" borderId="1" xfId="0" applyNumberFormat="1" applyFont="1" applyBorder="1"/>
    <xf numFmtId="3" fontId="1" fillId="0" borderId="1" xfId="0" applyNumberFormat="1" applyFont="1" applyBorder="1"/>
    <xf numFmtId="0" fontId="4" fillId="0" borderId="0" xfId="0" applyFont="1"/>
    <xf numFmtId="0" fontId="1" fillId="0" borderId="0" xfId="0" applyFont="1" applyAlignment="1">
      <alignment horizontal="left"/>
    </xf>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2" fillId="0" borderId="1" xfId="0" applyFont="1" applyBorder="1"/>
    <xf numFmtId="0" fontId="1" fillId="0" borderId="7" xfId="0" applyFont="1" applyBorder="1"/>
    <xf numFmtId="0" fontId="3" fillId="0" borderId="1" xfId="0" applyFont="1" applyBorder="1" applyAlignment="1">
      <alignment horizontal="center"/>
    </xf>
    <xf numFmtId="0" fontId="4" fillId="0" borderId="1" xfId="0" applyFont="1" applyBorder="1" applyAlignment="1">
      <alignment horizontal="center"/>
    </xf>
    <xf numFmtId="0" fontId="1" fillId="0" borderId="8" xfId="0" applyFont="1" applyBorder="1"/>
    <xf numFmtId="0" fontId="1" fillId="0" borderId="9" xfId="0" applyFont="1" applyBorder="1"/>
    <xf numFmtId="0" fontId="1" fillId="0" borderId="10" xfId="0" applyFont="1" applyBorder="1"/>
    <xf numFmtId="0" fontId="3" fillId="0" borderId="1" xfId="0" applyFont="1" applyBorder="1"/>
    <xf numFmtId="0" fontId="10" fillId="0" borderId="1" xfId="0" applyFont="1" applyBorder="1" applyAlignment="1">
      <alignment horizontal="center"/>
    </xf>
    <xf numFmtId="0" fontId="10" fillId="0" borderId="11" xfId="0" applyFont="1" applyBorder="1" applyAlignment="1">
      <alignment horizontal="center"/>
    </xf>
    <xf numFmtId="0" fontId="11" fillId="0" borderId="0" xfId="0" applyFont="1" applyAlignment="1">
      <alignment horizontal="left"/>
    </xf>
    <xf numFmtId="0" fontId="11" fillId="0" borderId="1" xfId="0" applyFont="1" applyBorder="1" applyAlignment="1">
      <alignment horizontal="center"/>
    </xf>
    <xf numFmtId="0" fontId="11" fillId="0" borderId="1" xfId="0" applyFont="1" applyBorder="1"/>
    <xf numFmtId="0" fontId="1" fillId="0" borderId="1" xfId="0" applyFont="1" applyBorder="1" applyAlignment="1">
      <alignment horizontal="center" vertical="center"/>
    </xf>
    <xf numFmtId="9" fontId="1" fillId="0" borderId="0" xfId="0" applyNumberFormat="1" applyFont="1"/>
    <xf numFmtId="0" fontId="1" fillId="5" borderId="12" xfId="0" applyFont="1" applyFill="1" applyBorder="1"/>
    <xf numFmtId="0" fontId="1" fillId="5" borderId="13" xfId="0" applyFont="1" applyFill="1" applyBorder="1"/>
    <xf numFmtId="0" fontId="1" fillId="5" borderId="14" xfId="0" applyFont="1" applyFill="1" applyBorder="1"/>
    <xf numFmtId="0" fontId="1" fillId="5" borderId="15" xfId="0" applyFont="1" applyFill="1" applyBorder="1"/>
    <xf numFmtId="0" fontId="12" fillId="6" borderId="1" xfId="0" applyFont="1" applyFill="1" applyBorder="1"/>
    <xf numFmtId="0" fontId="12" fillId="7" borderId="1" xfId="0" applyFont="1" applyFill="1" applyBorder="1" applyAlignment="1">
      <alignment horizontal="center"/>
    </xf>
    <xf numFmtId="0" fontId="13" fillId="6" borderId="1" xfId="0" applyFont="1" applyFill="1" applyBorder="1"/>
    <xf numFmtId="0" fontId="1" fillId="5" borderId="16" xfId="0" applyFont="1" applyFill="1" applyBorder="1"/>
    <xf numFmtId="0" fontId="3" fillId="5" borderId="13" xfId="0" applyFont="1" applyFill="1" applyBorder="1"/>
    <xf numFmtId="0" fontId="3" fillId="5" borderId="13" xfId="0" applyFont="1" applyFill="1" applyBorder="1" applyAlignment="1">
      <alignment horizontal="center"/>
    </xf>
    <xf numFmtId="0" fontId="12" fillId="6" borderId="13" xfId="0" applyFont="1" applyFill="1" applyBorder="1"/>
    <xf numFmtId="0" fontId="3" fillId="8" borderId="1" xfId="0" applyFont="1" applyFill="1" applyBorder="1"/>
    <xf numFmtId="0" fontId="3" fillId="9" borderId="1" xfId="0" applyFont="1" applyFill="1" applyBorder="1"/>
    <xf numFmtId="0" fontId="3" fillId="9" borderId="1" xfId="0" applyFont="1" applyFill="1" applyBorder="1" applyAlignment="1">
      <alignment horizontal="center"/>
    </xf>
    <xf numFmtId="0" fontId="3" fillId="10" borderId="1" xfId="0" applyFont="1" applyFill="1" applyBorder="1" applyAlignment="1">
      <alignment horizontal="center"/>
    </xf>
    <xf numFmtId="0" fontId="1" fillId="5" borderId="17" xfId="0" applyFont="1" applyFill="1" applyBorder="1"/>
    <xf numFmtId="0" fontId="1" fillId="5" borderId="18" xfId="0" applyFont="1" applyFill="1" applyBorder="1"/>
    <xf numFmtId="0" fontId="1" fillId="5" borderId="19" xfId="0" applyFont="1" applyFill="1" applyBorder="1"/>
    <xf numFmtId="0" fontId="15" fillId="0" borderId="1" xfId="0" applyFont="1" applyBorder="1"/>
    <xf numFmtId="0" fontId="3" fillId="12" borderId="23" xfId="0" applyFont="1" applyFill="1" applyBorder="1" applyAlignment="1">
      <alignment horizontal="center"/>
    </xf>
    <xf numFmtId="0" fontId="1" fillId="13" borderId="1" xfId="0" applyFont="1" applyFill="1" applyBorder="1" applyAlignment="1">
      <alignment horizontal="center"/>
    </xf>
    <xf numFmtId="9" fontId="1" fillId="0" borderId="1" xfId="0" applyNumberFormat="1" applyFont="1" applyBorder="1" applyAlignment="1">
      <alignment horizontal="center"/>
    </xf>
    <xf numFmtId="9" fontId="1" fillId="0" borderId="0" xfId="0" applyNumberFormat="1" applyFont="1" applyAlignment="1">
      <alignment horizontal="center"/>
    </xf>
    <xf numFmtId="0" fontId="1" fillId="13" borderId="13" xfId="0" applyFont="1" applyFill="1" applyBorder="1" applyAlignment="1">
      <alignment horizontal="center"/>
    </xf>
    <xf numFmtId="0" fontId="6" fillId="0" borderId="2" xfId="0" applyFont="1" applyBorder="1" applyAlignment="1">
      <alignment horizontal="center"/>
    </xf>
    <xf numFmtId="0" fontId="8" fillId="0" borderId="2" xfId="0" applyFont="1" applyBorder="1"/>
    <xf numFmtId="0" fontId="14" fillId="11" borderId="20" xfId="0" applyFont="1" applyFill="1" applyBorder="1" applyAlignment="1">
      <alignment horizontal="center"/>
    </xf>
    <xf numFmtId="0" fontId="8" fillId="0" borderId="21" xfId="0" applyFont="1" applyBorder="1"/>
    <xf numFmtId="0" fontId="3" fillId="2" borderId="20" xfId="0" applyFont="1" applyFill="1" applyBorder="1" applyAlignment="1">
      <alignment horizontal="center"/>
    </xf>
    <xf numFmtId="0" fontId="8" fillId="0" borderId="22" xfId="0" applyFont="1" applyBorder="1"/>
    <xf numFmtId="0" fontId="4" fillId="0" borderId="20" xfId="0" applyFont="1" applyBorder="1"/>
    <xf numFmtId="0" fontId="2" fillId="2" borderId="24" xfId="0" applyFont="1" applyFill="1" applyBorder="1"/>
    <xf numFmtId="0" fontId="2" fillId="2" borderId="25" xfId="0" applyFont="1" applyFill="1" applyBorder="1"/>
    <xf numFmtId="0" fontId="0" fillId="0" borderId="26" xfId="0" applyFont="1" applyBorder="1" applyAlignment="1"/>
    <xf numFmtId="0" fontId="1" fillId="0" borderId="21" xfId="0" applyFont="1" applyBorder="1" applyAlignment="1">
      <alignment horizontal="center"/>
    </xf>
    <xf numFmtId="0" fontId="3" fillId="3" borderId="23" xfId="0" applyFont="1" applyFill="1" applyBorder="1"/>
    <xf numFmtId="0" fontId="0" fillId="0" borderId="13" xfId="0" applyFont="1" applyBorder="1" applyAlignment="1"/>
    <xf numFmtId="2" fontId="3" fillId="9" borderId="1" xfId="1" applyNumberFormat="1" applyFont="1" applyFill="1" applyBorder="1" applyAlignment="1">
      <alignment horizontal="center"/>
    </xf>
  </cellXfs>
  <cellStyles count="2">
    <cellStyle name="Normal" xfId="0" builtinId="0"/>
    <cellStyle name="Percent" xfId="1" builtinId="5"/>
  </cellStyles>
  <dxfs count="7">
    <dxf>
      <font>
        <b/>
        <color rgb="FFA8D08D"/>
      </font>
      <fill>
        <patternFill patternType="none"/>
      </fill>
    </dxf>
    <dxf>
      <font>
        <b/>
        <color rgb="FFA8D08D"/>
      </font>
      <fill>
        <patternFill patternType="none"/>
      </fill>
    </dxf>
    <dxf>
      <font>
        <b/>
        <i val="0"/>
        <strike val="0"/>
        <condense val="0"/>
        <extend val="0"/>
        <outline val="0"/>
        <shadow val="0"/>
        <u val="none"/>
        <vertAlign val="baseline"/>
        <sz val="16"/>
        <color theme="1"/>
        <name val="Calibri"/>
        <scheme val="none"/>
      </font>
      <fill>
        <patternFill patternType="solid">
          <fgColor rgb="FFF7CAAC"/>
          <bgColor rgb="FFF7CAAC"/>
        </patternFill>
      </fill>
      <border diagonalUp="0" diagonalDown="0" outline="0">
        <left style="thin">
          <color rgb="FF000000"/>
        </left>
        <right style="thin">
          <color rgb="FF000000"/>
        </right>
        <top/>
        <bottom/>
      </border>
    </dxf>
    <dxf>
      <font>
        <b val="0"/>
        <i val="0"/>
        <strike val="0"/>
        <condense val="0"/>
        <extend val="0"/>
        <outline val="0"/>
        <shadow val="0"/>
        <u val="none"/>
        <vertAlign val="baseline"/>
        <sz val="14"/>
        <color theme="1"/>
        <name val="Calibri"/>
        <scheme val="none"/>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border outline="0">
        <bottom style="thin">
          <color rgb="FF000000"/>
        </bottom>
      </border>
    </dxf>
    <dxf>
      <border outline="0">
        <right style="thin">
          <color rgb="FF000000"/>
        </right>
        <top style="thin">
          <color rgb="FF000000"/>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2018</c:v>
          </c:tx>
          <c:spPr>
            <a:solidFill>
              <a:srgbClr val="4472C4"/>
            </a:solidFill>
            <a:ln cmpd="sng">
              <a:solidFill>
                <a:srgbClr val="000000"/>
              </a:solidFill>
            </a:ln>
          </c:spPr>
          <c:invertIfNegative val="1"/>
          <c:cat>
            <c:strRef>
              <c:f>'Check Box Ex - 2'!$K$41:$N$41</c:f>
              <c:strCache>
                <c:ptCount val="4"/>
                <c:pt idx="0">
                  <c:v>Q1</c:v>
                </c:pt>
                <c:pt idx="1">
                  <c:v>Q2</c:v>
                </c:pt>
                <c:pt idx="2">
                  <c:v>Q3</c:v>
                </c:pt>
                <c:pt idx="3">
                  <c:v>Q4</c:v>
                </c:pt>
              </c:strCache>
            </c:strRef>
          </c:cat>
          <c:val>
            <c:numRef>
              <c:f>'Check Box Ex - 2'!$K$42:$N$42</c:f>
              <c:numCache>
                <c:formatCode>0%</c:formatCode>
                <c:ptCount val="4"/>
                <c:pt idx="0">
                  <c:v>0.61206377104551579</c:v>
                </c:pt>
                <c:pt idx="1">
                  <c:v>0.96896157745629052</c:v>
                </c:pt>
                <c:pt idx="2">
                  <c:v>0.61206377104551579</c:v>
                </c:pt>
                <c:pt idx="3">
                  <c:v>0.82227313262844981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17-468C-86EF-F1073408633D}"/>
            </c:ext>
          </c:extLst>
        </c:ser>
        <c:dLbls>
          <c:showLegendKey val="0"/>
          <c:showVal val="0"/>
          <c:showCatName val="0"/>
          <c:showSerName val="0"/>
          <c:showPercent val="0"/>
          <c:showBubbleSize val="0"/>
        </c:dLbls>
        <c:gapWidth val="150"/>
        <c:axId val="1291279459"/>
        <c:axId val="386855992"/>
      </c:barChart>
      <c:lineChart>
        <c:grouping val="standard"/>
        <c:varyColors val="1"/>
        <c:ser>
          <c:idx val="1"/>
          <c:order val="1"/>
          <c:tx>
            <c:v>2019</c:v>
          </c:tx>
          <c:spPr>
            <a:ln w="28575" cmpd="sng">
              <a:solidFill>
                <a:schemeClr val="accent2"/>
              </a:solidFill>
            </a:ln>
          </c:spPr>
          <c:marker>
            <c:symbol val="circle"/>
            <c:size val="5"/>
            <c:spPr>
              <a:solidFill>
                <a:schemeClr val="accent2"/>
              </a:solidFill>
              <a:ln cmpd="sng">
                <a:solidFill>
                  <a:schemeClr val="accent2"/>
                </a:solidFill>
              </a:ln>
            </c:spPr>
          </c:marker>
          <c:cat>
            <c:strRef>
              <c:f>'Check Box Ex - 2'!$K$41:$N$41</c:f>
              <c:strCache>
                <c:ptCount val="4"/>
                <c:pt idx="0">
                  <c:v>Q1</c:v>
                </c:pt>
                <c:pt idx="1">
                  <c:v>Q2</c:v>
                </c:pt>
                <c:pt idx="2">
                  <c:v>Q3</c:v>
                </c:pt>
                <c:pt idx="3">
                  <c:v>Q4</c:v>
                </c:pt>
              </c:strCache>
            </c:strRef>
          </c:cat>
          <c:val>
            <c:numRef>
              <c:f>'Check Box Ex - 2'!$K$43:$N$43</c:f>
              <c:numCache>
                <c:formatCode>0%</c:formatCode>
                <c:ptCount val="4"/>
                <c:pt idx="0">
                  <c:v>0.99384036452783975</c:v>
                </c:pt>
                <c:pt idx="1">
                  <c:v>0.65793407967032114</c:v>
                </c:pt>
                <c:pt idx="2">
                  <c:v>0.1584960236402142</c:v>
                </c:pt>
                <c:pt idx="3">
                  <c:v>0.13460105099873276</c:v>
                </c:pt>
              </c:numCache>
            </c:numRef>
          </c:val>
          <c:smooth val="0"/>
          <c:extLst>
            <c:ext xmlns:c16="http://schemas.microsoft.com/office/drawing/2014/chart" uri="{C3380CC4-5D6E-409C-BE32-E72D297353CC}">
              <c16:uniqueId val="{00000001-0217-468C-86EF-F1073408633D}"/>
            </c:ext>
          </c:extLst>
        </c:ser>
        <c:ser>
          <c:idx val="2"/>
          <c:order val="2"/>
          <c:tx>
            <c:v>2020</c:v>
          </c:tx>
          <c:spPr>
            <a:ln w="28575" cmpd="sng">
              <a:solidFill>
                <a:schemeClr val="accent3"/>
              </a:solidFill>
            </a:ln>
          </c:spPr>
          <c:marker>
            <c:symbol val="none"/>
          </c:marker>
          <c:cat>
            <c:strRef>
              <c:f>'Check Box Ex - 2'!$K$41:$N$41</c:f>
              <c:strCache>
                <c:ptCount val="4"/>
                <c:pt idx="0">
                  <c:v>Q1</c:v>
                </c:pt>
                <c:pt idx="1">
                  <c:v>Q2</c:v>
                </c:pt>
                <c:pt idx="2">
                  <c:v>Q3</c:v>
                </c:pt>
                <c:pt idx="3">
                  <c:v>Q4</c:v>
                </c:pt>
              </c:strCache>
            </c:strRef>
          </c:cat>
          <c:val>
            <c:numRef>
              <c:f>'Check Box Ex - 2'!$K$44:$N$44</c:f>
              <c:numCache>
                <c:formatCode>0%</c:formatCode>
                <c:ptCount val="4"/>
                <c:pt idx="0">
                  <c:v>0.85911272096733626</c:v>
                </c:pt>
                <c:pt idx="1">
                  <c:v>0.79053882376873308</c:v>
                </c:pt>
                <c:pt idx="2">
                  <c:v>0.86711007703103204</c:v>
                </c:pt>
                <c:pt idx="3">
                  <c:v>0.7312418525878448</c:v>
                </c:pt>
              </c:numCache>
            </c:numRef>
          </c:val>
          <c:smooth val="0"/>
          <c:extLst>
            <c:ext xmlns:c16="http://schemas.microsoft.com/office/drawing/2014/chart" uri="{C3380CC4-5D6E-409C-BE32-E72D297353CC}">
              <c16:uniqueId val="{00000002-0217-468C-86EF-F1073408633D}"/>
            </c:ext>
          </c:extLst>
        </c:ser>
        <c:dLbls>
          <c:showLegendKey val="0"/>
          <c:showVal val="0"/>
          <c:showCatName val="0"/>
          <c:showSerName val="0"/>
          <c:showPercent val="0"/>
          <c:showBubbleSize val="0"/>
        </c:dLbls>
        <c:marker val="1"/>
        <c:smooth val="0"/>
        <c:axId val="1291279459"/>
        <c:axId val="386855992"/>
      </c:lineChart>
      <c:catAx>
        <c:axId val="129127945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86855992"/>
        <c:crosses val="autoZero"/>
        <c:auto val="1"/>
        <c:lblAlgn val="ctr"/>
        <c:lblOffset val="100"/>
        <c:noMultiLvlLbl val="1"/>
      </c:catAx>
      <c:valAx>
        <c:axId val="38685599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9127945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'Check Box Ex - 2'!$B$14</c:f>
              <c:strCache>
                <c:ptCount val="1"/>
                <c:pt idx="0">
                  <c:v>2018</c:v>
                </c:pt>
              </c:strCache>
            </c:strRef>
          </c:tx>
          <c:spPr>
            <a:solidFill>
              <a:schemeClr val="accent1"/>
            </a:solidFill>
            <a:ln>
              <a:noFill/>
            </a:ln>
            <a:effectLst/>
          </c:spPr>
          <c:invertIfNegative val="0"/>
          <c:cat>
            <c:strRef>
              <c:f>'Check Box Ex - 2'!$C$13:$F$13</c:f>
              <c:strCache>
                <c:ptCount val="4"/>
                <c:pt idx="0">
                  <c:v>Q1</c:v>
                </c:pt>
                <c:pt idx="1">
                  <c:v>Q2</c:v>
                </c:pt>
                <c:pt idx="2">
                  <c:v>Q3</c:v>
                </c:pt>
                <c:pt idx="3">
                  <c:v>Q4</c:v>
                </c:pt>
              </c:strCache>
            </c:strRef>
          </c:cat>
          <c:val>
            <c:numRef>
              <c:f>'Check Box Ex - 2'!$C$14:$F$14</c:f>
              <c:numCache>
                <c:formatCode>0%</c:formatCode>
                <c:ptCount val="4"/>
                <c:pt idx="0">
                  <c:v>0.61206377104551579</c:v>
                </c:pt>
                <c:pt idx="1">
                  <c:v>0.96896157745629052</c:v>
                </c:pt>
                <c:pt idx="2">
                  <c:v>0.43451688890660067</c:v>
                </c:pt>
                <c:pt idx="3">
                  <c:v>0.82227313262844981</c:v>
                </c:pt>
              </c:numCache>
            </c:numRef>
          </c:val>
          <c:extLst>
            <c:ext xmlns:c16="http://schemas.microsoft.com/office/drawing/2014/chart" uri="{C3380CC4-5D6E-409C-BE32-E72D297353CC}">
              <c16:uniqueId val="{00000000-7EA5-4F21-893D-06026915E806}"/>
            </c:ext>
          </c:extLst>
        </c:ser>
        <c:ser>
          <c:idx val="1"/>
          <c:order val="1"/>
          <c:tx>
            <c:strRef>
              <c:f>'Check Box Ex - 2'!$B$15</c:f>
              <c:strCache>
                <c:ptCount val="1"/>
                <c:pt idx="0">
                  <c:v>2019</c:v>
                </c:pt>
              </c:strCache>
            </c:strRef>
          </c:tx>
          <c:spPr>
            <a:solidFill>
              <a:schemeClr val="accent2"/>
            </a:solidFill>
            <a:ln>
              <a:noFill/>
            </a:ln>
            <a:effectLst/>
          </c:spPr>
          <c:invertIfNegative val="0"/>
          <c:cat>
            <c:strRef>
              <c:f>'Check Box Ex - 2'!$C$13:$F$13</c:f>
              <c:strCache>
                <c:ptCount val="4"/>
                <c:pt idx="0">
                  <c:v>Q1</c:v>
                </c:pt>
                <c:pt idx="1">
                  <c:v>Q2</c:v>
                </c:pt>
                <c:pt idx="2">
                  <c:v>Q3</c:v>
                </c:pt>
                <c:pt idx="3">
                  <c:v>Q4</c:v>
                </c:pt>
              </c:strCache>
            </c:strRef>
          </c:cat>
          <c:val>
            <c:numRef>
              <c:f>'Check Box Ex - 2'!$C$15:$F$15</c:f>
              <c:numCache>
                <c:formatCode>0%</c:formatCode>
                <c:ptCount val="4"/>
                <c:pt idx="0">
                  <c:v>0.99384036452783975</c:v>
                </c:pt>
                <c:pt idx="1">
                  <c:v>0.65793407967032114</c:v>
                </c:pt>
                <c:pt idx="2">
                  <c:v>0.1584960236402142</c:v>
                </c:pt>
                <c:pt idx="3">
                  <c:v>0.13460105099873276</c:v>
                </c:pt>
              </c:numCache>
            </c:numRef>
          </c:val>
          <c:extLst>
            <c:ext xmlns:c16="http://schemas.microsoft.com/office/drawing/2014/chart" uri="{C3380CC4-5D6E-409C-BE32-E72D297353CC}">
              <c16:uniqueId val="{00000001-7EA5-4F21-893D-06026915E806}"/>
            </c:ext>
          </c:extLst>
        </c:ser>
        <c:ser>
          <c:idx val="2"/>
          <c:order val="2"/>
          <c:tx>
            <c:strRef>
              <c:f>'Check Box Ex - 2'!$B$16</c:f>
              <c:strCache>
                <c:ptCount val="1"/>
                <c:pt idx="0">
                  <c:v>2020</c:v>
                </c:pt>
              </c:strCache>
            </c:strRef>
          </c:tx>
          <c:spPr>
            <a:solidFill>
              <a:schemeClr val="accent3"/>
            </a:solidFill>
            <a:ln>
              <a:noFill/>
            </a:ln>
            <a:effectLst/>
          </c:spPr>
          <c:invertIfNegative val="0"/>
          <c:cat>
            <c:strRef>
              <c:f>'Check Box Ex - 2'!$C$13:$F$13</c:f>
              <c:strCache>
                <c:ptCount val="4"/>
                <c:pt idx="0">
                  <c:v>Q1</c:v>
                </c:pt>
                <c:pt idx="1">
                  <c:v>Q2</c:v>
                </c:pt>
                <c:pt idx="2">
                  <c:v>Q3</c:v>
                </c:pt>
                <c:pt idx="3">
                  <c:v>Q4</c:v>
                </c:pt>
              </c:strCache>
            </c:strRef>
          </c:cat>
          <c:val>
            <c:numRef>
              <c:f>'Check Box Ex - 2'!$C$16:$F$16</c:f>
              <c:numCache>
                <c:formatCode>0%</c:formatCode>
                <c:ptCount val="4"/>
                <c:pt idx="0">
                  <c:v>0.85911272096733626</c:v>
                </c:pt>
                <c:pt idx="1">
                  <c:v>0.79053882376873308</c:v>
                </c:pt>
                <c:pt idx="2">
                  <c:v>0.86711007703103204</c:v>
                </c:pt>
                <c:pt idx="3">
                  <c:v>0.7312418525878448</c:v>
                </c:pt>
              </c:numCache>
            </c:numRef>
          </c:val>
          <c:extLst>
            <c:ext xmlns:c16="http://schemas.microsoft.com/office/drawing/2014/chart" uri="{C3380CC4-5D6E-409C-BE32-E72D297353CC}">
              <c16:uniqueId val="{00000002-7EA5-4F21-893D-06026915E806}"/>
            </c:ext>
          </c:extLst>
        </c:ser>
        <c:dLbls>
          <c:showLegendKey val="0"/>
          <c:showVal val="0"/>
          <c:showCatName val="0"/>
          <c:showSerName val="0"/>
          <c:showPercent val="0"/>
          <c:showBubbleSize val="0"/>
        </c:dLbls>
        <c:gapWidth val="219"/>
        <c:overlap val="-27"/>
        <c:axId val="1623045120"/>
        <c:axId val="1623044704"/>
      </c:barChart>
      <c:catAx>
        <c:axId val="162304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044704"/>
        <c:crosses val="autoZero"/>
        <c:auto val="1"/>
        <c:lblAlgn val="ctr"/>
        <c:lblOffset val="100"/>
        <c:noMultiLvlLbl val="0"/>
      </c:catAx>
      <c:valAx>
        <c:axId val="1623044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04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H$3" max="7" min="2" page="10" val="4"/>
</file>

<file path=xl/ctrlProps/ctrlProp2.xml><?xml version="1.0" encoding="utf-8"?>
<formControlPr xmlns="http://schemas.microsoft.com/office/spreadsheetml/2009/9/main" objectType="Scroll" dx="22" fmlaLink="$H$17" max="19" min="1" page="5"/>
</file>

<file path=xl/ctrlProps/ctrlProp3.xml><?xml version="1.0" encoding="utf-8"?>
<formControlPr xmlns="http://schemas.microsoft.com/office/spreadsheetml/2009/9/main" objectType="Spin" dx="22" fmlaLink="$I$4" max="8" min="1" page="10" val="8"/>
</file>

<file path=xl/ctrlProps/ctrlProp4.xml><?xml version="1.0" encoding="utf-8"?>
<formControlPr xmlns="http://schemas.microsoft.com/office/spreadsheetml/2009/9/main" objectType="Spin" dx="22" fmlaLink="$N$9" max="64" min="1" page="10" val="60"/>
</file>

<file path=xl/ctrlProps/ctrlProp5.xml><?xml version="1.0" encoding="utf-8"?>
<formControlPr xmlns="http://schemas.microsoft.com/office/spreadsheetml/2009/9/main" objectType="CheckBox" checked="Checked" fmlaLink="$C$9" lockText="1" noThreeD="1"/>
</file>

<file path=xl/ctrlProps/ctrlProp6.xml><?xml version="1.0" encoding="utf-8"?>
<formControlPr xmlns="http://schemas.microsoft.com/office/spreadsheetml/2009/9/main" objectType="CheckBox" checked="Checked" fmlaLink="$C$10" lockText="1" noThreeD="1"/>
</file>

<file path=xl/ctrlProps/ctrlProp7.xml><?xml version="1.0" encoding="utf-8"?>
<formControlPr xmlns="http://schemas.microsoft.com/office/spreadsheetml/2009/9/main" objectType="CheckBox" checked="Checked" fmlaLink="$C$11" lockText="1" noThreeD="1"/>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8</xdr:col>
          <xdr:colOff>133350</xdr:colOff>
          <xdr:row>2</xdr:row>
          <xdr:rowOff>0</xdr:rowOff>
        </xdr:from>
        <xdr:to>
          <xdr:col>8</xdr:col>
          <xdr:colOff>400050</xdr:colOff>
          <xdr:row>3</xdr:row>
          <xdr:rowOff>104775</xdr:rowOff>
        </xdr:to>
        <xdr:sp macro="" textlink="">
          <xdr:nvSpPr>
            <xdr:cNvPr id="1025" name="Spinner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495300</xdr:colOff>
          <xdr:row>1</xdr:row>
          <xdr:rowOff>200025</xdr:rowOff>
        </xdr:from>
        <xdr:to>
          <xdr:col>6</xdr:col>
          <xdr:colOff>133350</xdr:colOff>
          <xdr:row>12</xdr:row>
          <xdr:rowOff>200025</xdr:rowOff>
        </xdr:to>
        <xdr:sp macro="" textlink="">
          <xdr:nvSpPr>
            <xdr:cNvPr id="2049" name="Scroll Bar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16</xdr:col>
      <xdr:colOff>38100</xdr:colOff>
      <xdr:row>4</xdr:row>
      <xdr:rowOff>152400</xdr:rowOff>
    </xdr:from>
    <xdr:ext cx="7086600" cy="49434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mc:AlternateContent xmlns:mc="http://schemas.openxmlformats.org/markup-compatibility/2006">
    <mc:Choice xmlns:a14="http://schemas.microsoft.com/office/drawing/2010/main" Requires="a14">
      <xdr:twoCellAnchor>
        <xdr:from>
          <xdr:col>4</xdr:col>
          <xdr:colOff>76200</xdr:colOff>
          <xdr:row>2</xdr:row>
          <xdr:rowOff>0</xdr:rowOff>
        </xdr:from>
        <xdr:to>
          <xdr:col>4</xdr:col>
          <xdr:colOff>314325</xdr:colOff>
          <xdr:row>3</xdr:row>
          <xdr:rowOff>9525</xdr:rowOff>
        </xdr:to>
        <xdr:sp macro="" textlink="">
          <xdr:nvSpPr>
            <xdr:cNvPr id="3073" name="Spinner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11</xdr:col>
          <xdr:colOff>952500</xdr:colOff>
          <xdr:row>8</xdr:row>
          <xdr:rowOff>9525</xdr:rowOff>
        </xdr:from>
        <xdr:to>
          <xdr:col>11</xdr:col>
          <xdr:colOff>1114425</xdr:colOff>
          <xdr:row>9</xdr:row>
          <xdr:rowOff>0</xdr:rowOff>
        </xdr:to>
        <xdr:sp macro="" textlink="">
          <xdr:nvSpPr>
            <xdr:cNvPr id="4097" name="Spinner 1" hidden="1">
              <a:extLst>
                <a:ext uri="{63B3BB69-23CF-44E3-9099-C40C66FF867C}">
                  <a14:compatExt spid="_x0000_s4097"/>
                </a:ext>
                <a:ext uri="{FF2B5EF4-FFF2-40B4-BE49-F238E27FC236}">
                  <a16:creationId xmlns:a16="http://schemas.microsoft.com/office/drawing/2014/main" id="{00000000-0008-0000-0300-000001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12</xdr:col>
      <xdr:colOff>228600</xdr:colOff>
      <xdr:row>17</xdr:row>
      <xdr:rowOff>114300</xdr:rowOff>
    </xdr:from>
    <xdr:ext cx="4962525" cy="4095750"/>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9</xdr:col>
      <xdr:colOff>47625</xdr:colOff>
      <xdr:row>49</xdr:row>
      <xdr:rowOff>161925</xdr:rowOff>
    </xdr:from>
    <xdr:ext cx="5153025" cy="2686050"/>
    <xdr:graphicFrame macro="">
      <xdr:nvGraphicFramePr>
        <xdr:cNvPr id="505044414" name="Chart 1">
          <a:extLst>
            <a:ext uri="{FF2B5EF4-FFF2-40B4-BE49-F238E27FC236}">
              <a16:creationId xmlns:a16="http://schemas.microsoft.com/office/drawing/2014/main" id="{00000000-0008-0000-0500-0000BE5D1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mc:AlternateContent xmlns:mc="http://schemas.openxmlformats.org/markup-compatibility/2006">
    <mc:Choice xmlns:a14="http://schemas.microsoft.com/office/drawing/2010/main" Requires="a14">
      <xdr:twoCellAnchor editAs="oneCell">
        <xdr:from>
          <xdr:col>0</xdr:col>
          <xdr:colOff>180975</xdr:colOff>
          <xdr:row>13</xdr:row>
          <xdr:rowOff>9525</xdr:rowOff>
        </xdr:from>
        <xdr:to>
          <xdr:col>0</xdr:col>
          <xdr:colOff>828675</xdr:colOff>
          <xdr:row>14</xdr:row>
          <xdr:rowOff>95250</xdr:rowOff>
        </xdr:to>
        <xdr:sp macro="" textlink="">
          <xdr:nvSpPr>
            <xdr:cNvPr id="6145" name="Check Box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2018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200025</xdr:colOff>
          <xdr:row>14</xdr:row>
          <xdr:rowOff>28575</xdr:rowOff>
        </xdr:from>
        <xdr:to>
          <xdr:col>1</xdr:col>
          <xdr:colOff>9525</xdr:colOff>
          <xdr:row>15</xdr:row>
          <xdr:rowOff>114300</xdr:rowOff>
        </xdr:to>
        <xdr:sp macro="" textlink="">
          <xdr:nvSpPr>
            <xdr:cNvPr id="6146" name="Check Box 2" hidden="1">
              <a:extLst>
                <a:ext uri="{63B3BB69-23CF-44E3-9099-C40C66FF867C}">
                  <a14:compatExt spid="_x0000_s6146"/>
                </a:ext>
                <a:ext uri="{FF2B5EF4-FFF2-40B4-BE49-F238E27FC236}">
                  <a16:creationId xmlns:a16="http://schemas.microsoft.com/office/drawing/2014/main" id="{5707A80C-91E5-015F-CDB6-F6AA345D3B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2019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209550</xdr:colOff>
          <xdr:row>15</xdr:row>
          <xdr:rowOff>38100</xdr:rowOff>
        </xdr:from>
        <xdr:to>
          <xdr:col>1</xdr:col>
          <xdr:colOff>19050</xdr:colOff>
          <xdr:row>16</xdr:row>
          <xdr:rowOff>123825</xdr:rowOff>
        </xdr:to>
        <xdr:sp macro="" textlink="">
          <xdr:nvSpPr>
            <xdr:cNvPr id="6147" name="Check Box 3" hidden="1">
              <a:extLst>
                <a:ext uri="{63B3BB69-23CF-44E3-9099-C40C66FF867C}">
                  <a14:compatExt spid="_x0000_s6147"/>
                </a:ext>
                <a:ext uri="{FF2B5EF4-FFF2-40B4-BE49-F238E27FC236}">
                  <a16:creationId xmlns:a16="http://schemas.microsoft.com/office/drawing/2014/main" id="{EAAE9458-F331-8328-9D03-BB917C4438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2020</a:t>
              </a:r>
            </a:p>
          </xdr:txBody>
        </xdr:sp>
        <xdr:clientData/>
      </xdr:twoCellAnchor>
    </mc:Choice>
    <mc:Fallback/>
  </mc:AlternateContent>
  <xdr:twoCellAnchor>
    <xdr:from>
      <xdr:col>6</xdr:col>
      <xdr:colOff>61912</xdr:colOff>
      <xdr:row>7</xdr:row>
      <xdr:rowOff>95250</xdr:rowOff>
    </xdr:from>
    <xdr:to>
      <xdr:col>11</xdr:col>
      <xdr:colOff>442912</xdr:colOff>
      <xdr:row>21</xdr:row>
      <xdr:rowOff>38100</xdr:rowOff>
    </xdr:to>
    <xdr:graphicFrame macro="">
      <xdr:nvGraphicFramePr>
        <xdr:cNvPr id="2" name="Chart 1">
          <a:extLst>
            <a:ext uri="{FF2B5EF4-FFF2-40B4-BE49-F238E27FC236}">
              <a16:creationId xmlns:a16="http://schemas.microsoft.com/office/drawing/2014/main" id="{D41668C3-784B-5EC2-C785-33600999A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B1D0D0-93B0-4A80-AE50-E46CFD2EBB87}" name="Table1" displayName="Table1" ref="B2:C8" totalsRowShown="0" headerRowDxfId="2" headerRowBorderDxfId="5" tableBorderDxfId="6">
  <autoFilter ref="B2:C8" xr:uid="{8BB1D0D0-93B0-4A80-AE50-E46CFD2EBB87}">
    <filterColumn colId="0" hiddenButton="1"/>
    <filterColumn colId="1" hiddenButton="1"/>
  </autoFilter>
  <tableColumns count="2">
    <tableColumn id="1" xr3:uid="{F49B85CB-32AA-47AC-A64A-E69341E182F6}" name="S. No." dataDxfId="4"/>
    <tableColumn id="2" xr3:uid="{BF804DDD-4B3E-49A1-A95E-F07B77B81782}" name="Product" dataDxfId="3"/>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5.xml"/><Relationship Id="rId2" Type="http://schemas.openxmlformats.org/officeDocument/2006/relationships/vmlDrawing" Target="../drawings/vmlDrawing5.vml"/><Relationship Id="rId1" Type="http://schemas.openxmlformats.org/officeDocument/2006/relationships/drawing" Target="../drawings/drawing6.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workbookViewId="0">
      <selection activeCell="E14" sqref="E14"/>
    </sheetView>
  </sheetViews>
  <sheetFormatPr defaultColWidth="11.25" defaultRowHeight="15" customHeight="1"/>
  <cols>
    <col min="1" max="2" width="10.5" customWidth="1"/>
    <col min="3" max="3" width="11.125" customWidth="1"/>
    <col min="4" max="27" width="10.5" customWidth="1"/>
  </cols>
  <sheetData>
    <row r="1" spans="1:11" ht="15.75" customHeight="1">
      <c r="A1" s="1" t="s">
        <v>0</v>
      </c>
      <c r="J1" s="1" t="s">
        <v>1</v>
      </c>
      <c r="K1" s="1" t="s">
        <v>2</v>
      </c>
    </row>
    <row r="2" spans="1:11" ht="15.75" customHeight="1">
      <c r="B2" s="67" t="s">
        <v>213</v>
      </c>
      <c r="C2" s="68" t="s">
        <v>3</v>
      </c>
      <c r="G2" s="71" t="s">
        <v>3</v>
      </c>
      <c r="H2" s="3" t="s">
        <v>4</v>
      </c>
    </row>
    <row r="3" spans="1:11" ht="15.75" customHeight="1">
      <c r="B3" s="4">
        <v>1</v>
      </c>
      <c r="C3" s="66" t="s">
        <v>5</v>
      </c>
      <c r="E3" s="1" t="s">
        <v>6</v>
      </c>
      <c r="F3" s="1"/>
      <c r="G3" s="69" t="str">
        <f xml:space="preserve"> INDEX(Table1[[#All],[Product]], $H$3, 1)</f>
        <v>Watches</v>
      </c>
      <c r="H3" s="70">
        <v>4</v>
      </c>
    </row>
    <row r="4" spans="1:11" ht="15.75" customHeight="1">
      <c r="B4" s="4">
        <v>2</v>
      </c>
      <c r="C4" s="66" t="s">
        <v>7</v>
      </c>
    </row>
    <row r="5" spans="1:11" ht="15.75" customHeight="1">
      <c r="B5" s="4">
        <v>3</v>
      </c>
      <c r="C5" s="66" t="s">
        <v>8</v>
      </c>
      <c r="J5" s="8" t="s">
        <v>9</v>
      </c>
    </row>
    <row r="6" spans="1:11" ht="15.75" customHeight="1">
      <c r="B6" s="4">
        <v>4</v>
      </c>
      <c r="C6" s="66" t="s">
        <v>10</v>
      </c>
    </row>
    <row r="7" spans="1:11" ht="15.75" customHeight="1">
      <c r="B7" s="4">
        <v>5</v>
      </c>
      <c r="C7" s="66" t="s">
        <v>11</v>
      </c>
    </row>
    <row r="8" spans="1:11" ht="15.75" customHeight="1">
      <c r="B8" s="4">
        <v>6</v>
      </c>
      <c r="C8" s="66" t="s">
        <v>12</v>
      </c>
    </row>
    <row r="9" spans="1:11" ht="15.75" customHeight="1"/>
    <row r="10" spans="1:11" ht="15.75" customHeight="1">
      <c r="H10" s="72"/>
    </row>
    <row r="11" spans="1:11" ht="15.75" customHeight="1">
      <c r="A11" s="1" t="s">
        <v>13</v>
      </c>
    </row>
    <row r="12" spans="1:11" ht="15.75" customHeight="1">
      <c r="G12" s="1" t="s">
        <v>14</v>
      </c>
      <c r="H12" s="1" t="s">
        <v>15</v>
      </c>
    </row>
    <row r="13" spans="1:11" ht="15.75" customHeight="1">
      <c r="B13" s="2" t="s">
        <v>213</v>
      </c>
      <c r="C13" s="2" t="s">
        <v>16</v>
      </c>
      <c r="D13" s="2" t="s">
        <v>214</v>
      </c>
      <c r="E13" s="2" t="s">
        <v>214</v>
      </c>
      <c r="G13" s="1" t="s">
        <v>17</v>
      </c>
      <c r="J13" s="9" t="s">
        <v>18</v>
      </c>
    </row>
    <row r="14" spans="1:11" ht="15.75" customHeight="1">
      <c r="C14" s="5" t="s">
        <v>5</v>
      </c>
      <c r="D14">
        <f xml:space="preserve"> ROWS(C14)</f>
        <v>1</v>
      </c>
      <c r="E14">
        <f xml:space="preserve"> ROWS($C$14:C14)</f>
        <v>1</v>
      </c>
      <c r="G14" s="6"/>
    </row>
    <row r="15" spans="1:11" ht="15.75" customHeight="1">
      <c r="C15" s="5" t="s">
        <v>7</v>
      </c>
      <c r="D15">
        <f xml:space="preserve"> ROWS(C14:C15)</f>
        <v>2</v>
      </c>
      <c r="E15">
        <f xml:space="preserve"> ROWS($C$14:C15)</f>
        <v>2</v>
      </c>
      <c r="G15" s="1" t="s">
        <v>19</v>
      </c>
    </row>
    <row r="16" spans="1:11" ht="15.75" customHeight="1">
      <c r="C16" s="5" t="s">
        <v>8</v>
      </c>
      <c r="D16">
        <f xml:space="preserve"> ROWS(C14:C16)</f>
        <v>3</v>
      </c>
      <c r="E16">
        <f xml:space="preserve"> ROWS($C$14:C16)</f>
        <v>3</v>
      </c>
    </row>
    <row r="17" spans="3:5" ht="15.75" customHeight="1">
      <c r="C17" s="5" t="s">
        <v>10</v>
      </c>
      <c r="D17">
        <f xml:space="preserve"> ROWS($C$14:C17)</f>
        <v>4</v>
      </c>
      <c r="E17">
        <f xml:space="preserve"> ROWS($C$14:C17)</f>
        <v>4</v>
      </c>
    </row>
    <row r="18" spans="3:5" ht="15.75" customHeight="1">
      <c r="C18" s="5" t="s">
        <v>11</v>
      </c>
      <c r="D18">
        <f xml:space="preserve"> ROWS($C$14:C18)</f>
        <v>5</v>
      </c>
      <c r="E18">
        <f xml:space="preserve"> ROWS($C$14:C18)</f>
        <v>5</v>
      </c>
    </row>
    <row r="19" spans="3:5" ht="15.75" customHeight="1">
      <c r="C19" s="5" t="s">
        <v>12</v>
      </c>
      <c r="D19">
        <f xml:space="preserve"> ROWS($C$14:C19)</f>
        <v>6</v>
      </c>
      <c r="E19">
        <f xml:space="preserve"> ROWS($C$14:C19)</f>
        <v>6</v>
      </c>
    </row>
    <row r="20" spans="3:5" ht="15.75" customHeight="1">
      <c r="C20" s="2" t="s">
        <v>20</v>
      </c>
    </row>
    <row r="21" spans="3:5" ht="15.75" customHeight="1"/>
    <row r="22" spans="3:5" ht="15.75" customHeight="1"/>
    <row r="23" spans="3:5" ht="15.75" customHeight="1"/>
    <row r="24" spans="3:5" ht="15.75" customHeight="1"/>
    <row r="25" spans="3:5" ht="15.75" customHeight="1"/>
    <row r="26" spans="3:5" ht="15.75" customHeight="1"/>
    <row r="27" spans="3:5" ht="15.75" customHeight="1"/>
    <row r="28" spans="3:5" ht="15.75" customHeight="1"/>
    <row r="29" spans="3:5" ht="15.75" customHeight="1"/>
    <row r="30" spans="3:5" ht="15.75" customHeight="1"/>
    <row r="31" spans="3:5" ht="15.75" customHeight="1"/>
    <row r="32" spans="3: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Spinner 1">
              <controlPr defaultSize="0" autoPict="0">
                <anchor moveWithCells="1" sizeWithCells="1">
                  <from>
                    <xdr:col>8</xdr:col>
                    <xdr:colOff>133350</xdr:colOff>
                    <xdr:row>2</xdr:row>
                    <xdr:rowOff>0</xdr:rowOff>
                  </from>
                  <to>
                    <xdr:col>8</xdr:col>
                    <xdr:colOff>400050</xdr:colOff>
                    <xdr:row>3</xdr:row>
                    <xdr:rowOff>104775</xdr:rowOff>
                  </to>
                </anchor>
              </controlPr>
            </control>
          </mc:Choice>
        </mc:AlternateContent>
      </controls>
    </mc:Choice>
  </mc:AlternateContent>
  <tableParts count="1">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W1000"/>
  <sheetViews>
    <sheetView topLeftCell="B1" workbookViewId="0">
      <selection activeCell="H6" sqref="H6"/>
    </sheetView>
  </sheetViews>
  <sheetFormatPr defaultColWidth="11.25" defaultRowHeight="15" customHeight="1"/>
  <cols>
    <col min="1" max="1" width="8.75" customWidth="1"/>
    <col min="2" max="2" width="5" customWidth="1"/>
    <col min="3" max="3" width="20.625" customWidth="1"/>
    <col min="4" max="4" width="13.375" customWidth="1"/>
    <col min="5" max="5" width="16" customWidth="1"/>
    <col min="6" max="7" width="8.75" customWidth="1"/>
    <col min="8" max="8" width="16.625" bestFit="1" customWidth="1"/>
    <col min="9" max="9" width="11.5" bestFit="1" customWidth="1"/>
    <col min="10" max="10" width="9.375" bestFit="1" customWidth="1"/>
    <col min="11" max="14" width="8.75" customWidth="1"/>
    <col min="15" max="15" width="20.625" customWidth="1"/>
    <col min="16" max="16" width="13.375" customWidth="1"/>
    <col min="17" max="17" width="16" customWidth="1"/>
    <col min="18" max="21" width="8.75" customWidth="1"/>
    <col min="22" max="22" width="10" customWidth="1"/>
    <col min="23" max="32" width="8.75" customWidth="1"/>
  </cols>
  <sheetData>
    <row r="1" spans="2:23" ht="16.5" customHeight="1">
      <c r="C1" s="1" t="s">
        <v>21</v>
      </c>
      <c r="O1" s="1" t="s">
        <v>22</v>
      </c>
      <c r="W1" s="10"/>
    </row>
    <row r="2" spans="2:23" ht="16.5" customHeight="1">
      <c r="B2" s="60" t="s">
        <v>23</v>
      </c>
      <c r="C2" s="61"/>
      <c r="D2" s="61"/>
      <c r="E2" s="61"/>
      <c r="S2" s="6">
        <v>7</v>
      </c>
      <c r="V2" s="1" t="s">
        <v>1</v>
      </c>
      <c r="W2" s="10" t="s">
        <v>24</v>
      </c>
    </row>
    <row r="3" spans="2:23" ht="16.5" customHeight="1">
      <c r="B3" s="11" t="s">
        <v>25</v>
      </c>
      <c r="C3" s="11" t="s">
        <v>26</v>
      </c>
      <c r="D3" s="12" t="s">
        <v>27</v>
      </c>
      <c r="E3" s="12" t="s">
        <v>28</v>
      </c>
      <c r="H3" s="11" t="s">
        <v>26</v>
      </c>
      <c r="I3" s="12" t="s">
        <v>27</v>
      </c>
      <c r="J3" s="12" t="s">
        <v>28</v>
      </c>
      <c r="O3" s="11" t="s">
        <v>26</v>
      </c>
      <c r="P3" s="12" t="s">
        <v>27</v>
      </c>
      <c r="Q3" s="12" t="s">
        <v>28</v>
      </c>
      <c r="W3" s="10" t="s">
        <v>29</v>
      </c>
    </row>
    <row r="4" spans="2:23" ht="16.5" customHeight="1">
      <c r="B4" s="7">
        <v>1</v>
      </c>
      <c r="C4" s="6" t="s">
        <v>30</v>
      </c>
      <c r="D4" s="13">
        <v>275045</v>
      </c>
      <c r="E4" s="13">
        <v>76210007</v>
      </c>
      <c r="H4" s="6" t="str">
        <f xml:space="preserve"> INDEX($B$4:$E$31, $H$17, 2)</f>
        <v xml:space="preserve"> Andhra Pradesh</v>
      </c>
      <c r="I4" s="6">
        <f xml:space="preserve"> INDEX($B$4:$E$31, $H$17, 3)</f>
        <v>275045</v>
      </c>
      <c r="J4" s="6">
        <f xml:space="preserve"> INDEX($B$4:$E$31, $H$17, 4)</f>
        <v>76210007</v>
      </c>
      <c r="O4" s="6" t="str">
        <f t="array" ref="O4">INDEX($C$4:$E$31,$S$2+ROWS($N$4:N4)-1,1)</f>
        <v xml:space="preserve"> Gujarat</v>
      </c>
      <c r="P4" s="14">
        <f t="array" ref="P4">INDEX($C$4:$E$31,$S$2+ROWS($N$4:O4)-1,2)</f>
        <v>196024</v>
      </c>
      <c r="Q4" s="14">
        <f t="array" ref="Q4">INDEX($C$4:$E$31,$S$2+ROWS($N$4:P4)-1,3)</f>
        <v>50671017</v>
      </c>
      <c r="W4" s="10"/>
    </row>
    <row r="5" spans="2:23" ht="16.5" customHeight="1">
      <c r="B5" s="7">
        <v>2</v>
      </c>
      <c r="C5" s="6" t="s">
        <v>31</v>
      </c>
      <c r="D5" s="13">
        <v>83743</v>
      </c>
      <c r="E5" s="13">
        <v>1097968</v>
      </c>
      <c r="H5" s="6" t="str">
        <f xml:space="preserve"> INDEX($B$4:$E$31, $H$17+ROWS($G$5:G5), COLUMNS($B$3:C$3))</f>
        <v xml:space="preserve"> Arunachal Pradesh</v>
      </c>
      <c r="I5" s="6">
        <f xml:space="preserve"> INDEX($B$4:$E$31, $H$17+ROWS($G$5:H5), COLUMNS($B$3:D$3))</f>
        <v>83743</v>
      </c>
      <c r="J5" s="6">
        <f xml:space="preserve"> INDEX($B$4:$E$31, $H$17+ROWS($G$5:I5), COLUMNS($B$3:E$3))</f>
        <v>1097968</v>
      </c>
      <c r="O5" s="6" t="str">
        <f t="array" ref="O5">INDEX($C$4:$E$31,$S$2+ROWS($N$4:N5)-1,1)</f>
        <v xml:space="preserve"> Haryana</v>
      </c>
      <c r="P5" s="14">
        <f t="array" ref="P5">INDEX($C$4:$E$31,$S$2+ROWS($N$4:O5)-1,2)</f>
        <v>44212</v>
      </c>
      <c r="Q5" s="14">
        <f t="array" ref="Q5">INDEX($C$4:$E$31,$S$2+ROWS($N$4:P5)-1,3)</f>
        <v>21144564</v>
      </c>
      <c r="V5" s="1"/>
      <c r="W5" s="10"/>
    </row>
    <row r="6" spans="2:23" ht="16.5" customHeight="1">
      <c r="B6" s="7">
        <v>3</v>
      </c>
      <c r="C6" s="6" t="s">
        <v>32</v>
      </c>
      <c r="D6" s="13">
        <v>78438</v>
      </c>
      <c r="E6" s="13">
        <v>26655528</v>
      </c>
      <c r="H6" s="6" t="str">
        <f xml:space="preserve"> INDEX($B$4:$E$31, $H$17+ROWS($G$5:G6), COLUMNS($B$3:C$3))</f>
        <v xml:space="preserve"> Assam</v>
      </c>
      <c r="I6" s="6">
        <f xml:space="preserve"> INDEX($B$4:$E$31, $H$17+ROWS($G$5:H6), COLUMNS($B$3:D$3))</f>
        <v>78438</v>
      </c>
      <c r="J6" s="6">
        <f xml:space="preserve"> INDEX($B$4:$E$31, $H$17+ROWS($G$5:I6), COLUMNS($B$3:E$3))</f>
        <v>26655528</v>
      </c>
      <c r="O6" s="6" t="str">
        <f t="array" ref="O6">INDEX($C$4:$E$31,$S$2+ROWS($N$4:N6)-1,1)</f>
        <v xml:space="preserve"> Himachal Pradesh</v>
      </c>
      <c r="P6" s="14">
        <f t="array" ref="P6">INDEX($C$4:$E$31,$S$2+ROWS($N$4:O6)-1,2)</f>
        <v>55673</v>
      </c>
      <c r="Q6" s="14">
        <f t="array" ref="Q6">INDEX($C$4:$E$31,$S$2+ROWS($N$4:P6)-1,3)</f>
        <v>6077900</v>
      </c>
      <c r="V6" s="1"/>
      <c r="W6" s="10"/>
    </row>
    <row r="7" spans="2:23" ht="16.5" customHeight="1">
      <c r="B7" s="7">
        <v>4</v>
      </c>
      <c r="C7" s="6" t="s">
        <v>33</v>
      </c>
      <c r="D7" s="13">
        <v>94163</v>
      </c>
      <c r="E7" s="13">
        <v>82998509</v>
      </c>
      <c r="H7" s="6" t="str">
        <f xml:space="preserve"> INDEX($B$4:$E$31, $H$17+ROWS($G$5:G7), COLUMNS($B$3:C$3))</f>
        <v xml:space="preserve"> Bihar</v>
      </c>
      <c r="I7" s="6">
        <f xml:space="preserve"> INDEX($B$4:$E$31, $H$17+ROWS($G$5:H7), COLUMNS($B$3:D$3))</f>
        <v>94163</v>
      </c>
      <c r="J7" s="6">
        <f xml:space="preserve"> INDEX($B$4:$E$31, $H$17+ROWS($G$5:I7), COLUMNS($B$3:E$3))</f>
        <v>82998509</v>
      </c>
      <c r="O7" s="6" t="str">
        <f t="array" ref="O7">INDEX($C$4:$E$31,$S$2+ROWS($N$4:N7)-1,1)</f>
        <v xml:space="preserve"> Jammu &amp; Kashmir</v>
      </c>
      <c r="P7" s="14">
        <f t="array" ref="P7">INDEX($C$4:$E$31,$S$2+ROWS($N$4:O7)-1,2)</f>
        <v>222236</v>
      </c>
      <c r="Q7" s="14">
        <f t="array" ref="Q7">INDEX($C$4:$E$31,$S$2+ROWS($N$4:P7)-1,3)</f>
        <v>10143700</v>
      </c>
      <c r="V7" s="1"/>
      <c r="W7" s="10"/>
    </row>
    <row r="8" spans="2:23" ht="16.5" customHeight="1">
      <c r="B8" s="7">
        <v>5</v>
      </c>
      <c r="C8" s="6" t="s">
        <v>34</v>
      </c>
      <c r="D8" s="13">
        <v>135191</v>
      </c>
      <c r="E8" s="13">
        <v>20833803</v>
      </c>
      <c r="H8" s="6" t="str">
        <f xml:space="preserve"> INDEX($B$4:$E$31, $H$17+ROWS($G$5:G8), COLUMNS($B$3:C$3))</f>
        <v xml:space="preserve"> Chhattisgarh</v>
      </c>
      <c r="I8" s="6">
        <f xml:space="preserve"> INDEX($B$4:$E$31, $H$17+ROWS($G$5:H8), COLUMNS($B$3:D$3))</f>
        <v>135191</v>
      </c>
      <c r="J8" s="6">
        <f xml:space="preserve"> INDEX($B$4:$E$31, $H$17+ROWS($G$5:I8), COLUMNS($B$3:E$3))</f>
        <v>20833803</v>
      </c>
      <c r="O8" s="6" t="str">
        <f t="array" ref="O8">INDEX($C$4:$E$31,$S$2+ROWS($N$4:N8)-1,1)</f>
        <v xml:space="preserve"> Jharkhand</v>
      </c>
      <c r="P8" s="14">
        <f t="array" ref="P8">INDEX($C$4:$E$31,$S$2+ROWS($N$4:O8)-1,2)</f>
        <v>79714</v>
      </c>
      <c r="Q8" s="14">
        <f t="array" ref="Q8">INDEX($C$4:$E$31,$S$2+ROWS($N$4:P8)-1,3)</f>
        <v>26945829</v>
      </c>
      <c r="V8" s="1"/>
      <c r="W8" s="15"/>
    </row>
    <row r="9" spans="2:23" ht="16.5" customHeight="1">
      <c r="B9" s="7">
        <v>6</v>
      </c>
      <c r="C9" s="6" t="s">
        <v>35</v>
      </c>
      <c r="D9" s="13">
        <v>3702</v>
      </c>
      <c r="E9" s="13">
        <v>1347668</v>
      </c>
      <c r="H9" s="6" t="str">
        <f xml:space="preserve"> INDEX($B$4:$E$31, $H$17+ROWS($G$5:G9), COLUMNS($B$3:C$3))</f>
        <v xml:space="preserve"> Goa </v>
      </c>
      <c r="I9" s="6">
        <f xml:space="preserve"> INDEX($B$4:$E$31, $H$17+ROWS($G$5:H9), COLUMNS($B$3:D$3))</f>
        <v>3702</v>
      </c>
      <c r="J9" s="6">
        <f xml:space="preserve"> INDEX($B$4:$E$31, $H$17+ROWS($G$5:I9), COLUMNS($B$3:E$3))</f>
        <v>1347668</v>
      </c>
      <c r="O9" s="6" t="str">
        <f t="array" ref="O9">INDEX($C$4:$E$31,$S$2+ROWS($N$4:N9)-1,1)</f>
        <v xml:space="preserve"> Karnataka</v>
      </c>
      <c r="P9" s="14">
        <f t="array" ref="P9">INDEX($C$4:$E$31,$S$2+ROWS($N$4:O9)-1,2)</f>
        <v>191791</v>
      </c>
      <c r="Q9" s="14">
        <f t="array" ref="Q9">INDEX($C$4:$E$31,$S$2+ROWS($N$4:P9)-1,3)</f>
        <v>52850562</v>
      </c>
      <c r="V9" s="1"/>
      <c r="W9" s="15"/>
    </row>
    <row r="10" spans="2:23" ht="16.5" customHeight="1">
      <c r="B10" s="7">
        <v>7</v>
      </c>
      <c r="C10" s="6" t="s">
        <v>36</v>
      </c>
      <c r="D10" s="13">
        <v>196024</v>
      </c>
      <c r="E10" s="13">
        <v>50671017</v>
      </c>
      <c r="H10" s="6" t="str">
        <f xml:space="preserve"> INDEX($B$4:$E$31, $H$17+ROWS($G$5:G10), COLUMNS($B$3:C$3))</f>
        <v xml:space="preserve"> Gujarat</v>
      </c>
      <c r="I10" s="6">
        <f xml:space="preserve"> INDEX($B$4:$E$31, $H$17+ROWS($G$5:H10), COLUMNS($B$3:D$3))</f>
        <v>196024</v>
      </c>
      <c r="J10" s="6">
        <f xml:space="preserve"> INDEX($B$4:$E$31, $H$17+ROWS($G$5:I10), COLUMNS($B$3:E$3))</f>
        <v>50671017</v>
      </c>
      <c r="O10" s="6" t="str">
        <f t="array" ref="O10">INDEX($C$4:$E$31,$S$2+ROWS($N$4:N10)-1,1)</f>
        <v xml:space="preserve"> Kerala</v>
      </c>
      <c r="P10" s="14">
        <f t="array" ref="P10">INDEX($C$4:$E$31,$S$2+ROWS($N$4:O10)-1,2)</f>
        <v>38863</v>
      </c>
      <c r="Q10" s="14">
        <f t="array" ref="Q10">INDEX($C$4:$E$31,$S$2+ROWS($N$4:P10)-1,3)</f>
        <v>31841374</v>
      </c>
      <c r="V10" s="1"/>
      <c r="W10" s="15"/>
    </row>
    <row r="11" spans="2:23" ht="16.5" customHeight="1">
      <c r="B11" s="7">
        <v>8</v>
      </c>
      <c r="C11" s="6" t="s">
        <v>37</v>
      </c>
      <c r="D11" s="13">
        <v>44212</v>
      </c>
      <c r="E11" s="13">
        <v>21144564</v>
      </c>
      <c r="H11" s="6" t="str">
        <f xml:space="preserve"> INDEX($B$4:$E$31, $H$17+ROWS($G$5:G11), COLUMNS($B$3:C$3))</f>
        <v xml:space="preserve"> Haryana</v>
      </c>
      <c r="I11" s="6">
        <f xml:space="preserve"> INDEX($B$4:$E$31, $H$17+ROWS($G$5:H11), COLUMNS($B$3:D$3))</f>
        <v>44212</v>
      </c>
      <c r="J11" s="6">
        <f xml:space="preserve"> INDEX($B$4:$E$31, $H$17+ROWS($G$5:I11), COLUMNS($B$3:E$3))</f>
        <v>21144564</v>
      </c>
      <c r="O11" s="6" t="str">
        <f t="array" ref="O11">INDEX($C$4:$E$31,$S$2+ROWS($N$4:N11)-1,1)</f>
        <v xml:space="preserve"> Madhya Pradesh</v>
      </c>
      <c r="P11" s="14">
        <f t="array" ref="P11">INDEX($C$4:$E$31,$S$2+ROWS($N$4:O11)-1,2)</f>
        <v>308245</v>
      </c>
      <c r="Q11" s="14">
        <f t="array" ref="Q11">INDEX($C$4:$E$31,$S$2+ROWS($N$4:P11)-1,3)</f>
        <v>60348023</v>
      </c>
      <c r="V11" s="1"/>
      <c r="W11" s="10"/>
    </row>
    <row r="12" spans="2:23" ht="16.5" customHeight="1">
      <c r="B12" s="7">
        <v>9</v>
      </c>
      <c r="C12" s="6" t="s">
        <v>38</v>
      </c>
      <c r="D12" s="13">
        <v>55673</v>
      </c>
      <c r="E12" s="13">
        <v>6077900</v>
      </c>
      <c r="H12" s="6" t="str">
        <f xml:space="preserve"> INDEX($B$4:$E$31, $H$17+ROWS($G$5:G12), COLUMNS($B$3:C$3))</f>
        <v xml:space="preserve"> Himachal Pradesh</v>
      </c>
      <c r="I12" s="6">
        <f xml:space="preserve"> INDEX($B$4:$E$31, $H$17+ROWS($G$5:H12), COLUMNS($B$3:D$3))</f>
        <v>55673</v>
      </c>
      <c r="J12" s="6">
        <f xml:space="preserve"> INDEX($B$4:$E$31, $H$17+ROWS($G$5:I12), COLUMNS($B$3:E$3))</f>
        <v>6077900</v>
      </c>
      <c r="O12" s="6" t="str">
        <f t="array" ref="O12">INDEX($C$4:$E$31,$S$2+ROWS($N$4:N12)-1,1)</f>
        <v xml:space="preserve"> Maharashtra</v>
      </c>
      <c r="P12" s="14">
        <f t="array" ref="P12">INDEX($C$4:$E$31,$S$2+ROWS($N$4:O12)-1,2)</f>
        <v>307713</v>
      </c>
      <c r="Q12" s="14">
        <f t="array" ref="Q12">INDEX($C$4:$E$31,$S$2+ROWS($N$4:P12)-1,3)</f>
        <v>96878627</v>
      </c>
      <c r="V12" s="1"/>
      <c r="W12" s="15"/>
    </row>
    <row r="13" spans="2:23" ht="16.5" customHeight="1">
      <c r="B13" s="7">
        <v>10</v>
      </c>
      <c r="C13" s="6" t="s">
        <v>39</v>
      </c>
      <c r="D13" s="13">
        <v>222236</v>
      </c>
      <c r="E13" s="13">
        <v>10143700</v>
      </c>
      <c r="H13" s="6" t="str">
        <f xml:space="preserve"> INDEX($B$4:$E$31, $H$17+ROWS($G$5:G13), COLUMNS($B$3:C$3))</f>
        <v xml:space="preserve"> Jammu &amp; Kashmir</v>
      </c>
      <c r="I13" s="6">
        <f xml:space="preserve"> INDEX($B$4:$E$31, $H$17+ROWS($G$5:H13), COLUMNS($B$3:D$3))</f>
        <v>222236</v>
      </c>
      <c r="J13" s="6">
        <f xml:space="preserve"> INDEX($B$4:$E$31, $H$17+ROWS($G$5:I13), COLUMNS($B$3:E$3))</f>
        <v>10143700</v>
      </c>
      <c r="O13" s="6" t="str">
        <f t="array" ref="O13">INDEX($C$4:$E$31,$S$2+ROWS($N$4:N13)-1,1)</f>
        <v xml:space="preserve"> Manipur</v>
      </c>
      <c r="P13" s="14">
        <f t="array" ref="P13">INDEX($C$4:$E$31,$S$2+ROWS($N$4:O13)-1,2)</f>
        <v>22327</v>
      </c>
      <c r="Q13" s="14">
        <f t="array" ref="Q13">INDEX($C$4:$E$31,$S$2+ROWS($N$4:P13)-1,3)</f>
        <v>2293896</v>
      </c>
      <c r="V13" s="1"/>
      <c r="W13" s="10"/>
    </row>
    <row r="14" spans="2:23" ht="16.5" customHeight="1">
      <c r="B14" s="7">
        <v>11</v>
      </c>
      <c r="C14" s="6" t="s">
        <v>40</v>
      </c>
      <c r="D14" s="13">
        <v>79714</v>
      </c>
      <c r="E14" s="13">
        <v>26945829</v>
      </c>
      <c r="V14" s="1"/>
      <c r="W14" s="10"/>
    </row>
    <row r="15" spans="2:23" ht="16.5" customHeight="1">
      <c r="B15" s="7">
        <v>12</v>
      </c>
      <c r="C15" s="6" t="s">
        <v>41</v>
      </c>
      <c r="D15" s="13">
        <v>191791</v>
      </c>
      <c r="E15" s="13">
        <v>52850562</v>
      </c>
      <c r="V15" s="1"/>
      <c r="W15" s="10"/>
    </row>
    <row r="16" spans="2:23" ht="16.5" customHeight="1">
      <c r="B16" s="7">
        <v>13</v>
      </c>
      <c r="C16" s="6" t="s">
        <v>42</v>
      </c>
      <c r="D16" s="13">
        <v>38863</v>
      </c>
      <c r="E16" s="13">
        <v>31841374</v>
      </c>
      <c r="V16" s="1"/>
      <c r="W16" s="10"/>
    </row>
    <row r="17" spans="2:23" ht="16.5" customHeight="1">
      <c r="B17" s="7">
        <v>14</v>
      </c>
      <c r="C17" s="6" t="s">
        <v>43</v>
      </c>
      <c r="D17" s="13">
        <v>308245</v>
      </c>
      <c r="E17" s="13">
        <v>60348023</v>
      </c>
      <c r="H17">
        <v>1</v>
      </c>
      <c r="V17" s="1"/>
      <c r="W17" s="10"/>
    </row>
    <row r="18" spans="2:23" ht="16.5" customHeight="1">
      <c r="B18" s="7">
        <v>15</v>
      </c>
      <c r="C18" s="6" t="s">
        <v>44</v>
      </c>
      <c r="D18" s="13">
        <v>307713</v>
      </c>
      <c r="E18" s="13">
        <v>96878627</v>
      </c>
      <c r="V18" s="1"/>
      <c r="W18" s="6"/>
    </row>
    <row r="19" spans="2:23" ht="16.5" customHeight="1">
      <c r="B19" s="7">
        <v>16</v>
      </c>
      <c r="C19" s="6" t="s">
        <v>45</v>
      </c>
      <c r="D19" s="13">
        <v>22327</v>
      </c>
      <c r="E19" s="13">
        <v>2293896</v>
      </c>
      <c r="V19" s="1"/>
      <c r="W19" s="10"/>
    </row>
    <row r="20" spans="2:23" ht="16.5" customHeight="1">
      <c r="B20" s="7">
        <v>17</v>
      </c>
      <c r="C20" s="6" t="s">
        <v>46</v>
      </c>
      <c r="D20" s="13">
        <v>22429</v>
      </c>
      <c r="E20" s="13">
        <v>2318822</v>
      </c>
      <c r="V20" s="1"/>
      <c r="W20" s="10"/>
    </row>
    <row r="21" spans="2:23" ht="16.5" customHeight="1">
      <c r="B21" s="7">
        <v>18</v>
      </c>
      <c r="C21" s="6" t="s">
        <v>47</v>
      </c>
      <c r="D21" s="13">
        <v>21081</v>
      </c>
      <c r="E21" s="13">
        <v>888573</v>
      </c>
      <c r="W21" s="10"/>
    </row>
    <row r="22" spans="2:23" ht="16.5" customHeight="1">
      <c r="B22" s="7">
        <v>19</v>
      </c>
      <c r="C22" s="6" t="s">
        <v>48</v>
      </c>
      <c r="D22" s="13">
        <v>16579</v>
      </c>
      <c r="E22" s="13">
        <v>1990036</v>
      </c>
      <c r="W22" s="10"/>
    </row>
    <row r="23" spans="2:23" ht="16.5" customHeight="1">
      <c r="B23" s="7">
        <v>20</v>
      </c>
      <c r="C23" s="6" t="s">
        <v>49</v>
      </c>
      <c r="D23" s="13">
        <v>155707</v>
      </c>
      <c r="E23" s="13">
        <v>36804660</v>
      </c>
      <c r="W23" s="10"/>
    </row>
    <row r="24" spans="2:23" ht="16.5" customHeight="1">
      <c r="B24" s="7">
        <v>21</v>
      </c>
      <c r="C24" s="6" t="s">
        <v>50</v>
      </c>
      <c r="D24" s="13">
        <v>50362</v>
      </c>
      <c r="E24" s="13">
        <v>24358999</v>
      </c>
      <c r="W24" s="10"/>
    </row>
    <row r="25" spans="2:23" ht="16.5" customHeight="1">
      <c r="B25" s="7">
        <v>22</v>
      </c>
      <c r="C25" s="6" t="s">
        <v>51</v>
      </c>
      <c r="D25" s="13">
        <v>342239</v>
      </c>
      <c r="E25" s="13">
        <v>56507188</v>
      </c>
      <c r="W25" s="10"/>
    </row>
    <row r="26" spans="2:23" ht="16.5" customHeight="1">
      <c r="B26" s="7">
        <v>23</v>
      </c>
      <c r="C26" s="6" t="s">
        <v>52</v>
      </c>
      <c r="D26" s="13">
        <v>7096</v>
      </c>
      <c r="E26" s="13">
        <v>540851</v>
      </c>
      <c r="W26" s="10"/>
    </row>
    <row r="27" spans="2:23" ht="16.5" customHeight="1">
      <c r="B27" s="7">
        <v>24</v>
      </c>
      <c r="C27" s="6" t="s">
        <v>53</v>
      </c>
      <c r="D27" s="13">
        <v>130058</v>
      </c>
      <c r="E27" s="13">
        <v>62405679</v>
      </c>
      <c r="W27" s="10"/>
    </row>
    <row r="28" spans="2:23" ht="16.5" customHeight="1">
      <c r="B28" s="7">
        <v>25</v>
      </c>
      <c r="C28" s="6" t="s">
        <v>54</v>
      </c>
      <c r="D28" s="13">
        <v>10486</v>
      </c>
      <c r="E28" s="13">
        <v>3199203</v>
      </c>
      <c r="W28" s="10"/>
    </row>
    <row r="29" spans="2:23" ht="16.5" customHeight="1">
      <c r="B29" s="7">
        <v>26</v>
      </c>
      <c r="C29" s="6" t="s">
        <v>55</v>
      </c>
      <c r="D29" s="13">
        <v>240928</v>
      </c>
      <c r="E29" s="13">
        <v>166197921</v>
      </c>
      <c r="W29" s="10"/>
    </row>
    <row r="30" spans="2:23" ht="16.5" customHeight="1">
      <c r="B30" s="7">
        <v>27</v>
      </c>
      <c r="C30" s="6" t="s">
        <v>56</v>
      </c>
      <c r="D30" s="13">
        <v>53483</v>
      </c>
      <c r="E30" s="13">
        <v>8489349</v>
      </c>
      <c r="W30" s="10"/>
    </row>
    <row r="31" spans="2:23" ht="16.5" customHeight="1">
      <c r="B31" s="7">
        <v>28</v>
      </c>
      <c r="C31" s="6" t="s">
        <v>57</v>
      </c>
      <c r="D31" s="13">
        <v>88752</v>
      </c>
      <c r="E31" s="13">
        <v>80176197</v>
      </c>
      <c r="W31" s="10"/>
    </row>
    <row r="32" spans="2:23" ht="16.5" customHeight="1">
      <c r="W32" s="10"/>
    </row>
    <row r="33" spans="23:23" ht="16.5" customHeight="1">
      <c r="W33" s="10"/>
    </row>
    <row r="34" spans="23:23" ht="16.5" customHeight="1">
      <c r="W34" s="10"/>
    </row>
    <row r="35" spans="23:23" ht="16.5" customHeight="1">
      <c r="W35" s="10"/>
    </row>
    <row r="36" spans="23:23" ht="16.5" customHeight="1">
      <c r="W36" s="10"/>
    </row>
    <row r="37" spans="23:23" ht="16.5" customHeight="1">
      <c r="W37" s="10"/>
    </row>
    <row r="38" spans="23:23" ht="16.5" customHeight="1">
      <c r="W38" s="10"/>
    </row>
    <row r="39" spans="23:23" ht="16.5" customHeight="1">
      <c r="W39" s="10"/>
    </row>
    <row r="40" spans="23:23" ht="16.5" customHeight="1">
      <c r="W40" s="10"/>
    </row>
    <row r="41" spans="23:23" ht="16.5" customHeight="1">
      <c r="W41" s="10"/>
    </row>
    <row r="42" spans="23:23" ht="16.5" customHeight="1">
      <c r="W42" s="10"/>
    </row>
    <row r="43" spans="23:23" ht="16.5" customHeight="1">
      <c r="W43" s="10"/>
    </row>
    <row r="44" spans="23:23" ht="16.5" customHeight="1">
      <c r="W44" s="10"/>
    </row>
    <row r="45" spans="23:23" ht="16.5" customHeight="1">
      <c r="W45" s="10"/>
    </row>
    <row r="46" spans="23:23" ht="16.5" customHeight="1">
      <c r="W46" s="10"/>
    </row>
    <row r="47" spans="23:23" ht="16.5" customHeight="1">
      <c r="W47" s="10"/>
    </row>
    <row r="48" spans="23:23" ht="16.5" customHeight="1">
      <c r="W48" s="10"/>
    </row>
    <row r="49" spans="23:23" ht="16.5" customHeight="1">
      <c r="W49" s="10"/>
    </row>
    <row r="50" spans="23:23" ht="16.5" customHeight="1">
      <c r="W50" s="10"/>
    </row>
    <row r="51" spans="23:23" ht="16.5" customHeight="1">
      <c r="W51" s="10"/>
    </row>
    <row r="52" spans="23:23" ht="16.5" customHeight="1">
      <c r="W52" s="10"/>
    </row>
    <row r="53" spans="23:23" ht="16.5" customHeight="1">
      <c r="W53" s="10"/>
    </row>
    <row r="54" spans="23:23" ht="16.5" customHeight="1">
      <c r="W54" s="10"/>
    </row>
    <row r="55" spans="23:23" ht="16.5" customHeight="1">
      <c r="W55" s="10"/>
    </row>
    <row r="56" spans="23:23" ht="16.5" customHeight="1">
      <c r="W56" s="10"/>
    </row>
    <row r="57" spans="23:23" ht="16.5" customHeight="1">
      <c r="W57" s="10"/>
    </row>
    <row r="58" spans="23:23" ht="16.5" customHeight="1">
      <c r="W58" s="10"/>
    </row>
    <row r="59" spans="23:23" ht="16.5" customHeight="1">
      <c r="W59" s="10"/>
    </row>
    <row r="60" spans="23:23" ht="16.5" customHeight="1">
      <c r="W60" s="10"/>
    </row>
    <row r="61" spans="23:23" ht="16.5" customHeight="1">
      <c r="W61" s="10"/>
    </row>
    <row r="62" spans="23:23" ht="16.5" customHeight="1">
      <c r="W62" s="10"/>
    </row>
    <row r="63" spans="23:23" ht="16.5" customHeight="1">
      <c r="W63" s="10"/>
    </row>
    <row r="64" spans="23:23" ht="16.5" customHeight="1">
      <c r="W64" s="10"/>
    </row>
    <row r="65" spans="23:23" ht="16.5" customHeight="1">
      <c r="W65" s="10"/>
    </row>
    <row r="66" spans="23:23" ht="16.5" customHeight="1">
      <c r="W66" s="10"/>
    </row>
    <row r="67" spans="23:23" ht="16.5" customHeight="1">
      <c r="W67" s="10"/>
    </row>
    <row r="68" spans="23:23" ht="16.5" customHeight="1">
      <c r="W68" s="10"/>
    </row>
    <row r="69" spans="23:23" ht="16.5" customHeight="1">
      <c r="W69" s="10"/>
    </row>
    <row r="70" spans="23:23" ht="16.5" customHeight="1">
      <c r="W70" s="10"/>
    </row>
    <row r="71" spans="23:23" ht="16.5" customHeight="1">
      <c r="W71" s="10"/>
    </row>
    <row r="72" spans="23:23" ht="16.5" customHeight="1">
      <c r="W72" s="10"/>
    </row>
    <row r="73" spans="23:23" ht="16.5" customHeight="1">
      <c r="W73" s="10"/>
    </row>
    <row r="74" spans="23:23" ht="16.5" customHeight="1">
      <c r="W74" s="10"/>
    </row>
    <row r="75" spans="23:23" ht="16.5" customHeight="1">
      <c r="W75" s="10"/>
    </row>
    <row r="76" spans="23:23" ht="16.5" customHeight="1">
      <c r="W76" s="10"/>
    </row>
    <row r="77" spans="23:23" ht="16.5" customHeight="1">
      <c r="W77" s="10"/>
    </row>
    <row r="78" spans="23:23" ht="16.5" customHeight="1">
      <c r="W78" s="10"/>
    </row>
    <row r="79" spans="23:23" ht="16.5" customHeight="1">
      <c r="W79" s="10"/>
    </row>
    <row r="80" spans="23:23" ht="16.5" customHeight="1">
      <c r="W80" s="10"/>
    </row>
    <row r="81" spans="23:23" ht="16.5" customHeight="1">
      <c r="W81" s="10"/>
    </row>
    <row r="82" spans="23:23" ht="16.5" customHeight="1">
      <c r="W82" s="10"/>
    </row>
    <row r="83" spans="23:23" ht="16.5" customHeight="1">
      <c r="W83" s="10"/>
    </row>
    <row r="84" spans="23:23" ht="16.5" customHeight="1">
      <c r="W84" s="10"/>
    </row>
    <row r="85" spans="23:23" ht="16.5" customHeight="1">
      <c r="W85" s="10"/>
    </row>
    <row r="86" spans="23:23" ht="16.5" customHeight="1">
      <c r="W86" s="10"/>
    </row>
    <row r="87" spans="23:23" ht="16.5" customHeight="1">
      <c r="W87" s="10"/>
    </row>
    <row r="88" spans="23:23" ht="16.5" customHeight="1">
      <c r="W88" s="10"/>
    </row>
    <row r="89" spans="23:23" ht="16.5" customHeight="1">
      <c r="W89" s="10"/>
    </row>
    <row r="90" spans="23:23" ht="16.5" customHeight="1">
      <c r="W90" s="10"/>
    </row>
    <row r="91" spans="23:23" ht="16.5" customHeight="1">
      <c r="W91" s="10"/>
    </row>
    <row r="92" spans="23:23" ht="16.5" customHeight="1">
      <c r="W92" s="10"/>
    </row>
    <row r="93" spans="23:23" ht="16.5" customHeight="1">
      <c r="W93" s="10"/>
    </row>
    <row r="94" spans="23:23" ht="16.5" customHeight="1">
      <c r="W94" s="10"/>
    </row>
    <row r="95" spans="23:23" ht="16.5" customHeight="1">
      <c r="W95" s="10"/>
    </row>
    <row r="96" spans="23:23" ht="16.5" customHeight="1">
      <c r="W96" s="10"/>
    </row>
    <row r="97" spans="23:23" ht="16.5" customHeight="1">
      <c r="W97" s="10"/>
    </row>
    <row r="98" spans="23:23" ht="16.5" customHeight="1">
      <c r="W98" s="10"/>
    </row>
    <row r="99" spans="23:23" ht="16.5" customHeight="1">
      <c r="W99" s="10"/>
    </row>
    <row r="100" spans="23:23" ht="16.5" customHeight="1">
      <c r="W100" s="10"/>
    </row>
    <row r="101" spans="23:23" ht="16.5" customHeight="1">
      <c r="W101" s="10"/>
    </row>
    <row r="102" spans="23:23" ht="16.5" customHeight="1">
      <c r="W102" s="10"/>
    </row>
    <row r="103" spans="23:23" ht="16.5" customHeight="1">
      <c r="W103" s="10"/>
    </row>
    <row r="104" spans="23:23" ht="16.5" customHeight="1">
      <c r="W104" s="10"/>
    </row>
    <row r="105" spans="23:23" ht="16.5" customHeight="1">
      <c r="W105" s="10"/>
    </row>
    <row r="106" spans="23:23" ht="16.5" customHeight="1">
      <c r="W106" s="10"/>
    </row>
    <row r="107" spans="23:23" ht="16.5" customHeight="1">
      <c r="W107" s="10"/>
    </row>
    <row r="108" spans="23:23" ht="16.5" customHeight="1">
      <c r="W108" s="10"/>
    </row>
    <row r="109" spans="23:23" ht="16.5" customHeight="1">
      <c r="W109" s="10"/>
    </row>
    <row r="110" spans="23:23" ht="16.5" customHeight="1">
      <c r="W110" s="10"/>
    </row>
    <row r="111" spans="23:23" ht="16.5" customHeight="1">
      <c r="W111" s="10"/>
    </row>
    <row r="112" spans="23:23" ht="16.5" customHeight="1">
      <c r="W112" s="10"/>
    </row>
    <row r="113" spans="23:23" ht="16.5" customHeight="1">
      <c r="W113" s="10"/>
    </row>
    <row r="114" spans="23:23" ht="16.5" customHeight="1">
      <c r="W114" s="10"/>
    </row>
    <row r="115" spans="23:23" ht="16.5" customHeight="1">
      <c r="W115" s="10"/>
    </row>
    <row r="116" spans="23:23" ht="16.5" customHeight="1">
      <c r="W116" s="10"/>
    </row>
    <row r="117" spans="23:23" ht="16.5" customHeight="1">
      <c r="W117" s="10"/>
    </row>
    <row r="118" spans="23:23" ht="16.5" customHeight="1">
      <c r="W118" s="10"/>
    </row>
    <row r="119" spans="23:23" ht="16.5" customHeight="1">
      <c r="W119" s="10"/>
    </row>
    <row r="120" spans="23:23" ht="16.5" customHeight="1">
      <c r="W120" s="10"/>
    </row>
    <row r="121" spans="23:23" ht="16.5" customHeight="1">
      <c r="W121" s="10"/>
    </row>
    <row r="122" spans="23:23" ht="16.5" customHeight="1">
      <c r="W122" s="10"/>
    </row>
    <row r="123" spans="23:23" ht="16.5" customHeight="1">
      <c r="W123" s="10"/>
    </row>
    <row r="124" spans="23:23" ht="16.5" customHeight="1">
      <c r="W124" s="10"/>
    </row>
    <row r="125" spans="23:23" ht="16.5" customHeight="1">
      <c r="W125" s="10"/>
    </row>
    <row r="126" spans="23:23" ht="16.5" customHeight="1">
      <c r="W126" s="10"/>
    </row>
    <row r="127" spans="23:23" ht="16.5" customHeight="1">
      <c r="W127" s="10"/>
    </row>
    <row r="128" spans="23:23" ht="16.5" customHeight="1">
      <c r="W128" s="10"/>
    </row>
    <row r="129" spans="23:23" ht="16.5" customHeight="1">
      <c r="W129" s="10"/>
    </row>
    <row r="130" spans="23:23" ht="16.5" customHeight="1">
      <c r="W130" s="10"/>
    </row>
    <row r="131" spans="23:23" ht="16.5" customHeight="1">
      <c r="W131" s="10"/>
    </row>
    <row r="132" spans="23:23" ht="16.5" customHeight="1">
      <c r="W132" s="10"/>
    </row>
    <row r="133" spans="23:23" ht="16.5" customHeight="1">
      <c r="W133" s="10"/>
    </row>
    <row r="134" spans="23:23" ht="16.5" customHeight="1">
      <c r="W134" s="10"/>
    </row>
    <row r="135" spans="23:23" ht="16.5" customHeight="1">
      <c r="W135" s="10"/>
    </row>
    <row r="136" spans="23:23" ht="16.5" customHeight="1">
      <c r="W136" s="10"/>
    </row>
    <row r="137" spans="23:23" ht="16.5" customHeight="1">
      <c r="W137" s="10"/>
    </row>
    <row r="138" spans="23:23" ht="16.5" customHeight="1">
      <c r="W138" s="10"/>
    </row>
    <row r="139" spans="23:23" ht="16.5" customHeight="1">
      <c r="W139" s="10"/>
    </row>
    <row r="140" spans="23:23" ht="16.5" customHeight="1">
      <c r="W140" s="10"/>
    </row>
    <row r="141" spans="23:23" ht="16.5" customHeight="1">
      <c r="W141" s="10"/>
    </row>
    <row r="142" spans="23:23" ht="16.5" customHeight="1">
      <c r="W142" s="10"/>
    </row>
    <row r="143" spans="23:23" ht="16.5" customHeight="1">
      <c r="W143" s="10"/>
    </row>
    <row r="144" spans="23:23" ht="16.5" customHeight="1">
      <c r="W144" s="10"/>
    </row>
    <row r="145" spans="23:23" ht="16.5" customHeight="1">
      <c r="W145" s="10"/>
    </row>
    <row r="146" spans="23:23" ht="16.5" customHeight="1">
      <c r="W146" s="10"/>
    </row>
    <row r="147" spans="23:23" ht="16.5" customHeight="1">
      <c r="W147" s="10"/>
    </row>
    <row r="148" spans="23:23" ht="16.5" customHeight="1">
      <c r="W148" s="10"/>
    </row>
    <row r="149" spans="23:23" ht="16.5" customHeight="1">
      <c r="W149" s="10"/>
    </row>
    <row r="150" spans="23:23" ht="16.5" customHeight="1">
      <c r="W150" s="10"/>
    </row>
    <row r="151" spans="23:23" ht="16.5" customHeight="1">
      <c r="W151" s="10"/>
    </row>
    <row r="152" spans="23:23" ht="16.5" customHeight="1">
      <c r="W152" s="10"/>
    </row>
    <row r="153" spans="23:23" ht="16.5" customHeight="1">
      <c r="W153" s="10"/>
    </row>
    <row r="154" spans="23:23" ht="16.5" customHeight="1">
      <c r="W154" s="10"/>
    </row>
    <row r="155" spans="23:23" ht="16.5" customHeight="1">
      <c r="W155" s="10"/>
    </row>
    <row r="156" spans="23:23" ht="16.5" customHeight="1">
      <c r="W156" s="10"/>
    </row>
    <row r="157" spans="23:23" ht="16.5" customHeight="1">
      <c r="W157" s="10"/>
    </row>
    <row r="158" spans="23:23" ht="16.5" customHeight="1">
      <c r="W158" s="10"/>
    </row>
    <row r="159" spans="23:23" ht="16.5" customHeight="1">
      <c r="W159" s="10"/>
    </row>
    <row r="160" spans="23:23" ht="16.5" customHeight="1">
      <c r="W160" s="10"/>
    </row>
    <row r="161" spans="23:23" ht="16.5" customHeight="1">
      <c r="W161" s="10"/>
    </row>
    <row r="162" spans="23:23" ht="16.5" customHeight="1">
      <c r="W162" s="10"/>
    </row>
    <row r="163" spans="23:23" ht="16.5" customHeight="1">
      <c r="W163" s="10"/>
    </row>
    <row r="164" spans="23:23" ht="16.5" customHeight="1">
      <c r="W164" s="10"/>
    </row>
    <row r="165" spans="23:23" ht="16.5" customHeight="1">
      <c r="W165" s="10"/>
    </row>
    <row r="166" spans="23:23" ht="16.5" customHeight="1">
      <c r="W166" s="10"/>
    </row>
    <row r="167" spans="23:23" ht="16.5" customHeight="1">
      <c r="W167" s="10"/>
    </row>
    <row r="168" spans="23:23" ht="16.5" customHeight="1">
      <c r="W168" s="10"/>
    </row>
    <row r="169" spans="23:23" ht="16.5" customHeight="1">
      <c r="W169" s="10"/>
    </row>
    <row r="170" spans="23:23" ht="16.5" customHeight="1">
      <c r="W170" s="10"/>
    </row>
    <row r="171" spans="23:23" ht="16.5" customHeight="1">
      <c r="W171" s="10"/>
    </row>
    <row r="172" spans="23:23" ht="16.5" customHeight="1">
      <c r="W172" s="10"/>
    </row>
    <row r="173" spans="23:23" ht="16.5" customHeight="1">
      <c r="W173" s="10"/>
    </row>
    <row r="174" spans="23:23" ht="16.5" customHeight="1">
      <c r="W174" s="10"/>
    </row>
    <row r="175" spans="23:23" ht="16.5" customHeight="1">
      <c r="W175" s="10"/>
    </row>
    <row r="176" spans="23:23" ht="16.5" customHeight="1">
      <c r="W176" s="10"/>
    </row>
    <row r="177" spans="23:23" ht="16.5" customHeight="1">
      <c r="W177" s="10"/>
    </row>
    <row r="178" spans="23:23" ht="16.5" customHeight="1">
      <c r="W178" s="10"/>
    </row>
    <row r="179" spans="23:23" ht="16.5" customHeight="1">
      <c r="W179" s="10"/>
    </row>
    <row r="180" spans="23:23" ht="16.5" customHeight="1">
      <c r="W180" s="10"/>
    </row>
    <row r="181" spans="23:23" ht="16.5" customHeight="1">
      <c r="W181" s="10"/>
    </row>
    <row r="182" spans="23:23" ht="16.5" customHeight="1">
      <c r="W182" s="10"/>
    </row>
    <row r="183" spans="23:23" ht="16.5" customHeight="1">
      <c r="W183" s="10"/>
    </row>
    <row r="184" spans="23:23" ht="16.5" customHeight="1">
      <c r="W184" s="10"/>
    </row>
    <row r="185" spans="23:23" ht="16.5" customHeight="1">
      <c r="W185" s="10"/>
    </row>
    <row r="186" spans="23:23" ht="16.5" customHeight="1">
      <c r="W186" s="10"/>
    </row>
    <row r="187" spans="23:23" ht="16.5" customHeight="1">
      <c r="W187" s="10"/>
    </row>
    <row r="188" spans="23:23" ht="16.5" customHeight="1">
      <c r="W188" s="10"/>
    </row>
    <row r="189" spans="23:23" ht="16.5" customHeight="1">
      <c r="W189" s="10"/>
    </row>
    <row r="190" spans="23:23" ht="16.5" customHeight="1">
      <c r="W190" s="10"/>
    </row>
    <row r="191" spans="23:23" ht="16.5" customHeight="1">
      <c r="W191" s="10"/>
    </row>
    <row r="192" spans="23:23" ht="16.5" customHeight="1">
      <c r="W192" s="10"/>
    </row>
    <row r="193" spans="23:23" ht="16.5" customHeight="1">
      <c r="W193" s="10"/>
    </row>
    <row r="194" spans="23:23" ht="16.5" customHeight="1">
      <c r="W194" s="10"/>
    </row>
    <row r="195" spans="23:23" ht="16.5" customHeight="1">
      <c r="W195" s="10"/>
    </row>
    <row r="196" spans="23:23" ht="16.5" customHeight="1">
      <c r="W196" s="10"/>
    </row>
    <row r="197" spans="23:23" ht="16.5" customHeight="1">
      <c r="W197" s="10"/>
    </row>
    <row r="198" spans="23:23" ht="16.5" customHeight="1">
      <c r="W198" s="10"/>
    </row>
    <row r="199" spans="23:23" ht="16.5" customHeight="1">
      <c r="W199" s="10"/>
    </row>
    <row r="200" spans="23:23" ht="16.5" customHeight="1">
      <c r="W200" s="10"/>
    </row>
    <row r="201" spans="23:23" ht="16.5" customHeight="1">
      <c r="W201" s="10"/>
    </row>
    <row r="202" spans="23:23" ht="16.5" customHeight="1">
      <c r="W202" s="10"/>
    </row>
    <row r="203" spans="23:23" ht="16.5" customHeight="1">
      <c r="W203" s="10"/>
    </row>
    <row r="204" spans="23:23" ht="16.5" customHeight="1">
      <c r="W204" s="10"/>
    </row>
    <row r="205" spans="23:23" ht="16.5" customHeight="1">
      <c r="W205" s="10"/>
    </row>
    <row r="206" spans="23:23" ht="16.5" customHeight="1">
      <c r="W206" s="10"/>
    </row>
    <row r="207" spans="23:23" ht="16.5" customHeight="1">
      <c r="W207" s="10"/>
    </row>
    <row r="208" spans="23:23" ht="16.5" customHeight="1">
      <c r="W208" s="10"/>
    </row>
    <row r="209" spans="23:23" ht="16.5" customHeight="1">
      <c r="W209" s="10"/>
    </row>
    <row r="210" spans="23:23" ht="16.5" customHeight="1">
      <c r="W210" s="10"/>
    </row>
    <row r="211" spans="23:23" ht="16.5" customHeight="1">
      <c r="W211" s="10"/>
    </row>
    <row r="212" spans="23:23" ht="16.5" customHeight="1">
      <c r="W212" s="10"/>
    </row>
    <row r="213" spans="23:23" ht="16.5" customHeight="1">
      <c r="W213" s="10"/>
    </row>
    <row r="214" spans="23:23" ht="16.5" customHeight="1">
      <c r="W214" s="10"/>
    </row>
    <row r="215" spans="23:23" ht="16.5" customHeight="1">
      <c r="W215" s="10"/>
    </row>
    <row r="216" spans="23:23" ht="16.5" customHeight="1">
      <c r="W216" s="10"/>
    </row>
    <row r="217" spans="23:23" ht="16.5" customHeight="1">
      <c r="W217" s="10"/>
    </row>
    <row r="218" spans="23:23" ht="16.5" customHeight="1">
      <c r="W218" s="10"/>
    </row>
    <row r="219" spans="23:23" ht="16.5" customHeight="1">
      <c r="W219" s="10"/>
    </row>
    <row r="220" spans="23:23" ht="16.5" customHeight="1">
      <c r="W220" s="10"/>
    </row>
    <row r="221" spans="23:23" ht="16.5" customHeight="1">
      <c r="W221" s="10"/>
    </row>
    <row r="222" spans="23:23" ht="16.5" customHeight="1">
      <c r="W222" s="10"/>
    </row>
    <row r="223" spans="23:23" ht="16.5" customHeight="1">
      <c r="W223" s="10"/>
    </row>
    <row r="224" spans="23:23" ht="16.5" customHeight="1">
      <c r="W224" s="10"/>
    </row>
    <row r="225" spans="23:23" ht="16.5" customHeight="1">
      <c r="W225" s="10"/>
    </row>
    <row r="226" spans="23:23" ht="16.5" customHeight="1">
      <c r="W226" s="10"/>
    </row>
    <row r="227" spans="23:23" ht="16.5" customHeight="1">
      <c r="W227" s="10"/>
    </row>
    <row r="228" spans="23:23" ht="16.5" customHeight="1">
      <c r="W228" s="10"/>
    </row>
    <row r="229" spans="23:23" ht="16.5" customHeight="1">
      <c r="W229" s="10"/>
    </row>
    <row r="230" spans="23:23" ht="16.5" customHeight="1">
      <c r="W230" s="10"/>
    </row>
    <row r="231" spans="23:23" ht="16.5" customHeight="1">
      <c r="W231" s="10"/>
    </row>
    <row r="232" spans="23:23" ht="16.5" customHeight="1">
      <c r="W232" s="10"/>
    </row>
    <row r="233" spans="23:23" ht="16.5" customHeight="1">
      <c r="W233" s="10"/>
    </row>
    <row r="234" spans="23:23" ht="16.5" customHeight="1">
      <c r="W234" s="10"/>
    </row>
    <row r="235" spans="23:23" ht="16.5" customHeight="1">
      <c r="W235" s="10"/>
    </row>
    <row r="236" spans="23:23" ht="16.5" customHeight="1">
      <c r="W236" s="10"/>
    </row>
    <row r="237" spans="23:23" ht="16.5" customHeight="1">
      <c r="W237" s="10"/>
    </row>
    <row r="238" spans="23:23" ht="16.5" customHeight="1">
      <c r="W238" s="10"/>
    </row>
    <row r="239" spans="23:23" ht="16.5" customHeight="1">
      <c r="W239" s="10"/>
    </row>
    <row r="240" spans="23:23" ht="16.5" customHeight="1">
      <c r="W240" s="10"/>
    </row>
    <row r="241" spans="23:23" ht="16.5" customHeight="1">
      <c r="W241" s="10"/>
    </row>
    <row r="242" spans="23:23" ht="16.5" customHeight="1">
      <c r="W242" s="10"/>
    </row>
    <row r="243" spans="23:23" ht="16.5" customHeight="1">
      <c r="W243" s="10"/>
    </row>
    <row r="244" spans="23:23" ht="16.5" customHeight="1">
      <c r="W244" s="10"/>
    </row>
    <row r="245" spans="23:23" ht="16.5" customHeight="1">
      <c r="W245" s="10"/>
    </row>
    <row r="246" spans="23:23" ht="16.5" customHeight="1">
      <c r="W246" s="10"/>
    </row>
    <row r="247" spans="23:23" ht="16.5" customHeight="1">
      <c r="W247" s="10"/>
    </row>
    <row r="248" spans="23:23" ht="16.5" customHeight="1">
      <c r="W248" s="10"/>
    </row>
    <row r="249" spans="23:23" ht="16.5" customHeight="1">
      <c r="W249" s="10"/>
    </row>
    <row r="250" spans="23:23" ht="16.5" customHeight="1">
      <c r="W250" s="10"/>
    </row>
    <row r="251" spans="23:23" ht="16.5" customHeight="1">
      <c r="W251" s="10"/>
    </row>
    <row r="252" spans="23:23" ht="16.5" customHeight="1">
      <c r="W252" s="10"/>
    </row>
    <row r="253" spans="23:23" ht="16.5" customHeight="1">
      <c r="W253" s="10"/>
    </row>
    <row r="254" spans="23:23" ht="16.5" customHeight="1">
      <c r="W254" s="10"/>
    </row>
    <row r="255" spans="23:23" ht="16.5" customHeight="1">
      <c r="W255" s="10"/>
    </row>
    <row r="256" spans="23:23" ht="16.5" customHeight="1">
      <c r="W256" s="10"/>
    </row>
    <row r="257" spans="23:23" ht="16.5" customHeight="1">
      <c r="W257" s="10"/>
    </row>
    <row r="258" spans="23:23" ht="16.5" customHeight="1">
      <c r="W258" s="10"/>
    </row>
    <row r="259" spans="23:23" ht="16.5" customHeight="1">
      <c r="W259" s="10"/>
    </row>
    <row r="260" spans="23:23" ht="16.5" customHeight="1">
      <c r="W260" s="10"/>
    </row>
    <row r="261" spans="23:23" ht="16.5" customHeight="1">
      <c r="W261" s="10"/>
    </row>
    <row r="262" spans="23:23" ht="16.5" customHeight="1">
      <c r="W262" s="10"/>
    </row>
    <row r="263" spans="23:23" ht="16.5" customHeight="1">
      <c r="W263" s="10"/>
    </row>
    <row r="264" spans="23:23" ht="16.5" customHeight="1">
      <c r="W264" s="10"/>
    </row>
    <row r="265" spans="23:23" ht="16.5" customHeight="1">
      <c r="W265" s="10"/>
    </row>
    <row r="266" spans="23:23" ht="16.5" customHeight="1">
      <c r="W266" s="10"/>
    </row>
    <row r="267" spans="23:23" ht="16.5" customHeight="1">
      <c r="W267" s="10"/>
    </row>
    <row r="268" spans="23:23" ht="16.5" customHeight="1">
      <c r="W268" s="10"/>
    </row>
    <row r="269" spans="23:23" ht="16.5" customHeight="1">
      <c r="W269" s="10"/>
    </row>
    <row r="270" spans="23:23" ht="16.5" customHeight="1">
      <c r="W270" s="10"/>
    </row>
    <row r="271" spans="23:23" ht="16.5" customHeight="1">
      <c r="W271" s="10"/>
    </row>
    <row r="272" spans="23:23" ht="16.5" customHeight="1">
      <c r="W272" s="10"/>
    </row>
    <row r="273" spans="23:23" ht="16.5" customHeight="1">
      <c r="W273" s="10"/>
    </row>
    <row r="274" spans="23:23" ht="16.5" customHeight="1">
      <c r="W274" s="10"/>
    </row>
    <row r="275" spans="23:23" ht="16.5" customHeight="1">
      <c r="W275" s="10"/>
    </row>
    <row r="276" spans="23:23" ht="16.5" customHeight="1">
      <c r="W276" s="10"/>
    </row>
    <row r="277" spans="23:23" ht="16.5" customHeight="1">
      <c r="W277" s="10"/>
    </row>
    <row r="278" spans="23:23" ht="16.5" customHeight="1">
      <c r="W278" s="10"/>
    </row>
    <row r="279" spans="23:23" ht="16.5" customHeight="1">
      <c r="W279" s="10"/>
    </row>
    <row r="280" spans="23:23" ht="16.5" customHeight="1">
      <c r="W280" s="10"/>
    </row>
    <row r="281" spans="23:23" ht="16.5" customHeight="1">
      <c r="W281" s="10"/>
    </row>
    <row r="282" spans="23:23" ht="16.5" customHeight="1">
      <c r="W282" s="10"/>
    </row>
    <row r="283" spans="23:23" ht="16.5" customHeight="1">
      <c r="W283" s="10"/>
    </row>
    <row r="284" spans="23:23" ht="16.5" customHeight="1">
      <c r="W284" s="10"/>
    </row>
    <row r="285" spans="23:23" ht="16.5" customHeight="1">
      <c r="W285" s="10"/>
    </row>
    <row r="286" spans="23:23" ht="16.5" customHeight="1">
      <c r="W286" s="10"/>
    </row>
    <row r="287" spans="23:23" ht="16.5" customHeight="1">
      <c r="W287" s="10"/>
    </row>
    <row r="288" spans="23:23" ht="16.5" customHeight="1">
      <c r="W288" s="10"/>
    </row>
    <row r="289" spans="23:23" ht="16.5" customHeight="1">
      <c r="W289" s="10"/>
    </row>
    <row r="290" spans="23:23" ht="16.5" customHeight="1">
      <c r="W290" s="10"/>
    </row>
    <row r="291" spans="23:23" ht="16.5" customHeight="1">
      <c r="W291" s="10"/>
    </row>
    <row r="292" spans="23:23" ht="16.5" customHeight="1">
      <c r="W292" s="10"/>
    </row>
    <row r="293" spans="23:23" ht="16.5" customHeight="1">
      <c r="W293" s="10"/>
    </row>
    <row r="294" spans="23:23" ht="16.5" customHeight="1">
      <c r="W294" s="10"/>
    </row>
    <row r="295" spans="23:23" ht="16.5" customHeight="1">
      <c r="W295" s="10"/>
    </row>
    <row r="296" spans="23:23" ht="16.5" customHeight="1">
      <c r="W296" s="10"/>
    </row>
    <row r="297" spans="23:23" ht="16.5" customHeight="1">
      <c r="W297" s="10"/>
    </row>
    <row r="298" spans="23:23" ht="16.5" customHeight="1">
      <c r="W298" s="10"/>
    </row>
    <row r="299" spans="23:23" ht="16.5" customHeight="1">
      <c r="W299" s="10"/>
    </row>
    <row r="300" spans="23:23" ht="16.5" customHeight="1">
      <c r="W300" s="10"/>
    </row>
    <row r="301" spans="23:23" ht="16.5" customHeight="1">
      <c r="W301" s="10"/>
    </row>
    <row r="302" spans="23:23" ht="16.5" customHeight="1">
      <c r="W302" s="10"/>
    </row>
    <row r="303" spans="23:23" ht="16.5" customHeight="1">
      <c r="W303" s="10"/>
    </row>
    <row r="304" spans="23:23" ht="16.5" customHeight="1">
      <c r="W304" s="10"/>
    </row>
    <row r="305" spans="23:23" ht="16.5" customHeight="1">
      <c r="W305" s="10"/>
    </row>
    <row r="306" spans="23:23" ht="16.5" customHeight="1">
      <c r="W306" s="10"/>
    </row>
    <row r="307" spans="23:23" ht="16.5" customHeight="1">
      <c r="W307" s="10"/>
    </row>
    <row r="308" spans="23:23" ht="16.5" customHeight="1">
      <c r="W308" s="10"/>
    </row>
    <row r="309" spans="23:23" ht="16.5" customHeight="1">
      <c r="W309" s="10"/>
    </row>
    <row r="310" spans="23:23" ht="16.5" customHeight="1">
      <c r="W310" s="10"/>
    </row>
    <row r="311" spans="23:23" ht="16.5" customHeight="1">
      <c r="W311" s="10"/>
    </row>
    <row r="312" spans="23:23" ht="16.5" customHeight="1">
      <c r="W312" s="10"/>
    </row>
    <row r="313" spans="23:23" ht="16.5" customHeight="1">
      <c r="W313" s="10"/>
    </row>
    <row r="314" spans="23:23" ht="16.5" customHeight="1">
      <c r="W314" s="10"/>
    </row>
    <row r="315" spans="23:23" ht="16.5" customHeight="1">
      <c r="W315" s="10"/>
    </row>
    <row r="316" spans="23:23" ht="16.5" customHeight="1">
      <c r="W316" s="10"/>
    </row>
    <row r="317" spans="23:23" ht="16.5" customHeight="1">
      <c r="W317" s="10"/>
    </row>
    <row r="318" spans="23:23" ht="16.5" customHeight="1">
      <c r="W318" s="10"/>
    </row>
    <row r="319" spans="23:23" ht="16.5" customHeight="1">
      <c r="W319" s="10"/>
    </row>
    <row r="320" spans="23:23" ht="16.5" customHeight="1">
      <c r="W320" s="10"/>
    </row>
    <row r="321" spans="23:23" ht="16.5" customHeight="1">
      <c r="W321" s="10"/>
    </row>
    <row r="322" spans="23:23" ht="16.5" customHeight="1">
      <c r="W322" s="10"/>
    </row>
    <row r="323" spans="23:23" ht="16.5" customHeight="1">
      <c r="W323" s="10"/>
    </row>
    <row r="324" spans="23:23" ht="16.5" customHeight="1">
      <c r="W324" s="10"/>
    </row>
    <row r="325" spans="23:23" ht="16.5" customHeight="1">
      <c r="W325" s="10"/>
    </row>
    <row r="326" spans="23:23" ht="16.5" customHeight="1">
      <c r="W326" s="10"/>
    </row>
    <row r="327" spans="23:23" ht="16.5" customHeight="1">
      <c r="W327" s="10"/>
    </row>
    <row r="328" spans="23:23" ht="16.5" customHeight="1">
      <c r="W328" s="10"/>
    </row>
    <row r="329" spans="23:23" ht="16.5" customHeight="1">
      <c r="W329" s="10"/>
    </row>
    <row r="330" spans="23:23" ht="16.5" customHeight="1">
      <c r="W330" s="10"/>
    </row>
    <row r="331" spans="23:23" ht="16.5" customHeight="1">
      <c r="W331" s="10"/>
    </row>
    <row r="332" spans="23:23" ht="16.5" customHeight="1">
      <c r="W332" s="10"/>
    </row>
    <row r="333" spans="23:23" ht="16.5" customHeight="1">
      <c r="W333" s="10"/>
    </row>
    <row r="334" spans="23:23" ht="16.5" customHeight="1">
      <c r="W334" s="10"/>
    </row>
    <row r="335" spans="23:23" ht="16.5" customHeight="1">
      <c r="W335" s="10"/>
    </row>
    <row r="336" spans="23:23" ht="16.5" customHeight="1">
      <c r="W336" s="10"/>
    </row>
    <row r="337" spans="23:23" ht="16.5" customHeight="1">
      <c r="W337" s="10"/>
    </row>
    <row r="338" spans="23:23" ht="16.5" customHeight="1">
      <c r="W338" s="10"/>
    </row>
    <row r="339" spans="23:23" ht="16.5" customHeight="1">
      <c r="W339" s="10"/>
    </row>
    <row r="340" spans="23:23" ht="16.5" customHeight="1">
      <c r="W340" s="10"/>
    </row>
    <row r="341" spans="23:23" ht="16.5" customHeight="1">
      <c r="W341" s="10"/>
    </row>
    <row r="342" spans="23:23" ht="16.5" customHeight="1">
      <c r="W342" s="10"/>
    </row>
    <row r="343" spans="23:23" ht="16.5" customHeight="1">
      <c r="W343" s="10"/>
    </row>
    <row r="344" spans="23:23" ht="16.5" customHeight="1">
      <c r="W344" s="10"/>
    </row>
    <row r="345" spans="23:23" ht="16.5" customHeight="1">
      <c r="W345" s="10"/>
    </row>
    <row r="346" spans="23:23" ht="16.5" customHeight="1">
      <c r="W346" s="10"/>
    </row>
    <row r="347" spans="23:23" ht="16.5" customHeight="1">
      <c r="W347" s="10"/>
    </row>
    <row r="348" spans="23:23" ht="16.5" customHeight="1">
      <c r="W348" s="10"/>
    </row>
    <row r="349" spans="23:23" ht="16.5" customHeight="1">
      <c r="W349" s="10"/>
    </row>
    <row r="350" spans="23:23" ht="16.5" customHeight="1">
      <c r="W350" s="10"/>
    </row>
    <row r="351" spans="23:23" ht="16.5" customHeight="1">
      <c r="W351" s="10"/>
    </row>
    <row r="352" spans="23:23" ht="16.5" customHeight="1">
      <c r="W352" s="10"/>
    </row>
    <row r="353" spans="23:23" ht="16.5" customHeight="1">
      <c r="W353" s="10"/>
    </row>
    <row r="354" spans="23:23" ht="16.5" customHeight="1">
      <c r="W354" s="10"/>
    </row>
    <row r="355" spans="23:23" ht="16.5" customHeight="1">
      <c r="W355" s="10"/>
    </row>
    <row r="356" spans="23:23" ht="16.5" customHeight="1">
      <c r="W356" s="10"/>
    </row>
    <row r="357" spans="23:23" ht="16.5" customHeight="1">
      <c r="W357" s="10"/>
    </row>
    <row r="358" spans="23:23" ht="16.5" customHeight="1">
      <c r="W358" s="10"/>
    </row>
    <row r="359" spans="23:23" ht="16.5" customHeight="1">
      <c r="W359" s="10"/>
    </row>
    <row r="360" spans="23:23" ht="16.5" customHeight="1">
      <c r="W360" s="10"/>
    </row>
    <row r="361" spans="23:23" ht="16.5" customHeight="1">
      <c r="W361" s="10"/>
    </row>
    <row r="362" spans="23:23" ht="16.5" customHeight="1">
      <c r="W362" s="10"/>
    </row>
    <row r="363" spans="23:23" ht="16.5" customHeight="1">
      <c r="W363" s="10"/>
    </row>
    <row r="364" spans="23:23" ht="16.5" customHeight="1">
      <c r="W364" s="10"/>
    </row>
    <row r="365" spans="23:23" ht="16.5" customHeight="1">
      <c r="W365" s="10"/>
    </row>
    <row r="366" spans="23:23" ht="16.5" customHeight="1">
      <c r="W366" s="10"/>
    </row>
    <row r="367" spans="23:23" ht="16.5" customHeight="1">
      <c r="W367" s="10"/>
    </row>
    <row r="368" spans="23:23" ht="16.5" customHeight="1">
      <c r="W368" s="10"/>
    </row>
    <row r="369" spans="23:23" ht="16.5" customHeight="1">
      <c r="W369" s="10"/>
    </row>
    <row r="370" spans="23:23" ht="16.5" customHeight="1">
      <c r="W370" s="10"/>
    </row>
    <row r="371" spans="23:23" ht="16.5" customHeight="1">
      <c r="W371" s="10"/>
    </row>
    <row r="372" spans="23:23" ht="16.5" customHeight="1">
      <c r="W372" s="10"/>
    </row>
    <row r="373" spans="23:23" ht="16.5" customHeight="1">
      <c r="W373" s="10"/>
    </row>
    <row r="374" spans="23:23" ht="16.5" customHeight="1">
      <c r="W374" s="10"/>
    </row>
    <row r="375" spans="23:23" ht="16.5" customHeight="1">
      <c r="W375" s="10"/>
    </row>
    <row r="376" spans="23:23" ht="16.5" customHeight="1">
      <c r="W376" s="10"/>
    </row>
    <row r="377" spans="23:23" ht="16.5" customHeight="1">
      <c r="W377" s="10"/>
    </row>
    <row r="378" spans="23:23" ht="16.5" customHeight="1">
      <c r="W378" s="10"/>
    </row>
    <row r="379" spans="23:23" ht="16.5" customHeight="1">
      <c r="W379" s="10"/>
    </row>
    <row r="380" spans="23:23" ht="16.5" customHeight="1">
      <c r="W380" s="10"/>
    </row>
    <row r="381" spans="23:23" ht="16.5" customHeight="1">
      <c r="W381" s="10"/>
    </row>
    <row r="382" spans="23:23" ht="16.5" customHeight="1">
      <c r="W382" s="10"/>
    </row>
    <row r="383" spans="23:23" ht="16.5" customHeight="1">
      <c r="W383" s="10"/>
    </row>
    <row r="384" spans="23:23" ht="16.5" customHeight="1">
      <c r="W384" s="10"/>
    </row>
    <row r="385" spans="23:23" ht="16.5" customHeight="1">
      <c r="W385" s="10"/>
    </row>
    <row r="386" spans="23:23" ht="16.5" customHeight="1">
      <c r="W386" s="10"/>
    </row>
    <row r="387" spans="23:23" ht="16.5" customHeight="1">
      <c r="W387" s="10"/>
    </row>
    <row r="388" spans="23:23" ht="16.5" customHeight="1">
      <c r="W388" s="10"/>
    </row>
    <row r="389" spans="23:23" ht="16.5" customHeight="1">
      <c r="W389" s="10"/>
    </row>
    <row r="390" spans="23:23" ht="16.5" customHeight="1">
      <c r="W390" s="10"/>
    </row>
    <row r="391" spans="23:23" ht="16.5" customHeight="1">
      <c r="W391" s="10"/>
    </row>
    <row r="392" spans="23:23" ht="16.5" customHeight="1">
      <c r="W392" s="10"/>
    </row>
    <row r="393" spans="23:23" ht="16.5" customHeight="1">
      <c r="W393" s="10"/>
    </row>
    <row r="394" spans="23:23" ht="16.5" customHeight="1">
      <c r="W394" s="10"/>
    </row>
    <row r="395" spans="23:23" ht="16.5" customHeight="1">
      <c r="W395" s="10"/>
    </row>
    <row r="396" spans="23:23" ht="16.5" customHeight="1">
      <c r="W396" s="10"/>
    </row>
    <row r="397" spans="23:23" ht="16.5" customHeight="1">
      <c r="W397" s="10"/>
    </row>
    <row r="398" spans="23:23" ht="16.5" customHeight="1">
      <c r="W398" s="10"/>
    </row>
    <row r="399" spans="23:23" ht="16.5" customHeight="1">
      <c r="W399" s="10"/>
    </row>
    <row r="400" spans="23:23" ht="16.5" customHeight="1">
      <c r="W400" s="10"/>
    </row>
    <row r="401" spans="23:23" ht="16.5" customHeight="1">
      <c r="W401" s="10"/>
    </row>
    <row r="402" spans="23:23" ht="16.5" customHeight="1">
      <c r="W402" s="10"/>
    </row>
    <row r="403" spans="23:23" ht="16.5" customHeight="1">
      <c r="W403" s="10"/>
    </row>
    <row r="404" spans="23:23" ht="16.5" customHeight="1">
      <c r="W404" s="10"/>
    </row>
    <row r="405" spans="23:23" ht="16.5" customHeight="1">
      <c r="W405" s="10"/>
    </row>
    <row r="406" spans="23:23" ht="16.5" customHeight="1">
      <c r="W406" s="10"/>
    </row>
    <row r="407" spans="23:23" ht="16.5" customHeight="1">
      <c r="W407" s="10"/>
    </row>
    <row r="408" spans="23:23" ht="16.5" customHeight="1">
      <c r="W408" s="10"/>
    </row>
    <row r="409" spans="23:23" ht="16.5" customHeight="1">
      <c r="W409" s="10"/>
    </row>
    <row r="410" spans="23:23" ht="16.5" customHeight="1">
      <c r="W410" s="10"/>
    </row>
    <row r="411" spans="23:23" ht="16.5" customHeight="1">
      <c r="W411" s="10"/>
    </row>
    <row r="412" spans="23:23" ht="16.5" customHeight="1">
      <c r="W412" s="10"/>
    </row>
    <row r="413" spans="23:23" ht="16.5" customHeight="1">
      <c r="W413" s="10"/>
    </row>
    <row r="414" spans="23:23" ht="16.5" customHeight="1">
      <c r="W414" s="10"/>
    </row>
    <row r="415" spans="23:23" ht="16.5" customHeight="1">
      <c r="W415" s="10"/>
    </row>
    <row r="416" spans="23:23" ht="16.5" customHeight="1">
      <c r="W416" s="10"/>
    </row>
    <row r="417" spans="23:23" ht="16.5" customHeight="1">
      <c r="W417" s="10"/>
    </row>
    <row r="418" spans="23:23" ht="16.5" customHeight="1">
      <c r="W418" s="10"/>
    </row>
    <row r="419" spans="23:23" ht="16.5" customHeight="1">
      <c r="W419" s="10"/>
    </row>
    <row r="420" spans="23:23" ht="16.5" customHeight="1">
      <c r="W420" s="10"/>
    </row>
    <row r="421" spans="23:23" ht="16.5" customHeight="1">
      <c r="W421" s="10"/>
    </row>
    <row r="422" spans="23:23" ht="16.5" customHeight="1">
      <c r="W422" s="10"/>
    </row>
    <row r="423" spans="23:23" ht="16.5" customHeight="1">
      <c r="W423" s="10"/>
    </row>
    <row r="424" spans="23:23" ht="16.5" customHeight="1">
      <c r="W424" s="10"/>
    </row>
    <row r="425" spans="23:23" ht="16.5" customHeight="1">
      <c r="W425" s="10"/>
    </row>
    <row r="426" spans="23:23" ht="16.5" customHeight="1">
      <c r="W426" s="10"/>
    </row>
    <row r="427" spans="23:23" ht="16.5" customHeight="1">
      <c r="W427" s="10"/>
    </row>
    <row r="428" spans="23:23" ht="16.5" customHeight="1">
      <c r="W428" s="10"/>
    </row>
    <row r="429" spans="23:23" ht="16.5" customHeight="1">
      <c r="W429" s="10"/>
    </row>
    <row r="430" spans="23:23" ht="16.5" customHeight="1">
      <c r="W430" s="10"/>
    </row>
    <row r="431" spans="23:23" ht="16.5" customHeight="1">
      <c r="W431" s="10"/>
    </row>
    <row r="432" spans="23:23" ht="16.5" customHeight="1">
      <c r="W432" s="10"/>
    </row>
    <row r="433" spans="23:23" ht="16.5" customHeight="1">
      <c r="W433" s="10"/>
    </row>
    <row r="434" spans="23:23" ht="16.5" customHeight="1">
      <c r="W434" s="10"/>
    </row>
    <row r="435" spans="23:23" ht="16.5" customHeight="1">
      <c r="W435" s="10"/>
    </row>
    <row r="436" spans="23:23" ht="16.5" customHeight="1">
      <c r="W436" s="10"/>
    </row>
    <row r="437" spans="23:23" ht="16.5" customHeight="1">
      <c r="W437" s="10"/>
    </row>
    <row r="438" spans="23:23" ht="16.5" customHeight="1">
      <c r="W438" s="10"/>
    </row>
    <row r="439" spans="23:23" ht="16.5" customHeight="1">
      <c r="W439" s="10"/>
    </row>
    <row r="440" spans="23:23" ht="16.5" customHeight="1">
      <c r="W440" s="10"/>
    </row>
    <row r="441" spans="23:23" ht="16.5" customHeight="1">
      <c r="W441" s="10"/>
    </row>
    <row r="442" spans="23:23" ht="16.5" customHeight="1">
      <c r="W442" s="10"/>
    </row>
    <row r="443" spans="23:23" ht="16.5" customHeight="1">
      <c r="W443" s="10"/>
    </row>
    <row r="444" spans="23:23" ht="16.5" customHeight="1">
      <c r="W444" s="10"/>
    </row>
    <row r="445" spans="23:23" ht="16.5" customHeight="1">
      <c r="W445" s="10"/>
    </row>
    <row r="446" spans="23:23" ht="16.5" customHeight="1">
      <c r="W446" s="10"/>
    </row>
    <row r="447" spans="23:23" ht="16.5" customHeight="1">
      <c r="W447" s="10"/>
    </row>
    <row r="448" spans="23:23" ht="16.5" customHeight="1">
      <c r="W448" s="10"/>
    </row>
    <row r="449" spans="23:23" ht="16.5" customHeight="1">
      <c r="W449" s="10"/>
    </row>
    <row r="450" spans="23:23" ht="16.5" customHeight="1">
      <c r="W450" s="10"/>
    </row>
    <row r="451" spans="23:23" ht="16.5" customHeight="1">
      <c r="W451" s="10"/>
    </row>
    <row r="452" spans="23:23" ht="16.5" customHeight="1">
      <c r="W452" s="10"/>
    </row>
    <row r="453" spans="23:23" ht="16.5" customHeight="1">
      <c r="W453" s="10"/>
    </row>
    <row r="454" spans="23:23" ht="16.5" customHeight="1">
      <c r="W454" s="10"/>
    </row>
    <row r="455" spans="23:23" ht="16.5" customHeight="1">
      <c r="W455" s="10"/>
    </row>
    <row r="456" spans="23:23" ht="16.5" customHeight="1">
      <c r="W456" s="10"/>
    </row>
    <row r="457" spans="23:23" ht="16.5" customHeight="1">
      <c r="W457" s="10"/>
    </row>
    <row r="458" spans="23:23" ht="16.5" customHeight="1">
      <c r="W458" s="10"/>
    </row>
    <row r="459" spans="23:23" ht="16.5" customHeight="1">
      <c r="W459" s="10"/>
    </row>
    <row r="460" spans="23:23" ht="16.5" customHeight="1">
      <c r="W460" s="10"/>
    </row>
    <row r="461" spans="23:23" ht="16.5" customHeight="1">
      <c r="W461" s="10"/>
    </row>
    <row r="462" spans="23:23" ht="16.5" customHeight="1">
      <c r="W462" s="10"/>
    </row>
    <row r="463" spans="23:23" ht="16.5" customHeight="1">
      <c r="W463" s="10"/>
    </row>
    <row r="464" spans="23:23" ht="16.5" customHeight="1">
      <c r="W464" s="10"/>
    </row>
    <row r="465" spans="23:23" ht="16.5" customHeight="1">
      <c r="W465" s="10"/>
    </row>
    <row r="466" spans="23:23" ht="16.5" customHeight="1">
      <c r="W466" s="10"/>
    </row>
    <row r="467" spans="23:23" ht="16.5" customHeight="1">
      <c r="W467" s="10"/>
    </row>
    <row r="468" spans="23:23" ht="16.5" customHeight="1">
      <c r="W468" s="10"/>
    </row>
    <row r="469" spans="23:23" ht="16.5" customHeight="1">
      <c r="W469" s="10"/>
    </row>
    <row r="470" spans="23:23" ht="16.5" customHeight="1">
      <c r="W470" s="10"/>
    </row>
    <row r="471" spans="23:23" ht="16.5" customHeight="1">
      <c r="W471" s="10"/>
    </row>
    <row r="472" spans="23:23" ht="16.5" customHeight="1">
      <c r="W472" s="10"/>
    </row>
    <row r="473" spans="23:23" ht="16.5" customHeight="1">
      <c r="W473" s="10"/>
    </row>
    <row r="474" spans="23:23" ht="16.5" customHeight="1">
      <c r="W474" s="10"/>
    </row>
    <row r="475" spans="23:23" ht="16.5" customHeight="1">
      <c r="W475" s="10"/>
    </row>
    <row r="476" spans="23:23" ht="16.5" customHeight="1">
      <c r="W476" s="10"/>
    </row>
    <row r="477" spans="23:23" ht="16.5" customHeight="1">
      <c r="W477" s="10"/>
    </row>
    <row r="478" spans="23:23" ht="16.5" customHeight="1">
      <c r="W478" s="10"/>
    </row>
    <row r="479" spans="23:23" ht="16.5" customHeight="1">
      <c r="W479" s="10"/>
    </row>
    <row r="480" spans="23:23" ht="16.5" customHeight="1">
      <c r="W480" s="10"/>
    </row>
    <row r="481" spans="23:23" ht="16.5" customHeight="1">
      <c r="W481" s="10"/>
    </row>
    <row r="482" spans="23:23" ht="16.5" customHeight="1">
      <c r="W482" s="10"/>
    </row>
    <row r="483" spans="23:23" ht="16.5" customHeight="1">
      <c r="W483" s="10"/>
    </row>
    <row r="484" spans="23:23" ht="16.5" customHeight="1">
      <c r="W484" s="10"/>
    </row>
    <row r="485" spans="23:23" ht="16.5" customHeight="1">
      <c r="W485" s="10"/>
    </row>
    <row r="486" spans="23:23" ht="16.5" customHeight="1">
      <c r="W486" s="10"/>
    </row>
    <row r="487" spans="23:23" ht="16.5" customHeight="1">
      <c r="W487" s="10"/>
    </row>
    <row r="488" spans="23:23" ht="16.5" customHeight="1">
      <c r="W488" s="10"/>
    </row>
    <row r="489" spans="23:23" ht="16.5" customHeight="1">
      <c r="W489" s="10"/>
    </row>
    <row r="490" spans="23:23" ht="16.5" customHeight="1">
      <c r="W490" s="10"/>
    </row>
    <row r="491" spans="23:23" ht="16.5" customHeight="1">
      <c r="W491" s="10"/>
    </row>
    <row r="492" spans="23:23" ht="16.5" customHeight="1">
      <c r="W492" s="10"/>
    </row>
    <row r="493" spans="23:23" ht="16.5" customHeight="1">
      <c r="W493" s="10"/>
    </row>
    <row r="494" spans="23:23" ht="16.5" customHeight="1">
      <c r="W494" s="10"/>
    </row>
    <row r="495" spans="23:23" ht="16.5" customHeight="1">
      <c r="W495" s="10"/>
    </row>
    <row r="496" spans="23:23" ht="16.5" customHeight="1">
      <c r="W496" s="10"/>
    </row>
    <row r="497" spans="23:23" ht="16.5" customHeight="1">
      <c r="W497" s="10"/>
    </row>
    <row r="498" spans="23:23" ht="16.5" customHeight="1">
      <c r="W498" s="10"/>
    </row>
    <row r="499" spans="23:23" ht="16.5" customHeight="1">
      <c r="W499" s="10"/>
    </row>
    <row r="500" spans="23:23" ht="16.5" customHeight="1">
      <c r="W500" s="10"/>
    </row>
    <row r="501" spans="23:23" ht="16.5" customHeight="1">
      <c r="W501" s="10"/>
    </row>
    <row r="502" spans="23:23" ht="16.5" customHeight="1">
      <c r="W502" s="10"/>
    </row>
    <row r="503" spans="23:23" ht="16.5" customHeight="1">
      <c r="W503" s="10"/>
    </row>
    <row r="504" spans="23:23" ht="16.5" customHeight="1">
      <c r="W504" s="10"/>
    </row>
    <row r="505" spans="23:23" ht="16.5" customHeight="1">
      <c r="W505" s="10"/>
    </row>
    <row r="506" spans="23:23" ht="16.5" customHeight="1">
      <c r="W506" s="10"/>
    </row>
    <row r="507" spans="23:23" ht="16.5" customHeight="1">
      <c r="W507" s="10"/>
    </row>
    <row r="508" spans="23:23" ht="16.5" customHeight="1">
      <c r="W508" s="10"/>
    </row>
    <row r="509" spans="23:23" ht="16.5" customHeight="1">
      <c r="W509" s="10"/>
    </row>
    <row r="510" spans="23:23" ht="16.5" customHeight="1">
      <c r="W510" s="10"/>
    </row>
    <row r="511" spans="23:23" ht="16.5" customHeight="1">
      <c r="W511" s="10"/>
    </row>
    <row r="512" spans="23:23" ht="16.5" customHeight="1">
      <c r="W512" s="10"/>
    </row>
    <row r="513" spans="23:23" ht="16.5" customHeight="1">
      <c r="W513" s="10"/>
    </row>
    <row r="514" spans="23:23" ht="16.5" customHeight="1">
      <c r="W514" s="10"/>
    </row>
    <row r="515" spans="23:23" ht="16.5" customHeight="1">
      <c r="W515" s="10"/>
    </row>
    <row r="516" spans="23:23" ht="16.5" customHeight="1">
      <c r="W516" s="10"/>
    </row>
    <row r="517" spans="23:23" ht="16.5" customHeight="1">
      <c r="W517" s="10"/>
    </row>
    <row r="518" spans="23:23" ht="16.5" customHeight="1">
      <c r="W518" s="10"/>
    </row>
    <row r="519" spans="23:23" ht="16.5" customHeight="1">
      <c r="W519" s="10"/>
    </row>
    <row r="520" spans="23:23" ht="16.5" customHeight="1">
      <c r="W520" s="10"/>
    </row>
    <row r="521" spans="23:23" ht="16.5" customHeight="1">
      <c r="W521" s="10"/>
    </row>
    <row r="522" spans="23:23" ht="16.5" customHeight="1">
      <c r="W522" s="10"/>
    </row>
    <row r="523" spans="23:23" ht="16.5" customHeight="1">
      <c r="W523" s="10"/>
    </row>
    <row r="524" spans="23:23" ht="16.5" customHeight="1">
      <c r="W524" s="10"/>
    </row>
    <row r="525" spans="23:23" ht="16.5" customHeight="1">
      <c r="W525" s="10"/>
    </row>
    <row r="526" spans="23:23" ht="16.5" customHeight="1">
      <c r="W526" s="10"/>
    </row>
    <row r="527" spans="23:23" ht="16.5" customHeight="1">
      <c r="W527" s="10"/>
    </row>
    <row r="528" spans="23:23" ht="16.5" customHeight="1">
      <c r="W528" s="10"/>
    </row>
    <row r="529" spans="23:23" ht="16.5" customHeight="1">
      <c r="W529" s="10"/>
    </row>
    <row r="530" spans="23:23" ht="16.5" customHeight="1">
      <c r="W530" s="10"/>
    </row>
    <row r="531" spans="23:23" ht="16.5" customHeight="1">
      <c r="W531" s="10"/>
    </row>
    <row r="532" spans="23:23" ht="16.5" customHeight="1">
      <c r="W532" s="10"/>
    </row>
    <row r="533" spans="23:23" ht="16.5" customHeight="1">
      <c r="W533" s="10"/>
    </row>
    <row r="534" spans="23:23" ht="16.5" customHeight="1">
      <c r="W534" s="10"/>
    </row>
    <row r="535" spans="23:23" ht="16.5" customHeight="1">
      <c r="W535" s="10"/>
    </row>
    <row r="536" spans="23:23" ht="16.5" customHeight="1">
      <c r="W536" s="10"/>
    </row>
    <row r="537" spans="23:23" ht="16.5" customHeight="1">
      <c r="W537" s="10"/>
    </row>
    <row r="538" spans="23:23" ht="16.5" customHeight="1">
      <c r="W538" s="10"/>
    </row>
    <row r="539" spans="23:23" ht="16.5" customHeight="1">
      <c r="W539" s="10"/>
    </row>
    <row r="540" spans="23:23" ht="16.5" customHeight="1">
      <c r="W540" s="10"/>
    </row>
    <row r="541" spans="23:23" ht="16.5" customHeight="1">
      <c r="W541" s="10"/>
    </row>
    <row r="542" spans="23:23" ht="16.5" customHeight="1">
      <c r="W542" s="10"/>
    </row>
    <row r="543" spans="23:23" ht="16.5" customHeight="1">
      <c r="W543" s="10"/>
    </row>
    <row r="544" spans="23:23" ht="16.5" customHeight="1">
      <c r="W544" s="10"/>
    </row>
    <row r="545" spans="23:23" ht="16.5" customHeight="1">
      <c r="W545" s="10"/>
    </row>
    <row r="546" spans="23:23" ht="16.5" customHeight="1">
      <c r="W546" s="10"/>
    </row>
    <row r="547" spans="23:23" ht="16.5" customHeight="1">
      <c r="W547" s="10"/>
    </row>
    <row r="548" spans="23:23" ht="16.5" customHeight="1">
      <c r="W548" s="10"/>
    </row>
    <row r="549" spans="23:23" ht="16.5" customHeight="1">
      <c r="W549" s="10"/>
    </row>
    <row r="550" spans="23:23" ht="16.5" customHeight="1">
      <c r="W550" s="10"/>
    </row>
    <row r="551" spans="23:23" ht="16.5" customHeight="1">
      <c r="W551" s="10"/>
    </row>
    <row r="552" spans="23:23" ht="16.5" customHeight="1">
      <c r="W552" s="10"/>
    </row>
    <row r="553" spans="23:23" ht="16.5" customHeight="1">
      <c r="W553" s="10"/>
    </row>
    <row r="554" spans="23:23" ht="16.5" customHeight="1">
      <c r="W554" s="10"/>
    </row>
    <row r="555" spans="23:23" ht="16.5" customHeight="1">
      <c r="W555" s="10"/>
    </row>
    <row r="556" spans="23:23" ht="16.5" customHeight="1">
      <c r="W556" s="10"/>
    </row>
    <row r="557" spans="23:23" ht="16.5" customHeight="1">
      <c r="W557" s="10"/>
    </row>
    <row r="558" spans="23:23" ht="16.5" customHeight="1">
      <c r="W558" s="10"/>
    </row>
    <row r="559" spans="23:23" ht="16.5" customHeight="1">
      <c r="W559" s="10"/>
    </row>
    <row r="560" spans="23:23" ht="16.5" customHeight="1">
      <c r="W560" s="10"/>
    </row>
    <row r="561" spans="23:23" ht="16.5" customHeight="1">
      <c r="W561" s="10"/>
    </row>
    <row r="562" spans="23:23" ht="16.5" customHeight="1">
      <c r="W562" s="10"/>
    </row>
    <row r="563" spans="23:23" ht="16.5" customHeight="1">
      <c r="W563" s="10"/>
    </row>
    <row r="564" spans="23:23" ht="16.5" customHeight="1">
      <c r="W564" s="10"/>
    </row>
    <row r="565" spans="23:23" ht="16.5" customHeight="1">
      <c r="W565" s="10"/>
    </row>
    <row r="566" spans="23:23" ht="16.5" customHeight="1">
      <c r="W566" s="10"/>
    </row>
    <row r="567" spans="23:23" ht="16.5" customHeight="1">
      <c r="W567" s="10"/>
    </row>
    <row r="568" spans="23:23" ht="16.5" customHeight="1">
      <c r="W568" s="10"/>
    </row>
    <row r="569" spans="23:23" ht="16.5" customHeight="1">
      <c r="W569" s="10"/>
    </row>
    <row r="570" spans="23:23" ht="16.5" customHeight="1">
      <c r="W570" s="10"/>
    </row>
    <row r="571" spans="23:23" ht="16.5" customHeight="1">
      <c r="W571" s="10"/>
    </row>
    <row r="572" spans="23:23" ht="16.5" customHeight="1">
      <c r="W572" s="10"/>
    </row>
    <row r="573" spans="23:23" ht="16.5" customHeight="1">
      <c r="W573" s="10"/>
    </row>
    <row r="574" spans="23:23" ht="16.5" customHeight="1">
      <c r="W574" s="10"/>
    </row>
    <row r="575" spans="23:23" ht="16.5" customHeight="1">
      <c r="W575" s="10"/>
    </row>
    <row r="576" spans="23:23" ht="16.5" customHeight="1">
      <c r="W576" s="10"/>
    </row>
    <row r="577" spans="23:23" ht="16.5" customHeight="1">
      <c r="W577" s="10"/>
    </row>
    <row r="578" spans="23:23" ht="16.5" customHeight="1">
      <c r="W578" s="10"/>
    </row>
    <row r="579" spans="23:23" ht="16.5" customHeight="1">
      <c r="W579" s="10"/>
    </row>
    <row r="580" spans="23:23" ht="16.5" customHeight="1">
      <c r="W580" s="10"/>
    </row>
    <row r="581" spans="23:23" ht="16.5" customHeight="1">
      <c r="W581" s="10"/>
    </row>
    <row r="582" spans="23:23" ht="16.5" customHeight="1">
      <c r="W582" s="10"/>
    </row>
    <row r="583" spans="23:23" ht="16.5" customHeight="1">
      <c r="W583" s="10"/>
    </row>
    <row r="584" spans="23:23" ht="16.5" customHeight="1">
      <c r="W584" s="10"/>
    </row>
    <row r="585" spans="23:23" ht="16.5" customHeight="1">
      <c r="W585" s="10"/>
    </row>
    <row r="586" spans="23:23" ht="16.5" customHeight="1">
      <c r="W586" s="10"/>
    </row>
    <row r="587" spans="23:23" ht="16.5" customHeight="1">
      <c r="W587" s="10"/>
    </row>
    <row r="588" spans="23:23" ht="16.5" customHeight="1">
      <c r="W588" s="10"/>
    </row>
    <row r="589" spans="23:23" ht="16.5" customHeight="1">
      <c r="W589" s="10"/>
    </row>
    <row r="590" spans="23:23" ht="16.5" customHeight="1">
      <c r="W590" s="10"/>
    </row>
    <row r="591" spans="23:23" ht="16.5" customHeight="1">
      <c r="W591" s="10"/>
    </row>
    <row r="592" spans="23:23" ht="16.5" customHeight="1">
      <c r="W592" s="10"/>
    </row>
    <row r="593" spans="23:23" ht="16.5" customHeight="1">
      <c r="W593" s="10"/>
    </row>
    <row r="594" spans="23:23" ht="16.5" customHeight="1">
      <c r="W594" s="10"/>
    </row>
    <row r="595" spans="23:23" ht="16.5" customHeight="1">
      <c r="W595" s="10"/>
    </row>
    <row r="596" spans="23:23" ht="16.5" customHeight="1">
      <c r="W596" s="10"/>
    </row>
    <row r="597" spans="23:23" ht="16.5" customHeight="1">
      <c r="W597" s="10"/>
    </row>
    <row r="598" spans="23:23" ht="16.5" customHeight="1">
      <c r="W598" s="10"/>
    </row>
    <row r="599" spans="23:23" ht="16.5" customHeight="1">
      <c r="W599" s="10"/>
    </row>
    <row r="600" spans="23:23" ht="16.5" customHeight="1">
      <c r="W600" s="10"/>
    </row>
    <row r="601" spans="23:23" ht="16.5" customHeight="1">
      <c r="W601" s="10"/>
    </row>
    <row r="602" spans="23:23" ht="16.5" customHeight="1">
      <c r="W602" s="10"/>
    </row>
    <row r="603" spans="23:23" ht="16.5" customHeight="1">
      <c r="W603" s="10"/>
    </row>
    <row r="604" spans="23:23" ht="16.5" customHeight="1">
      <c r="W604" s="10"/>
    </row>
    <row r="605" spans="23:23" ht="16.5" customHeight="1">
      <c r="W605" s="10"/>
    </row>
    <row r="606" spans="23:23" ht="16.5" customHeight="1">
      <c r="W606" s="10"/>
    </row>
    <row r="607" spans="23:23" ht="16.5" customHeight="1">
      <c r="W607" s="10"/>
    </row>
    <row r="608" spans="23:23" ht="16.5" customHeight="1">
      <c r="W608" s="10"/>
    </row>
    <row r="609" spans="23:23" ht="16.5" customHeight="1">
      <c r="W609" s="10"/>
    </row>
    <row r="610" spans="23:23" ht="16.5" customHeight="1">
      <c r="W610" s="10"/>
    </row>
    <row r="611" spans="23:23" ht="16.5" customHeight="1">
      <c r="W611" s="10"/>
    </row>
    <row r="612" spans="23:23" ht="16.5" customHeight="1">
      <c r="W612" s="10"/>
    </row>
    <row r="613" spans="23:23" ht="16.5" customHeight="1">
      <c r="W613" s="10"/>
    </row>
    <row r="614" spans="23:23" ht="16.5" customHeight="1">
      <c r="W614" s="10"/>
    </row>
    <row r="615" spans="23:23" ht="16.5" customHeight="1">
      <c r="W615" s="10"/>
    </row>
    <row r="616" spans="23:23" ht="16.5" customHeight="1">
      <c r="W616" s="10"/>
    </row>
    <row r="617" spans="23:23" ht="16.5" customHeight="1">
      <c r="W617" s="10"/>
    </row>
    <row r="618" spans="23:23" ht="16.5" customHeight="1">
      <c r="W618" s="10"/>
    </row>
    <row r="619" spans="23:23" ht="16.5" customHeight="1">
      <c r="W619" s="10"/>
    </row>
    <row r="620" spans="23:23" ht="16.5" customHeight="1">
      <c r="W620" s="10"/>
    </row>
    <row r="621" spans="23:23" ht="16.5" customHeight="1">
      <c r="W621" s="10"/>
    </row>
    <row r="622" spans="23:23" ht="16.5" customHeight="1">
      <c r="W622" s="10"/>
    </row>
    <row r="623" spans="23:23" ht="16.5" customHeight="1">
      <c r="W623" s="10"/>
    </row>
    <row r="624" spans="23:23" ht="16.5" customHeight="1">
      <c r="W624" s="10"/>
    </row>
    <row r="625" spans="23:23" ht="16.5" customHeight="1">
      <c r="W625" s="10"/>
    </row>
    <row r="626" spans="23:23" ht="16.5" customHeight="1">
      <c r="W626" s="10"/>
    </row>
    <row r="627" spans="23:23" ht="16.5" customHeight="1">
      <c r="W627" s="10"/>
    </row>
    <row r="628" spans="23:23" ht="16.5" customHeight="1">
      <c r="W628" s="10"/>
    </row>
    <row r="629" spans="23:23" ht="16.5" customHeight="1">
      <c r="W629" s="10"/>
    </row>
    <row r="630" spans="23:23" ht="16.5" customHeight="1">
      <c r="W630" s="10"/>
    </row>
    <row r="631" spans="23:23" ht="16.5" customHeight="1">
      <c r="W631" s="10"/>
    </row>
    <row r="632" spans="23:23" ht="16.5" customHeight="1">
      <c r="W632" s="10"/>
    </row>
    <row r="633" spans="23:23" ht="16.5" customHeight="1">
      <c r="W633" s="10"/>
    </row>
    <row r="634" spans="23:23" ht="16.5" customHeight="1">
      <c r="W634" s="10"/>
    </row>
    <row r="635" spans="23:23" ht="16.5" customHeight="1">
      <c r="W635" s="10"/>
    </row>
    <row r="636" spans="23:23" ht="16.5" customHeight="1">
      <c r="W636" s="10"/>
    </row>
    <row r="637" spans="23:23" ht="16.5" customHeight="1">
      <c r="W637" s="10"/>
    </row>
    <row r="638" spans="23:23" ht="16.5" customHeight="1">
      <c r="W638" s="10"/>
    </row>
    <row r="639" spans="23:23" ht="16.5" customHeight="1">
      <c r="W639" s="10"/>
    </row>
    <row r="640" spans="23:23" ht="16.5" customHeight="1">
      <c r="W640" s="10"/>
    </row>
    <row r="641" spans="23:23" ht="16.5" customHeight="1">
      <c r="W641" s="10"/>
    </row>
    <row r="642" spans="23:23" ht="16.5" customHeight="1">
      <c r="W642" s="10"/>
    </row>
    <row r="643" spans="23:23" ht="16.5" customHeight="1">
      <c r="W643" s="10"/>
    </row>
    <row r="644" spans="23:23" ht="16.5" customHeight="1">
      <c r="W644" s="10"/>
    </row>
    <row r="645" spans="23:23" ht="16.5" customHeight="1">
      <c r="W645" s="10"/>
    </row>
    <row r="646" spans="23:23" ht="16.5" customHeight="1">
      <c r="W646" s="10"/>
    </row>
    <row r="647" spans="23:23" ht="16.5" customHeight="1">
      <c r="W647" s="10"/>
    </row>
    <row r="648" spans="23:23" ht="16.5" customHeight="1">
      <c r="W648" s="10"/>
    </row>
    <row r="649" spans="23:23" ht="16.5" customHeight="1">
      <c r="W649" s="10"/>
    </row>
    <row r="650" spans="23:23" ht="16.5" customHeight="1">
      <c r="W650" s="10"/>
    </row>
    <row r="651" spans="23:23" ht="16.5" customHeight="1">
      <c r="W651" s="10"/>
    </row>
    <row r="652" spans="23:23" ht="16.5" customHeight="1">
      <c r="W652" s="10"/>
    </row>
    <row r="653" spans="23:23" ht="16.5" customHeight="1">
      <c r="W653" s="10"/>
    </row>
    <row r="654" spans="23:23" ht="16.5" customHeight="1">
      <c r="W654" s="10"/>
    </row>
    <row r="655" spans="23:23" ht="16.5" customHeight="1">
      <c r="W655" s="10"/>
    </row>
    <row r="656" spans="23:23" ht="16.5" customHeight="1">
      <c r="W656" s="10"/>
    </row>
    <row r="657" spans="23:23" ht="16.5" customHeight="1">
      <c r="W657" s="10"/>
    </row>
    <row r="658" spans="23:23" ht="16.5" customHeight="1">
      <c r="W658" s="10"/>
    </row>
    <row r="659" spans="23:23" ht="16.5" customHeight="1">
      <c r="W659" s="10"/>
    </row>
    <row r="660" spans="23:23" ht="16.5" customHeight="1">
      <c r="W660" s="10"/>
    </row>
    <row r="661" spans="23:23" ht="16.5" customHeight="1">
      <c r="W661" s="10"/>
    </row>
    <row r="662" spans="23:23" ht="16.5" customHeight="1">
      <c r="W662" s="10"/>
    </row>
    <row r="663" spans="23:23" ht="16.5" customHeight="1">
      <c r="W663" s="10"/>
    </row>
    <row r="664" spans="23:23" ht="16.5" customHeight="1">
      <c r="W664" s="10"/>
    </row>
    <row r="665" spans="23:23" ht="16.5" customHeight="1">
      <c r="W665" s="10"/>
    </row>
    <row r="666" spans="23:23" ht="16.5" customHeight="1">
      <c r="W666" s="10"/>
    </row>
    <row r="667" spans="23:23" ht="16.5" customHeight="1">
      <c r="W667" s="10"/>
    </row>
    <row r="668" spans="23:23" ht="16.5" customHeight="1">
      <c r="W668" s="10"/>
    </row>
    <row r="669" spans="23:23" ht="16.5" customHeight="1">
      <c r="W669" s="10"/>
    </row>
    <row r="670" spans="23:23" ht="16.5" customHeight="1">
      <c r="W670" s="10"/>
    </row>
    <row r="671" spans="23:23" ht="16.5" customHeight="1">
      <c r="W671" s="10"/>
    </row>
    <row r="672" spans="23:23" ht="16.5" customHeight="1">
      <c r="W672" s="10"/>
    </row>
    <row r="673" spans="23:23" ht="16.5" customHeight="1">
      <c r="W673" s="10"/>
    </row>
    <row r="674" spans="23:23" ht="16.5" customHeight="1">
      <c r="W674" s="10"/>
    </row>
    <row r="675" spans="23:23" ht="16.5" customHeight="1">
      <c r="W675" s="10"/>
    </row>
    <row r="676" spans="23:23" ht="16.5" customHeight="1">
      <c r="W676" s="10"/>
    </row>
    <row r="677" spans="23:23" ht="16.5" customHeight="1">
      <c r="W677" s="10"/>
    </row>
    <row r="678" spans="23:23" ht="16.5" customHeight="1">
      <c r="W678" s="10"/>
    </row>
    <row r="679" spans="23:23" ht="16.5" customHeight="1">
      <c r="W679" s="10"/>
    </row>
    <row r="680" spans="23:23" ht="16.5" customHeight="1">
      <c r="W680" s="10"/>
    </row>
    <row r="681" spans="23:23" ht="16.5" customHeight="1">
      <c r="W681" s="10"/>
    </row>
    <row r="682" spans="23:23" ht="16.5" customHeight="1">
      <c r="W682" s="10"/>
    </row>
    <row r="683" spans="23:23" ht="16.5" customHeight="1">
      <c r="W683" s="10"/>
    </row>
    <row r="684" spans="23:23" ht="16.5" customHeight="1">
      <c r="W684" s="10"/>
    </row>
    <row r="685" spans="23:23" ht="16.5" customHeight="1">
      <c r="W685" s="10"/>
    </row>
    <row r="686" spans="23:23" ht="16.5" customHeight="1">
      <c r="W686" s="10"/>
    </row>
    <row r="687" spans="23:23" ht="16.5" customHeight="1">
      <c r="W687" s="10"/>
    </row>
    <row r="688" spans="23:23" ht="16.5" customHeight="1">
      <c r="W688" s="10"/>
    </row>
    <row r="689" spans="23:23" ht="16.5" customHeight="1">
      <c r="W689" s="10"/>
    </row>
    <row r="690" spans="23:23" ht="16.5" customHeight="1">
      <c r="W690" s="10"/>
    </row>
    <row r="691" spans="23:23" ht="16.5" customHeight="1">
      <c r="W691" s="10"/>
    </row>
    <row r="692" spans="23:23" ht="16.5" customHeight="1">
      <c r="W692" s="10"/>
    </row>
    <row r="693" spans="23:23" ht="16.5" customHeight="1">
      <c r="W693" s="10"/>
    </row>
    <row r="694" spans="23:23" ht="16.5" customHeight="1">
      <c r="W694" s="10"/>
    </row>
    <row r="695" spans="23:23" ht="16.5" customHeight="1">
      <c r="W695" s="10"/>
    </row>
    <row r="696" spans="23:23" ht="16.5" customHeight="1">
      <c r="W696" s="10"/>
    </row>
    <row r="697" spans="23:23" ht="16.5" customHeight="1">
      <c r="W697" s="10"/>
    </row>
    <row r="698" spans="23:23" ht="16.5" customHeight="1">
      <c r="W698" s="10"/>
    </row>
    <row r="699" spans="23:23" ht="16.5" customHeight="1">
      <c r="W699" s="10"/>
    </row>
    <row r="700" spans="23:23" ht="16.5" customHeight="1">
      <c r="W700" s="10"/>
    </row>
    <row r="701" spans="23:23" ht="16.5" customHeight="1">
      <c r="W701" s="10"/>
    </row>
    <row r="702" spans="23:23" ht="16.5" customHeight="1">
      <c r="W702" s="10"/>
    </row>
    <row r="703" spans="23:23" ht="16.5" customHeight="1">
      <c r="W703" s="10"/>
    </row>
    <row r="704" spans="23:23" ht="16.5" customHeight="1">
      <c r="W704" s="10"/>
    </row>
    <row r="705" spans="23:23" ht="16.5" customHeight="1">
      <c r="W705" s="10"/>
    </row>
    <row r="706" spans="23:23" ht="16.5" customHeight="1">
      <c r="W706" s="10"/>
    </row>
    <row r="707" spans="23:23" ht="16.5" customHeight="1">
      <c r="W707" s="10"/>
    </row>
    <row r="708" spans="23:23" ht="16.5" customHeight="1">
      <c r="W708" s="10"/>
    </row>
    <row r="709" spans="23:23" ht="16.5" customHeight="1">
      <c r="W709" s="10"/>
    </row>
    <row r="710" spans="23:23" ht="16.5" customHeight="1">
      <c r="W710" s="10"/>
    </row>
    <row r="711" spans="23:23" ht="16.5" customHeight="1">
      <c r="W711" s="10"/>
    </row>
    <row r="712" spans="23:23" ht="16.5" customHeight="1">
      <c r="W712" s="10"/>
    </row>
    <row r="713" spans="23:23" ht="16.5" customHeight="1">
      <c r="W713" s="10"/>
    </row>
    <row r="714" spans="23:23" ht="16.5" customHeight="1">
      <c r="W714" s="10"/>
    </row>
    <row r="715" spans="23:23" ht="16.5" customHeight="1">
      <c r="W715" s="10"/>
    </row>
    <row r="716" spans="23:23" ht="16.5" customHeight="1">
      <c r="W716" s="10"/>
    </row>
    <row r="717" spans="23:23" ht="16.5" customHeight="1">
      <c r="W717" s="10"/>
    </row>
    <row r="718" spans="23:23" ht="16.5" customHeight="1">
      <c r="W718" s="10"/>
    </row>
    <row r="719" spans="23:23" ht="16.5" customHeight="1">
      <c r="W719" s="10"/>
    </row>
    <row r="720" spans="23:23" ht="16.5" customHeight="1">
      <c r="W720" s="10"/>
    </row>
    <row r="721" spans="23:23" ht="16.5" customHeight="1">
      <c r="W721" s="10"/>
    </row>
    <row r="722" spans="23:23" ht="16.5" customHeight="1">
      <c r="W722" s="10"/>
    </row>
    <row r="723" spans="23:23" ht="16.5" customHeight="1">
      <c r="W723" s="10"/>
    </row>
    <row r="724" spans="23:23" ht="16.5" customHeight="1">
      <c r="W724" s="10"/>
    </row>
    <row r="725" spans="23:23" ht="16.5" customHeight="1">
      <c r="W725" s="10"/>
    </row>
    <row r="726" spans="23:23" ht="16.5" customHeight="1">
      <c r="W726" s="10"/>
    </row>
    <row r="727" spans="23:23" ht="16.5" customHeight="1">
      <c r="W727" s="10"/>
    </row>
    <row r="728" spans="23:23" ht="16.5" customHeight="1">
      <c r="W728" s="10"/>
    </row>
    <row r="729" spans="23:23" ht="16.5" customHeight="1">
      <c r="W729" s="10"/>
    </row>
    <row r="730" spans="23:23" ht="16.5" customHeight="1">
      <c r="W730" s="10"/>
    </row>
    <row r="731" spans="23:23" ht="16.5" customHeight="1">
      <c r="W731" s="10"/>
    </row>
    <row r="732" spans="23:23" ht="16.5" customHeight="1">
      <c r="W732" s="10"/>
    </row>
    <row r="733" spans="23:23" ht="16.5" customHeight="1">
      <c r="W733" s="10"/>
    </row>
    <row r="734" spans="23:23" ht="16.5" customHeight="1">
      <c r="W734" s="10"/>
    </row>
    <row r="735" spans="23:23" ht="16.5" customHeight="1">
      <c r="W735" s="10"/>
    </row>
    <row r="736" spans="23:23" ht="16.5" customHeight="1">
      <c r="W736" s="10"/>
    </row>
    <row r="737" spans="23:23" ht="16.5" customHeight="1">
      <c r="W737" s="10"/>
    </row>
    <row r="738" spans="23:23" ht="16.5" customHeight="1">
      <c r="W738" s="10"/>
    </row>
    <row r="739" spans="23:23" ht="16.5" customHeight="1">
      <c r="W739" s="10"/>
    </row>
    <row r="740" spans="23:23" ht="16.5" customHeight="1">
      <c r="W740" s="10"/>
    </row>
    <row r="741" spans="23:23" ht="16.5" customHeight="1">
      <c r="W741" s="10"/>
    </row>
    <row r="742" spans="23:23" ht="16.5" customHeight="1">
      <c r="W742" s="10"/>
    </row>
    <row r="743" spans="23:23" ht="16.5" customHeight="1">
      <c r="W743" s="10"/>
    </row>
    <row r="744" spans="23:23" ht="16.5" customHeight="1">
      <c r="W744" s="10"/>
    </row>
    <row r="745" spans="23:23" ht="16.5" customHeight="1">
      <c r="W745" s="10"/>
    </row>
    <row r="746" spans="23:23" ht="16.5" customHeight="1">
      <c r="W746" s="10"/>
    </row>
    <row r="747" spans="23:23" ht="16.5" customHeight="1">
      <c r="W747" s="10"/>
    </row>
    <row r="748" spans="23:23" ht="16.5" customHeight="1">
      <c r="W748" s="10"/>
    </row>
    <row r="749" spans="23:23" ht="16.5" customHeight="1">
      <c r="W749" s="10"/>
    </row>
    <row r="750" spans="23:23" ht="16.5" customHeight="1">
      <c r="W750" s="10"/>
    </row>
    <row r="751" spans="23:23" ht="16.5" customHeight="1">
      <c r="W751" s="10"/>
    </row>
    <row r="752" spans="23:23" ht="16.5" customHeight="1">
      <c r="W752" s="10"/>
    </row>
    <row r="753" spans="23:23" ht="16.5" customHeight="1">
      <c r="W753" s="10"/>
    </row>
    <row r="754" spans="23:23" ht="16.5" customHeight="1">
      <c r="W754" s="10"/>
    </row>
    <row r="755" spans="23:23" ht="16.5" customHeight="1">
      <c r="W755" s="10"/>
    </row>
    <row r="756" spans="23:23" ht="16.5" customHeight="1">
      <c r="W756" s="10"/>
    </row>
    <row r="757" spans="23:23" ht="16.5" customHeight="1">
      <c r="W757" s="10"/>
    </row>
    <row r="758" spans="23:23" ht="16.5" customHeight="1">
      <c r="W758" s="10"/>
    </row>
    <row r="759" spans="23:23" ht="16.5" customHeight="1">
      <c r="W759" s="10"/>
    </row>
    <row r="760" spans="23:23" ht="16.5" customHeight="1">
      <c r="W760" s="10"/>
    </row>
    <row r="761" spans="23:23" ht="16.5" customHeight="1">
      <c r="W761" s="10"/>
    </row>
    <row r="762" spans="23:23" ht="16.5" customHeight="1">
      <c r="W762" s="10"/>
    </row>
    <row r="763" spans="23:23" ht="16.5" customHeight="1">
      <c r="W763" s="10"/>
    </row>
    <row r="764" spans="23:23" ht="16.5" customHeight="1">
      <c r="W764" s="10"/>
    </row>
    <row r="765" spans="23:23" ht="16.5" customHeight="1">
      <c r="W765" s="10"/>
    </row>
    <row r="766" spans="23:23" ht="16.5" customHeight="1">
      <c r="W766" s="10"/>
    </row>
    <row r="767" spans="23:23" ht="16.5" customHeight="1">
      <c r="W767" s="10"/>
    </row>
    <row r="768" spans="23:23" ht="16.5" customHeight="1">
      <c r="W768" s="10"/>
    </row>
    <row r="769" spans="23:23" ht="16.5" customHeight="1">
      <c r="W769" s="10"/>
    </row>
    <row r="770" spans="23:23" ht="16.5" customHeight="1">
      <c r="W770" s="10"/>
    </row>
    <row r="771" spans="23:23" ht="16.5" customHeight="1">
      <c r="W771" s="10"/>
    </row>
    <row r="772" spans="23:23" ht="16.5" customHeight="1">
      <c r="W772" s="10"/>
    </row>
    <row r="773" spans="23:23" ht="16.5" customHeight="1">
      <c r="W773" s="10"/>
    </row>
    <row r="774" spans="23:23" ht="16.5" customHeight="1">
      <c r="W774" s="10"/>
    </row>
    <row r="775" spans="23:23" ht="16.5" customHeight="1">
      <c r="W775" s="10"/>
    </row>
    <row r="776" spans="23:23" ht="16.5" customHeight="1">
      <c r="W776" s="10"/>
    </row>
    <row r="777" spans="23:23" ht="16.5" customHeight="1">
      <c r="W777" s="10"/>
    </row>
    <row r="778" spans="23:23" ht="16.5" customHeight="1">
      <c r="W778" s="10"/>
    </row>
    <row r="779" spans="23:23" ht="16.5" customHeight="1">
      <c r="W779" s="10"/>
    </row>
    <row r="780" spans="23:23" ht="16.5" customHeight="1">
      <c r="W780" s="10"/>
    </row>
    <row r="781" spans="23:23" ht="16.5" customHeight="1">
      <c r="W781" s="10"/>
    </row>
    <row r="782" spans="23:23" ht="16.5" customHeight="1">
      <c r="W782" s="10"/>
    </row>
    <row r="783" spans="23:23" ht="16.5" customHeight="1">
      <c r="W783" s="10"/>
    </row>
    <row r="784" spans="23:23" ht="16.5" customHeight="1">
      <c r="W784" s="10"/>
    </row>
    <row r="785" spans="23:23" ht="16.5" customHeight="1">
      <c r="W785" s="10"/>
    </row>
    <row r="786" spans="23:23" ht="16.5" customHeight="1">
      <c r="W786" s="10"/>
    </row>
    <row r="787" spans="23:23" ht="16.5" customHeight="1">
      <c r="W787" s="10"/>
    </row>
    <row r="788" spans="23:23" ht="16.5" customHeight="1">
      <c r="W788" s="10"/>
    </row>
    <row r="789" spans="23:23" ht="16.5" customHeight="1">
      <c r="W789" s="10"/>
    </row>
    <row r="790" spans="23:23" ht="16.5" customHeight="1">
      <c r="W790" s="10"/>
    </row>
    <row r="791" spans="23:23" ht="16.5" customHeight="1">
      <c r="W791" s="10"/>
    </row>
    <row r="792" spans="23:23" ht="16.5" customHeight="1">
      <c r="W792" s="10"/>
    </row>
    <row r="793" spans="23:23" ht="16.5" customHeight="1">
      <c r="W793" s="10"/>
    </row>
    <row r="794" spans="23:23" ht="16.5" customHeight="1">
      <c r="W794" s="10"/>
    </row>
    <row r="795" spans="23:23" ht="16.5" customHeight="1">
      <c r="W795" s="10"/>
    </row>
    <row r="796" spans="23:23" ht="16.5" customHeight="1">
      <c r="W796" s="10"/>
    </row>
    <row r="797" spans="23:23" ht="16.5" customHeight="1">
      <c r="W797" s="10"/>
    </row>
    <row r="798" spans="23:23" ht="16.5" customHeight="1">
      <c r="W798" s="10"/>
    </row>
    <row r="799" spans="23:23" ht="16.5" customHeight="1">
      <c r="W799" s="10"/>
    </row>
    <row r="800" spans="23:23" ht="16.5" customHeight="1">
      <c r="W800" s="10"/>
    </row>
    <row r="801" spans="23:23" ht="16.5" customHeight="1">
      <c r="W801" s="10"/>
    </row>
    <row r="802" spans="23:23" ht="16.5" customHeight="1">
      <c r="W802" s="10"/>
    </row>
    <row r="803" spans="23:23" ht="16.5" customHeight="1">
      <c r="W803" s="10"/>
    </row>
    <row r="804" spans="23:23" ht="16.5" customHeight="1">
      <c r="W804" s="10"/>
    </row>
    <row r="805" spans="23:23" ht="16.5" customHeight="1">
      <c r="W805" s="10"/>
    </row>
    <row r="806" spans="23:23" ht="16.5" customHeight="1">
      <c r="W806" s="10"/>
    </row>
    <row r="807" spans="23:23" ht="16.5" customHeight="1">
      <c r="W807" s="10"/>
    </row>
    <row r="808" spans="23:23" ht="16.5" customHeight="1">
      <c r="W808" s="10"/>
    </row>
    <row r="809" spans="23:23" ht="16.5" customHeight="1">
      <c r="W809" s="10"/>
    </row>
    <row r="810" spans="23:23" ht="16.5" customHeight="1">
      <c r="W810" s="10"/>
    </row>
    <row r="811" spans="23:23" ht="16.5" customHeight="1">
      <c r="W811" s="10"/>
    </row>
    <row r="812" spans="23:23" ht="16.5" customHeight="1">
      <c r="W812" s="10"/>
    </row>
    <row r="813" spans="23:23" ht="16.5" customHeight="1">
      <c r="W813" s="10"/>
    </row>
    <row r="814" spans="23:23" ht="16.5" customHeight="1">
      <c r="W814" s="10"/>
    </row>
    <row r="815" spans="23:23" ht="16.5" customHeight="1">
      <c r="W815" s="10"/>
    </row>
    <row r="816" spans="23:23" ht="16.5" customHeight="1">
      <c r="W816" s="10"/>
    </row>
    <row r="817" spans="23:23" ht="16.5" customHeight="1">
      <c r="W817" s="10"/>
    </row>
    <row r="818" spans="23:23" ht="16.5" customHeight="1">
      <c r="W818" s="10"/>
    </row>
    <row r="819" spans="23:23" ht="16.5" customHeight="1">
      <c r="W819" s="10"/>
    </row>
    <row r="820" spans="23:23" ht="16.5" customHeight="1">
      <c r="W820" s="10"/>
    </row>
    <row r="821" spans="23:23" ht="16.5" customHeight="1">
      <c r="W821" s="10"/>
    </row>
    <row r="822" spans="23:23" ht="16.5" customHeight="1">
      <c r="W822" s="10"/>
    </row>
    <row r="823" spans="23:23" ht="16.5" customHeight="1">
      <c r="W823" s="10"/>
    </row>
    <row r="824" spans="23:23" ht="16.5" customHeight="1">
      <c r="W824" s="10"/>
    </row>
    <row r="825" spans="23:23" ht="16.5" customHeight="1">
      <c r="W825" s="10"/>
    </row>
    <row r="826" spans="23:23" ht="16.5" customHeight="1">
      <c r="W826" s="10"/>
    </row>
    <row r="827" spans="23:23" ht="16.5" customHeight="1">
      <c r="W827" s="10"/>
    </row>
    <row r="828" spans="23:23" ht="16.5" customHeight="1">
      <c r="W828" s="10"/>
    </row>
    <row r="829" spans="23:23" ht="16.5" customHeight="1">
      <c r="W829" s="10"/>
    </row>
    <row r="830" spans="23:23" ht="16.5" customHeight="1">
      <c r="W830" s="10"/>
    </row>
    <row r="831" spans="23:23" ht="16.5" customHeight="1">
      <c r="W831" s="10"/>
    </row>
    <row r="832" spans="23:23" ht="16.5" customHeight="1">
      <c r="W832" s="10"/>
    </row>
    <row r="833" spans="23:23" ht="16.5" customHeight="1">
      <c r="W833" s="10"/>
    </row>
    <row r="834" spans="23:23" ht="16.5" customHeight="1">
      <c r="W834" s="10"/>
    </row>
    <row r="835" spans="23:23" ht="16.5" customHeight="1">
      <c r="W835" s="10"/>
    </row>
    <row r="836" spans="23:23" ht="16.5" customHeight="1">
      <c r="W836" s="10"/>
    </row>
    <row r="837" spans="23:23" ht="16.5" customHeight="1">
      <c r="W837" s="10"/>
    </row>
    <row r="838" spans="23:23" ht="16.5" customHeight="1">
      <c r="W838" s="10"/>
    </row>
    <row r="839" spans="23:23" ht="16.5" customHeight="1">
      <c r="W839" s="10"/>
    </row>
    <row r="840" spans="23:23" ht="16.5" customHeight="1">
      <c r="W840" s="10"/>
    </row>
    <row r="841" spans="23:23" ht="16.5" customHeight="1">
      <c r="W841" s="10"/>
    </row>
    <row r="842" spans="23:23" ht="16.5" customHeight="1">
      <c r="W842" s="10"/>
    </row>
    <row r="843" spans="23:23" ht="16.5" customHeight="1">
      <c r="W843" s="10"/>
    </row>
    <row r="844" spans="23:23" ht="16.5" customHeight="1">
      <c r="W844" s="10"/>
    </row>
    <row r="845" spans="23:23" ht="16.5" customHeight="1">
      <c r="W845" s="10"/>
    </row>
    <row r="846" spans="23:23" ht="16.5" customHeight="1">
      <c r="W846" s="10"/>
    </row>
    <row r="847" spans="23:23" ht="16.5" customHeight="1">
      <c r="W847" s="10"/>
    </row>
    <row r="848" spans="23:23" ht="16.5" customHeight="1">
      <c r="W848" s="10"/>
    </row>
    <row r="849" spans="23:23" ht="16.5" customHeight="1">
      <c r="W849" s="10"/>
    </row>
    <row r="850" spans="23:23" ht="16.5" customHeight="1">
      <c r="W850" s="10"/>
    </row>
    <row r="851" spans="23:23" ht="16.5" customHeight="1">
      <c r="W851" s="10"/>
    </row>
    <row r="852" spans="23:23" ht="16.5" customHeight="1">
      <c r="W852" s="10"/>
    </row>
    <row r="853" spans="23:23" ht="16.5" customHeight="1">
      <c r="W853" s="10"/>
    </row>
    <row r="854" spans="23:23" ht="16.5" customHeight="1">
      <c r="W854" s="10"/>
    </row>
    <row r="855" spans="23:23" ht="16.5" customHeight="1">
      <c r="W855" s="10"/>
    </row>
    <row r="856" spans="23:23" ht="16.5" customHeight="1">
      <c r="W856" s="10"/>
    </row>
    <row r="857" spans="23:23" ht="16.5" customHeight="1">
      <c r="W857" s="10"/>
    </row>
    <row r="858" spans="23:23" ht="16.5" customHeight="1">
      <c r="W858" s="10"/>
    </row>
    <row r="859" spans="23:23" ht="16.5" customHeight="1">
      <c r="W859" s="10"/>
    </row>
    <row r="860" spans="23:23" ht="16.5" customHeight="1">
      <c r="W860" s="10"/>
    </row>
    <row r="861" spans="23:23" ht="16.5" customHeight="1">
      <c r="W861" s="10"/>
    </row>
    <row r="862" spans="23:23" ht="16.5" customHeight="1">
      <c r="W862" s="10"/>
    </row>
    <row r="863" spans="23:23" ht="16.5" customHeight="1">
      <c r="W863" s="10"/>
    </row>
    <row r="864" spans="23:23" ht="16.5" customHeight="1">
      <c r="W864" s="10"/>
    </row>
    <row r="865" spans="23:23" ht="16.5" customHeight="1">
      <c r="W865" s="10"/>
    </row>
    <row r="866" spans="23:23" ht="16.5" customHeight="1">
      <c r="W866" s="10"/>
    </row>
    <row r="867" spans="23:23" ht="16.5" customHeight="1">
      <c r="W867" s="10"/>
    </row>
    <row r="868" spans="23:23" ht="16.5" customHeight="1">
      <c r="W868" s="10"/>
    </row>
    <row r="869" spans="23:23" ht="16.5" customHeight="1">
      <c r="W869" s="10"/>
    </row>
    <row r="870" spans="23:23" ht="16.5" customHeight="1">
      <c r="W870" s="10"/>
    </row>
    <row r="871" spans="23:23" ht="16.5" customHeight="1">
      <c r="W871" s="10"/>
    </row>
    <row r="872" spans="23:23" ht="16.5" customHeight="1">
      <c r="W872" s="10"/>
    </row>
    <row r="873" spans="23:23" ht="16.5" customHeight="1">
      <c r="W873" s="10"/>
    </row>
    <row r="874" spans="23:23" ht="16.5" customHeight="1">
      <c r="W874" s="10"/>
    </row>
    <row r="875" spans="23:23" ht="16.5" customHeight="1">
      <c r="W875" s="10"/>
    </row>
    <row r="876" spans="23:23" ht="16.5" customHeight="1">
      <c r="W876" s="10"/>
    </row>
    <row r="877" spans="23:23" ht="16.5" customHeight="1">
      <c r="W877" s="10"/>
    </row>
    <row r="878" spans="23:23" ht="16.5" customHeight="1">
      <c r="W878" s="10"/>
    </row>
    <row r="879" spans="23:23" ht="16.5" customHeight="1">
      <c r="W879" s="10"/>
    </row>
    <row r="880" spans="23:23" ht="16.5" customHeight="1">
      <c r="W880" s="10"/>
    </row>
    <row r="881" spans="23:23" ht="16.5" customHeight="1">
      <c r="W881" s="10"/>
    </row>
    <row r="882" spans="23:23" ht="16.5" customHeight="1">
      <c r="W882" s="10"/>
    </row>
    <row r="883" spans="23:23" ht="16.5" customHeight="1">
      <c r="W883" s="10"/>
    </row>
    <row r="884" spans="23:23" ht="16.5" customHeight="1">
      <c r="W884" s="10"/>
    </row>
    <row r="885" spans="23:23" ht="16.5" customHeight="1">
      <c r="W885" s="10"/>
    </row>
    <row r="886" spans="23:23" ht="16.5" customHeight="1">
      <c r="W886" s="10"/>
    </row>
    <row r="887" spans="23:23" ht="16.5" customHeight="1">
      <c r="W887" s="10"/>
    </row>
    <row r="888" spans="23:23" ht="16.5" customHeight="1">
      <c r="W888" s="10"/>
    </row>
    <row r="889" spans="23:23" ht="16.5" customHeight="1">
      <c r="W889" s="10"/>
    </row>
    <row r="890" spans="23:23" ht="16.5" customHeight="1">
      <c r="W890" s="10"/>
    </row>
    <row r="891" spans="23:23" ht="16.5" customHeight="1">
      <c r="W891" s="10"/>
    </row>
    <row r="892" spans="23:23" ht="16.5" customHeight="1">
      <c r="W892" s="10"/>
    </row>
    <row r="893" spans="23:23" ht="16.5" customHeight="1">
      <c r="W893" s="10"/>
    </row>
    <row r="894" spans="23:23" ht="16.5" customHeight="1">
      <c r="W894" s="10"/>
    </row>
    <row r="895" spans="23:23" ht="16.5" customHeight="1">
      <c r="W895" s="10"/>
    </row>
    <row r="896" spans="23:23" ht="16.5" customHeight="1">
      <c r="W896" s="10"/>
    </row>
    <row r="897" spans="23:23" ht="16.5" customHeight="1">
      <c r="W897" s="10"/>
    </row>
    <row r="898" spans="23:23" ht="16.5" customHeight="1">
      <c r="W898" s="10"/>
    </row>
    <row r="899" spans="23:23" ht="16.5" customHeight="1">
      <c r="W899" s="10"/>
    </row>
    <row r="900" spans="23:23" ht="16.5" customHeight="1">
      <c r="W900" s="10"/>
    </row>
    <row r="901" spans="23:23" ht="16.5" customHeight="1">
      <c r="W901" s="10"/>
    </row>
    <row r="902" spans="23:23" ht="16.5" customHeight="1">
      <c r="W902" s="10"/>
    </row>
    <row r="903" spans="23:23" ht="16.5" customHeight="1">
      <c r="W903" s="10"/>
    </row>
    <row r="904" spans="23:23" ht="16.5" customHeight="1">
      <c r="W904" s="10"/>
    </row>
    <row r="905" spans="23:23" ht="16.5" customHeight="1">
      <c r="W905" s="10"/>
    </row>
    <row r="906" spans="23:23" ht="16.5" customHeight="1">
      <c r="W906" s="10"/>
    </row>
    <row r="907" spans="23:23" ht="16.5" customHeight="1">
      <c r="W907" s="10"/>
    </row>
    <row r="908" spans="23:23" ht="16.5" customHeight="1">
      <c r="W908" s="10"/>
    </row>
    <row r="909" spans="23:23" ht="16.5" customHeight="1">
      <c r="W909" s="10"/>
    </row>
    <row r="910" spans="23:23" ht="16.5" customHeight="1">
      <c r="W910" s="10"/>
    </row>
    <row r="911" spans="23:23" ht="16.5" customHeight="1">
      <c r="W911" s="10"/>
    </row>
    <row r="912" spans="23:23" ht="16.5" customHeight="1">
      <c r="W912" s="10"/>
    </row>
    <row r="913" spans="23:23" ht="16.5" customHeight="1">
      <c r="W913" s="10"/>
    </row>
    <row r="914" spans="23:23" ht="16.5" customHeight="1">
      <c r="W914" s="10"/>
    </row>
    <row r="915" spans="23:23" ht="16.5" customHeight="1">
      <c r="W915" s="10"/>
    </row>
    <row r="916" spans="23:23" ht="16.5" customHeight="1">
      <c r="W916" s="10"/>
    </row>
    <row r="917" spans="23:23" ht="16.5" customHeight="1">
      <c r="W917" s="10"/>
    </row>
    <row r="918" spans="23:23" ht="16.5" customHeight="1">
      <c r="W918" s="10"/>
    </row>
    <row r="919" spans="23:23" ht="16.5" customHeight="1">
      <c r="W919" s="10"/>
    </row>
    <row r="920" spans="23:23" ht="16.5" customHeight="1">
      <c r="W920" s="10"/>
    </row>
    <row r="921" spans="23:23" ht="16.5" customHeight="1">
      <c r="W921" s="10"/>
    </row>
    <row r="922" spans="23:23" ht="16.5" customHeight="1">
      <c r="W922" s="10"/>
    </row>
    <row r="923" spans="23:23" ht="16.5" customHeight="1">
      <c r="W923" s="10"/>
    </row>
    <row r="924" spans="23:23" ht="16.5" customHeight="1">
      <c r="W924" s="10"/>
    </row>
    <row r="925" spans="23:23" ht="16.5" customHeight="1">
      <c r="W925" s="10"/>
    </row>
    <row r="926" spans="23:23" ht="16.5" customHeight="1">
      <c r="W926" s="10"/>
    </row>
    <row r="927" spans="23:23" ht="16.5" customHeight="1">
      <c r="W927" s="10"/>
    </row>
    <row r="928" spans="23:23" ht="16.5" customHeight="1">
      <c r="W928" s="10"/>
    </row>
    <row r="929" spans="23:23" ht="16.5" customHeight="1">
      <c r="W929" s="10"/>
    </row>
    <row r="930" spans="23:23" ht="16.5" customHeight="1">
      <c r="W930" s="10"/>
    </row>
    <row r="931" spans="23:23" ht="16.5" customHeight="1">
      <c r="W931" s="10"/>
    </row>
    <row r="932" spans="23:23" ht="16.5" customHeight="1">
      <c r="W932" s="10"/>
    </row>
    <row r="933" spans="23:23" ht="16.5" customHeight="1">
      <c r="W933" s="10"/>
    </row>
    <row r="934" spans="23:23" ht="16.5" customHeight="1">
      <c r="W934" s="10"/>
    </row>
    <row r="935" spans="23:23" ht="16.5" customHeight="1">
      <c r="W935" s="10"/>
    </row>
    <row r="936" spans="23:23" ht="16.5" customHeight="1">
      <c r="W936" s="10"/>
    </row>
    <row r="937" spans="23:23" ht="16.5" customHeight="1">
      <c r="W937" s="10"/>
    </row>
    <row r="938" spans="23:23" ht="16.5" customHeight="1">
      <c r="W938" s="10"/>
    </row>
    <row r="939" spans="23:23" ht="16.5" customHeight="1">
      <c r="W939" s="10"/>
    </row>
    <row r="940" spans="23:23" ht="16.5" customHeight="1">
      <c r="W940" s="10"/>
    </row>
    <row r="941" spans="23:23" ht="16.5" customHeight="1">
      <c r="W941" s="10"/>
    </row>
    <row r="942" spans="23:23" ht="16.5" customHeight="1">
      <c r="W942" s="10"/>
    </row>
    <row r="943" spans="23:23" ht="16.5" customHeight="1">
      <c r="W943" s="10"/>
    </row>
    <row r="944" spans="23:23" ht="16.5" customHeight="1">
      <c r="W944" s="10"/>
    </row>
    <row r="945" spans="23:23" ht="16.5" customHeight="1">
      <c r="W945" s="10"/>
    </row>
    <row r="946" spans="23:23" ht="16.5" customHeight="1">
      <c r="W946" s="10"/>
    </row>
    <row r="947" spans="23:23" ht="16.5" customHeight="1">
      <c r="W947" s="10"/>
    </row>
    <row r="948" spans="23:23" ht="16.5" customHeight="1">
      <c r="W948" s="10"/>
    </row>
    <row r="949" spans="23:23" ht="16.5" customHeight="1">
      <c r="W949" s="10"/>
    </row>
    <row r="950" spans="23:23" ht="16.5" customHeight="1">
      <c r="W950" s="10"/>
    </row>
    <row r="951" spans="23:23" ht="16.5" customHeight="1">
      <c r="W951" s="10"/>
    </row>
    <row r="952" spans="23:23" ht="16.5" customHeight="1">
      <c r="W952" s="10"/>
    </row>
    <row r="953" spans="23:23" ht="16.5" customHeight="1">
      <c r="W953" s="10"/>
    </row>
    <row r="954" spans="23:23" ht="16.5" customHeight="1">
      <c r="W954" s="10"/>
    </row>
    <row r="955" spans="23:23" ht="16.5" customHeight="1">
      <c r="W955" s="10"/>
    </row>
    <row r="956" spans="23:23" ht="16.5" customHeight="1">
      <c r="W956" s="10"/>
    </row>
    <row r="957" spans="23:23" ht="16.5" customHeight="1">
      <c r="W957" s="10"/>
    </row>
    <row r="958" spans="23:23" ht="16.5" customHeight="1">
      <c r="W958" s="10"/>
    </row>
    <row r="959" spans="23:23" ht="16.5" customHeight="1">
      <c r="W959" s="10"/>
    </row>
    <row r="960" spans="23:23" ht="16.5" customHeight="1">
      <c r="W960" s="10"/>
    </row>
    <row r="961" spans="23:23" ht="16.5" customHeight="1">
      <c r="W961" s="10"/>
    </row>
    <row r="962" spans="23:23" ht="16.5" customHeight="1">
      <c r="W962" s="10"/>
    </row>
    <row r="963" spans="23:23" ht="16.5" customHeight="1">
      <c r="W963" s="10"/>
    </row>
    <row r="964" spans="23:23" ht="16.5" customHeight="1">
      <c r="W964" s="10"/>
    </row>
    <row r="965" spans="23:23" ht="16.5" customHeight="1">
      <c r="W965" s="10"/>
    </row>
    <row r="966" spans="23:23" ht="16.5" customHeight="1">
      <c r="W966" s="10"/>
    </row>
    <row r="967" spans="23:23" ht="16.5" customHeight="1">
      <c r="W967" s="10"/>
    </row>
    <row r="968" spans="23:23" ht="16.5" customHeight="1">
      <c r="W968" s="10"/>
    </row>
    <row r="969" spans="23:23" ht="16.5" customHeight="1">
      <c r="W969" s="10"/>
    </row>
    <row r="970" spans="23:23" ht="16.5" customHeight="1">
      <c r="W970" s="10"/>
    </row>
    <row r="971" spans="23:23" ht="16.5" customHeight="1">
      <c r="W971" s="10"/>
    </row>
    <row r="972" spans="23:23" ht="16.5" customHeight="1">
      <c r="W972" s="10"/>
    </row>
    <row r="973" spans="23:23" ht="16.5" customHeight="1">
      <c r="W973" s="10"/>
    </row>
    <row r="974" spans="23:23" ht="16.5" customHeight="1">
      <c r="W974" s="10"/>
    </row>
    <row r="975" spans="23:23" ht="16.5" customHeight="1">
      <c r="W975" s="10"/>
    </row>
    <row r="976" spans="23:23" ht="16.5" customHeight="1">
      <c r="W976" s="10"/>
    </row>
    <row r="977" spans="23:23" ht="16.5" customHeight="1">
      <c r="W977" s="10"/>
    </row>
    <row r="978" spans="23:23" ht="16.5" customHeight="1">
      <c r="W978" s="10"/>
    </row>
    <row r="979" spans="23:23" ht="16.5" customHeight="1">
      <c r="W979" s="10"/>
    </row>
    <row r="980" spans="23:23" ht="16.5" customHeight="1">
      <c r="W980" s="10"/>
    </row>
    <row r="981" spans="23:23" ht="16.5" customHeight="1">
      <c r="W981" s="10"/>
    </row>
    <row r="982" spans="23:23" ht="16.5" customHeight="1">
      <c r="W982" s="10"/>
    </row>
    <row r="983" spans="23:23" ht="16.5" customHeight="1">
      <c r="W983" s="10"/>
    </row>
    <row r="984" spans="23:23" ht="16.5" customHeight="1">
      <c r="W984" s="10"/>
    </row>
    <row r="985" spans="23:23" ht="16.5" customHeight="1">
      <c r="W985" s="10"/>
    </row>
    <row r="986" spans="23:23" ht="16.5" customHeight="1">
      <c r="W986" s="10"/>
    </row>
    <row r="987" spans="23:23" ht="16.5" customHeight="1">
      <c r="W987" s="10"/>
    </row>
    <row r="988" spans="23:23" ht="16.5" customHeight="1">
      <c r="W988" s="10"/>
    </row>
    <row r="989" spans="23:23" ht="16.5" customHeight="1">
      <c r="W989" s="10"/>
    </row>
    <row r="990" spans="23:23" ht="16.5" customHeight="1">
      <c r="W990" s="10"/>
    </row>
    <row r="991" spans="23:23" ht="16.5" customHeight="1">
      <c r="W991" s="10"/>
    </row>
    <row r="992" spans="23:23" ht="16.5" customHeight="1">
      <c r="W992" s="10"/>
    </row>
    <row r="993" spans="23:23" ht="16.5" customHeight="1">
      <c r="W993" s="10"/>
    </row>
    <row r="994" spans="23:23" ht="16.5" customHeight="1">
      <c r="W994" s="10"/>
    </row>
    <row r="995" spans="23:23" ht="16.5" customHeight="1">
      <c r="W995" s="10"/>
    </row>
    <row r="996" spans="23:23" ht="16.5" customHeight="1">
      <c r="W996" s="10"/>
    </row>
    <row r="997" spans="23:23" ht="16.5" customHeight="1">
      <c r="W997" s="10"/>
    </row>
    <row r="998" spans="23:23" ht="16.5" customHeight="1">
      <c r="W998" s="10"/>
    </row>
    <row r="999" spans="23:23" ht="16.5" customHeight="1">
      <c r="W999" s="10"/>
    </row>
    <row r="1000" spans="23:23" ht="16.5" customHeight="1">
      <c r="W1000" s="10"/>
    </row>
  </sheetData>
  <mergeCells count="1">
    <mergeCell ref="B2:E2"/>
  </mergeCells>
  <pageMargins left="0.7" right="0.7" top="0.75" bottom="0.75" header="0" footer="0"/>
  <pageSetup orientation="landscape"/>
  <drawing r:id="rId1"/>
  <legacyDrawing r:id="rId2"/>
  <mc:AlternateContent xmlns:mc="http://schemas.openxmlformats.org/markup-compatibility/2006">
    <mc:Choice Requires="x14">
      <controls>
        <mc:AlternateContent xmlns:mc="http://schemas.openxmlformats.org/markup-compatibility/2006">
          <mc:Choice Requires="x14">
            <control shapeId="2049" r:id="rId3" name="Scroll Bar 1">
              <controlPr defaultSize="0" autoPict="0">
                <anchor moveWithCells="1">
                  <from>
                    <xdr:col>5</xdr:col>
                    <xdr:colOff>495300</xdr:colOff>
                    <xdr:row>1</xdr:row>
                    <xdr:rowOff>200025</xdr:rowOff>
                  </from>
                  <to>
                    <xdr:col>6</xdr:col>
                    <xdr:colOff>133350</xdr:colOff>
                    <xdr:row>12</xdr:row>
                    <xdr:rowOff>200025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G16" sqref="G15:G16"/>
    </sheetView>
  </sheetViews>
  <sheetFormatPr defaultColWidth="11.25" defaultRowHeight="15" customHeight="1"/>
  <cols>
    <col min="1" max="3" width="9.75" customWidth="1"/>
    <col min="4" max="4" width="11" customWidth="1"/>
    <col min="5" max="26" width="9.75" customWidth="1"/>
  </cols>
  <sheetData>
    <row r="1" spans="1:26" ht="15.75" customHeight="1">
      <c r="A1" s="1"/>
      <c r="B1" s="1"/>
      <c r="C1" s="1"/>
      <c r="D1" s="1"/>
      <c r="E1" s="1"/>
      <c r="F1" s="1"/>
      <c r="G1" s="1"/>
      <c r="H1" s="1"/>
      <c r="I1" s="1"/>
      <c r="J1" s="1"/>
      <c r="K1" s="1"/>
      <c r="L1" s="1"/>
      <c r="M1" s="1"/>
      <c r="N1" s="1"/>
      <c r="O1" s="1"/>
      <c r="P1" s="1"/>
      <c r="Q1" s="1"/>
      <c r="R1" s="1"/>
      <c r="S1" s="1"/>
      <c r="T1" s="1"/>
      <c r="U1" s="1"/>
      <c r="V1" s="1"/>
      <c r="W1" s="1"/>
      <c r="X1" s="1"/>
      <c r="Y1" s="1"/>
      <c r="Z1" s="1"/>
    </row>
    <row r="2" spans="1:26" ht="15.75" customHeight="1">
      <c r="A2" s="16">
        <v>5</v>
      </c>
      <c r="B2" s="17"/>
      <c r="C2" s="18"/>
      <c r="D2" s="18"/>
      <c r="E2" s="19"/>
      <c r="F2" s="1"/>
      <c r="G2" s="1"/>
      <c r="H2" s="1" t="s">
        <v>14</v>
      </c>
      <c r="I2" s="1" t="s">
        <v>58</v>
      </c>
      <c r="J2" s="1"/>
      <c r="K2" s="1"/>
      <c r="L2" s="1"/>
      <c r="M2" s="1"/>
      <c r="N2" s="1"/>
      <c r="O2" s="1"/>
      <c r="P2" s="1"/>
      <c r="Q2" s="1"/>
      <c r="R2" s="1"/>
      <c r="S2" s="1"/>
      <c r="T2" s="1"/>
      <c r="U2" s="1"/>
      <c r="V2" s="1"/>
      <c r="W2" s="1"/>
      <c r="X2" s="1"/>
      <c r="Y2" s="1"/>
      <c r="Z2" s="1"/>
    </row>
    <row r="3" spans="1:26" ht="15.75" customHeight="1">
      <c r="A3" s="1"/>
      <c r="B3" s="20"/>
      <c r="C3" s="21" t="s">
        <v>59</v>
      </c>
      <c r="D3" s="21" t="str">
        <f xml:space="preserve"> INDEX(C8:$D$15, $I$4, 2)</f>
        <v>Sandhya</v>
      </c>
      <c r="E3" s="22"/>
      <c r="F3" s="1"/>
      <c r="G3" s="1"/>
      <c r="H3" s="1"/>
      <c r="I3" s="1"/>
      <c r="J3" s="1"/>
      <c r="K3" s="1"/>
      <c r="L3" s="1"/>
      <c r="M3" s="1"/>
      <c r="N3" s="1"/>
      <c r="O3" s="1"/>
      <c r="P3" s="1"/>
      <c r="Q3" s="1"/>
      <c r="R3" s="1"/>
      <c r="S3" s="1"/>
      <c r="T3" s="1"/>
      <c r="U3" s="1"/>
      <c r="V3" s="1"/>
      <c r="W3" s="1"/>
      <c r="X3" s="1"/>
      <c r="Y3" s="1"/>
      <c r="Z3" s="1"/>
    </row>
    <row r="4" spans="1:26" ht="15.75" customHeight="1">
      <c r="A4" s="1"/>
      <c r="B4" s="20"/>
      <c r="C4" s="1"/>
      <c r="D4" s="1"/>
      <c r="E4" s="22"/>
      <c r="F4" s="1"/>
      <c r="G4" s="1"/>
      <c r="H4" s="1"/>
      <c r="I4" s="1">
        <v>8</v>
      </c>
      <c r="J4" s="1"/>
      <c r="K4" s="1"/>
      <c r="L4" s="1"/>
      <c r="M4" s="1"/>
      <c r="N4" s="1"/>
      <c r="O4" s="1"/>
      <c r="P4" s="1"/>
      <c r="Q4" s="1"/>
      <c r="R4" s="1"/>
      <c r="S4" s="1"/>
      <c r="T4" s="1"/>
      <c r="U4" s="1"/>
      <c r="V4" s="1"/>
      <c r="W4" s="1"/>
      <c r="X4" s="1"/>
      <c r="Y4" s="1"/>
      <c r="Z4" s="1"/>
    </row>
    <row r="5" spans="1:26" ht="15.75" customHeight="1">
      <c r="A5" s="1"/>
      <c r="B5" s="20"/>
      <c r="C5" s="1"/>
      <c r="D5" s="1"/>
      <c r="E5" s="22"/>
      <c r="F5" s="1"/>
      <c r="G5" s="1"/>
      <c r="H5" s="1"/>
      <c r="I5" s="1"/>
      <c r="J5" s="1"/>
      <c r="K5" s="1"/>
      <c r="L5" s="1"/>
      <c r="M5" s="1"/>
      <c r="N5" s="1"/>
      <c r="O5" s="1"/>
      <c r="P5" s="1"/>
      <c r="Q5" s="1"/>
      <c r="R5" s="1"/>
      <c r="S5" s="1"/>
      <c r="T5" s="1"/>
      <c r="U5" s="1"/>
      <c r="V5" s="1"/>
      <c r="W5" s="1"/>
      <c r="X5" s="1"/>
      <c r="Y5" s="1"/>
      <c r="Z5" s="1"/>
    </row>
    <row r="6" spans="1:26" ht="15.75" customHeight="1">
      <c r="A6" s="1"/>
      <c r="B6" s="20"/>
      <c r="C6" s="1"/>
      <c r="D6" s="1"/>
      <c r="E6" s="22"/>
      <c r="F6" s="1"/>
      <c r="G6" s="1"/>
      <c r="H6" s="1"/>
      <c r="I6" s="1"/>
      <c r="J6" s="1"/>
      <c r="K6" s="1"/>
      <c r="L6" s="1"/>
      <c r="M6" s="1"/>
      <c r="N6" s="1"/>
      <c r="O6" s="1"/>
      <c r="P6" s="1"/>
      <c r="Q6" s="1"/>
      <c r="R6" s="1"/>
      <c r="S6" s="1"/>
      <c r="T6" s="1"/>
      <c r="U6" s="1"/>
      <c r="V6" s="1"/>
      <c r="W6" s="1"/>
      <c r="X6" s="1"/>
      <c r="Y6" s="1"/>
      <c r="Z6" s="1"/>
    </row>
    <row r="7" spans="1:26" ht="15.75" customHeight="1">
      <c r="A7" s="1"/>
      <c r="B7" s="20"/>
      <c r="C7" s="23" t="s">
        <v>60</v>
      </c>
      <c r="D7" s="23" t="s">
        <v>61</v>
      </c>
      <c r="E7" s="22"/>
      <c r="F7" s="1"/>
      <c r="G7" s="1"/>
      <c r="H7" s="1"/>
      <c r="I7" s="21"/>
      <c r="J7" s="21"/>
      <c r="K7" s="1"/>
      <c r="L7" s="1"/>
      <c r="M7" s="1"/>
      <c r="N7" s="1"/>
      <c r="O7" s="1"/>
      <c r="P7" s="1"/>
      <c r="Q7" s="1"/>
      <c r="R7" s="1"/>
      <c r="S7" s="1"/>
      <c r="T7" s="1"/>
      <c r="U7" s="1"/>
      <c r="V7" s="1"/>
      <c r="W7" s="1"/>
      <c r="X7" s="1"/>
      <c r="Y7" s="1"/>
      <c r="Z7" s="1"/>
    </row>
    <row r="8" spans="1:26" ht="15.75" customHeight="1">
      <c r="A8" s="1"/>
      <c r="B8" s="20"/>
      <c r="C8" s="23">
        <v>1</v>
      </c>
      <c r="D8" s="24" t="s">
        <v>62</v>
      </c>
      <c r="E8" s="22"/>
      <c r="F8" s="1"/>
      <c r="G8" s="1"/>
      <c r="H8" s="1"/>
      <c r="I8" s="1"/>
      <c r="J8" s="1"/>
      <c r="K8" s="1"/>
      <c r="L8" s="1"/>
      <c r="M8" s="1"/>
      <c r="N8" s="1"/>
      <c r="O8" s="1"/>
      <c r="P8" s="1"/>
      <c r="Q8" s="1"/>
      <c r="R8" s="1"/>
      <c r="S8" s="1"/>
      <c r="T8" s="1"/>
      <c r="U8" s="1"/>
      <c r="V8" s="1"/>
      <c r="W8" s="1"/>
      <c r="X8" s="1"/>
      <c r="Y8" s="1"/>
      <c r="Z8" s="1"/>
    </row>
    <row r="9" spans="1:26" ht="15.75" customHeight="1">
      <c r="A9" s="1"/>
      <c r="B9" s="20"/>
      <c r="C9" s="23">
        <v>2</v>
      </c>
      <c r="D9" s="24" t="s">
        <v>63</v>
      </c>
      <c r="E9" s="22"/>
      <c r="F9" s="1"/>
      <c r="G9" s="1"/>
      <c r="H9" s="1"/>
      <c r="I9" s="1"/>
      <c r="J9" s="1"/>
      <c r="K9" s="1"/>
      <c r="L9" s="1"/>
      <c r="M9" s="1"/>
      <c r="N9" s="1"/>
      <c r="O9" s="1"/>
      <c r="P9" s="1"/>
      <c r="Q9" s="1"/>
      <c r="R9" s="1"/>
      <c r="S9" s="1"/>
      <c r="T9" s="1"/>
      <c r="U9" s="1"/>
      <c r="V9" s="1"/>
      <c r="W9" s="1"/>
      <c r="X9" s="1"/>
      <c r="Y9" s="1"/>
      <c r="Z9" s="1"/>
    </row>
    <row r="10" spans="1:26" ht="15.75" customHeight="1">
      <c r="A10" s="1"/>
      <c r="B10" s="20"/>
      <c r="C10" s="23">
        <v>3</v>
      </c>
      <c r="D10" s="24" t="s">
        <v>64</v>
      </c>
      <c r="E10" s="22"/>
      <c r="F10" s="1"/>
      <c r="G10" s="1"/>
      <c r="H10" s="1"/>
      <c r="I10" s="1"/>
      <c r="J10" s="1"/>
      <c r="K10" s="1"/>
      <c r="L10" s="1"/>
      <c r="M10" s="1"/>
      <c r="N10" s="1"/>
      <c r="O10" s="1"/>
      <c r="P10" s="1"/>
      <c r="Q10" s="1"/>
      <c r="R10" s="1"/>
      <c r="S10" s="1"/>
      <c r="T10" s="1"/>
      <c r="U10" s="1"/>
      <c r="V10" s="1"/>
      <c r="W10" s="1"/>
      <c r="X10" s="1"/>
      <c r="Y10" s="1"/>
      <c r="Z10" s="1"/>
    </row>
    <row r="11" spans="1:26" ht="15.75" customHeight="1">
      <c r="A11" s="1"/>
      <c r="B11" s="20"/>
      <c r="C11" s="23">
        <v>4</v>
      </c>
      <c r="D11" s="24" t="s">
        <v>65</v>
      </c>
      <c r="E11" s="22"/>
      <c r="F11" s="1"/>
      <c r="G11" s="1"/>
      <c r="H11" s="1"/>
      <c r="I11" s="1"/>
      <c r="J11" s="1"/>
      <c r="K11" s="1"/>
      <c r="L11" s="1"/>
      <c r="M11" s="1"/>
      <c r="N11" s="1"/>
      <c r="O11" s="1"/>
      <c r="P11" s="1"/>
      <c r="Q11" s="1"/>
      <c r="R11" s="1"/>
      <c r="S11" s="1"/>
      <c r="T11" s="1"/>
      <c r="U11" s="1"/>
      <c r="V11" s="1"/>
      <c r="W11" s="1"/>
      <c r="X11" s="1"/>
      <c r="Y11" s="1"/>
      <c r="Z11" s="1"/>
    </row>
    <row r="12" spans="1:26" ht="15.75" customHeight="1">
      <c r="A12" s="1"/>
      <c r="B12" s="20"/>
      <c r="C12" s="23">
        <v>5</v>
      </c>
      <c r="D12" s="24" t="s">
        <v>66</v>
      </c>
      <c r="E12" s="22"/>
      <c r="F12" s="1"/>
      <c r="G12" s="1"/>
      <c r="H12" s="1"/>
      <c r="I12" s="1"/>
      <c r="J12" s="1"/>
      <c r="K12" s="1"/>
      <c r="L12" s="1"/>
      <c r="M12" s="1"/>
      <c r="N12" s="1"/>
      <c r="O12" s="1"/>
      <c r="P12" s="1"/>
      <c r="Q12" s="1"/>
      <c r="R12" s="1"/>
      <c r="S12" s="1"/>
      <c r="T12" s="1"/>
      <c r="U12" s="1"/>
      <c r="V12" s="1"/>
      <c r="W12" s="1"/>
      <c r="X12" s="1"/>
      <c r="Y12" s="1"/>
      <c r="Z12" s="1"/>
    </row>
    <row r="13" spans="1:26" ht="15.75" customHeight="1">
      <c r="A13" s="1"/>
      <c r="B13" s="20"/>
      <c r="C13" s="23">
        <v>6</v>
      </c>
      <c r="D13" s="24" t="s">
        <v>67</v>
      </c>
      <c r="E13" s="22"/>
      <c r="F13" s="1"/>
      <c r="G13" s="1"/>
      <c r="H13" s="1"/>
      <c r="I13" s="1"/>
      <c r="J13" s="1"/>
      <c r="K13" s="1"/>
      <c r="L13" s="1"/>
      <c r="M13" s="1"/>
      <c r="N13" s="1"/>
      <c r="O13" s="1"/>
      <c r="P13" s="1"/>
      <c r="Q13" s="1"/>
      <c r="R13" s="1"/>
      <c r="S13" s="1"/>
      <c r="T13" s="1"/>
      <c r="U13" s="1"/>
      <c r="V13" s="1"/>
      <c r="W13" s="1"/>
      <c r="X13" s="1"/>
      <c r="Y13" s="1"/>
      <c r="Z13" s="1"/>
    </row>
    <row r="14" spans="1:26" ht="15.75" customHeight="1">
      <c r="A14" s="1"/>
      <c r="B14" s="20"/>
      <c r="C14" s="23">
        <v>7</v>
      </c>
      <c r="D14" s="24" t="s">
        <v>68</v>
      </c>
      <c r="E14" s="22"/>
      <c r="F14" s="1"/>
      <c r="G14" s="1"/>
      <c r="H14" s="1"/>
      <c r="I14" s="1"/>
      <c r="J14" s="1"/>
      <c r="K14" s="1"/>
      <c r="L14" s="1"/>
      <c r="M14" s="1"/>
      <c r="N14" s="1"/>
      <c r="O14" s="1"/>
      <c r="P14" s="1"/>
      <c r="Q14" s="1"/>
      <c r="R14" s="1"/>
      <c r="S14" s="1"/>
      <c r="T14" s="1"/>
      <c r="U14" s="1"/>
      <c r="V14" s="1"/>
      <c r="W14" s="1"/>
      <c r="X14" s="1"/>
      <c r="Y14" s="1"/>
      <c r="Z14" s="1"/>
    </row>
    <row r="15" spans="1:26" ht="15.75" customHeight="1">
      <c r="A15" s="1"/>
      <c r="B15" s="20"/>
      <c r="C15" s="23">
        <v>8</v>
      </c>
      <c r="D15" s="24" t="s">
        <v>69</v>
      </c>
      <c r="E15" s="22"/>
      <c r="F15" s="1"/>
      <c r="G15" s="1"/>
      <c r="H15" s="1"/>
      <c r="I15" s="1"/>
      <c r="J15" s="1"/>
      <c r="K15" s="1"/>
      <c r="L15" s="1"/>
      <c r="M15" s="1"/>
      <c r="N15" s="1"/>
      <c r="O15" s="1"/>
      <c r="P15" s="1"/>
      <c r="Q15" s="1"/>
      <c r="R15" s="1"/>
      <c r="S15" s="1"/>
      <c r="T15" s="1"/>
      <c r="U15" s="1"/>
      <c r="V15" s="1"/>
      <c r="W15" s="1"/>
      <c r="X15" s="1"/>
      <c r="Y15" s="1"/>
      <c r="Z15" s="1"/>
    </row>
    <row r="16" spans="1:26" ht="15.75" customHeight="1">
      <c r="A16" s="1"/>
      <c r="B16" s="25"/>
      <c r="C16" s="26"/>
      <c r="D16" s="26"/>
      <c r="E16" s="27"/>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drawing r:id="rId1"/>
  <legacyDrawing r:id="rId2"/>
  <mc:AlternateContent xmlns:mc="http://schemas.openxmlformats.org/markup-compatibility/2006">
    <mc:Choice Requires="x14">
      <controls>
        <mc:AlternateContent xmlns:mc="http://schemas.openxmlformats.org/markup-compatibility/2006">
          <mc:Choice Requires="x14">
            <control shapeId="3073" r:id="rId3" name="Spinner 1">
              <controlPr defaultSize="0" autoPict="0">
                <anchor moveWithCells="1" sizeWithCells="1">
                  <from>
                    <xdr:col>4</xdr:col>
                    <xdr:colOff>76200</xdr:colOff>
                    <xdr:row>2</xdr:row>
                    <xdr:rowOff>0</xdr:rowOff>
                  </from>
                  <to>
                    <xdr:col>4</xdr:col>
                    <xdr:colOff>314325</xdr:colOff>
                    <xdr:row>3</xdr:row>
                    <xdr:rowOff>9525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topLeftCell="I1" workbookViewId="0">
      <selection activeCell="P21" sqref="P21"/>
    </sheetView>
  </sheetViews>
  <sheetFormatPr defaultColWidth="11.25" defaultRowHeight="15" customHeight="1"/>
  <cols>
    <col min="1" max="1" width="11.75" customWidth="1"/>
    <col min="2" max="6" width="10.5" customWidth="1"/>
    <col min="7" max="7" width="17.625" customWidth="1"/>
    <col min="8" max="8" width="12.625" customWidth="1"/>
    <col min="9" max="10" width="10.5" customWidth="1"/>
    <col min="11" max="11" width="13.625" customWidth="1"/>
    <col min="12" max="12" width="15.125" customWidth="1"/>
    <col min="13" max="13" width="17.5" customWidth="1"/>
    <col min="14" max="14" width="18.375" customWidth="1"/>
    <col min="15" max="15" width="18.625" customWidth="1"/>
    <col min="16" max="16" width="15.125" customWidth="1"/>
    <col min="17" max="26" width="10.5" customWidth="1"/>
  </cols>
  <sheetData>
    <row r="1" spans="1:17" ht="15.75" customHeight="1">
      <c r="A1" s="28" t="s">
        <v>70</v>
      </c>
      <c r="B1" s="28" t="s">
        <v>71</v>
      </c>
      <c r="C1" s="28" t="s">
        <v>72</v>
      </c>
      <c r="D1" s="28" t="s">
        <v>73</v>
      </c>
      <c r="E1" s="23" t="s">
        <v>74</v>
      </c>
      <c r="F1" s="23" t="s">
        <v>75</v>
      </c>
      <c r="G1" s="29" t="s">
        <v>76</v>
      </c>
      <c r="H1" s="29" t="s">
        <v>77</v>
      </c>
      <c r="I1" s="29" t="s">
        <v>78</v>
      </c>
      <c r="K1" s="30" t="s">
        <v>1</v>
      </c>
      <c r="L1" s="31" t="s">
        <v>79</v>
      </c>
    </row>
    <row r="2" spans="1:17" ht="15.75" customHeight="1">
      <c r="A2" s="32">
        <v>1</v>
      </c>
      <c r="B2" s="33" t="s">
        <v>80</v>
      </c>
      <c r="C2" s="34">
        <v>10</v>
      </c>
      <c r="D2" s="34" t="s">
        <v>81</v>
      </c>
      <c r="E2" s="7">
        <v>83</v>
      </c>
      <c r="F2" s="7">
        <v>68</v>
      </c>
      <c r="G2" s="7">
        <v>63</v>
      </c>
      <c r="H2" s="7">
        <v>65</v>
      </c>
      <c r="I2" s="32">
        <f t="shared" ref="I2:I65" si="0">SUM(E2:H2)</f>
        <v>279</v>
      </c>
      <c r="J2" s="35"/>
      <c r="L2" s="1" t="s">
        <v>82</v>
      </c>
    </row>
    <row r="3" spans="1:17" ht="15.75" customHeight="1">
      <c r="A3" s="32">
        <v>2</v>
      </c>
      <c r="B3" s="33" t="s">
        <v>83</v>
      </c>
      <c r="C3" s="34">
        <v>10</v>
      </c>
      <c r="D3" s="34" t="s">
        <v>84</v>
      </c>
      <c r="E3" s="7">
        <v>69</v>
      </c>
      <c r="F3" s="7">
        <v>61</v>
      </c>
      <c r="G3" s="7">
        <v>64</v>
      </c>
      <c r="H3" s="7">
        <v>56</v>
      </c>
      <c r="I3" s="32">
        <f t="shared" si="0"/>
        <v>250</v>
      </c>
      <c r="J3" s="35"/>
      <c r="L3" s="1" t="s">
        <v>85</v>
      </c>
    </row>
    <row r="4" spans="1:17" ht="15.75" customHeight="1">
      <c r="A4" s="32">
        <v>3</v>
      </c>
      <c r="B4" s="33" t="s">
        <v>86</v>
      </c>
      <c r="C4" s="34">
        <v>10</v>
      </c>
      <c r="D4" s="34" t="s">
        <v>87</v>
      </c>
      <c r="E4" s="7">
        <v>89</v>
      </c>
      <c r="F4" s="7">
        <v>83</v>
      </c>
      <c r="G4" s="7">
        <v>67</v>
      </c>
      <c r="H4" s="7">
        <v>71</v>
      </c>
      <c r="I4" s="32">
        <f t="shared" si="0"/>
        <v>310</v>
      </c>
      <c r="J4" s="35"/>
      <c r="L4" s="7" t="s">
        <v>88</v>
      </c>
      <c r="M4" s="7" t="s">
        <v>89</v>
      </c>
    </row>
    <row r="5" spans="1:17" ht="15.75" customHeight="1">
      <c r="A5" s="32">
        <v>4</v>
      </c>
      <c r="B5" s="33" t="s">
        <v>90</v>
      </c>
      <c r="C5" s="34">
        <v>10</v>
      </c>
      <c r="D5" s="34" t="s">
        <v>81</v>
      </c>
      <c r="E5" s="7">
        <v>78</v>
      </c>
      <c r="F5" s="7">
        <v>50</v>
      </c>
      <c r="G5" s="7">
        <v>59</v>
      </c>
      <c r="H5" s="7">
        <v>82</v>
      </c>
      <c r="I5" s="32">
        <f t="shared" si="0"/>
        <v>269</v>
      </c>
      <c r="J5" s="35"/>
      <c r="L5" s="7" t="s">
        <v>81</v>
      </c>
      <c r="M5" s="7" t="s">
        <v>91</v>
      </c>
    </row>
    <row r="6" spans="1:17" ht="15.75" customHeight="1">
      <c r="A6" s="32">
        <v>5</v>
      </c>
      <c r="B6" s="33" t="s">
        <v>92</v>
      </c>
      <c r="C6" s="34">
        <v>10</v>
      </c>
      <c r="D6" s="34" t="s">
        <v>84</v>
      </c>
      <c r="E6" s="7">
        <v>46</v>
      </c>
      <c r="F6" s="7">
        <v>70</v>
      </c>
      <c r="G6" s="7">
        <v>63</v>
      </c>
      <c r="H6" s="7">
        <v>56</v>
      </c>
      <c r="I6" s="32">
        <f t="shared" si="0"/>
        <v>235</v>
      </c>
      <c r="J6" s="35"/>
      <c r="L6" s="7" t="s">
        <v>84</v>
      </c>
      <c r="M6" s="7" t="s">
        <v>93</v>
      </c>
    </row>
    <row r="7" spans="1:17" ht="15.75" customHeight="1">
      <c r="A7" s="32">
        <v>6</v>
      </c>
      <c r="B7" s="33" t="s">
        <v>94</v>
      </c>
      <c r="C7" s="34">
        <v>10</v>
      </c>
      <c r="D7" s="34" t="s">
        <v>87</v>
      </c>
      <c r="E7" s="7">
        <v>47</v>
      </c>
      <c r="F7" s="7">
        <v>56</v>
      </c>
      <c r="G7" s="7">
        <v>70</v>
      </c>
      <c r="H7" s="7">
        <v>53</v>
      </c>
      <c r="I7" s="32">
        <f t="shared" si="0"/>
        <v>226</v>
      </c>
      <c r="J7" s="35"/>
      <c r="L7" s="7" t="s">
        <v>87</v>
      </c>
      <c r="M7" s="7" t="s">
        <v>95</v>
      </c>
    </row>
    <row r="8" spans="1:17" ht="15.75" customHeight="1">
      <c r="A8" s="32">
        <v>7</v>
      </c>
      <c r="B8" s="33" t="s">
        <v>96</v>
      </c>
      <c r="C8" s="34">
        <v>10</v>
      </c>
      <c r="D8" s="34" t="s">
        <v>81</v>
      </c>
      <c r="E8" s="7">
        <v>60</v>
      </c>
      <c r="F8" s="7">
        <v>48</v>
      </c>
      <c r="G8" s="7">
        <v>50</v>
      </c>
      <c r="H8" s="7">
        <v>67</v>
      </c>
      <c r="I8" s="32">
        <f t="shared" si="0"/>
        <v>225</v>
      </c>
      <c r="J8" s="35"/>
      <c r="L8" s="36"/>
      <c r="M8" s="37"/>
      <c r="N8" s="38"/>
      <c r="O8" s="38"/>
      <c r="P8" s="38"/>
      <c r="Q8" s="39"/>
    </row>
    <row r="9" spans="1:17" ht="15.75" customHeight="1">
      <c r="A9" s="32">
        <v>8</v>
      </c>
      <c r="B9" s="33" t="s">
        <v>97</v>
      </c>
      <c r="C9" s="34">
        <v>10</v>
      </c>
      <c r="D9" s="34" t="s">
        <v>84</v>
      </c>
      <c r="E9" s="7">
        <v>42</v>
      </c>
      <c r="F9" s="7">
        <v>51</v>
      </c>
      <c r="G9" s="7">
        <v>53</v>
      </c>
      <c r="H9" s="7">
        <v>86</v>
      </c>
      <c r="I9" s="32">
        <f t="shared" si="0"/>
        <v>232</v>
      </c>
      <c r="J9" s="35"/>
      <c r="L9" s="36"/>
      <c r="M9" s="40" t="s">
        <v>98</v>
      </c>
      <c r="N9" s="41">
        <v>60</v>
      </c>
      <c r="O9" s="42" t="s">
        <v>99</v>
      </c>
      <c r="P9" s="41" t="str">
        <f>VLOOKUP($N$9, $A$1:$I$65, 2, FALSE)</f>
        <v>ANKIT</v>
      </c>
      <c r="Q9" s="43"/>
    </row>
    <row r="10" spans="1:17" ht="15.75" customHeight="1">
      <c r="A10" s="32">
        <v>9</v>
      </c>
      <c r="B10" s="33" t="s">
        <v>100</v>
      </c>
      <c r="C10" s="34">
        <v>10</v>
      </c>
      <c r="D10" s="34" t="s">
        <v>87</v>
      </c>
      <c r="E10" s="7">
        <v>80</v>
      </c>
      <c r="F10" s="7">
        <v>45</v>
      </c>
      <c r="G10" s="7">
        <v>73</v>
      </c>
      <c r="H10" s="7">
        <v>62</v>
      </c>
      <c r="I10" s="32">
        <f t="shared" si="0"/>
        <v>260</v>
      </c>
      <c r="J10" s="35"/>
      <c r="L10" s="36"/>
      <c r="M10" s="44"/>
      <c r="N10" s="45"/>
      <c r="O10" s="44"/>
      <c r="P10" s="37"/>
      <c r="Q10" s="43"/>
    </row>
    <row r="11" spans="1:17" ht="15.75" customHeight="1">
      <c r="A11" s="32">
        <v>10</v>
      </c>
      <c r="B11" s="33" t="s">
        <v>101</v>
      </c>
      <c r="C11" s="34">
        <v>10</v>
      </c>
      <c r="D11" s="34" t="s">
        <v>81</v>
      </c>
      <c r="E11" s="7">
        <v>90</v>
      </c>
      <c r="F11" s="7">
        <v>67</v>
      </c>
      <c r="G11" s="7">
        <v>77</v>
      </c>
      <c r="H11" s="7">
        <v>85</v>
      </c>
      <c r="I11" s="32">
        <f t="shared" si="0"/>
        <v>319</v>
      </c>
      <c r="J11" s="35"/>
      <c r="L11" s="36"/>
      <c r="M11" s="46" t="s">
        <v>72</v>
      </c>
      <c r="N11" s="41">
        <f>VLOOKUP($N$9, $A$1:$I$65, 3, FALSE)</f>
        <v>10</v>
      </c>
      <c r="O11" s="46" t="s">
        <v>73</v>
      </c>
      <c r="P11" s="41" t="str">
        <f>VLOOKUP($N$9, $A$1:$I$65, 4, FALSE)</f>
        <v>C</v>
      </c>
      <c r="Q11" s="43"/>
    </row>
    <row r="12" spans="1:17" ht="15.75" customHeight="1">
      <c r="A12" s="32">
        <v>11</v>
      </c>
      <c r="B12" s="33" t="s">
        <v>102</v>
      </c>
      <c r="C12" s="34">
        <v>10</v>
      </c>
      <c r="D12" s="34" t="s">
        <v>84</v>
      </c>
      <c r="E12" s="7">
        <v>79</v>
      </c>
      <c r="F12" s="7">
        <v>45</v>
      </c>
      <c r="G12" s="7">
        <v>53</v>
      </c>
      <c r="H12" s="7">
        <v>46</v>
      </c>
      <c r="I12" s="32">
        <f t="shared" si="0"/>
        <v>223</v>
      </c>
      <c r="J12" s="35"/>
      <c r="L12" s="36"/>
      <c r="M12" s="44"/>
      <c r="N12" s="44"/>
      <c r="O12" s="44"/>
      <c r="P12" s="37"/>
      <c r="Q12" s="43"/>
    </row>
    <row r="13" spans="1:17" ht="15.75" customHeight="1">
      <c r="A13" s="32">
        <v>12</v>
      </c>
      <c r="B13" s="33" t="s">
        <v>103</v>
      </c>
      <c r="C13" s="34">
        <v>10</v>
      </c>
      <c r="D13" s="34" t="s">
        <v>87</v>
      </c>
      <c r="E13" s="7">
        <v>48</v>
      </c>
      <c r="F13" s="7">
        <v>67</v>
      </c>
      <c r="G13" s="7">
        <v>62</v>
      </c>
      <c r="H13" s="7">
        <v>55</v>
      </c>
      <c r="I13" s="32">
        <f t="shared" si="0"/>
        <v>232</v>
      </c>
      <c r="J13" s="35"/>
      <c r="L13" s="36"/>
      <c r="M13" s="47" t="s">
        <v>104</v>
      </c>
      <c r="N13" s="48">
        <f xml:space="preserve"> MAX(VLOOKUP($N$9, $A$1:$I$65, 5, FALSE), VLOOKUP($N$9, $A$1:$I$65, 6, FALSE), VLOOKUP($N$9, $A$1:$I$65, 7, FALSE),VLOOKUP($N$9, $A$1:$I$65, 8, FALSE))</f>
        <v>89</v>
      </c>
      <c r="O13" s="47" t="s">
        <v>105</v>
      </c>
      <c r="P13" s="73">
        <f xml:space="preserve"> VLOOKUP($N$9, A1:$I$65, 9, FALSE)/4</f>
        <v>76.5</v>
      </c>
      <c r="Q13" s="43"/>
    </row>
    <row r="14" spans="1:17" ht="15.75" customHeight="1">
      <c r="A14" s="32">
        <v>13</v>
      </c>
      <c r="B14" s="33" t="s">
        <v>106</v>
      </c>
      <c r="C14" s="34">
        <v>10</v>
      </c>
      <c r="D14" s="34" t="s">
        <v>81</v>
      </c>
      <c r="E14" s="7">
        <v>61</v>
      </c>
      <c r="F14" s="7">
        <v>76</v>
      </c>
      <c r="G14" s="7">
        <v>73</v>
      </c>
      <c r="H14" s="7">
        <v>48</v>
      </c>
      <c r="I14" s="32">
        <f t="shared" si="0"/>
        <v>258</v>
      </c>
      <c r="J14" s="35"/>
      <c r="L14" s="36"/>
      <c r="M14" s="47" t="s">
        <v>107</v>
      </c>
      <c r="N14" s="48">
        <f xml:space="preserve"> VLOOKUP($N$9, A1:$I$65, 9, FALSE)</f>
        <v>306</v>
      </c>
      <c r="O14" s="47" t="s">
        <v>108</v>
      </c>
      <c r="P14" s="49" t="str">
        <f xml:space="preserve"> _xlfn.IFS($P$13 &gt;= 70, "A+", $P$13 &gt;= 60, "A", $P$13 &gt;= 50, "B", $P$13 &lt; 50, "C")</f>
        <v>A+</v>
      </c>
      <c r="Q14" s="43"/>
    </row>
    <row r="15" spans="1:17" ht="15.75" customHeight="1">
      <c r="A15" s="32">
        <v>14</v>
      </c>
      <c r="B15" s="33" t="s">
        <v>109</v>
      </c>
      <c r="C15" s="34">
        <v>10</v>
      </c>
      <c r="D15" s="34" t="s">
        <v>84</v>
      </c>
      <c r="E15" s="7">
        <v>58</v>
      </c>
      <c r="F15" s="7">
        <v>64</v>
      </c>
      <c r="G15" s="7">
        <v>50</v>
      </c>
      <c r="H15" s="7">
        <v>76</v>
      </c>
      <c r="I15" s="32">
        <f t="shared" si="0"/>
        <v>248</v>
      </c>
      <c r="J15" s="35"/>
      <c r="L15" s="36"/>
      <c r="M15" s="44"/>
      <c r="N15" s="44"/>
      <c r="O15" s="44"/>
      <c r="P15" s="44"/>
      <c r="Q15" s="43"/>
    </row>
    <row r="16" spans="1:17" ht="15.75" customHeight="1">
      <c r="A16" s="32">
        <v>15</v>
      </c>
      <c r="B16" s="33" t="s">
        <v>110</v>
      </c>
      <c r="C16" s="34">
        <v>10</v>
      </c>
      <c r="D16" s="34" t="s">
        <v>87</v>
      </c>
      <c r="E16" s="7">
        <v>44</v>
      </c>
      <c r="F16" s="7">
        <v>59</v>
      </c>
      <c r="G16" s="7">
        <v>60</v>
      </c>
      <c r="H16" s="7">
        <v>82</v>
      </c>
      <c r="I16" s="32">
        <f t="shared" si="0"/>
        <v>245</v>
      </c>
      <c r="J16" s="35"/>
      <c r="L16" s="36"/>
      <c r="M16" s="50" t="s">
        <v>111</v>
      </c>
      <c r="N16" s="50" t="s">
        <v>112</v>
      </c>
      <c r="O16" s="50" t="s">
        <v>104</v>
      </c>
      <c r="P16" s="44"/>
      <c r="Q16" s="43"/>
    </row>
    <row r="17" spans="1:17" ht="15.75" customHeight="1">
      <c r="A17" s="32">
        <v>16</v>
      </c>
      <c r="B17" s="33" t="s">
        <v>113</v>
      </c>
      <c r="C17" s="34">
        <v>10</v>
      </c>
      <c r="D17" s="34" t="s">
        <v>81</v>
      </c>
      <c r="E17" s="7">
        <v>86</v>
      </c>
      <c r="F17" s="7">
        <v>83</v>
      </c>
      <c r="G17" s="7">
        <v>86</v>
      </c>
      <c r="H17" s="7">
        <v>40</v>
      </c>
      <c r="I17" s="32">
        <f t="shared" si="0"/>
        <v>295</v>
      </c>
      <c r="J17" s="35"/>
      <c r="L17" s="36"/>
      <c r="M17" s="50" t="s">
        <v>114</v>
      </c>
      <c r="N17" s="50">
        <f xml:space="preserve"> VLOOKUP($N$9, $A$1:$I$65, 5, FALSE)</f>
        <v>66</v>
      </c>
      <c r="O17" s="50">
        <f xml:space="preserve"> MAX(E:E)</f>
        <v>90</v>
      </c>
      <c r="P17" s="44"/>
      <c r="Q17" s="43"/>
    </row>
    <row r="18" spans="1:17" ht="15.75" customHeight="1">
      <c r="A18" s="32">
        <v>17</v>
      </c>
      <c r="B18" s="33" t="s">
        <v>115</v>
      </c>
      <c r="C18" s="34">
        <v>10</v>
      </c>
      <c r="D18" s="34" t="s">
        <v>84</v>
      </c>
      <c r="E18" s="7">
        <v>80</v>
      </c>
      <c r="F18" s="7">
        <v>70</v>
      </c>
      <c r="G18" s="7">
        <v>67</v>
      </c>
      <c r="H18" s="7">
        <v>55</v>
      </c>
      <c r="I18" s="32">
        <f t="shared" si="0"/>
        <v>272</v>
      </c>
      <c r="J18" s="35"/>
      <c r="L18" s="36"/>
      <c r="M18" s="50" t="s">
        <v>75</v>
      </c>
      <c r="N18" s="50">
        <f xml:space="preserve"> VLOOKUP($N$9, $A$1:$I$65, 6, FALSE)</f>
        <v>89</v>
      </c>
      <c r="O18" s="50">
        <f xml:space="preserve"> MAX(F:F)</f>
        <v>89</v>
      </c>
      <c r="P18" s="44"/>
      <c r="Q18" s="43"/>
    </row>
    <row r="19" spans="1:17" ht="15.75" customHeight="1">
      <c r="A19" s="32">
        <v>18</v>
      </c>
      <c r="B19" s="33" t="s">
        <v>116</v>
      </c>
      <c r="C19" s="34">
        <v>10</v>
      </c>
      <c r="D19" s="34" t="s">
        <v>87</v>
      </c>
      <c r="E19" s="7">
        <v>50</v>
      </c>
      <c r="F19" s="7">
        <v>49</v>
      </c>
      <c r="G19" s="7">
        <v>84</v>
      </c>
      <c r="H19" s="7">
        <v>76</v>
      </c>
      <c r="I19" s="32">
        <f t="shared" si="0"/>
        <v>259</v>
      </c>
      <c r="J19" s="35"/>
      <c r="L19" s="36"/>
      <c r="M19" s="50" t="s">
        <v>76</v>
      </c>
      <c r="N19" s="50">
        <f xml:space="preserve"> VLOOKUP($N$9, $A$1:$I$65, 7, FALSE)</f>
        <v>68</v>
      </c>
      <c r="O19" s="50">
        <f xml:space="preserve">  MAX(G:G)</f>
        <v>86</v>
      </c>
      <c r="P19" s="44"/>
      <c r="Q19" s="43"/>
    </row>
    <row r="20" spans="1:17" ht="15.75" customHeight="1">
      <c r="A20" s="32">
        <v>19</v>
      </c>
      <c r="B20" s="33" t="s">
        <v>117</v>
      </c>
      <c r="C20" s="34">
        <v>10</v>
      </c>
      <c r="D20" s="34" t="s">
        <v>81</v>
      </c>
      <c r="E20" s="7">
        <v>87</v>
      </c>
      <c r="F20" s="7">
        <v>61</v>
      </c>
      <c r="G20" s="7">
        <v>63</v>
      </c>
      <c r="H20" s="7">
        <v>89</v>
      </c>
      <c r="I20" s="32">
        <f t="shared" si="0"/>
        <v>300</v>
      </c>
      <c r="J20" s="35"/>
      <c r="L20" s="36"/>
      <c r="M20" s="50" t="s">
        <v>77</v>
      </c>
      <c r="N20" s="50">
        <f xml:space="preserve"> VLOOKUP($N$9, $A$1:$I$65, 8, FALSE)</f>
        <v>83</v>
      </c>
      <c r="O20" s="50">
        <f>MAX(H:H)</f>
        <v>90</v>
      </c>
      <c r="P20" s="44"/>
      <c r="Q20" s="43"/>
    </row>
    <row r="21" spans="1:17" ht="15.75" customHeight="1">
      <c r="A21" s="32">
        <v>20</v>
      </c>
      <c r="B21" s="33" t="s">
        <v>118</v>
      </c>
      <c r="C21" s="34">
        <v>10</v>
      </c>
      <c r="D21" s="34" t="s">
        <v>84</v>
      </c>
      <c r="E21" s="7">
        <v>51</v>
      </c>
      <c r="F21" s="7">
        <v>66</v>
      </c>
      <c r="G21" s="7">
        <v>54</v>
      </c>
      <c r="H21" s="7">
        <v>89</v>
      </c>
      <c r="I21" s="32">
        <f t="shared" si="0"/>
        <v>260</v>
      </c>
      <c r="J21" s="35"/>
      <c r="L21" s="51"/>
      <c r="M21" s="52"/>
      <c r="N21" s="52"/>
      <c r="O21" s="52"/>
      <c r="P21" s="52"/>
      <c r="Q21" s="53"/>
    </row>
    <row r="22" spans="1:17" ht="15.75" customHeight="1">
      <c r="A22" s="32">
        <v>21</v>
      </c>
      <c r="B22" s="33" t="s">
        <v>119</v>
      </c>
      <c r="C22" s="34">
        <v>10</v>
      </c>
      <c r="D22" s="34" t="s">
        <v>87</v>
      </c>
      <c r="E22" s="7">
        <v>89</v>
      </c>
      <c r="F22" s="7">
        <v>84</v>
      </c>
      <c r="G22" s="7">
        <v>73</v>
      </c>
      <c r="H22" s="7">
        <v>43</v>
      </c>
      <c r="I22" s="32">
        <f t="shared" si="0"/>
        <v>289</v>
      </c>
      <c r="J22" s="35"/>
    </row>
    <row r="23" spans="1:17" ht="15.75" customHeight="1">
      <c r="A23" s="32">
        <v>22</v>
      </c>
      <c r="B23" s="33" t="s">
        <v>120</v>
      </c>
      <c r="C23" s="34">
        <v>10</v>
      </c>
      <c r="D23" s="34" t="s">
        <v>81</v>
      </c>
      <c r="E23" s="7">
        <v>64</v>
      </c>
      <c r="F23" s="7">
        <v>66</v>
      </c>
      <c r="G23" s="7">
        <v>75</v>
      </c>
      <c r="H23" s="7">
        <v>67</v>
      </c>
      <c r="I23" s="32">
        <f t="shared" si="0"/>
        <v>272</v>
      </c>
      <c r="J23" s="35"/>
    </row>
    <row r="24" spans="1:17" ht="15.75" customHeight="1">
      <c r="A24" s="32">
        <v>23</v>
      </c>
      <c r="B24" s="33" t="s">
        <v>121</v>
      </c>
      <c r="C24" s="34">
        <v>10</v>
      </c>
      <c r="D24" s="34" t="s">
        <v>84</v>
      </c>
      <c r="E24" s="7">
        <v>44</v>
      </c>
      <c r="F24" s="7">
        <v>52</v>
      </c>
      <c r="G24" s="7">
        <v>67</v>
      </c>
      <c r="H24" s="7">
        <v>70</v>
      </c>
      <c r="I24" s="32">
        <f t="shared" si="0"/>
        <v>233</v>
      </c>
      <c r="J24" s="35"/>
      <c r="L24" s="4"/>
      <c r="M24" s="1"/>
    </row>
    <row r="25" spans="1:17" ht="15.75" customHeight="1">
      <c r="A25" s="32">
        <v>24</v>
      </c>
      <c r="B25" s="33" t="s">
        <v>122</v>
      </c>
      <c r="C25" s="34">
        <v>10</v>
      </c>
      <c r="D25" s="34" t="s">
        <v>87</v>
      </c>
      <c r="E25" s="7">
        <v>56</v>
      </c>
      <c r="F25" s="7">
        <v>85</v>
      </c>
      <c r="G25" s="7">
        <v>76</v>
      </c>
      <c r="H25" s="7">
        <v>68</v>
      </c>
      <c r="I25" s="32">
        <f t="shared" si="0"/>
        <v>285</v>
      </c>
      <c r="J25" s="35"/>
      <c r="L25" s="4"/>
      <c r="M25" s="1"/>
    </row>
    <row r="26" spans="1:17" ht="15.75" customHeight="1">
      <c r="A26" s="32">
        <v>25</v>
      </c>
      <c r="B26" s="33" t="s">
        <v>123</v>
      </c>
      <c r="C26" s="34">
        <v>10</v>
      </c>
      <c r="D26" s="34" t="s">
        <v>81</v>
      </c>
      <c r="E26" s="7">
        <v>55</v>
      </c>
      <c r="F26" s="7">
        <v>65</v>
      </c>
      <c r="G26" s="7">
        <v>82</v>
      </c>
      <c r="H26" s="7">
        <v>41</v>
      </c>
      <c r="I26" s="32">
        <f t="shared" si="0"/>
        <v>243</v>
      </c>
      <c r="J26" s="35"/>
      <c r="L26" s="4"/>
      <c r="M26" s="1"/>
    </row>
    <row r="27" spans="1:17" ht="15.75" customHeight="1">
      <c r="A27" s="32">
        <v>26</v>
      </c>
      <c r="B27" s="33" t="s">
        <v>124</v>
      </c>
      <c r="C27" s="34">
        <v>10</v>
      </c>
      <c r="D27" s="34" t="s">
        <v>84</v>
      </c>
      <c r="E27" s="7">
        <v>44</v>
      </c>
      <c r="F27" s="7">
        <v>60</v>
      </c>
      <c r="G27" s="7">
        <v>59</v>
      </c>
      <c r="H27" s="7">
        <v>64</v>
      </c>
      <c r="I27" s="32">
        <f t="shared" si="0"/>
        <v>227</v>
      </c>
      <c r="J27" s="35"/>
      <c r="L27" s="4"/>
      <c r="M27" s="1"/>
    </row>
    <row r="28" spans="1:17" ht="15.75" customHeight="1">
      <c r="A28" s="32">
        <v>27</v>
      </c>
      <c r="B28" s="33" t="s">
        <v>125</v>
      </c>
      <c r="C28" s="34">
        <v>10</v>
      </c>
      <c r="D28" s="34" t="s">
        <v>87</v>
      </c>
      <c r="E28" s="7">
        <v>88</v>
      </c>
      <c r="F28" s="7">
        <v>70</v>
      </c>
      <c r="G28" s="7">
        <v>85</v>
      </c>
      <c r="H28" s="7">
        <v>45</v>
      </c>
      <c r="I28" s="32">
        <f t="shared" si="0"/>
        <v>288</v>
      </c>
      <c r="J28" s="35"/>
      <c r="L28" s="4"/>
      <c r="M28" s="1"/>
    </row>
    <row r="29" spans="1:17" ht="15.75" customHeight="1">
      <c r="A29" s="32">
        <v>28</v>
      </c>
      <c r="B29" s="33" t="s">
        <v>126</v>
      </c>
      <c r="C29" s="34">
        <v>10</v>
      </c>
      <c r="D29" s="34" t="s">
        <v>81</v>
      </c>
      <c r="E29" s="7">
        <v>81</v>
      </c>
      <c r="F29" s="7">
        <v>75</v>
      </c>
      <c r="G29" s="7">
        <v>58</v>
      </c>
      <c r="H29" s="7">
        <v>56</v>
      </c>
      <c r="I29" s="32">
        <f t="shared" si="0"/>
        <v>270</v>
      </c>
      <c r="J29" s="35"/>
      <c r="L29" s="4"/>
      <c r="M29" s="1"/>
    </row>
    <row r="30" spans="1:17" ht="15.75" customHeight="1">
      <c r="A30" s="32">
        <v>29</v>
      </c>
      <c r="B30" s="33" t="s">
        <v>127</v>
      </c>
      <c r="C30" s="34">
        <v>10</v>
      </c>
      <c r="D30" s="34" t="s">
        <v>84</v>
      </c>
      <c r="E30" s="7">
        <v>49</v>
      </c>
      <c r="F30" s="7">
        <v>79</v>
      </c>
      <c r="G30" s="7">
        <v>80</v>
      </c>
      <c r="H30" s="7">
        <v>51</v>
      </c>
      <c r="I30" s="32">
        <f t="shared" si="0"/>
        <v>259</v>
      </c>
      <c r="J30" s="35"/>
      <c r="L30" s="4"/>
      <c r="M30" s="1"/>
    </row>
    <row r="31" spans="1:17" ht="15.75" customHeight="1">
      <c r="A31" s="32">
        <v>30</v>
      </c>
      <c r="B31" s="33" t="s">
        <v>128</v>
      </c>
      <c r="C31" s="34">
        <v>10</v>
      </c>
      <c r="D31" s="34" t="s">
        <v>87</v>
      </c>
      <c r="E31" s="7">
        <v>80</v>
      </c>
      <c r="F31" s="7">
        <v>61</v>
      </c>
      <c r="G31" s="7">
        <v>68</v>
      </c>
      <c r="H31" s="7">
        <v>48</v>
      </c>
      <c r="I31" s="32">
        <f t="shared" si="0"/>
        <v>257</v>
      </c>
      <c r="J31" s="35"/>
      <c r="L31" s="4"/>
      <c r="M31" s="1"/>
    </row>
    <row r="32" spans="1:17" ht="15.75" customHeight="1">
      <c r="A32" s="32">
        <v>31</v>
      </c>
      <c r="B32" s="33" t="s">
        <v>129</v>
      </c>
      <c r="C32" s="34">
        <v>10</v>
      </c>
      <c r="D32" s="34" t="s">
        <v>81</v>
      </c>
      <c r="E32" s="7">
        <v>51</v>
      </c>
      <c r="F32" s="7">
        <v>77</v>
      </c>
      <c r="G32" s="7">
        <v>85</v>
      </c>
      <c r="H32" s="7">
        <v>74</v>
      </c>
      <c r="I32" s="32">
        <f t="shared" si="0"/>
        <v>287</v>
      </c>
      <c r="J32" s="35"/>
      <c r="L32" s="4"/>
      <c r="M32" s="1"/>
    </row>
    <row r="33" spans="1:13" ht="15.75" customHeight="1">
      <c r="A33" s="32">
        <v>32</v>
      </c>
      <c r="B33" s="33" t="s">
        <v>130</v>
      </c>
      <c r="C33" s="34">
        <v>10</v>
      </c>
      <c r="D33" s="34" t="s">
        <v>84</v>
      </c>
      <c r="E33" s="7">
        <v>90</v>
      </c>
      <c r="F33" s="7">
        <v>86</v>
      </c>
      <c r="G33" s="7">
        <v>79</v>
      </c>
      <c r="H33" s="7">
        <v>61</v>
      </c>
      <c r="I33" s="32">
        <f t="shared" si="0"/>
        <v>316</v>
      </c>
      <c r="J33" s="35"/>
      <c r="L33" s="4"/>
      <c r="M33" s="1"/>
    </row>
    <row r="34" spans="1:13" ht="15.75" customHeight="1">
      <c r="A34" s="32">
        <v>33</v>
      </c>
      <c r="B34" s="33" t="s">
        <v>131</v>
      </c>
      <c r="C34" s="34">
        <v>10</v>
      </c>
      <c r="D34" s="34" t="s">
        <v>87</v>
      </c>
      <c r="E34" s="7">
        <v>56</v>
      </c>
      <c r="F34" s="7">
        <v>59</v>
      </c>
      <c r="G34" s="7">
        <v>51</v>
      </c>
      <c r="H34" s="7">
        <v>51</v>
      </c>
      <c r="I34" s="32">
        <f t="shared" si="0"/>
        <v>217</v>
      </c>
      <c r="J34" s="35"/>
      <c r="L34" s="4"/>
    </row>
    <row r="35" spans="1:13" ht="15.75" customHeight="1">
      <c r="A35" s="32">
        <v>34</v>
      </c>
      <c r="B35" s="33" t="s">
        <v>132</v>
      </c>
      <c r="C35" s="34">
        <v>10</v>
      </c>
      <c r="D35" s="34" t="s">
        <v>81</v>
      </c>
      <c r="E35" s="7">
        <v>71</v>
      </c>
      <c r="F35" s="7">
        <v>76</v>
      </c>
      <c r="G35" s="7">
        <v>82</v>
      </c>
      <c r="H35" s="7">
        <v>80</v>
      </c>
      <c r="I35" s="32">
        <f t="shared" si="0"/>
        <v>309</v>
      </c>
      <c r="J35" s="35"/>
      <c r="L35" s="4"/>
    </row>
    <row r="36" spans="1:13" ht="15.75" customHeight="1">
      <c r="A36" s="32">
        <v>35</v>
      </c>
      <c r="B36" s="33" t="s">
        <v>133</v>
      </c>
      <c r="C36" s="34">
        <v>10</v>
      </c>
      <c r="D36" s="34" t="s">
        <v>84</v>
      </c>
      <c r="E36" s="7">
        <v>71</v>
      </c>
      <c r="F36" s="7">
        <v>89</v>
      </c>
      <c r="G36" s="7">
        <v>55</v>
      </c>
      <c r="H36" s="7">
        <v>49</v>
      </c>
      <c r="I36" s="32">
        <f t="shared" si="0"/>
        <v>264</v>
      </c>
      <c r="J36" s="35"/>
      <c r="L36" s="4"/>
    </row>
    <row r="37" spans="1:13" ht="15.75" customHeight="1">
      <c r="A37" s="32">
        <v>36</v>
      </c>
      <c r="B37" s="33" t="s">
        <v>134</v>
      </c>
      <c r="C37" s="34">
        <v>10</v>
      </c>
      <c r="D37" s="34" t="s">
        <v>87</v>
      </c>
      <c r="E37" s="7">
        <v>89</v>
      </c>
      <c r="F37" s="7">
        <v>53</v>
      </c>
      <c r="G37" s="7">
        <v>47</v>
      </c>
      <c r="H37" s="7">
        <v>40</v>
      </c>
      <c r="I37" s="32">
        <f t="shared" si="0"/>
        <v>229</v>
      </c>
      <c r="J37" s="35"/>
      <c r="L37" s="4"/>
    </row>
    <row r="38" spans="1:13" ht="15.75" customHeight="1">
      <c r="A38" s="32">
        <v>37</v>
      </c>
      <c r="B38" s="33" t="s">
        <v>135</v>
      </c>
      <c r="C38" s="34">
        <v>10</v>
      </c>
      <c r="D38" s="34" t="s">
        <v>81</v>
      </c>
      <c r="E38" s="7">
        <v>56</v>
      </c>
      <c r="F38" s="7">
        <v>75</v>
      </c>
      <c r="G38" s="7">
        <v>73</v>
      </c>
      <c r="H38" s="7">
        <v>80</v>
      </c>
      <c r="I38" s="32">
        <f t="shared" si="0"/>
        <v>284</v>
      </c>
      <c r="J38" s="35"/>
    </row>
    <row r="39" spans="1:13" ht="15.75" customHeight="1">
      <c r="A39" s="32">
        <v>38</v>
      </c>
      <c r="B39" s="33" t="s">
        <v>136</v>
      </c>
      <c r="C39" s="34">
        <v>10</v>
      </c>
      <c r="D39" s="34" t="s">
        <v>84</v>
      </c>
      <c r="E39" s="7">
        <v>48</v>
      </c>
      <c r="F39" s="7">
        <v>81</v>
      </c>
      <c r="G39" s="7">
        <v>69</v>
      </c>
      <c r="H39" s="7">
        <v>69</v>
      </c>
      <c r="I39" s="32">
        <f t="shared" si="0"/>
        <v>267</v>
      </c>
      <c r="J39" s="35"/>
    </row>
    <row r="40" spans="1:13" ht="15.75" customHeight="1">
      <c r="A40" s="32">
        <v>39</v>
      </c>
      <c r="B40" s="33" t="s">
        <v>137</v>
      </c>
      <c r="C40" s="34">
        <v>10</v>
      </c>
      <c r="D40" s="34" t="s">
        <v>87</v>
      </c>
      <c r="E40" s="7">
        <v>90</v>
      </c>
      <c r="F40" s="7">
        <v>64</v>
      </c>
      <c r="G40" s="7">
        <v>79</v>
      </c>
      <c r="H40" s="7">
        <v>76</v>
      </c>
      <c r="I40" s="32">
        <f t="shared" si="0"/>
        <v>309</v>
      </c>
      <c r="J40" s="35"/>
    </row>
    <row r="41" spans="1:13" ht="15.75" customHeight="1">
      <c r="A41" s="32">
        <v>40</v>
      </c>
      <c r="B41" s="33" t="s">
        <v>138</v>
      </c>
      <c r="C41" s="34">
        <v>10</v>
      </c>
      <c r="D41" s="34" t="s">
        <v>81</v>
      </c>
      <c r="E41" s="7">
        <v>83</v>
      </c>
      <c r="F41" s="7">
        <v>44</v>
      </c>
      <c r="G41" s="7">
        <v>45</v>
      </c>
      <c r="H41" s="7">
        <v>74</v>
      </c>
      <c r="I41" s="32">
        <f t="shared" si="0"/>
        <v>246</v>
      </c>
      <c r="J41" s="35"/>
    </row>
    <row r="42" spans="1:13" ht="15.75" customHeight="1">
      <c r="A42" s="32">
        <v>41</v>
      </c>
      <c r="B42" s="33" t="s">
        <v>139</v>
      </c>
      <c r="C42" s="34">
        <v>10</v>
      </c>
      <c r="D42" s="34" t="s">
        <v>84</v>
      </c>
      <c r="E42" s="7">
        <v>54</v>
      </c>
      <c r="F42" s="7">
        <v>68</v>
      </c>
      <c r="G42" s="7">
        <v>65</v>
      </c>
      <c r="H42" s="7">
        <v>42</v>
      </c>
      <c r="I42" s="32">
        <f t="shared" si="0"/>
        <v>229</v>
      </c>
      <c r="J42" s="35"/>
    </row>
    <row r="43" spans="1:13" ht="15.75" customHeight="1">
      <c r="A43" s="32">
        <v>42</v>
      </c>
      <c r="B43" s="33" t="s">
        <v>140</v>
      </c>
      <c r="C43" s="34">
        <v>10</v>
      </c>
      <c r="D43" s="34" t="s">
        <v>87</v>
      </c>
      <c r="E43" s="7">
        <v>82</v>
      </c>
      <c r="F43" s="7">
        <v>40</v>
      </c>
      <c r="G43" s="7">
        <v>84</v>
      </c>
      <c r="H43" s="7">
        <v>83</v>
      </c>
      <c r="I43" s="32">
        <f t="shared" si="0"/>
        <v>289</v>
      </c>
      <c r="J43" s="35"/>
    </row>
    <row r="44" spans="1:13" ht="15.75" customHeight="1">
      <c r="A44" s="32">
        <v>43</v>
      </c>
      <c r="B44" s="33" t="s">
        <v>141</v>
      </c>
      <c r="C44" s="34">
        <v>10</v>
      </c>
      <c r="D44" s="34" t="s">
        <v>81</v>
      </c>
      <c r="E44" s="7">
        <v>90</v>
      </c>
      <c r="F44" s="7">
        <v>60</v>
      </c>
      <c r="G44" s="7">
        <v>79</v>
      </c>
      <c r="H44" s="7">
        <v>50</v>
      </c>
      <c r="I44" s="32">
        <f t="shared" si="0"/>
        <v>279</v>
      </c>
      <c r="J44" s="35"/>
    </row>
    <row r="45" spans="1:13" ht="15.75" customHeight="1">
      <c r="A45" s="32">
        <v>44</v>
      </c>
      <c r="B45" s="33" t="s">
        <v>142</v>
      </c>
      <c r="C45" s="34">
        <v>10</v>
      </c>
      <c r="D45" s="34" t="s">
        <v>84</v>
      </c>
      <c r="E45" s="7">
        <v>81</v>
      </c>
      <c r="F45" s="7">
        <v>85</v>
      </c>
      <c r="G45" s="7">
        <v>83</v>
      </c>
      <c r="H45" s="7">
        <v>43</v>
      </c>
      <c r="I45" s="32">
        <f t="shared" si="0"/>
        <v>292</v>
      </c>
      <c r="J45" s="35"/>
    </row>
    <row r="46" spans="1:13" ht="15.75" customHeight="1">
      <c r="A46" s="32">
        <v>45</v>
      </c>
      <c r="B46" s="33" t="s">
        <v>143</v>
      </c>
      <c r="C46" s="34">
        <v>10</v>
      </c>
      <c r="D46" s="34" t="s">
        <v>87</v>
      </c>
      <c r="E46" s="7">
        <v>45</v>
      </c>
      <c r="F46" s="7">
        <v>72</v>
      </c>
      <c r="G46" s="7">
        <v>51</v>
      </c>
      <c r="H46" s="7">
        <v>59</v>
      </c>
      <c r="I46" s="32">
        <f t="shared" si="0"/>
        <v>227</v>
      </c>
      <c r="J46" s="35"/>
    </row>
    <row r="47" spans="1:13" ht="15.75" customHeight="1">
      <c r="A47" s="32">
        <v>46</v>
      </c>
      <c r="B47" s="33" t="s">
        <v>144</v>
      </c>
      <c r="C47" s="34">
        <v>10</v>
      </c>
      <c r="D47" s="34" t="s">
        <v>81</v>
      </c>
      <c r="E47" s="7">
        <v>77</v>
      </c>
      <c r="F47" s="7">
        <v>84</v>
      </c>
      <c r="G47" s="7">
        <v>66</v>
      </c>
      <c r="H47" s="7">
        <v>84</v>
      </c>
      <c r="I47" s="32">
        <f t="shared" si="0"/>
        <v>311</v>
      </c>
      <c r="J47" s="35"/>
    </row>
    <row r="48" spans="1:13" ht="15.75" customHeight="1">
      <c r="A48" s="32">
        <v>47</v>
      </c>
      <c r="B48" s="33" t="s">
        <v>145</v>
      </c>
      <c r="C48" s="34">
        <v>10</v>
      </c>
      <c r="D48" s="34" t="s">
        <v>84</v>
      </c>
      <c r="E48" s="7">
        <v>67</v>
      </c>
      <c r="F48" s="7">
        <v>85</v>
      </c>
      <c r="G48" s="7">
        <v>69</v>
      </c>
      <c r="H48" s="7">
        <v>72</v>
      </c>
      <c r="I48" s="32">
        <f t="shared" si="0"/>
        <v>293</v>
      </c>
      <c r="J48" s="35"/>
    </row>
    <row r="49" spans="1:10" ht="15.75" customHeight="1">
      <c r="A49" s="32">
        <v>48</v>
      </c>
      <c r="B49" s="33" t="s">
        <v>146</v>
      </c>
      <c r="C49" s="34">
        <v>10</v>
      </c>
      <c r="D49" s="34" t="s">
        <v>87</v>
      </c>
      <c r="E49" s="7">
        <v>79</v>
      </c>
      <c r="F49" s="7">
        <v>67</v>
      </c>
      <c r="G49" s="7">
        <v>52</v>
      </c>
      <c r="H49" s="7">
        <v>73</v>
      </c>
      <c r="I49" s="32">
        <f t="shared" si="0"/>
        <v>271</v>
      </c>
      <c r="J49" s="35"/>
    </row>
    <row r="50" spans="1:10" ht="15.75" customHeight="1">
      <c r="A50" s="32">
        <v>49</v>
      </c>
      <c r="B50" s="33" t="s">
        <v>147</v>
      </c>
      <c r="C50" s="34">
        <v>10</v>
      </c>
      <c r="D50" s="34" t="s">
        <v>81</v>
      </c>
      <c r="E50" s="7">
        <v>74</v>
      </c>
      <c r="F50" s="7">
        <v>59</v>
      </c>
      <c r="G50" s="7">
        <v>43</v>
      </c>
      <c r="H50" s="7">
        <v>89</v>
      </c>
      <c r="I50" s="32">
        <f t="shared" si="0"/>
        <v>265</v>
      </c>
      <c r="J50" s="35"/>
    </row>
    <row r="51" spans="1:10" ht="15.75" customHeight="1">
      <c r="A51" s="32">
        <v>50</v>
      </c>
      <c r="B51" s="33" t="s">
        <v>148</v>
      </c>
      <c r="C51" s="34">
        <v>10</v>
      </c>
      <c r="D51" s="34" t="s">
        <v>84</v>
      </c>
      <c r="E51" s="7">
        <v>84</v>
      </c>
      <c r="F51" s="7">
        <v>60</v>
      </c>
      <c r="G51" s="7">
        <v>66</v>
      </c>
      <c r="H51" s="7">
        <v>60</v>
      </c>
      <c r="I51" s="32">
        <f t="shared" si="0"/>
        <v>270</v>
      </c>
      <c r="J51" s="35"/>
    </row>
    <row r="52" spans="1:10" ht="15.75" customHeight="1">
      <c r="A52" s="32">
        <v>51</v>
      </c>
      <c r="B52" s="33" t="s">
        <v>149</v>
      </c>
      <c r="C52" s="34">
        <v>10</v>
      </c>
      <c r="D52" s="34" t="s">
        <v>87</v>
      </c>
      <c r="E52" s="7">
        <v>86</v>
      </c>
      <c r="F52" s="7">
        <v>49</v>
      </c>
      <c r="G52" s="7">
        <v>59</v>
      </c>
      <c r="H52" s="7">
        <v>86</v>
      </c>
      <c r="I52" s="32">
        <f t="shared" si="0"/>
        <v>280</v>
      </c>
      <c r="J52" s="35"/>
    </row>
    <row r="53" spans="1:10" ht="15.75" customHeight="1">
      <c r="A53" s="32">
        <v>52</v>
      </c>
      <c r="B53" s="33" t="s">
        <v>150</v>
      </c>
      <c r="C53" s="34">
        <v>10</v>
      </c>
      <c r="D53" s="34" t="s">
        <v>81</v>
      </c>
      <c r="E53" s="7">
        <v>56</v>
      </c>
      <c r="F53" s="7">
        <v>78</v>
      </c>
      <c r="G53" s="7">
        <v>49</v>
      </c>
      <c r="H53" s="7">
        <v>69</v>
      </c>
      <c r="I53" s="32">
        <f t="shared" si="0"/>
        <v>252</v>
      </c>
      <c r="J53" s="35"/>
    </row>
    <row r="54" spans="1:10" ht="15.75" customHeight="1">
      <c r="A54" s="32">
        <v>53</v>
      </c>
      <c r="B54" s="33" t="s">
        <v>151</v>
      </c>
      <c r="C54" s="34">
        <v>10</v>
      </c>
      <c r="D54" s="34" t="s">
        <v>84</v>
      </c>
      <c r="E54" s="7">
        <v>53</v>
      </c>
      <c r="F54" s="7">
        <v>86</v>
      </c>
      <c r="G54" s="7">
        <v>86</v>
      </c>
      <c r="H54" s="7">
        <v>50</v>
      </c>
      <c r="I54" s="32">
        <f t="shared" si="0"/>
        <v>275</v>
      </c>
      <c r="J54" s="35"/>
    </row>
    <row r="55" spans="1:10" ht="15.75" customHeight="1">
      <c r="A55" s="32">
        <v>54</v>
      </c>
      <c r="B55" s="33" t="s">
        <v>152</v>
      </c>
      <c r="C55" s="34">
        <v>10</v>
      </c>
      <c r="D55" s="34" t="s">
        <v>87</v>
      </c>
      <c r="E55" s="7">
        <v>65</v>
      </c>
      <c r="F55" s="7">
        <v>73</v>
      </c>
      <c r="G55" s="7">
        <v>81</v>
      </c>
      <c r="H55" s="7">
        <v>53</v>
      </c>
      <c r="I55" s="32">
        <f t="shared" si="0"/>
        <v>272</v>
      </c>
      <c r="J55" s="35"/>
    </row>
    <row r="56" spans="1:10" ht="15.75" customHeight="1">
      <c r="A56" s="32">
        <v>55</v>
      </c>
      <c r="B56" s="33" t="s">
        <v>153</v>
      </c>
      <c r="C56" s="34">
        <v>10</v>
      </c>
      <c r="D56" s="34" t="s">
        <v>81</v>
      </c>
      <c r="E56" s="7">
        <v>85</v>
      </c>
      <c r="F56" s="7">
        <v>53</v>
      </c>
      <c r="G56" s="7">
        <v>68</v>
      </c>
      <c r="H56" s="7">
        <v>48</v>
      </c>
      <c r="I56" s="32">
        <f t="shared" si="0"/>
        <v>254</v>
      </c>
      <c r="J56" s="35"/>
    </row>
    <row r="57" spans="1:10" ht="15.75" customHeight="1">
      <c r="A57" s="32">
        <v>56</v>
      </c>
      <c r="B57" s="33" t="s">
        <v>154</v>
      </c>
      <c r="C57" s="34">
        <v>10</v>
      </c>
      <c r="D57" s="34" t="s">
        <v>84</v>
      </c>
      <c r="E57" s="7">
        <v>78</v>
      </c>
      <c r="F57" s="7">
        <v>47</v>
      </c>
      <c r="G57" s="7">
        <v>62</v>
      </c>
      <c r="H57" s="7">
        <v>59</v>
      </c>
      <c r="I57" s="32">
        <f t="shared" si="0"/>
        <v>246</v>
      </c>
      <c r="J57" s="35"/>
    </row>
    <row r="58" spans="1:10" ht="15.75" customHeight="1">
      <c r="A58" s="32">
        <v>57</v>
      </c>
      <c r="B58" s="33" t="s">
        <v>155</v>
      </c>
      <c r="C58" s="34">
        <v>10</v>
      </c>
      <c r="D58" s="34" t="s">
        <v>87</v>
      </c>
      <c r="E58" s="7">
        <v>68</v>
      </c>
      <c r="F58" s="7">
        <v>87</v>
      </c>
      <c r="G58" s="7">
        <v>47</v>
      </c>
      <c r="H58" s="7">
        <v>58</v>
      </c>
      <c r="I58" s="32">
        <f t="shared" si="0"/>
        <v>260</v>
      </c>
      <c r="J58" s="35"/>
    </row>
    <row r="59" spans="1:10" ht="15.75" customHeight="1">
      <c r="A59" s="32">
        <v>58</v>
      </c>
      <c r="B59" s="33" t="s">
        <v>156</v>
      </c>
      <c r="C59" s="34">
        <v>10</v>
      </c>
      <c r="D59" s="34" t="s">
        <v>81</v>
      </c>
      <c r="E59" s="7">
        <v>61</v>
      </c>
      <c r="F59" s="7">
        <v>89</v>
      </c>
      <c r="G59" s="7">
        <v>65</v>
      </c>
      <c r="H59" s="7">
        <v>90</v>
      </c>
      <c r="I59" s="32">
        <f t="shared" si="0"/>
        <v>305</v>
      </c>
      <c r="J59" s="35"/>
    </row>
    <row r="60" spans="1:10" ht="15.75" customHeight="1">
      <c r="A60" s="32">
        <v>59</v>
      </c>
      <c r="B60" s="33" t="s">
        <v>157</v>
      </c>
      <c r="C60" s="34">
        <v>10</v>
      </c>
      <c r="D60" s="34" t="s">
        <v>84</v>
      </c>
      <c r="E60" s="7">
        <v>86</v>
      </c>
      <c r="F60" s="7">
        <v>79</v>
      </c>
      <c r="G60" s="7">
        <v>44</v>
      </c>
      <c r="H60" s="7">
        <v>57</v>
      </c>
      <c r="I60" s="32">
        <f t="shared" si="0"/>
        <v>266</v>
      </c>
      <c r="J60" s="35"/>
    </row>
    <row r="61" spans="1:10" ht="15.75" customHeight="1">
      <c r="A61" s="32">
        <v>60</v>
      </c>
      <c r="B61" s="33" t="s">
        <v>158</v>
      </c>
      <c r="C61" s="34">
        <v>10</v>
      </c>
      <c r="D61" s="34" t="s">
        <v>87</v>
      </c>
      <c r="E61" s="7">
        <v>66</v>
      </c>
      <c r="F61" s="7">
        <v>89</v>
      </c>
      <c r="G61" s="7">
        <v>68</v>
      </c>
      <c r="H61" s="7">
        <v>83</v>
      </c>
      <c r="I61" s="32">
        <f t="shared" si="0"/>
        <v>306</v>
      </c>
      <c r="J61" s="35"/>
    </row>
    <row r="62" spans="1:10" ht="15.75" customHeight="1">
      <c r="A62" s="32">
        <v>61</v>
      </c>
      <c r="B62" s="33" t="s">
        <v>159</v>
      </c>
      <c r="C62" s="34">
        <v>10</v>
      </c>
      <c r="D62" s="34" t="s">
        <v>81</v>
      </c>
      <c r="E62" s="7">
        <v>59</v>
      </c>
      <c r="F62" s="7">
        <v>85</v>
      </c>
      <c r="G62" s="7">
        <v>41</v>
      </c>
      <c r="H62" s="7">
        <v>85</v>
      </c>
      <c r="I62" s="32">
        <f t="shared" si="0"/>
        <v>270</v>
      </c>
      <c r="J62" s="35"/>
    </row>
    <row r="63" spans="1:10" ht="15.75" customHeight="1">
      <c r="A63" s="32">
        <v>62</v>
      </c>
      <c r="B63" s="33" t="s">
        <v>160</v>
      </c>
      <c r="C63" s="34">
        <v>10</v>
      </c>
      <c r="D63" s="34" t="s">
        <v>84</v>
      </c>
      <c r="E63" s="7">
        <v>43</v>
      </c>
      <c r="F63" s="7">
        <v>64</v>
      </c>
      <c r="G63" s="7">
        <v>62</v>
      </c>
      <c r="H63" s="7">
        <v>66</v>
      </c>
      <c r="I63" s="32">
        <f t="shared" si="0"/>
        <v>235</v>
      </c>
      <c r="J63" s="35"/>
    </row>
    <row r="64" spans="1:10" ht="15.75" customHeight="1">
      <c r="A64" s="32">
        <v>63</v>
      </c>
      <c r="B64" s="33" t="s">
        <v>161</v>
      </c>
      <c r="C64" s="34">
        <v>10</v>
      </c>
      <c r="D64" s="34" t="s">
        <v>87</v>
      </c>
      <c r="E64" s="7">
        <v>65</v>
      </c>
      <c r="F64" s="7">
        <v>42</v>
      </c>
      <c r="G64" s="7">
        <v>79</v>
      </c>
      <c r="H64" s="7">
        <v>56</v>
      </c>
      <c r="I64" s="32">
        <f t="shared" si="0"/>
        <v>242</v>
      </c>
      <c r="J64" s="35"/>
    </row>
    <row r="65" spans="1:10" ht="15.75" customHeight="1">
      <c r="A65" s="32">
        <v>64</v>
      </c>
      <c r="B65" s="33" t="s">
        <v>162</v>
      </c>
      <c r="C65" s="34">
        <v>10</v>
      </c>
      <c r="D65" s="34" t="s">
        <v>81</v>
      </c>
      <c r="E65" s="7">
        <v>67</v>
      </c>
      <c r="F65" s="7">
        <v>59</v>
      </c>
      <c r="G65" s="7">
        <v>81</v>
      </c>
      <c r="H65" s="7">
        <v>74</v>
      </c>
      <c r="I65" s="32">
        <f t="shared" si="0"/>
        <v>281</v>
      </c>
      <c r="J65" s="35"/>
    </row>
    <row r="66" spans="1:10" ht="15.75" customHeight="1"/>
    <row r="67" spans="1:10" ht="15.75" customHeight="1"/>
    <row r="68" spans="1:10" ht="15.75" customHeight="1"/>
    <row r="69" spans="1:10" ht="15.75" customHeight="1"/>
    <row r="70" spans="1:10" ht="15.75" customHeight="1"/>
    <row r="71" spans="1:10" ht="15.75" customHeight="1"/>
    <row r="72" spans="1:10" ht="15.75" customHeight="1"/>
    <row r="73" spans="1:10" ht="15.75" customHeight="1"/>
    <row r="74" spans="1:10" ht="15.75" customHeight="1"/>
    <row r="75" spans="1:10" ht="15.75" customHeight="1"/>
    <row r="76" spans="1:10" ht="15.75" customHeight="1"/>
    <row r="77" spans="1:10" ht="15.75" customHeight="1"/>
    <row r="78" spans="1:10" ht="15.75" customHeight="1"/>
    <row r="79" spans="1:10" ht="15.75" customHeight="1"/>
    <row r="80" spans="1:1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legacyDrawing r:id="rId2"/>
  <mc:AlternateContent xmlns:mc="http://schemas.openxmlformats.org/markup-compatibility/2006">
    <mc:Choice Requires="x14">
      <controls>
        <mc:AlternateContent xmlns:mc="http://schemas.openxmlformats.org/markup-compatibility/2006">
          <mc:Choice Requires="x14">
            <control shapeId="4097" r:id="rId3" name="Spinner 1">
              <controlPr defaultSize="0" autoPict="0">
                <anchor moveWithCells="1" sizeWithCells="1">
                  <from>
                    <xdr:col>11</xdr:col>
                    <xdr:colOff>952500</xdr:colOff>
                    <xdr:row>8</xdr:row>
                    <xdr:rowOff>9525</xdr:rowOff>
                  </from>
                  <to>
                    <xdr:col>11</xdr:col>
                    <xdr:colOff>1114425</xdr:colOff>
                    <xdr:row>9</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1.25" defaultRowHeight="15" customHeight="1"/>
  <cols>
    <col min="1" max="1" width="19.125" customWidth="1"/>
    <col min="2" max="2" width="9.375" customWidth="1"/>
    <col min="3" max="3" width="19.5" customWidth="1"/>
    <col min="4" max="7" width="11" customWidth="1"/>
    <col min="8" max="8" width="16.875" customWidth="1"/>
    <col min="9" max="26" width="11" customWidth="1"/>
  </cols>
  <sheetData>
    <row r="1" spans="1:26" ht="15.75" customHeight="1">
      <c r="A1" s="1"/>
      <c r="B1" s="1"/>
      <c r="C1" s="1"/>
      <c r="D1" s="1"/>
      <c r="E1" s="1"/>
      <c r="F1" s="1" t="s">
        <v>163</v>
      </c>
      <c r="G1" s="1"/>
      <c r="H1" s="1"/>
      <c r="I1" s="1"/>
      <c r="J1" s="1"/>
      <c r="K1" s="1"/>
      <c r="L1" s="1"/>
      <c r="M1" s="1"/>
      <c r="N1" s="1"/>
      <c r="O1" s="1"/>
      <c r="P1" s="1"/>
      <c r="Q1" s="1"/>
      <c r="R1" s="1"/>
      <c r="S1" s="1"/>
      <c r="T1" s="1"/>
      <c r="U1" s="1"/>
      <c r="V1" s="1"/>
      <c r="W1" s="1"/>
      <c r="X1" s="1"/>
      <c r="Y1" s="1"/>
      <c r="Z1" s="1"/>
    </row>
    <row r="2" spans="1:26" ht="15.75" customHeight="1">
      <c r="A2" s="1"/>
      <c r="B2" s="1"/>
      <c r="C2" s="1"/>
      <c r="D2" s="1"/>
      <c r="E2" s="1"/>
      <c r="F2" s="1"/>
      <c r="G2" s="1"/>
      <c r="H2" s="1"/>
      <c r="I2" s="1"/>
      <c r="J2" s="1"/>
      <c r="K2" s="1"/>
      <c r="L2" s="1"/>
      <c r="M2" s="1"/>
      <c r="N2" s="1"/>
      <c r="O2" s="1"/>
      <c r="P2" s="1"/>
      <c r="Q2" s="1"/>
      <c r="R2" s="1"/>
      <c r="S2" s="1"/>
      <c r="T2" s="1"/>
      <c r="U2" s="1"/>
      <c r="V2" s="1"/>
      <c r="W2" s="1"/>
      <c r="X2" s="1"/>
      <c r="Y2" s="1"/>
      <c r="Z2" s="1"/>
    </row>
    <row r="3" spans="1:26" ht="15.75" customHeight="1">
      <c r="A3" s="1"/>
      <c r="B3" s="62" t="s">
        <v>164</v>
      </c>
      <c r="C3" s="63"/>
      <c r="D3" s="1"/>
      <c r="E3" s="1"/>
      <c r="F3" s="1"/>
      <c r="G3" s="62" t="s">
        <v>164</v>
      </c>
      <c r="H3" s="63"/>
      <c r="I3" s="1"/>
      <c r="J3" s="1"/>
      <c r="K3" s="1"/>
      <c r="L3" s="1"/>
      <c r="M3" s="1"/>
      <c r="N3" s="1"/>
      <c r="O3" s="1"/>
      <c r="P3" s="1"/>
      <c r="Q3" s="1"/>
      <c r="R3" s="1"/>
      <c r="S3" s="1"/>
      <c r="T3" s="1"/>
      <c r="U3" s="1"/>
      <c r="V3" s="1"/>
      <c r="W3" s="1"/>
      <c r="X3" s="1"/>
      <c r="Y3" s="1"/>
      <c r="Z3" s="1"/>
    </row>
    <row r="4" spans="1:26" ht="22.5" customHeight="1">
      <c r="A4" s="1"/>
      <c r="B4" s="6"/>
      <c r="C4" s="54" t="s">
        <v>165</v>
      </c>
      <c r="D4" s="1"/>
      <c r="E4" s="1"/>
      <c r="F4" s="1"/>
      <c r="G4" s="1"/>
      <c r="H4" s="54" t="s">
        <v>165</v>
      </c>
      <c r="I4" s="1"/>
      <c r="J4" s="1"/>
      <c r="K4" s="1"/>
      <c r="L4" s="1"/>
      <c r="M4" s="1"/>
      <c r="N4" s="1"/>
      <c r="O4" s="1"/>
      <c r="P4" s="1"/>
      <c r="Q4" s="1"/>
      <c r="R4" s="1"/>
      <c r="S4" s="1"/>
      <c r="T4" s="1"/>
      <c r="U4" s="1"/>
      <c r="V4" s="1"/>
      <c r="W4" s="1"/>
      <c r="X4" s="1"/>
      <c r="Y4" s="1"/>
      <c r="Z4" s="1"/>
    </row>
    <row r="5" spans="1:26" ht="15.75" customHeight="1">
      <c r="A5" s="1"/>
      <c r="B5" s="6"/>
      <c r="C5" s="54" t="s">
        <v>166</v>
      </c>
      <c r="D5" s="1"/>
      <c r="E5" s="1"/>
      <c r="F5" s="1"/>
      <c r="G5" s="1"/>
      <c r="H5" s="54" t="s">
        <v>166</v>
      </c>
      <c r="I5" s="1"/>
      <c r="J5" s="1"/>
      <c r="K5" s="1"/>
      <c r="L5" s="1"/>
      <c r="M5" s="1"/>
      <c r="N5" s="1"/>
      <c r="O5" s="1"/>
      <c r="P5" s="1"/>
      <c r="Q5" s="1"/>
      <c r="R5" s="1"/>
      <c r="S5" s="1"/>
      <c r="T5" s="1"/>
      <c r="U5" s="1"/>
      <c r="V5" s="1"/>
      <c r="W5" s="1"/>
      <c r="X5" s="1"/>
      <c r="Y5" s="1"/>
      <c r="Z5" s="1"/>
    </row>
    <row r="6" spans="1:26" ht="15.75" customHeight="1">
      <c r="A6" s="1"/>
      <c r="B6" s="6"/>
      <c r="C6" s="54" t="s">
        <v>167</v>
      </c>
      <c r="D6" s="1"/>
      <c r="E6" s="1"/>
      <c r="F6" s="1"/>
      <c r="G6" s="1"/>
      <c r="H6" s="54" t="s">
        <v>167</v>
      </c>
      <c r="I6" s="1"/>
      <c r="J6" s="1"/>
      <c r="K6" s="1"/>
      <c r="L6" s="1"/>
      <c r="M6" s="1"/>
      <c r="N6" s="1"/>
      <c r="O6" s="1"/>
      <c r="P6" s="1"/>
      <c r="Q6" s="1"/>
      <c r="R6" s="1"/>
      <c r="S6" s="1"/>
      <c r="T6" s="1"/>
      <c r="U6" s="1"/>
      <c r="V6" s="1"/>
      <c r="W6" s="1"/>
      <c r="X6" s="1"/>
      <c r="Y6" s="1"/>
      <c r="Z6" s="1"/>
    </row>
    <row r="7" spans="1:26" ht="15.75" customHeight="1">
      <c r="A7" s="1"/>
      <c r="B7" s="6"/>
      <c r="C7" s="54" t="s">
        <v>168</v>
      </c>
      <c r="D7" s="1"/>
      <c r="E7" s="1"/>
      <c r="F7" s="1"/>
      <c r="G7" s="1"/>
      <c r="H7" s="54" t="s">
        <v>168</v>
      </c>
      <c r="I7" s="1"/>
      <c r="J7" s="1"/>
      <c r="K7" s="1"/>
      <c r="L7" s="1"/>
      <c r="M7" s="1"/>
      <c r="N7" s="1"/>
      <c r="O7" s="1"/>
      <c r="P7" s="1"/>
      <c r="Q7" s="1"/>
      <c r="R7" s="1"/>
      <c r="S7" s="1"/>
      <c r="T7" s="1"/>
      <c r="U7" s="1"/>
      <c r="V7" s="1"/>
      <c r="W7" s="1"/>
      <c r="X7" s="1"/>
      <c r="Y7" s="1"/>
      <c r="Z7" s="1"/>
    </row>
    <row r="8" spans="1:26" ht="15.75" customHeight="1">
      <c r="A8" s="1"/>
      <c r="B8" s="6"/>
      <c r="C8" s="54" t="s">
        <v>169</v>
      </c>
      <c r="D8" s="1"/>
      <c r="E8" s="1"/>
      <c r="F8" s="1"/>
      <c r="G8" s="1"/>
      <c r="H8" s="54" t="s">
        <v>169</v>
      </c>
      <c r="I8" s="1"/>
      <c r="J8" s="1"/>
      <c r="K8" s="1"/>
      <c r="L8" s="1"/>
      <c r="M8" s="1"/>
      <c r="N8" s="1"/>
      <c r="O8" s="1"/>
      <c r="P8" s="1"/>
      <c r="Q8" s="1"/>
      <c r="R8" s="1"/>
      <c r="S8" s="1"/>
      <c r="T8" s="1"/>
      <c r="U8" s="1"/>
      <c r="V8" s="1"/>
      <c r="W8" s="1"/>
      <c r="X8" s="1"/>
      <c r="Y8" s="1"/>
      <c r="Z8" s="1"/>
    </row>
    <row r="9" spans="1:26" ht="15.75" customHeight="1">
      <c r="A9" s="1"/>
      <c r="B9" s="1"/>
      <c r="C9" s="1"/>
      <c r="D9" s="1"/>
      <c r="E9" s="1"/>
      <c r="F9" s="1"/>
      <c r="G9" s="1"/>
      <c r="H9" s="1"/>
      <c r="I9" s="1"/>
      <c r="J9" s="1"/>
      <c r="K9" s="1"/>
      <c r="L9" s="1"/>
      <c r="M9" s="1"/>
      <c r="N9" s="1"/>
      <c r="O9" s="1"/>
      <c r="P9" s="1"/>
      <c r="Q9" s="1"/>
      <c r="R9" s="1"/>
      <c r="S9" s="1"/>
      <c r="T9" s="1"/>
      <c r="U9" s="1"/>
      <c r="V9" s="1"/>
      <c r="W9" s="1"/>
      <c r="X9" s="1"/>
      <c r="Y9" s="1"/>
      <c r="Z9" s="1"/>
    </row>
    <row r="10" spans="1:26" ht="15.7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3:C3"/>
    <mergeCell ref="G3:H3"/>
  </mergeCells>
  <conditionalFormatting sqref="B3:C8">
    <cfRule type="expression" dxfId="1" priority="1">
      <formula>$A3</formula>
    </cfRule>
  </conditionalFormatting>
  <conditionalFormatting sqref="H4:H8">
    <cfRule type="expression" dxfId="0" priority="2">
      <formula>$A4</formula>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abSelected="1" workbookViewId="0">
      <selection activeCell="C20" sqref="C20"/>
    </sheetView>
  </sheetViews>
  <sheetFormatPr defaultColWidth="11.25" defaultRowHeight="15" customHeight="1"/>
  <cols>
    <col min="1" max="26" width="11" customWidth="1"/>
  </cols>
  <sheetData>
    <row r="1" spans="1:26" ht="15.75" customHeight="1">
      <c r="A1" s="1"/>
      <c r="B1" s="64" t="s">
        <v>170</v>
      </c>
      <c r="C1" s="65"/>
      <c r="D1" s="65"/>
      <c r="E1" s="65"/>
      <c r="F1" s="63"/>
      <c r="G1" s="1"/>
      <c r="H1" s="1" t="s">
        <v>1</v>
      </c>
      <c r="I1" s="1" t="s">
        <v>171</v>
      </c>
      <c r="J1" s="1"/>
      <c r="K1" s="1"/>
      <c r="L1" s="1"/>
      <c r="M1" s="1"/>
      <c r="N1" s="1"/>
      <c r="O1" s="1"/>
      <c r="P1" s="1" t="s">
        <v>172</v>
      </c>
      <c r="Q1" s="1"/>
      <c r="R1" s="1"/>
      <c r="S1" s="1"/>
      <c r="T1" s="1"/>
      <c r="U1" s="1"/>
      <c r="V1" s="1"/>
      <c r="W1" s="1"/>
      <c r="X1" s="1"/>
      <c r="Y1" s="1"/>
      <c r="Z1" s="1"/>
    </row>
    <row r="2" spans="1:26" ht="15.75" customHeight="1">
      <c r="A2" s="1"/>
      <c r="B2" s="6"/>
      <c r="C2" s="55" t="s">
        <v>173</v>
      </c>
      <c r="D2" s="55" t="s">
        <v>174</v>
      </c>
      <c r="E2" s="55" t="s">
        <v>175</v>
      </c>
      <c r="F2" s="55" t="s">
        <v>176</v>
      </c>
      <c r="G2" s="1"/>
      <c r="H2" s="1"/>
      <c r="I2" s="1" t="s">
        <v>177</v>
      </c>
      <c r="J2" s="1"/>
      <c r="K2" s="1"/>
      <c r="L2" s="1"/>
      <c r="M2" s="1"/>
      <c r="N2" s="1"/>
      <c r="O2" s="1"/>
      <c r="P2" s="1"/>
      <c r="Q2" s="1"/>
      <c r="R2" s="1"/>
      <c r="S2" s="1"/>
      <c r="T2" s="1"/>
      <c r="U2" s="1"/>
      <c r="V2" s="1"/>
      <c r="W2" s="1"/>
      <c r="X2" s="1"/>
      <c r="Y2" s="1"/>
      <c r="Z2" s="1"/>
    </row>
    <row r="3" spans="1:26" ht="15.75" customHeight="1">
      <c r="A3" s="1"/>
      <c r="B3" s="56">
        <v>2018</v>
      </c>
      <c r="C3" s="57">
        <v>0.61206377104551579</v>
      </c>
      <c r="D3" s="57">
        <v>0.96896157745629052</v>
      </c>
      <c r="E3" s="57">
        <v>0.43451688890660067</v>
      </c>
      <c r="F3" s="57">
        <v>0.82227313262844981</v>
      </c>
      <c r="G3" s="1"/>
      <c r="H3" s="1"/>
      <c r="I3" s="1" t="s">
        <v>178</v>
      </c>
      <c r="J3" s="1"/>
      <c r="K3" s="1"/>
      <c r="L3" s="1"/>
      <c r="M3" s="1"/>
      <c r="N3" s="1"/>
      <c r="O3" s="1"/>
      <c r="P3" s="1"/>
      <c r="Q3" s="1"/>
      <c r="R3" s="1"/>
      <c r="S3" s="1"/>
      <c r="T3" s="1"/>
      <c r="U3" s="1"/>
      <c r="V3" s="1"/>
      <c r="W3" s="1"/>
      <c r="X3" s="1"/>
      <c r="Y3" s="1"/>
      <c r="Z3" s="1"/>
    </row>
    <row r="4" spans="1:26" ht="15.75" customHeight="1">
      <c r="A4" s="1"/>
      <c r="B4" s="56">
        <v>2019</v>
      </c>
      <c r="C4" s="57">
        <v>0.99384036452783975</v>
      </c>
      <c r="D4" s="57">
        <v>0.65793407967032114</v>
      </c>
      <c r="E4" s="57">
        <v>0.1584960236402142</v>
      </c>
      <c r="F4" s="57">
        <v>0.13460105099873276</v>
      </c>
      <c r="G4" s="1"/>
      <c r="H4" s="1"/>
      <c r="I4" s="1"/>
      <c r="J4" s="1"/>
      <c r="K4" s="1"/>
      <c r="L4" s="1"/>
      <c r="M4" s="1"/>
      <c r="N4" s="1"/>
      <c r="O4" s="1"/>
      <c r="P4" s="1"/>
      <c r="Q4" s="1"/>
      <c r="R4" s="1"/>
      <c r="S4" s="1"/>
      <c r="T4" s="1"/>
      <c r="U4" s="1"/>
      <c r="V4" s="1"/>
      <c r="W4" s="1"/>
      <c r="X4" s="1"/>
      <c r="Y4" s="1"/>
      <c r="Z4" s="1"/>
    </row>
    <row r="5" spans="1:26" ht="15.75" customHeight="1">
      <c r="A5" s="1"/>
      <c r="B5" s="56">
        <v>2020</v>
      </c>
      <c r="C5" s="57">
        <v>0.85911272096733626</v>
      </c>
      <c r="D5" s="57">
        <v>0.79053882376873308</v>
      </c>
      <c r="E5" s="57">
        <v>0.86711007703103204</v>
      </c>
      <c r="F5" s="57">
        <v>0.7312418525878448</v>
      </c>
      <c r="G5" s="1"/>
      <c r="H5" s="1"/>
      <c r="I5" s="1"/>
      <c r="J5" s="1"/>
      <c r="K5" s="1"/>
      <c r="L5" s="1"/>
      <c r="M5" s="1"/>
      <c r="N5" s="1"/>
      <c r="O5" s="1"/>
      <c r="P5" s="1"/>
      <c r="Q5" s="1"/>
      <c r="R5" s="1"/>
      <c r="S5" s="1"/>
      <c r="T5" s="1"/>
      <c r="U5" s="1"/>
      <c r="V5" s="1"/>
      <c r="W5" s="1"/>
      <c r="X5" s="1"/>
      <c r="Y5" s="1"/>
      <c r="Z5" s="1"/>
    </row>
    <row r="6" spans="1:26" ht="15.75" customHeight="1">
      <c r="A6" s="1"/>
      <c r="B6" s="1"/>
      <c r="C6" s="1"/>
      <c r="D6" s="1"/>
      <c r="E6" s="1"/>
      <c r="F6" s="1"/>
      <c r="G6" s="1"/>
      <c r="H6" s="1"/>
      <c r="I6" s="1"/>
      <c r="J6" s="1"/>
      <c r="K6" s="1"/>
      <c r="L6" s="1"/>
      <c r="M6" s="1"/>
      <c r="N6" s="1"/>
      <c r="O6" s="1"/>
      <c r="P6" s="1"/>
      <c r="Q6" s="1"/>
      <c r="R6" s="1"/>
      <c r="S6" s="1"/>
      <c r="T6" s="1"/>
      <c r="U6" s="1"/>
      <c r="V6" s="1"/>
      <c r="W6" s="1"/>
      <c r="X6" s="1"/>
      <c r="Y6" s="1"/>
      <c r="Z6" s="1"/>
    </row>
    <row r="7" spans="1:26" ht="15.75" customHeight="1">
      <c r="A7" s="1"/>
      <c r="B7" s="1"/>
      <c r="C7" s="1"/>
      <c r="D7" s="1"/>
      <c r="E7" s="1"/>
      <c r="F7" s="1"/>
      <c r="G7" s="1"/>
      <c r="H7" s="1"/>
      <c r="I7" s="1"/>
      <c r="J7" s="1"/>
      <c r="K7" s="1"/>
      <c r="L7" s="1"/>
      <c r="M7" s="1"/>
      <c r="N7" s="1"/>
      <c r="O7" s="1"/>
      <c r="P7" s="1"/>
      <c r="Q7" s="1"/>
      <c r="R7" s="1"/>
      <c r="S7" s="1"/>
      <c r="T7" s="1"/>
      <c r="U7" s="1"/>
      <c r="V7" s="1"/>
      <c r="W7" s="1"/>
      <c r="X7" s="1"/>
      <c r="Y7" s="1"/>
      <c r="Z7" s="1"/>
    </row>
    <row r="8" spans="1:26" ht="15.75" customHeight="1">
      <c r="A8" s="1"/>
      <c r="B8" s="1"/>
      <c r="C8" s="1"/>
      <c r="D8" s="1"/>
      <c r="E8" s="1"/>
      <c r="F8" s="1"/>
      <c r="G8" s="1"/>
      <c r="H8" s="1"/>
      <c r="I8" s="1"/>
      <c r="J8" s="1"/>
      <c r="K8" s="1"/>
      <c r="L8" s="1"/>
      <c r="M8" s="1"/>
      <c r="N8" s="1"/>
      <c r="O8" s="1"/>
      <c r="P8" s="1"/>
      <c r="Q8" s="1"/>
      <c r="R8" s="1"/>
      <c r="S8" s="1"/>
      <c r="T8" s="1"/>
      <c r="U8" s="1"/>
      <c r="V8" s="1"/>
      <c r="W8" s="1"/>
      <c r="X8" s="1"/>
      <c r="Y8" s="1"/>
      <c r="Z8" s="1"/>
    </row>
    <row r="9" spans="1:26" ht="15.75" customHeight="1">
      <c r="A9" s="1"/>
      <c r="B9" s="1">
        <v>2018</v>
      </c>
      <c r="C9" s="1" t="b">
        <v>1</v>
      </c>
      <c r="D9" s="1"/>
      <c r="E9" s="1"/>
      <c r="F9" s="1"/>
      <c r="G9" s="1"/>
      <c r="H9" s="1"/>
      <c r="I9" s="1"/>
      <c r="J9" s="1"/>
      <c r="K9" s="1"/>
      <c r="L9" s="1"/>
      <c r="M9" s="1"/>
      <c r="N9" s="1"/>
      <c r="O9" s="1"/>
      <c r="P9" s="1"/>
      <c r="Q9" s="1"/>
      <c r="R9" s="1"/>
      <c r="S9" s="1"/>
      <c r="T9" s="1"/>
      <c r="U9" s="1"/>
      <c r="V9" s="1"/>
      <c r="W9" s="1"/>
      <c r="X9" s="1"/>
      <c r="Y9" s="1"/>
      <c r="Z9" s="1"/>
    </row>
    <row r="10" spans="1:26" ht="15.75" customHeight="1">
      <c r="A10" s="1"/>
      <c r="B10" s="1">
        <v>2019</v>
      </c>
      <c r="C10" s="1" t="b">
        <v>1</v>
      </c>
      <c r="D10" s="1"/>
      <c r="E10" s="1"/>
      <c r="F10" s="1"/>
      <c r="G10" s="1"/>
      <c r="H10" s="1"/>
      <c r="I10" s="1"/>
      <c r="J10" s="1"/>
      <c r="K10" s="1"/>
      <c r="L10" s="1"/>
      <c r="M10" s="1"/>
      <c r="N10" s="1"/>
      <c r="O10" s="1"/>
      <c r="P10" s="1"/>
      <c r="Q10" s="1"/>
      <c r="R10" s="1"/>
      <c r="S10" s="1"/>
      <c r="T10" s="1"/>
      <c r="U10" s="1"/>
      <c r="V10" s="1"/>
      <c r="W10" s="1"/>
      <c r="X10" s="1"/>
      <c r="Y10" s="1"/>
      <c r="Z10" s="1"/>
    </row>
    <row r="11" spans="1:26" ht="15.75" customHeight="1">
      <c r="A11" s="1"/>
      <c r="B11" s="1">
        <v>2020</v>
      </c>
      <c r="C11" s="1" t="b">
        <v>1</v>
      </c>
      <c r="D11" s="1"/>
      <c r="E11" s="1"/>
      <c r="F11" s="1"/>
      <c r="G11" s="1"/>
      <c r="H11" s="1"/>
      <c r="I11" s="1"/>
      <c r="J11" s="1"/>
      <c r="K11" s="1"/>
      <c r="L11" s="1"/>
      <c r="M11" s="1"/>
      <c r="N11" s="1"/>
      <c r="O11" s="1"/>
      <c r="P11" s="1"/>
      <c r="Q11" s="1"/>
      <c r="R11" s="1"/>
      <c r="S11" s="1"/>
      <c r="T11" s="1"/>
      <c r="U11" s="1"/>
      <c r="V11" s="1"/>
      <c r="W11" s="1"/>
      <c r="X11" s="1"/>
      <c r="Y11" s="1"/>
      <c r="Z11" s="1"/>
    </row>
    <row r="12" spans="1:26" ht="15.7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c r="A13" s="1"/>
      <c r="B13" s="1"/>
      <c r="C13" s="1" t="s">
        <v>173</v>
      </c>
      <c r="D13" s="1" t="s">
        <v>174</v>
      </c>
      <c r="E13" s="1" t="s">
        <v>175</v>
      </c>
      <c r="F13" s="1" t="s">
        <v>176</v>
      </c>
      <c r="G13" s="1"/>
      <c r="H13" s="1"/>
      <c r="I13" s="1"/>
      <c r="J13" s="1"/>
      <c r="K13" s="1"/>
      <c r="L13" s="1"/>
      <c r="M13" s="1"/>
      <c r="N13" s="1"/>
      <c r="O13" s="1"/>
      <c r="P13" s="1"/>
      <c r="Q13" s="1"/>
      <c r="R13" s="1"/>
      <c r="S13" s="1"/>
      <c r="T13" s="1"/>
      <c r="U13" s="1"/>
      <c r="V13" s="1"/>
      <c r="W13" s="1"/>
      <c r="X13" s="1"/>
      <c r="Y13" s="1"/>
      <c r="Z13" s="1"/>
    </row>
    <row r="14" spans="1:26" ht="15.75" customHeight="1">
      <c r="A14" s="1"/>
      <c r="B14" s="1">
        <v>2018</v>
      </c>
      <c r="C14" s="58">
        <f>IF($C9, VLOOKUP($B14, $B$2:$F$5, 2, FALSE), "")</f>
        <v>0.61206377104551579</v>
      </c>
      <c r="D14" s="58">
        <f>IF($C9, VLOOKUP($B14, $B$2:$F$5, 3, FALSE), "")</f>
        <v>0.96896157745629052</v>
      </c>
      <c r="E14" s="58">
        <f>IF($C9, VLOOKUP($B14, $B$2:$F$5, 4, FALSE), "")</f>
        <v>0.43451688890660067</v>
      </c>
      <c r="F14" s="58">
        <f>IF($C9, VLOOKUP($B14, $B$2:$F$5, 5, FALSE), "")</f>
        <v>0.82227313262844981</v>
      </c>
      <c r="G14" s="1"/>
      <c r="H14" s="1"/>
      <c r="I14" s="1"/>
      <c r="J14" s="1"/>
      <c r="K14" s="1"/>
      <c r="L14" s="1"/>
      <c r="M14" s="1"/>
      <c r="N14" s="1"/>
      <c r="O14" s="1"/>
      <c r="P14" s="1"/>
      <c r="Q14" s="1"/>
      <c r="R14" s="1"/>
      <c r="S14" s="1"/>
      <c r="T14" s="1"/>
      <c r="U14" s="1"/>
      <c r="V14" s="1"/>
      <c r="W14" s="1"/>
      <c r="X14" s="1"/>
      <c r="Y14" s="1"/>
      <c r="Z14" s="1"/>
    </row>
    <row r="15" spans="1:26" ht="15.75" customHeight="1">
      <c r="A15" s="1"/>
      <c r="B15" s="1">
        <v>2019</v>
      </c>
      <c r="C15" s="58">
        <f t="shared" ref="C15:C16" si="0">IF($C10, VLOOKUP($B15, $B$2:$F$5, 2, FALSE), "")</f>
        <v>0.99384036452783975</v>
      </c>
      <c r="D15" s="58">
        <f t="shared" ref="D15:D16" si="1">IF($C10, VLOOKUP($B15, $B$2:$F$5, 3, FALSE), "")</f>
        <v>0.65793407967032114</v>
      </c>
      <c r="E15" s="58">
        <f t="shared" ref="E15:E16" si="2">IF($C10, VLOOKUP($B15, $B$2:$F$5, 4, FALSE), "")</f>
        <v>0.1584960236402142</v>
      </c>
      <c r="F15" s="58">
        <f t="shared" ref="F15:F16" si="3">IF($C10, VLOOKUP($B15, $B$2:$F$5, 5, FALSE), "")</f>
        <v>0.13460105099873276</v>
      </c>
      <c r="G15" s="1"/>
      <c r="H15" s="1"/>
      <c r="I15" s="1"/>
      <c r="J15" s="1"/>
      <c r="K15" s="1"/>
      <c r="L15" s="1"/>
      <c r="M15" s="1"/>
      <c r="N15" s="1"/>
      <c r="O15" s="1"/>
      <c r="P15" s="1"/>
      <c r="Q15" s="1"/>
      <c r="R15" s="1"/>
      <c r="S15" s="1"/>
      <c r="T15" s="1"/>
      <c r="U15" s="1"/>
      <c r="V15" s="1"/>
      <c r="W15" s="1"/>
      <c r="X15" s="1"/>
      <c r="Y15" s="1"/>
      <c r="Z15" s="1"/>
    </row>
    <row r="16" spans="1:26" ht="15.75" customHeight="1">
      <c r="A16" s="1"/>
      <c r="B16" s="1">
        <v>2020</v>
      </c>
      <c r="C16" s="58">
        <f t="shared" si="0"/>
        <v>0.85911272096733626</v>
      </c>
      <c r="D16" s="58">
        <f t="shared" si="1"/>
        <v>0.79053882376873308</v>
      </c>
      <c r="E16" s="58">
        <f t="shared" si="2"/>
        <v>0.86711007703103204</v>
      </c>
      <c r="F16" s="58">
        <f t="shared" si="3"/>
        <v>0.7312418525878448</v>
      </c>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t="s">
        <v>179</v>
      </c>
      <c r="J25" s="1" t="s">
        <v>180</v>
      </c>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t="s">
        <v>181</v>
      </c>
      <c r="J26" s="1" t="s">
        <v>182</v>
      </c>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t="s">
        <v>183</v>
      </c>
      <c r="J27" s="1" t="s">
        <v>184</v>
      </c>
      <c r="K27" s="1"/>
      <c r="L27" s="1"/>
      <c r="M27" s="1"/>
      <c r="N27" s="1"/>
      <c r="O27" s="1"/>
      <c r="P27" s="1"/>
      <c r="Q27" s="6"/>
      <c r="R27" s="55" t="s">
        <v>173</v>
      </c>
      <c r="S27" s="55" t="s">
        <v>174</v>
      </c>
      <c r="T27" s="55" t="s">
        <v>175</v>
      </c>
      <c r="U27" s="55" t="s">
        <v>176</v>
      </c>
      <c r="V27" s="1"/>
      <c r="W27" s="1"/>
      <c r="X27" s="1"/>
      <c r="Y27" s="1"/>
      <c r="Z27" s="1"/>
    </row>
    <row r="28" spans="1:26" ht="15.75" customHeight="1">
      <c r="A28" s="1"/>
      <c r="B28" s="1"/>
      <c r="C28" s="1"/>
      <c r="D28" s="1"/>
      <c r="E28" s="1"/>
      <c r="F28" s="1"/>
      <c r="G28" s="1"/>
      <c r="H28" s="1"/>
      <c r="I28" s="1" t="s">
        <v>185</v>
      </c>
      <c r="J28" s="1" t="s">
        <v>186</v>
      </c>
      <c r="K28" s="1"/>
      <c r="L28" s="1"/>
      <c r="M28" s="1"/>
      <c r="N28" s="1"/>
      <c r="O28" s="1"/>
      <c r="P28" s="1"/>
      <c r="Q28" s="56">
        <v>2018</v>
      </c>
      <c r="R28" s="57"/>
      <c r="S28" s="57"/>
      <c r="T28" s="57"/>
      <c r="U28" s="57"/>
      <c r="V28" s="1"/>
      <c r="W28" s="1"/>
      <c r="X28" s="1"/>
      <c r="Y28" s="1"/>
      <c r="Z28" s="1"/>
    </row>
    <row r="29" spans="1:26" ht="15.75" customHeight="1">
      <c r="A29" s="1"/>
      <c r="B29" s="1"/>
      <c r="C29" s="1"/>
      <c r="D29" s="1"/>
      <c r="E29" s="1"/>
      <c r="F29" s="1"/>
      <c r="G29" s="1"/>
      <c r="H29" s="1"/>
      <c r="I29" s="1" t="s">
        <v>187</v>
      </c>
      <c r="J29" s="1" t="s">
        <v>188</v>
      </c>
      <c r="K29" s="1"/>
      <c r="L29" s="1"/>
      <c r="M29" s="1"/>
      <c r="N29" s="1"/>
      <c r="O29" s="1"/>
      <c r="P29" s="1"/>
      <c r="Q29" s="56">
        <v>2019</v>
      </c>
      <c r="R29" s="57"/>
      <c r="S29" s="57"/>
      <c r="T29" s="57"/>
      <c r="U29" s="57"/>
      <c r="V29" s="1"/>
      <c r="W29" s="1"/>
      <c r="X29" s="1"/>
      <c r="Y29" s="1"/>
      <c r="Z29" s="1"/>
    </row>
    <row r="30" spans="1:26" ht="15.75" customHeight="1">
      <c r="A30" s="1"/>
      <c r="B30" s="1"/>
      <c r="C30" s="1"/>
      <c r="D30" s="1"/>
      <c r="E30" s="1"/>
      <c r="F30" s="1"/>
      <c r="G30" s="1"/>
      <c r="H30" s="1"/>
      <c r="I30" s="1" t="s">
        <v>189</v>
      </c>
      <c r="J30" s="1" t="s">
        <v>190</v>
      </c>
      <c r="K30" s="1"/>
      <c r="L30" s="1"/>
      <c r="M30" s="1"/>
      <c r="N30" s="1"/>
      <c r="O30" s="1"/>
      <c r="P30" s="1"/>
      <c r="Q30" s="56">
        <v>2020</v>
      </c>
      <c r="R30" s="57"/>
      <c r="S30" s="57"/>
      <c r="T30" s="57"/>
      <c r="U30" s="57"/>
      <c r="V30" s="1"/>
      <c r="W30" s="1"/>
      <c r="X30" s="1"/>
      <c r="Y30" s="1"/>
      <c r="Z30" s="1"/>
    </row>
    <row r="31" spans="1:26" ht="15.75" customHeight="1">
      <c r="A31" s="1"/>
      <c r="B31" s="1"/>
      <c r="C31" s="1"/>
      <c r="D31" s="1"/>
      <c r="E31" s="1"/>
      <c r="F31" s="1"/>
      <c r="G31" s="1"/>
      <c r="H31" s="1"/>
      <c r="I31" s="1" t="s">
        <v>191</v>
      </c>
      <c r="J31" s="1" t="s">
        <v>192</v>
      </c>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t="s">
        <v>193</v>
      </c>
      <c r="J32" s="1" t="s">
        <v>194</v>
      </c>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t="s">
        <v>195</v>
      </c>
      <c r="J33" s="1" t="s">
        <v>196</v>
      </c>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t="s">
        <v>197</v>
      </c>
      <c r="J34" s="1" t="s">
        <v>198</v>
      </c>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t="s">
        <v>199</v>
      </c>
      <c r="J35" s="1" t="s">
        <v>200</v>
      </c>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t="s">
        <v>201</v>
      </c>
      <c r="J36" s="1" t="s">
        <v>202</v>
      </c>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t="s">
        <v>203</v>
      </c>
      <c r="J37" s="1" t="s">
        <v>204</v>
      </c>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t="s">
        <v>205</v>
      </c>
      <c r="J38" s="1" t="s">
        <v>206</v>
      </c>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6"/>
      <c r="K41" s="55" t="s">
        <v>173</v>
      </c>
      <c r="L41" s="55" t="s">
        <v>174</v>
      </c>
      <c r="M41" s="55" t="s">
        <v>175</v>
      </c>
      <c r="N41" s="55" t="s">
        <v>176</v>
      </c>
      <c r="O41" s="1"/>
      <c r="P41" s="1"/>
      <c r="Q41" s="1"/>
      <c r="R41" s="1"/>
      <c r="S41" s="1"/>
      <c r="T41" s="1"/>
      <c r="U41" s="1"/>
      <c r="V41" s="1"/>
      <c r="W41" s="1"/>
      <c r="X41" s="1"/>
      <c r="Y41" s="1"/>
      <c r="Z41" s="1"/>
    </row>
    <row r="42" spans="1:26" ht="15.75" customHeight="1">
      <c r="A42" s="1"/>
      <c r="B42" s="1"/>
      <c r="C42" s="1"/>
      <c r="D42" s="1"/>
      <c r="E42" s="1"/>
      <c r="F42" s="1"/>
      <c r="G42" s="1"/>
      <c r="H42" s="1"/>
      <c r="I42" s="1"/>
      <c r="J42" s="56">
        <v>2018</v>
      </c>
      <c r="K42" s="57">
        <f>IF($K$46,VLOOKUP($J$42,$B$3:$F$3,2,0),NA())</f>
        <v>0.61206377104551579</v>
      </c>
      <c r="L42" s="57">
        <f>IF($K$46,VLOOKUP($J$42,$B$3:$F$3,3,0),NA())</f>
        <v>0.96896157745629052</v>
      </c>
      <c r="M42" s="57">
        <f>IF($K$46,VLOOKUP($J$42,$B$3:$F$4,2,0),NA())</f>
        <v>0.61206377104551579</v>
      </c>
      <c r="N42" s="57">
        <f>IF($K$46,VLOOKUP($J$42,$B$3:$F$3,5,0),NA())</f>
        <v>0.82227313262844981</v>
      </c>
      <c r="O42" s="1"/>
      <c r="P42" s="1"/>
      <c r="Q42" s="1"/>
      <c r="R42" s="1"/>
      <c r="S42" s="1"/>
      <c r="T42" s="1"/>
      <c r="U42" s="1"/>
      <c r="V42" s="1"/>
      <c r="W42" s="1"/>
      <c r="X42" s="1"/>
      <c r="Y42" s="1"/>
      <c r="Z42" s="1"/>
    </row>
    <row r="43" spans="1:26" ht="15.75" customHeight="1">
      <c r="A43" s="1"/>
      <c r="B43" s="1"/>
      <c r="C43" s="1"/>
      <c r="D43" s="1"/>
      <c r="E43" s="1"/>
      <c r="F43" s="1"/>
      <c r="G43" s="1"/>
      <c r="H43" s="1"/>
      <c r="I43" s="1"/>
      <c r="J43" s="56">
        <v>2019</v>
      </c>
      <c r="K43" s="57">
        <f>IF($K$47,VLOOKUP($J$43,$B$4:$F$4,2,0),NA())</f>
        <v>0.99384036452783975</v>
      </c>
      <c r="L43" s="57">
        <f>IF($K$47,VLOOKUP($J$43,$B$4:$F$4,3,0),NA())</f>
        <v>0.65793407967032114</v>
      </c>
      <c r="M43" s="57">
        <f>IF($K$47,VLOOKUP($J$43,$B$4:$F$4,4,0),NA())</f>
        <v>0.1584960236402142</v>
      </c>
      <c r="N43" s="57">
        <f>IF($K$47,VLOOKUP($J$43,$B$4:$F$4,5,0),NA())</f>
        <v>0.13460105099873276</v>
      </c>
      <c r="O43" s="1"/>
      <c r="P43" s="1"/>
      <c r="Q43" s="1"/>
      <c r="R43" s="1"/>
      <c r="S43" s="1"/>
      <c r="T43" s="1"/>
      <c r="U43" s="1"/>
      <c r="V43" s="1"/>
      <c r="W43" s="1"/>
      <c r="X43" s="1"/>
      <c r="Y43" s="1"/>
      <c r="Z43" s="1"/>
    </row>
    <row r="44" spans="1:26" ht="15.75" customHeight="1">
      <c r="A44" s="1"/>
      <c r="B44" s="1"/>
      <c r="C44" s="1"/>
      <c r="D44" s="1"/>
      <c r="E44" s="1"/>
      <c r="F44" s="1"/>
      <c r="G44" s="1"/>
      <c r="H44" s="1"/>
      <c r="I44" s="1"/>
      <c r="J44" s="56">
        <v>2020</v>
      </c>
      <c r="K44" s="57">
        <v>0.85911272096733626</v>
      </c>
      <c r="L44" s="57">
        <v>0.79053882376873308</v>
      </c>
      <c r="M44" s="57">
        <v>0.86711007703103204</v>
      </c>
      <c r="N44" s="57">
        <v>0.7312418525878448</v>
      </c>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59">
        <v>2018</v>
      </c>
      <c r="K46" s="1" t="b">
        <v>1</v>
      </c>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59">
        <v>2019</v>
      </c>
      <c r="K47" s="1" t="b">
        <v>1</v>
      </c>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t="s">
        <v>207</v>
      </c>
      <c r="J49" s="1" t="s">
        <v>208</v>
      </c>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t="s">
        <v>209</v>
      </c>
      <c r="J66" s="1" t="s">
        <v>210</v>
      </c>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t="s">
        <v>211</v>
      </c>
      <c r="J67" s="1" t="s">
        <v>212</v>
      </c>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B1:F1"/>
  </mergeCells>
  <pageMargins left="0.7" right="0.7" top="0.75" bottom="0.75" header="0" footer="0"/>
  <pageSetup paperSize="9" orientation="portrait"/>
  <drawing r:id="rId1"/>
  <legacyDrawing r:id="rId2"/>
  <mc:AlternateContent xmlns:mc="http://schemas.openxmlformats.org/markup-compatibility/2006">
    <mc:Choice Requires="x14">
      <controls>
        <mc:AlternateContent xmlns:mc="http://schemas.openxmlformats.org/markup-compatibility/2006">
          <mc:Choice Requires="x14">
            <control shapeId="6145" r:id="rId3" name="Check Box 1">
              <controlPr defaultSize="0" autoFill="0" autoLine="0" autoPict="0">
                <anchor moveWithCells="1">
                  <from>
                    <xdr:col>0</xdr:col>
                    <xdr:colOff>180975</xdr:colOff>
                    <xdr:row>13</xdr:row>
                    <xdr:rowOff>9525</xdr:rowOff>
                  </from>
                  <to>
                    <xdr:col>0</xdr:col>
                    <xdr:colOff>828675</xdr:colOff>
                    <xdr:row>14</xdr:row>
                    <xdr:rowOff>95250</xdr:rowOff>
                  </to>
                </anchor>
              </controlPr>
            </control>
          </mc:Choice>
        </mc:AlternateContent>
        <mc:AlternateContent xmlns:mc="http://schemas.openxmlformats.org/markup-compatibility/2006">
          <mc:Choice Requires="x14">
            <control shapeId="6146" r:id="rId4" name="Check Box 2">
              <controlPr defaultSize="0" autoFill="0" autoLine="0" autoPict="0">
                <anchor moveWithCells="1">
                  <from>
                    <xdr:col>0</xdr:col>
                    <xdr:colOff>200025</xdr:colOff>
                    <xdr:row>14</xdr:row>
                    <xdr:rowOff>28575</xdr:rowOff>
                  </from>
                  <to>
                    <xdr:col>1</xdr:col>
                    <xdr:colOff>9525</xdr:colOff>
                    <xdr:row>15</xdr:row>
                    <xdr:rowOff>114300</xdr:rowOff>
                  </to>
                </anchor>
              </controlPr>
            </control>
          </mc:Choice>
        </mc:AlternateContent>
        <mc:AlternateContent xmlns:mc="http://schemas.openxmlformats.org/markup-compatibility/2006">
          <mc:Choice Requires="x14">
            <control shapeId="6147" r:id="rId5" name="Check Box 3">
              <controlPr defaultSize="0" autoFill="0" autoLine="0" autoPict="0">
                <anchor moveWithCells="1">
                  <from>
                    <xdr:col>0</xdr:col>
                    <xdr:colOff>209550</xdr:colOff>
                    <xdr:row>15</xdr:row>
                    <xdr:rowOff>38100</xdr:rowOff>
                  </from>
                  <to>
                    <xdr:col>1</xdr:col>
                    <xdr:colOff>19050</xdr:colOff>
                    <xdr:row>16</xdr:row>
                    <xdr:rowOff>123825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 and Rows Function</vt:lpstr>
      <vt:lpstr>Scroll Ex - 1</vt:lpstr>
      <vt:lpstr>Spin Button Ex -1</vt:lpstr>
      <vt:lpstr>Spin Button Ex - 2</vt:lpstr>
      <vt:lpstr>Check Box Ex - 1</vt:lpstr>
      <vt:lpstr>Check Box Ex - 2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Mayank Chaturvedi</dc:creator>
  <cp:lastModifiedBy>ADITYA MUKHERJEE</cp:lastModifiedBy>
  <dcterms:created xsi:type="dcterms:W3CDTF">2022-03-02T06:11:03Z</dcterms:created>
  <dcterms:modified xsi:type="dcterms:W3CDTF">2022-07-08T17:23:57Z</dcterms:modified>
</cp:coreProperties>
</file>